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Downloads\ptf\"/>
    </mc:Choice>
  </mc:AlternateContent>
  <xr:revisionPtr revIDLastSave="0" documentId="8_{2E9D4DBC-F42A-4460-9125-F2509A084172}" xr6:coauthVersionLast="47" xr6:coauthVersionMax="47" xr10:uidLastSave="{00000000-0000-0000-0000-000000000000}"/>
  <bookViews>
    <workbookView xWindow="-120" yWindow="-120" windowWidth="29040" windowHeight="15840" xr2:uid="{D07561EC-40FF-4E0F-970D-CAB064E4390A}"/>
  </bookViews>
  <sheets>
    <sheet name="FACTSHEET" sheetId="14" r:id="rId1"/>
    <sheet name="CALCULATION on ptf's return" sheetId="16" r:id="rId2"/>
    <sheet name="CALCULATION of avg returns" sheetId="12" r:id="rId3"/>
    <sheet name="Liste et Treshold" sheetId="1" r:id="rId4"/>
    <sheet name="sector breakdown graph" sheetId="17" r:id="rId5"/>
    <sheet name="market cap-color per treshhold" sheetId="6" r:id="rId6"/>
    <sheet name="Valo cloture"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6" l="1"/>
  <c r="I44" i="16"/>
  <c r="H44" i="16"/>
  <c r="K47" i="16"/>
  <c r="I47" i="16"/>
  <c r="J47" i="16"/>
  <c r="H47" i="16"/>
  <c r="H46" i="16"/>
  <c r="F19" i="14"/>
  <c r="F20" i="14"/>
  <c r="F22" i="14"/>
  <c r="F23" i="14"/>
  <c r="F24" i="14"/>
  <c r="F25" i="14"/>
  <c r="F26" i="14"/>
  <c r="F27" i="14"/>
  <c r="F30" i="14"/>
  <c r="F31" i="14"/>
  <c r="F32" i="14"/>
  <c r="F33" i="14"/>
  <c r="F34" i="14"/>
  <c r="F35" i="14"/>
  <c r="F36" i="14"/>
  <c r="F37" i="14"/>
  <c r="F38" i="14"/>
  <c r="F39" i="14"/>
  <c r="F40" i="14"/>
  <c r="F41" i="14"/>
  <c r="F42" i="14"/>
  <c r="F43"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18" i="14"/>
  <c r="AL4" i="12"/>
  <c r="AL5" i="12"/>
  <c r="AL6" i="12"/>
  <c r="AL7" i="12"/>
  <c r="AY8" i="12" s="1"/>
  <c r="AL8" i="12"/>
  <c r="AL9" i="12"/>
  <c r="AL10" i="12"/>
  <c r="AL11" i="12"/>
  <c r="AL12" i="12"/>
  <c r="AL13" i="12"/>
  <c r="AY14" i="12" s="1"/>
  <c r="AL14" i="12"/>
  <c r="AL15" i="12"/>
  <c r="AL16" i="12"/>
  <c r="AL17" i="12"/>
  <c r="AL18" i="12"/>
  <c r="AL19" i="12"/>
  <c r="AY20" i="12" s="1"/>
  <c r="AL20" i="12"/>
  <c r="AL21" i="12"/>
  <c r="AL22" i="12"/>
  <c r="AL23" i="12"/>
  <c r="AL24" i="12"/>
  <c r="AL25" i="12"/>
  <c r="AY26" i="12" s="1"/>
  <c r="AL26" i="12"/>
  <c r="AL27" i="12"/>
  <c r="AL28" i="12"/>
  <c r="AL29" i="12"/>
  <c r="AL30" i="12"/>
  <c r="AL31" i="12"/>
  <c r="AY32" i="12" s="1"/>
  <c r="AL32" i="12"/>
  <c r="AL33" i="12"/>
  <c r="AL34" i="12"/>
  <c r="AL35" i="12"/>
  <c r="AL36" i="12"/>
  <c r="AL37" i="12"/>
  <c r="AY38" i="12" s="1"/>
  <c r="AL38" i="12"/>
  <c r="AL39" i="12"/>
  <c r="AL40" i="12"/>
  <c r="AL41" i="12"/>
  <c r="AL42" i="12"/>
  <c r="AL43" i="12"/>
  <c r="AY44" i="12" s="1"/>
  <c r="AL44" i="12"/>
  <c r="AL45" i="12"/>
  <c r="AL46" i="12"/>
  <c r="AL47" i="12"/>
  <c r="AL48" i="12"/>
  <c r="AL49" i="12"/>
  <c r="AY50" i="12" s="1"/>
  <c r="AL50" i="12"/>
  <c r="AL51" i="12"/>
  <c r="AL52" i="12"/>
  <c r="AL53" i="12"/>
  <c r="AL54" i="12"/>
  <c r="AL55" i="12"/>
  <c r="AY56" i="12" s="1"/>
  <c r="AL56" i="12"/>
  <c r="AL57" i="12"/>
  <c r="AL58" i="12"/>
  <c r="AL59" i="12"/>
  <c r="AL60" i="12"/>
  <c r="AL61" i="12"/>
  <c r="AY62" i="12" s="1"/>
  <c r="AL62" i="12"/>
  <c r="AL63" i="12"/>
  <c r="AL64" i="12"/>
  <c r="AL65" i="12"/>
  <c r="AL66" i="12"/>
  <c r="AL67" i="12"/>
  <c r="AY68" i="12" s="1"/>
  <c r="AL68" i="12"/>
  <c r="AL69" i="12"/>
  <c r="AL70" i="12"/>
  <c r="AL71" i="12"/>
  <c r="AL72" i="12"/>
  <c r="AL73" i="12"/>
  <c r="AY74" i="12" s="1"/>
  <c r="AL74" i="12"/>
  <c r="AL75" i="12"/>
  <c r="AL76" i="12"/>
  <c r="AL77" i="12"/>
  <c r="AL78" i="12"/>
  <c r="AL79" i="12"/>
  <c r="AY80" i="12" s="1"/>
  <c r="AL80" i="12"/>
  <c r="AL81" i="12"/>
  <c r="AL82" i="12"/>
  <c r="AL83" i="12"/>
  <c r="AL84" i="12"/>
  <c r="AL85" i="12"/>
  <c r="AY86" i="12" s="1"/>
  <c r="AL86" i="12"/>
  <c r="AL87" i="12"/>
  <c r="AL88" i="12"/>
  <c r="AL89" i="12"/>
  <c r="AL90" i="12"/>
  <c r="AL91" i="12"/>
  <c r="AY92" i="12" s="1"/>
  <c r="AL92" i="12"/>
  <c r="AL93" i="12"/>
  <c r="AL94" i="12"/>
  <c r="AL95" i="12"/>
  <c r="AL96" i="12"/>
  <c r="AL97" i="12"/>
  <c r="AY98" i="12" s="1"/>
  <c r="AL98" i="12"/>
  <c r="AL99" i="12"/>
  <c r="AL100" i="12"/>
  <c r="AL101" i="12"/>
  <c r="AL102" i="12"/>
  <c r="AL103" i="12"/>
  <c r="AY104" i="12" s="1"/>
  <c r="AL104" i="12"/>
  <c r="AL105" i="12"/>
  <c r="AL106" i="12"/>
  <c r="AL107" i="12"/>
  <c r="AL108" i="12"/>
  <c r="AL109" i="12"/>
  <c r="AY110" i="12" s="1"/>
  <c r="AL110" i="12"/>
  <c r="AL111" i="12"/>
  <c r="AL112" i="12"/>
  <c r="AL113" i="12"/>
  <c r="AL114" i="12"/>
  <c r="AL115" i="12"/>
  <c r="AY116" i="12" s="1"/>
  <c r="AL116" i="12"/>
  <c r="AL117" i="12"/>
  <c r="AL118" i="12"/>
  <c r="AL119" i="12"/>
  <c r="AL120" i="12"/>
  <c r="AL121" i="12"/>
  <c r="AY122" i="12" s="1"/>
  <c r="AL122" i="12"/>
  <c r="AL123" i="12"/>
  <c r="AL124" i="12"/>
  <c r="AL125" i="12"/>
  <c r="AL126" i="12"/>
  <c r="AL127" i="12"/>
  <c r="AY128" i="12" s="1"/>
  <c r="AL128" i="12"/>
  <c r="AL129" i="12"/>
  <c r="AL130" i="12"/>
  <c r="AL131" i="12"/>
  <c r="AL132" i="12"/>
  <c r="AL133" i="12"/>
  <c r="AY134" i="12" s="1"/>
  <c r="AL134" i="12"/>
  <c r="AL135" i="12"/>
  <c r="AL136" i="12"/>
  <c r="AL137" i="12"/>
  <c r="AL138" i="12"/>
  <c r="AL139" i="12"/>
  <c r="AY140" i="12" s="1"/>
  <c r="AL140" i="12"/>
  <c r="AL141" i="12"/>
  <c r="AL142" i="12"/>
  <c r="AL143" i="12"/>
  <c r="AL144" i="12"/>
  <c r="AL145" i="12"/>
  <c r="AY146" i="12" s="1"/>
  <c r="AL146" i="12"/>
  <c r="AL147" i="12"/>
  <c r="AL148" i="12"/>
  <c r="AL149" i="12"/>
  <c r="AL150" i="12"/>
  <c r="AL151" i="12"/>
  <c r="AY152" i="12" s="1"/>
  <c r="AL152" i="12"/>
  <c r="AL153" i="12"/>
  <c r="AL154" i="12"/>
  <c r="AL155" i="12"/>
  <c r="AL156" i="12"/>
  <c r="AL157" i="12"/>
  <c r="AY158" i="12" s="1"/>
  <c r="AL158" i="12"/>
  <c r="AL159" i="12"/>
  <c r="AL160" i="12"/>
  <c r="AL161" i="12"/>
  <c r="AL162" i="12"/>
  <c r="AL163" i="12"/>
  <c r="AY164" i="12" s="1"/>
  <c r="AL164" i="12"/>
  <c r="AL165" i="12"/>
  <c r="AL166" i="12"/>
  <c r="AL167" i="12"/>
  <c r="AL168" i="12"/>
  <c r="AL169" i="12"/>
  <c r="AY170" i="12" s="1"/>
  <c r="AL170" i="12"/>
  <c r="AL171" i="12"/>
  <c r="AL172" i="12"/>
  <c r="AL173" i="12"/>
  <c r="AL174" i="12"/>
  <c r="AL175" i="12"/>
  <c r="AY176" i="12" s="1"/>
  <c r="AL176" i="12"/>
  <c r="AL177" i="12"/>
  <c r="AL178" i="12"/>
  <c r="AL179" i="12"/>
  <c r="AL180" i="12"/>
  <c r="AL181" i="12"/>
  <c r="AY182" i="12" s="1"/>
  <c r="AL182" i="12"/>
  <c r="AL183" i="12"/>
  <c r="AL184" i="12"/>
  <c r="AL185" i="12"/>
  <c r="AL186" i="12"/>
  <c r="AL187" i="12"/>
  <c r="AY188" i="12" s="1"/>
  <c r="AL188" i="12"/>
  <c r="AL189" i="12"/>
  <c r="AL190" i="12"/>
  <c r="AL191" i="12"/>
  <c r="AL192" i="12"/>
  <c r="AL193" i="12"/>
  <c r="AY194" i="12" s="1"/>
  <c r="AL194" i="12"/>
  <c r="AL195" i="12"/>
  <c r="AL196" i="12"/>
  <c r="AL197" i="12"/>
  <c r="AL198" i="12"/>
  <c r="AL199" i="12"/>
  <c r="AY200" i="12" s="1"/>
  <c r="AL200" i="12"/>
  <c r="AL201" i="12"/>
  <c r="AL202" i="12"/>
  <c r="AL203" i="12"/>
  <c r="AL204" i="12"/>
  <c r="AL205" i="12"/>
  <c r="AY206" i="12" s="1"/>
  <c r="AL206" i="12"/>
  <c r="AL207" i="12"/>
  <c r="AL208" i="12"/>
  <c r="AL209" i="12"/>
  <c r="AL210" i="12"/>
  <c r="AL211" i="12"/>
  <c r="AY212" i="12" s="1"/>
  <c r="AL212" i="12"/>
  <c r="AL213" i="12"/>
  <c r="AL214" i="12"/>
  <c r="AL215" i="12"/>
  <c r="AL216" i="12"/>
  <c r="AL217" i="12"/>
  <c r="AY218" i="12" s="1"/>
  <c r="AL218" i="12"/>
  <c r="AL219" i="12"/>
  <c r="AL220" i="12"/>
  <c r="AL221" i="12"/>
  <c r="AL222" i="12"/>
  <c r="AL223" i="12"/>
  <c r="AY224" i="12" s="1"/>
  <c r="AL224" i="12"/>
  <c r="AL225" i="12"/>
  <c r="AL226" i="12"/>
  <c r="AL227" i="12"/>
  <c r="AL228" i="12"/>
  <c r="AL229" i="12"/>
  <c r="AY230" i="12" s="1"/>
  <c r="AL230" i="12"/>
  <c r="AL231" i="12"/>
  <c r="AL232" i="12"/>
  <c r="AL233" i="12"/>
  <c r="AL234" i="12"/>
  <c r="AL235" i="12"/>
  <c r="AY236" i="12" s="1"/>
  <c r="AL236" i="12"/>
  <c r="AL237" i="12"/>
  <c r="AL238" i="12"/>
  <c r="AL239" i="12"/>
  <c r="AL240" i="12"/>
  <c r="AL241" i="12"/>
  <c r="AY242" i="12" s="1"/>
  <c r="AL242" i="12"/>
  <c r="AL243" i="12"/>
  <c r="AL244" i="12"/>
  <c r="AL245" i="12"/>
  <c r="AL246" i="12"/>
  <c r="AL247" i="12"/>
  <c r="AY248" i="12" s="1"/>
  <c r="AL248" i="12"/>
  <c r="AL249" i="12"/>
  <c r="AL250" i="12"/>
  <c r="AL251" i="12"/>
  <c r="AL252" i="12"/>
  <c r="AL253" i="12"/>
  <c r="AY254" i="12" s="1"/>
  <c r="AL254" i="12"/>
  <c r="AL255" i="12"/>
  <c r="AL256" i="12"/>
  <c r="AL257" i="12"/>
  <c r="AL258" i="12"/>
  <c r="AL259" i="12"/>
  <c r="AY260" i="12" s="1"/>
  <c r="AL260" i="12"/>
  <c r="AL261" i="12"/>
  <c r="AL262" i="12"/>
  <c r="AL263" i="12"/>
  <c r="AL264" i="12"/>
  <c r="AL265" i="12"/>
  <c r="AY266" i="12" s="1"/>
  <c r="AL266" i="12"/>
  <c r="AL267" i="12"/>
  <c r="AL268" i="12"/>
  <c r="AL269" i="12"/>
  <c r="AL270" i="12"/>
  <c r="AL271" i="12"/>
  <c r="AY272" i="12" s="1"/>
  <c r="AL272" i="12"/>
  <c r="AL273" i="12"/>
  <c r="AL274" i="12"/>
  <c r="AL275" i="12"/>
  <c r="AL276" i="12"/>
  <c r="AL277" i="12"/>
  <c r="AY278" i="12" s="1"/>
  <c r="AL278" i="12"/>
  <c r="AL279" i="12"/>
  <c r="AL280" i="12"/>
  <c r="AL281" i="12"/>
  <c r="AL282" i="12"/>
  <c r="AL283" i="12"/>
  <c r="AY284" i="12" s="1"/>
  <c r="AL284" i="12"/>
  <c r="AL285" i="12"/>
  <c r="AL286" i="12"/>
  <c r="AL287" i="12"/>
  <c r="AL288" i="12"/>
  <c r="AL289" i="12"/>
  <c r="AY290" i="12" s="1"/>
  <c r="AL290" i="12"/>
  <c r="AL291" i="12"/>
  <c r="AL292" i="12"/>
  <c r="AL293" i="12"/>
  <c r="AL294" i="12"/>
  <c r="AL295" i="12"/>
  <c r="AY296" i="12" s="1"/>
  <c r="AL296" i="12"/>
  <c r="AL297" i="12"/>
  <c r="AL298" i="12"/>
  <c r="AL299" i="12"/>
  <c r="AL300" i="12"/>
  <c r="AL301" i="12"/>
  <c r="AY302" i="12" s="1"/>
  <c r="AL302" i="12"/>
  <c r="AL303" i="12"/>
  <c r="AL304" i="12"/>
  <c r="AL305" i="12"/>
  <c r="AL306" i="12"/>
  <c r="AL307" i="12"/>
  <c r="AY308" i="12" s="1"/>
  <c r="AL308" i="12"/>
  <c r="AL309" i="12"/>
  <c r="AL310" i="12"/>
  <c r="AL311" i="12"/>
  <c r="AL312" i="12"/>
  <c r="AL313" i="12"/>
  <c r="AY314" i="12" s="1"/>
  <c r="AL314" i="12"/>
  <c r="AL315" i="12"/>
  <c r="AL316" i="12"/>
  <c r="AL317" i="12"/>
  <c r="AL318" i="12"/>
  <c r="AL319" i="12"/>
  <c r="AY320" i="12" s="1"/>
  <c r="AL320" i="12"/>
  <c r="AL321" i="12"/>
  <c r="AL322" i="12"/>
  <c r="AL323" i="12"/>
  <c r="AL324" i="12"/>
  <c r="AL325" i="12"/>
  <c r="AY326" i="12" s="1"/>
  <c r="AL326" i="12"/>
  <c r="AL327" i="12"/>
  <c r="AL328" i="12"/>
  <c r="AL329" i="12"/>
  <c r="AL330" i="12"/>
  <c r="AL331" i="12"/>
  <c r="AY332" i="12" s="1"/>
  <c r="AL332" i="12"/>
  <c r="AL333" i="12"/>
  <c r="AL334" i="12"/>
  <c r="AL335" i="12"/>
  <c r="AL336" i="12"/>
  <c r="AL337" i="12"/>
  <c r="AY338" i="12" s="1"/>
  <c r="AL338" i="12"/>
  <c r="AL339" i="12"/>
  <c r="AL340" i="12"/>
  <c r="AL341" i="12"/>
  <c r="AL342" i="12"/>
  <c r="AL343" i="12"/>
  <c r="AY343" i="12" s="1"/>
  <c r="AL344" i="12"/>
  <c r="AL345" i="12"/>
  <c r="AL346" i="12"/>
  <c r="AL347" i="12"/>
  <c r="AL348" i="12"/>
  <c r="AL349" i="12"/>
  <c r="AY349" i="12" s="1"/>
  <c r="AL350" i="12"/>
  <c r="AL351" i="12"/>
  <c r="AL352" i="12"/>
  <c r="AL353" i="12"/>
  <c r="AL354" i="12"/>
  <c r="AL355" i="12"/>
  <c r="AY355" i="12" s="1"/>
  <c r="AL356" i="12"/>
  <c r="AL357" i="12"/>
  <c r="AL358" i="12"/>
  <c r="AL359" i="12"/>
  <c r="AL360" i="12"/>
  <c r="AL361" i="12"/>
  <c r="AY361" i="12" s="1"/>
  <c r="AL362" i="12"/>
  <c r="AL363" i="12"/>
  <c r="AL364" i="12"/>
  <c r="AL365" i="12"/>
  <c r="AL366" i="12"/>
  <c r="AL367" i="12"/>
  <c r="AY367" i="12" s="1"/>
  <c r="AL368" i="12"/>
  <c r="AL369" i="12"/>
  <c r="AL370" i="12"/>
  <c r="AL371" i="12"/>
  <c r="AL372" i="12"/>
  <c r="AL373" i="12"/>
  <c r="AY373" i="12" s="1"/>
  <c r="AL374" i="12"/>
  <c r="AL375" i="12"/>
  <c r="AL376" i="12"/>
  <c r="AL377" i="12"/>
  <c r="AL378" i="12"/>
  <c r="AL379" i="12"/>
  <c r="AY379" i="12" s="1"/>
  <c r="AL380" i="12"/>
  <c r="AL381" i="12"/>
  <c r="AL382" i="12"/>
  <c r="AL383" i="12"/>
  <c r="AL384" i="12"/>
  <c r="AL385" i="12"/>
  <c r="AY385" i="12" s="1"/>
  <c r="AL386" i="12"/>
  <c r="AL387" i="12"/>
  <c r="AL388" i="12"/>
  <c r="AL389" i="12"/>
  <c r="AL390" i="12"/>
  <c r="AL391" i="12"/>
  <c r="AY391" i="12" s="1"/>
  <c r="AL392" i="12"/>
  <c r="AL393" i="12"/>
  <c r="AL394" i="12"/>
  <c r="AL395" i="12"/>
  <c r="AL396" i="12"/>
  <c r="AL397" i="12"/>
  <c r="AY397" i="12" s="1"/>
  <c r="AL398" i="12"/>
  <c r="AL399" i="12"/>
  <c r="AL400" i="12"/>
  <c r="AL401" i="12"/>
  <c r="AL402" i="12"/>
  <c r="AL403" i="12"/>
  <c r="AY403" i="12" s="1"/>
  <c r="AL404" i="12"/>
  <c r="AL405" i="12"/>
  <c r="AY405" i="12" s="1"/>
  <c r="AL406" i="12"/>
  <c r="AL407" i="12"/>
  <c r="AL408" i="12"/>
  <c r="AL409" i="12"/>
  <c r="AY409" i="12" s="1"/>
  <c r="AL410" i="12"/>
  <c r="AL411" i="12"/>
  <c r="AL412" i="12"/>
  <c r="AL413" i="12"/>
  <c r="AL414" i="12"/>
  <c r="AL415" i="12"/>
  <c r="AY415" i="12" s="1"/>
  <c r="AL416" i="12"/>
  <c r="AL417" i="12"/>
  <c r="AL418" i="12"/>
  <c r="AL419" i="12"/>
  <c r="AL420" i="12"/>
  <c r="AL421" i="12"/>
  <c r="AY421" i="12" s="1"/>
  <c r="AL422" i="12"/>
  <c r="AL423" i="12"/>
  <c r="AL424" i="12"/>
  <c r="AL425" i="12"/>
  <c r="AL426" i="12"/>
  <c r="AL427" i="12"/>
  <c r="AY427" i="12" s="1"/>
  <c r="AL428" i="12"/>
  <c r="AL429" i="12"/>
  <c r="AL430" i="12"/>
  <c r="AL431" i="12"/>
  <c r="AL432" i="12"/>
  <c r="AL433" i="12"/>
  <c r="AY433" i="12" s="1"/>
  <c r="AL434" i="12"/>
  <c r="AL435" i="12"/>
  <c r="AL436" i="12"/>
  <c r="AL437" i="12"/>
  <c r="AL438" i="12"/>
  <c r="AL439" i="12"/>
  <c r="AY439" i="12" s="1"/>
  <c r="AL440" i="12"/>
  <c r="AL441" i="12"/>
  <c r="AL442" i="12"/>
  <c r="AL443" i="12"/>
  <c r="AL444" i="12"/>
  <c r="AL445" i="12"/>
  <c r="AY445" i="12" s="1"/>
  <c r="AL446" i="12"/>
  <c r="AL447" i="12"/>
  <c r="AL448" i="12"/>
  <c r="AL449" i="12"/>
  <c r="AL450" i="12"/>
  <c r="AL451" i="12"/>
  <c r="AY451" i="12" s="1"/>
  <c r="AL452" i="12"/>
  <c r="AL453" i="12"/>
  <c r="AL454" i="12"/>
  <c r="AL455" i="12"/>
  <c r="AL456" i="12"/>
  <c r="AL457" i="12"/>
  <c r="AY457" i="12" s="1"/>
  <c r="AL458" i="12"/>
  <c r="AL459" i="12"/>
  <c r="AL460" i="12"/>
  <c r="AL461" i="12"/>
  <c r="AL462" i="12"/>
  <c r="AL463" i="12"/>
  <c r="AY463" i="12" s="1"/>
  <c r="AL464" i="12"/>
  <c r="AL465" i="12"/>
  <c r="AL466" i="12"/>
  <c r="AL467" i="12"/>
  <c r="AL468" i="12"/>
  <c r="AL469" i="12"/>
  <c r="AY469" i="12" s="1"/>
  <c r="AL470" i="12"/>
  <c r="AL471" i="12"/>
  <c r="AL472" i="12"/>
  <c r="AL473" i="12"/>
  <c r="AL474" i="12"/>
  <c r="AL475" i="12"/>
  <c r="AY475" i="12" s="1"/>
  <c r="AL476" i="12"/>
  <c r="AL477" i="12"/>
  <c r="AL478" i="12"/>
  <c r="AL479" i="12"/>
  <c r="AL480" i="12"/>
  <c r="AL481" i="12"/>
  <c r="AY481" i="12" s="1"/>
  <c r="AL482" i="12"/>
  <c r="AL483" i="12"/>
  <c r="AL484" i="12"/>
  <c r="AL485" i="12"/>
  <c r="AL486" i="12"/>
  <c r="AL487" i="12"/>
  <c r="AY487" i="12" s="1"/>
  <c r="AL488" i="12"/>
  <c r="AL489" i="12"/>
  <c r="AL490" i="12"/>
  <c r="AL491" i="12"/>
  <c r="AL492" i="12"/>
  <c r="AL493" i="12"/>
  <c r="AY493" i="12" s="1"/>
  <c r="AL494" i="12"/>
  <c r="AL495" i="12"/>
  <c r="AL496" i="12"/>
  <c r="AL497" i="12"/>
  <c r="AL498" i="12"/>
  <c r="AL499" i="12"/>
  <c r="AY499" i="12" s="1"/>
  <c r="AL500" i="12"/>
  <c r="AL501" i="12"/>
  <c r="AL502" i="12"/>
  <c r="AL503" i="12"/>
  <c r="AL504" i="12"/>
  <c r="AL505" i="12"/>
  <c r="AY505" i="12" s="1"/>
  <c r="AL506" i="12"/>
  <c r="AL507" i="12"/>
  <c r="AL508" i="12"/>
  <c r="AL509" i="12"/>
  <c r="AL510" i="12"/>
  <c r="AL511" i="12"/>
  <c r="AY511" i="12" s="1"/>
  <c r="AL512" i="12"/>
  <c r="AL513" i="12"/>
  <c r="AL514" i="12"/>
  <c r="AL515" i="12"/>
  <c r="AL516" i="12"/>
  <c r="AL517" i="12"/>
  <c r="AY517" i="12" s="1"/>
  <c r="AL518" i="12"/>
  <c r="AL519" i="12"/>
  <c r="AL520" i="12"/>
  <c r="AL521" i="12"/>
  <c r="AL522" i="12"/>
  <c r="AL523" i="12"/>
  <c r="AY523" i="12" s="1"/>
  <c r="AL524" i="12"/>
  <c r="AL525" i="12"/>
  <c r="AL526" i="12"/>
  <c r="AL527" i="12"/>
  <c r="AL528" i="12"/>
  <c r="AL529" i="12"/>
  <c r="AY529" i="12" s="1"/>
  <c r="AL530" i="12"/>
  <c r="AL531" i="12"/>
  <c r="AL532" i="12"/>
  <c r="AL533" i="12"/>
  <c r="AL534" i="12"/>
  <c r="AL535" i="12"/>
  <c r="AY535" i="12" s="1"/>
  <c r="AL536" i="12"/>
  <c r="AL537" i="12"/>
  <c r="AL538" i="12"/>
  <c r="AL539" i="12"/>
  <c r="AL540" i="12"/>
  <c r="AL541" i="12"/>
  <c r="AY541" i="12" s="1"/>
  <c r="AL542" i="12"/>
  <c r="AL543" i="12"/>
  <c r="AL544" i="12"/>
  <c r="AL545" i="12"/>
  <c r="AL546" i="12"/>
  <c r="AL547" i="12"/>
  <c r="AY547" i="12" s="1"/>
  <c r="AL548" i="12"/>
  <c r="AL549" i="12"/>
  <c r="AL550" i="12"/>
  <c r="AL551" i="12"/>
  <c r="AL552" i="12"/>
  <c r="AL553" i="12"/>
  <c r="AY553" i="12" s="1"/>
  <c r="AL554" i="12"/>
  <c r="AL555" i="12"/>
  <c r="AL556" i="12"/>
  <c r="AL557" i="12"/>
  <c r="AL558" i="12"/>
  <c r="AL559" i="12"/>
  <c r="AY559" i="12" s="1"/>
  <c r="AL560" i="12"/>
  <c r="AL561" i="12"/>
  <c r="AL562" i="12"/>
  <c r="AL563" i="12"/>
  <c r="AL564" i="12"/>
  <c r="AL565" i="12"/>
  <c r="AY565" i="12" s="1"/>
  <c r="AL566" i="12"/>
  <c r="AL567" i="12"/>
  <c r="AL568" i="12"/>
  <c r="AL569" i="12"/>
  <c r="AL570" i="12"/>
  <c r="AL571" i="12"/>
  <c r="AY571" i="12" s="1"/>
  <c r="AL572" i="12"/>
  <c r="AL573" i="12"/>
  <c r="AL574" i="12"/>
  <c r="AL575" i="12"/>
  <c r="AL576" i="12"/>
  <c r="AL577" i="12"/>
  <c r="AY577" i="12" s="1"/>
  <c r="AL578" i="12"/>
  <c r="AL579" i="12"/>
  <c r="AL580" i="12"/>
  <c r="AL581" i="12"/>
  <c r="AL582" i="12"/>
  <c r="AL583" i="12"/>
  <c r="AY583" i="12" s="1"/>
  <c r="AL584" i="12"/>
  <c r="AL585" i="12"/>
  <c r="AL586" i="12"/>
  <c r="AL587" i="12"/>
  <c r="AL588" i="12"/>
  <c r="AL589" i="12"/>
  <c r="AY589" i="12" s="1"/>
  <c r="AL590" i="12"/>
  <c r="AL591" i="12"/>
  <c r="AL592" i="12"/>
  <c r="AL593" i="12"/>
  <c r="AL594" i="12"/>
  <c r="AL595" i="12"/>
  <c r="AY595" i="12" s="1"/>
  <c r="AL596" i="12"/>
  <c r="AL597" i="12"/>
  <c r="AL598" i="12"/>
  <c r="AL599" i="12"/>
  <c r="AL600" i="12"/>
  <c r="AL601" i="12"/>
  <c r="AY601" i="12" s="1"/>
  <c r="AL602" i="12"/>
  <c r="AL603" i="12"/>
  <c r="AY604" i="12" s="1"/>
  <c r="AL604" i="12"/>
  <c r="AL605" i="12"/>
  <c r="AL606" i="12"/>
  <c r="AL607" i="12"/>
  <c r="AY607" i="12" s="1"/>
  <c r="AL608" i="12"/>
  <c r="AL609" i="12"/>
  <c r="AL610" i="12"/>
  <c r="AL611" i="12"/>
  <c r="AL612" i="12"/>
  <c r="AL613" i="12"/>
  <c r="AY613" i="12" s="1"/>
  <c r="AL614" i="12"/>
  <c r="AL615" i="12"/>
  <c r="AL616" i="12"/>
  <c r="AL617" i="12"/>
  <c r="AL618" i="12"/>
  <c r="AL619" i="12"/>
  <c r="AY619" i="12" s="1"/>
  <c r="AL620" i="12"/>
  <c r="AL621" i="12"/>
  <c r="AL622" i="12"/>
  <c r="AL623" i="12"/>
  <c r="AL624" i="12"/>
  <c r="AL625" i="12"/>
  <c r="AY625" i="12" s="1"/>
  <c r="AL626" i="12"/>
  <c r="AL627" i="12"/>
  <c r="AL628" i="12"/>
  <c r="AL629" i="12"/>
  <c r="AL630" i="12"/>
  <c r="AL631" i="12"/>
  <c r="AY631" i="12" s="1"/>
  <c r="AL632" i="12"/>
  <c r="AL633" i="12"/>
  <c r="AL634" i="12"/>
  <c r="AL635" i="12"/>
  <c r="AL636" i="12"/>
  <c r="AL637" i="12"/>
  <c r="AY637" i="12" s="1"/>
  <c r="AL638" i="12"/>
  <c r="AL639" i="12"/>
  <c r="AY640" i="12" s="1"/>
  <c r="AL640" i="12"/>
  <c r="AL641" i="12"/>
  <c r="AL642" i="12"/>
  <c r="AL643" i="12"/>
  <c r="AY643" i="12" s="1"/>
  <c r="AL644" i="12"/>
  <c r="AL645" i="12"/>
  <c r="AL646" i="12"/>
  <c r="AL647" i="12"/>
  <c r="AL648" i="12"/>
  <c r="AL649" i="12"/>
  <c r="AY649" i="12" s="1"/>
  <c r="AL650" i="12"/>
  <c r="AL651" i="12"/>
  <c r="AL652" i="12"/>
  <c r="AL653" i="12"/>
  <c r="AL654" i="12"/>
  <c r="AL655" i="12"/>
  <c r="AY655" i="12" s="1"/>
  <c r="AL656" i="12"/>
  <c r="AL657" i="12"/>
  <c r="AL658" i="12"/>
  <c r="AL659" i="12"/>
  <c r="AL660" i="12"/>
  <c r="AL661" i="12"/>
  <c r="AY661" i="12" s="1"/>
  <c r="AL662" i="12"/>
  <c r="AL663" i="12"/>
  <c r="AL664" i="12"/>
  <c r="AL665" i="12"/>
  <c r="AL666" i="12"/>
  <c r="AL667" i="12"/>
  <c r="AY667" i="12" s="1"/>
  <c r="AL668" i="12"/>
  <c r="AL669" i="12"/>
  <c r="AL670" i="12"/>
  <c r="AL671" i="12"/>
  <c r="AL672" i="12"/>
  <c r="AL673" i="12"/>
  <c r="AY673" i="12" s="1"/>
  <c r="AL674" i="12"/>
  <c r="AL675" i="12"/>
  <c r="AY676" i="12" s="1"/>
  <c r="AL676" i="12"/>
  <c r="AL677" i="12"/>
  <c r="AL678" i="12"/>
  <c r="AL679" i="12"/>
  <c r="AY679" i="12" s="1"/>
  <c r="AL680" i="12"/>
  <c r="AL681" i="12"/>
  <c r="AL682" i="12"/>
  <c r="AL683" i="12"/>
  <c r="AL684" i="12"/>
  <c r="AL685" i="12"/>
  <c r="AY685" i="12" s="1"/>
  <c r="AL686" i="12"/>
  <c r="AL687" i="12"/>
  <c r="AL688" i="12"/>
  <c r="AL689" i="12"/>
  <c r="AL690" i="12"/>
  <c r="AL691" i="12"/>
  <c r="AY691" i="12" s="1"/>
  <c r="AL692" i="12"/>
  <c r="AL693" i="12"/>
  <c r="AL694" i="12"/>
  <c r="AL695" i="12"/>
  <c r="AL696" i="12"/>
  <c r="AL697" i="12"/>
  <c r="AY697" i="12" s="1"/>
  <c r="AL698" i="12"/>
  <c r="AL699" i="12"/>
  <c r="AL700" i="12"/>
  <c r="AL701" i="12"/>
  <c r="AL702" i="12"/>
  <c r="AL703" i="12"/>
  <c r="AY703" i="12" s="1"/>
  <c r="AL704" i="12"/>
  <c r="AL705" i="12"/>
  <c r="AL706" i="12"/>
  <c r="AL707" i="12"/>
  <c r="AL708" i="12"/>
  <c r="AL709" i="12"/>
  <c r="AY709" i="12" s="1"/>
  <c r="AL710" i="12"/>
  <c r="AL711" i="12"/>
  <c r="AY712" i="12" s="1"/>
  <c r="AL712" i="12"/>
  <c r="AL713" i="12"/>
  <c r="AL714" i="12"/>
  <c r="AL715" i="12"/>
  <c r="AY715" i="12" s="1"/>
  <c r="AL716" i="12"/>
  <c r="AL717" i="12"/>
  <c r="AL718" i="12"/>
  <c r="AL719" i="12"/>
  <c r="AL720" i="12"/>
  <c r="AL721" i="12"/>
  <c r="AY721" i="12" s="1"/>
  <c r="AL722" i="12"/>
  <c r="AL723" i="12"/>
  <c r="AL724" i="12"/>
  <c r="AL725" i="12"/>
  <c r="AL726" i="12"/>
  <c r="AL727" i="12"/>
  <c r="AY727" i="12" s="1"/>
  <c r="AL728" i="12"/>
  <c r="AL729" i="12"/>
  <c r="AL730" i="12"/>
  <c r="AL731" i="12"/>
  <c r="AL732" i="12"/>
  <c r="AL733" i="12"/>
  <c r="AY733" i="12" s="1"/>
  <c r="AL734" i="12"/>
  <c r="AL735" i="12"/>
  <c r="AR734" i="12" s="1"/>
  <c r="E734" i="16" s="1"/>
  <c r="AL736" i="12"/>
  <c r="AL737" i="12"/>
  <c r="AL738" i="12"/>
  <c r="AL739" i="12"/>
  <c r="AY739" i="12" s="1"/>
  <c r="AL740" i="12"/>
  <c r="AL741" i="12"/>
  <c r="AL742" i="12"/>
  <c r="AL743" i="12"/>
  <c r="AL744" i="12"/>
  <c r="AL745" i="12"/>
  <c r="AY745" i="12" s="1"/>
  <c r="AL746" i="12"/>
  <c r="AL747" i="12"/>
  <c r="AL748" i="12"/>
  <c r="AL749" i="12"/>
  <c r="AL750" i="12"/>
  <c r="AL751" i="12"/>
  <c r="AY751" i="12" s="1"/>
  <c r="AL752" i="12"/>
  <c r="AL753" i="12"/>
  <c r="AL754" i="12"/>
  <c r="AL755" i="12"/>
  <c r="AL756" i="12"/>
  <c r="AL757" i="12"/>
  <c r="AY757" i="12" s="1"/>
  <c r="AL758" i="12"/>
  <c r="AL759" i="12"/>
  <c r="AL760" i="12"/>
  <c r="AL761" i="12"/>
  <c r="AL762" i="12"/>
  <c r="AL763" i="12"/>
  <c r="AY763" i="12" s="1"/>
  <c r="AL764" i="12"/>
  <c r="AL765" i="12"/>
  <c r="AL766" i="12"/>
  <c r="AL767" i="12"/>
  <c r="AL768" i="12"/>
  <c r="AL769" i="12"/>
  <c r="AY769" i="12" s="1"/>
  <c r="AL770" i="12"/>
  <c r="AL771" i="12"/>
  <c r="AL772" i="12"/>
  <c r="AL773" i="12"/>
  <c r="AL774" i="12"/>
  <c r="AL775" i="12"/>
  <c r="AY775" i="12" s="1"/>
  <c r="AL776" i="12"/>
  <c r="AL777" i="12"/>
  <c r="AL778" i="12"/>
  <c r="AL779" i="12"/>
  <c r="AL780" i="12"/>
  <c r="AL781" i="12"/>
  <c r="AY781" i="12" s="1"/>
  <c r="AL782" i="12"/>
  <c r="AL783" i="12"/>
  <c r="AY784" i="12" s="1"/>
  <c r="AL784" i="12"/>
  <c r="AL785" i="12"/>
  <c r="AL786" i="12"/>
  <c r="AL787" i="12"/>
  <c r="AY787" i="12" s="1"/>
  <c r="AL788" i="12"/>
  <c r="AL789" i="12"/>
  <c r="AL790" i="12"/>
  <c r="AL791" i="12"/>
  <c r="AL792" i="12"/>
  <c r="AL793" i="12"/>
  <c r="AY793" i="12" s="1"/>
  <c r="AL794" i="12"/>
  <c r="AL795" i="12"/>
  <c r="AL796" i="12"/>
  <c r="AL797" i="12"/>
  <c r="AL798" i="12"/>
  <c r="AL799" i="12"/>
  <c r="AY799" i="12" s="1"/>
  <c r="AL800" i="12"/>
  <c r="AL801" i="12"/>
  <c r="AL802" i="12"/>
  <c r="AL803" i="12"/>
  <c r="AL804" i="12"/>
  <c r="AL805" i="12"/>
  <c r="AY805" i="12" s="1"/>
  <c r="AL806" i="12"/>
  <c r="AL807" i="12"/>
  <c r="AR806" i="12" s="1"/>
  <c r="E806" i="16" s="1"/>
  <c r="AL808" i="12"/>
  <c r="AL809" i="12"/>
  <c r="AL810" i="12"/>
  <c r="AL811" i="12"/>
  <c r="AY811" i="12" s="1"/>
  <c r="AL812" i="12"/>
  <c r="AL813" i="12"/>
  <c r="AL814" i="12"/>
  <c r="AL815" i="12"/>
  <c r="AL816" i="12"/>
  <c r="AL817" i="12"/>
  <c r="AY817" i="12" s="1"/>
  <c r="AL818" i="12"/>
  <c r="AL819" i="12"/>
  <c r="AL820" i="12"/>
  <c r="AL821" i="12"/>
  <c r="AL822" i="12"/>
  <c r="AL823" i="12"/>
  <c r="AY823" i="12" s="1"/>
  <c r="AL824" i="12"/>
  <c r="AL825" i="12"/>
  <c r="AL826" i="12"/>
  <c r="AL827" i="12"/>
  <c r="AL828" i="12"/>
  <c r="AL829" i="12"/>
  <c r="AY829" i="12" s="1"/>
  <c r="AL830" i="12"/>
  <c r="AL831" i="12"/>
  <c r="AR831" i="12" s="1"/>
  <c r="E831" i="16" s="1"/>
  <c r="AL832" i="12"/>
  <c r="AL833" i="12"/>
  <c r="AL834" i="12"/>
  <c r="AL835" i="12"/>
  <c r="AY835" i="12" s="1"/>
  <c r="AL836" i="12"/>
  <c r="AL837" i="12"/>
  <c r="AY838" i="12" s="1"/>
  <c r="AL838" i="12"/>
  <c r="AL839" i="12"/>
  <c r="AL840" i="12"/>
  <c r="AL841" i="12"/>
  <c r="AY841" i="12" s="1"/>
  <c r="AL842" i="12"/>
  <c r="AL843" i="12"/>
  <c r="AL844" i="12"/>
  <c r="AL845" i="12"/>
  <c r="AL846" i="12"/>
  <c r="AL847" i="12"/>
  <c r="AY847" i="12" s="1"/>
  <c r="AL848" i="12"/>
  <c r="AL849" i="12"/>
  <c r="AL850" i="12"/>
  <c r="AL851" i="12"/>
  <c r="AL852" i="12"/>
  <c r="AL853" i="12"/>
  <c r="AY853" i="12" s="1"/>
  <c r="AL854" i="12"/>
  <c r="AL855" i="12"/>
  <c r="AL856" i="12"/>
  <c r="AL857" i="12"/>
  <c r="AL858" i="12"/>
  <c r="AL859" i="12"/>
  <c r="AY859" i="12" s="1"/>
  <c r="AL860" i="12"/>
  <c r="AL861" i="12"/>
  <c r="AL862" i="12"/>
  <c r="AL863" i="12"/>
  <c r="AL864" i="12"/>
  <c r="AL865" i="12"/>
  <c r="AY865" i="12" s="1"/>
  <c r="AL866" i="12"/>
  <c r="AL867" i="12"/>
  <c r="AR867" i="12" s="1"/>
  <c r="E867" i="16" s="1"/>
  <c r="AL868" i="12"/>
  <c r="AL869" i="12"/>
  <c r="AL870" i="12"/>
  <c r="AL871" i="12"/>
  <c r="AY871" i="12" s="1"/>
  <c r="AL872" i="12"/>
  <c r="AL873" i="12"/>
  <c r="AL874" i="12"/>
  <c r="AL875" i="12"/>
  <c r="AL876" i="12"/>
  <c r="AL877" i="12"/>
  <c r="AY877" i="12" s="1"/>
  <c r="AL878" i="12"/>
  <c r="AL879" i="12"/>
  <c r="AL880" i="12"/>
  <c r="AL881" i="12"/>
  <c r="AL882" i="12"/>
  <c r="AL883" i="12"/>
  <c r="AY883" i="12" s="1"/>
  <c r="AL884" i="12"/>
  <c r="AL885" i="12"/>
  <c r="AL886" i="12"/>
  <c r="AL887" i="12"/>
  <c r="AL888" i="12"/>
  <c r="AL889" i="12"/>
  <c r="AY889" i="12" s="1"/>
  <c r="AL890" i="12"/>
  <c r="AL891" i="12"/>
  <c r="AY892" i="12" s="1"/>
  <c r="AL892" i="12"/>
  <c r="AL893" i="12"/>
  <c r="AL894" i="12"/>
  <c r="AL895" i="12"/>
  <c r="AY895" i="12" s="1"/>
  <c r="AL896" i="12"/>
  <c r="AL897" i="12"/>
  <c r="AL898" i="12"/>
  <c r="AL899" i="12"/>
  <c r="AL900" i="12"/>
  <c r="AL901" i="12"/>
  <c r="AY901" i="12" s="1"/>
  <c r="AL902" i="12"/>
  <c r="AL903" i="12"/>
  <c r="AL904" i="12"/>
  <c r="AL905" i="12"/>
  <c r="AL906" i="12"/>
  <c r="AL907" i="12"/>
  <c r="AY907" i="12" s="1"/>
  <c r="AL908" i="12"/>
  <c r="AL909" i="12"/>
  <c r="AL910" i="12"/>
  <c r="AL911" i="12"/>
  <c r="AL912" i="12"/>
  <c r="AL913" i="12"/>
  <c r="AY913" i="12" s="1"/>
  <c r="AL914" i="12"/>
  <c r="AL915" i="12"/>
  <c r="AL916" i="12"/>
  <c r="AL917" i="12"/>
  <c r="AL918" i="12"/>
  <c r="AL919" i="12"/>
  <c r="AY919" i="12" s="1"/>
  <c r="AL920" i="12"/>
  <c r="AL921" i="12"/>
  <c r="AL922" i="12"/>
  <c r="AL923" i="12"/>
  <c r="AL924" i="12"/>
  <c r="AL925" i="12"/>
  <c r="AY925" i="12" s="1"/>
  <c r="AL926" i="12"/>
  <c r="AL927" i="12"/>
  <c r="AL928" i="12"/>
  <c r="AL929" i="12"/>
  <c r="AL930" i="12"/>
  <c r="AL931" i="12"/>
  <c r="AY931" i="12" s="1"/>
  <c r="AL932" i="12"/>
  <c r="AL933" i="12"/>
  <c r="AL934" i="12"/>
  <c r="AL935" i="12"/>
  <c r="AL936" i="12"/>
  <c r="AL937" i="12"/>
  <c r="AY937" i="12" s="1"/>
  <c r="AL938" i="12"/>
  <c r="AL939" i="12"/>
  <c r="AL940" i="12"/>
  <c r="AL941" i="12"/>
  <c r="AL942" i="12"/>
  <c r="AL943" i="12"/>
  <c r="AY943" i="12" s="1"/>
  <c r="AL944" i="12"/>
  <c r="AL945" i="12"/>
  <c r="AL946" i="12"/>
  <c r="AL947" i="12"/>
  <c r="AL948" i="12"/>
  <c r="AL949" i="12"/>
  <c r="AY949" i="12" s="1"/>
  <c r="AL950" i="12"/>
  <c r="AL951" i="12"/>
  <c r="AR950" i="12" s="1"/>
  <c r="E950" i="16" s="1"/>
  <c r="AL952" i="12"/>
  <c r="AL953" i="12"/>
  <c r="AL954" i="12"/>
  <c r="AL955" i="12"/>
  <c r="AY955" i="12" s="1"/>
  <c r="AL956" i="12"/>
  <c r="AL957" i="12"/>
  <c r="AL958" i="12"/>
  <c r="AL959" i="12"/>
  <c r="AL960" i="12"/>
  <c r="AL961" i="12"/>
  <c r="AY961" i="12" s="1"/>
  <c r="AL962" i="12"/>
  <c r="AL963" i="12"/>
  <c r="AL964" i="12"/>
  <c r="AL965" i="12"/>
  <c r="AL966" i="12"/>
  <c r="AL967" i="12"/>
  <c r="AY967" i="12" s="1"/>
  <c r="AL968" i="12"/>
  <c r="AL969" i="12"/>
  <c r="AL970" i="12"/>
  <c r="AL971" i="12"/>
  <c r="AL972" i="12"/>
  <c r="AL973" i="12"/>
  <c r="AY973" i="12" s="1"/>
  <c r="AL974" i="12"/>
  <c r="AL975" i="12"/>
  <c r="AL976" i="12"/>
  <c r="AL977" i="12"/>
  <c r="AL978" i="12"/>
  <c r="AL979" i="12"/>
  <c r="AY979" i="12" s="1"/>
  <c r="AL980" i="12"/>
  <c r="AL981" i="12"/>
  <c r="AY982" i="12" s="1"/>
  <c r="AL982" i="12"/>
  <c r="AL983" i="12"/>
  <c r="AL984" i="12"/>
  <c r="AL985" i="12"/>
  <c r="AY985" i="12" s="1"/>
  <c r="AL986" i="12"/>
  <c r="AL987" i="12"/>
  <c r="AR986" i="12" s="1"/>
  <c r="E986" i="16" s="1"/>
  <c r="AL988" i="12"/>
  <c r="AL989" i="12"/>
  <c r="AL990" i="12"/>
  <c r="AL991" i="12"/>
  <c r="AY991" i="12" s="1"/>
  <c r="AL992" i="12"/>
  <c r="AL993" i="12"/>
  <c r="AL994" i="12"/>
  <c r="AL995" i="12"/>
  <c r="AL996" i="12"/>
  <c r="AL997" i="12"/>
  <c r="AY997" i="12" s="1"/>
  <c r="AL998" i="12"/>
  <c r="AL999" i="12"/>
  <c r="AL1000" i="12"/>
  <c r="AL1001" i="12"/>
  <c r="AL1002" i="12"/>
  <c r="AL1003" i="12"/>
  <c r="AY1003" i="12" s="1"/>
  <c r="AL1004" i="12"/>
  <c r="AL1005" i="12"/>
  <c r="AL1006" i="12"/>
  <c r="AL1007" i="12"/>
  <c r="AL1008" i="12"/>
  <c r="AL1009" i="12"/>
  <c r="AY1009" i="12" s="1"/>
  <c r="AL1010" i="12"/>
  <c r="AL1011" i="12"/>
  <c r="AL1012" i="12"/>
  <c r="AL1013" i="12"/>
  <c r="AL1014" i="12"/>
  <c r="AL1015" i="12"/>
  <c r="AY1015" i="12" s="1"/>
  <c r="AL1016" i="12"/>
  <c r="AL1017" i="12"/>
  <c r="AL1018" i="12"/>
  <c r="AL1019" i="12"/>
  <c r="AL1020" i="12"/>
  <c r="AL1021" i="12"/>
  <c r="AY1021" i="12" s="1"/>
  <c r="AL1022" i="12"/>
  <c r="AL1023" i="12"/>
  <c r="AL1024" i="12"/>
  <c r="AL1025" i="12"/>
  <c r="AL1026" i="12"/>
  <c r="AL1027" i="12"/>
  <c r="AY1027" i="12" s="1"/>
  <c r="AL1028" i="12"/>
  <c r="AL1029" i="12"/>
  <c r="AL3" i="12"/>
  <c r="AK4" i="12"/>
  <c r="AK5" i="12"/>
  <c r="AK6" i="12"/>
  <c r="AK7" i="12"/>
  <c r="AK8" i="12"/>
  <c r="AK9" i="12"/>
  <c r="AK10" i="12"/>
  <c r="AK11" i="12"/>
  <c r="AK12" i="12"/>
  <c r="AK13" i="12"/>
  <c r="AK14" i="12"/>
  <c r="AK15" i="12"/>
  <c r="AK16" i="12"/>
  <c r="AK17" i="12"/>
  <c r="AK18" i="12"/>
  <c r="AK19" i="12"/>
  <c r="AK20" i="12"/>
  <c r="AK21" i="12"/>
  <c r="AK22" i="12"/>
  <c r="AK23" i="12"/>
  <c r="AK24" i="12"/>
  <c r="AK25" i="12"/>
  <c r="AQ24" i="12" s="1"/>
  <c r="D24" i="16" s="1"/>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192" i="12"/>
  <c r="AK193" i="12"/>
  <c r="AK194" i="12"/>
  <c r="AK195" i="12"/>
  <c r="AK196" i="12"/>
  <c r="AK197" i="12"/>
  <c r="AK198" i="12"/>
  <c r="AK199" i="12"/>
  <c r="AK200" i="12"/>
  <c r="AK201" i="12"/>
  <c r="AK202" i="12"/>
  <c r="AK203" i="12"/>
  <c r="AK204" i="12"/>
  <c r="AK205" i="12"/>
  <c r="AK206" i="12"/>
  <c r="AK207" i="12"/>
  <c r="AK208" i="12"/>
  <c r="AK209" i="12"/>
  <c r="AK210" i="12"/>
  <c r="AK211" i="12"/>
  <c r="AK212" i="12"/>
  <c r="AK213" i="12"/>
  <c r="AK214" i="12"/>
  <c r="AK215" i="12"/>
  <c r="AK216" i="12"/>
  <c r="AK217" i="12"/>
  <c r="AK218" i="12"/>
  <c r="AK219" i="12"/>
  <c r="AK220" i="12"/>
  <c r="AK221" i="12"/>
  <c r="AK222" i="12"/>
  <c r="AK223" i="12"/>
  <c r="AK224" i="12"/>
  <c r="AK225" i="12"/>
  <c r="AK226" i="12"/>
  <c r="AK227" i="12"/>
  <c r="AK228" i="12"/>
  <c r="AK229" i="12"/>
  <c r="AK230" i="12"/>
  <c r="AK231" i="12"/>
  <c r="AK232" i="12"/>
  <c r="AK233" i="12"/>
  <c r="AK234" i="12"/>
  <c r="AK235" i="12"/>
  <c r="AK236" i="12"/>
  <c r="AK237" i="12"/>
  <c r="AK238" i="12"/>
  <c r="AK239" i="12"/>
  <c r="AK240" i="12"/>
  <c r="AK241" i="12"/>
  <c r="AK242" i="12"/>
  <c r="AK243" i="12"/>
  <c r="AK244" i="12"/>
  <c r="AK245" i="12"/>
  <c r="AK246" i="12"/>
  <c r="AK247" i="12"/>
  <c r="AK248" i="12"/>
  <c r="AK249" i="12"/>
  <c r="AK250" i="12"/>
  <c r="AK251" i="12"/>
  <c r="AK252" i="12"/>
  <c r="AK253" i="12"/>
  <c r="AK254" i="12"/>
  <c r="AK255" i="12"/>
  <c r="AK256" i="12"/>
  <c r="AK257" i="12"/>
  <c r="AK258" i="12"/>
  <c r="AK259" i="12"/>
  <c r="AK260" i="12"/>
  <c r="AK261" i="12"/>
  <c r="AK262" i="12"/>
  <c r="AK263" i="12"/>
  <c r="AK264" i="12"/>
  <c r="AK265" i="12"/>
  <c r="AK266" i="12"/>
  <c r="AK267" i="12"/>
  <c r="AK268" i="12"/>
  <c r="AK269" i="12"/>
  <c r="AK270" i="12"/>
  <c r="AK271" i="12"/>
  <c r="AK272" i="12"/>
  <c r="AK273" i="12"/>
  <c r="AK274" i="12"/>
  <c r="AK275" i="12"/>
  <c r="AK276" i="12"/>
  <c r="AK277" i="12"/>
  <c r="AK278" i="12"/>
  <c r="AK279" i="12"/>
  <c r="AK280" i="12"/>
  <c r="AK281" i="12"/>
  <c r="AK282" i="12"/>
  <c r="AK283" i="12"/>
  <c r="AK284" i="12"/>
  <c r="AK285" i="12"/>
  <c r="AK286" i="12"/>
  <c r="AK287" i="12"/>
  <c r="AK288" i="12"/>
  <c r="AK289" i="12"/>
  <c r="AK290" i="12"/>
  <c r="AK291" i="12"/>
  <c r="AK292" i="12"/>
  <c r="AK293" i="12"/>
  <c r="AK294" i="12"/>
  <c r="AK295" i="12"/>
  <c r="AK296" i="12"/>
  <c r="AK297" i="12"/>
  <c r="AK298" i="12"/>
  <c r="AK299" i="12"/>
  <c r="AK300" i="12"/>
  <c r="AK301" i="12"/>
  <c r="AK302" i="12"/>
  <c r="AK303" i="12"/>
  <c r="AK304" i="12"/>
  <c r="AK305" i="12"/>
  <c r="AK306" i="12"/>
  <c r="AK307" i="12"/>
  <c r="AK308" i="12"/>
  <c r="AK309" i="12"/>
  <c r="AK310" i="12"/>
  <c r="AK311" i="12"/>
  <c r="AK312" i="12"/>
  <c r="AK313" i="12"/>
  <c r="AQ312" i="12" s="1"/>
  <c r="D312" i="16" s="1"/>
  <c r="AK314" i="12"/>
  <c r="AK315" i="12"/>
  <c r="AK316" i="12"/>
  <c r="AK317" i="12"/>
  <c r="AK318" i="12"/>
  <c r="AK319" i="12"/>
  <c r="AK320" i="12"/>
  <c r="AK321" i="12"/>
  <c r="AK322" i="12"/>
  <c r="AK323" i="12"/>
  <c r="AK324" i="12"/>
  <c r="AK325" i="12"/>
  <c r="AK326" i="12"/>
  <c r="AK327" i="12"/>
  <c r="AK328" i="12"/>
  <c r="AK329" i="12"/>
  <c r="AK330" i="12"/>
  <c r="AK331" i="12"/>
  <c r="AK332" i="12"/>
  <c r="AK333" i="12"/>
  <c r="AK334" i="12"/>
  <c r="AK335" i="12"/>
  <c r="AK336" i="12"/>
  <c r="AK337" i="12"/>
  <c r="AK338" i="12"/>
  <c r="AK339" i="12"/>
  <c r="AK340" i="12"/>
  <c r="AK341" i="12"/>
  <c r="AK342" i="12"/>
  <c r="AK343" i="12"/>
  <c r="AK344" i="12"/>
  <c r="AK345" i="12"/>
  <c r="AK346" i="12"/>
  <c r="AK347" i="12"/>
  <c r="AK348" i="12"/>
  <c r="AK349" i="12"/>
  <c r="AK350" i="12"/>
  <c r="AK351" i="12"/>
  <c r="AK352" i="12"/>
  <c r="AK353" i="12"/>
  <c r="AK354" i="12"/>
  <c r="AK355" i="12"/>
  <c r="AK356" i="12"/>
  <c r="AK357" i="12"/>
  <c r="AK358" i="12"/>
  <c r="AK359" i="12"/>
  <c r="AK360" i="12"/>
  <c r="AK361" i="12"/>
  <c r="AK362" i="12"/>
  <c r="AK363" i="12"/>
  <c r="AK364" i="12"/>
  <c r="AK365" i="12"/>
  <c r="AK366" i="12"/>
  <c r="AK367" i="12"/>
  <c r="AK368" i="12"/>
  <c r="AK369" i="12"/>
  <c r="AK370" i="12"/>
  <c r="AK371" i="12"/>
  <c r="AK372" i="12"/>
  <c r="AK373" i="12"/>
  <c r="AK374" i="12"/>
  <c r="AK375" i="12"/>
  <c r="AK376" i="12"/>
  <c r="AK377" i="12"/>
  <c r="AK378" i="12"/>
  <c r="AK379" i="12"/>
  <c r="AK380" i="12"/>
  <c r="AK381" i="12"/>
  <c r="AK382" i="12"/>
  <c r="AK383" i="12"/>
  <c r="AK384" i="12"/>
  <c r="AK385" i="12"/>
  <c r="AQ384" i="12" s="1"/>
  <c r="D384" i="16" s="1"/>
  <c r="AK386" i="12"/>
  <c r="AK387" i="12"/>
  <c r="AK388" i="12"/>
  <c r="AK389" i="12"/>
  <c r="AK390" i="12"/>
  <c r="AK391" i="12"/>
  <c r="AK392" i="12"/>
  <c r="AK393" i="12"/>
  <c r="AK394" i="12"/>
  <c r="AK395" i="12"/>
  <c r="AK396" i="12"/>
  <c r="AK397" i="12"/>
  <c r="AK398" i="12"/>
  <c r="AK399" i="12"/>
  <c r="AK400" i="12"/>
  <c r="AK401" i="12"/>
  <c r="AK402" i="12"/>
  <c r="AK403" i="12"/>
  <c r="AK404" i="12"/>
  <c r="AK405" i="12"/>
  <c r="AK406" i="12"/>
  <c r="AK407" i="12"/>
  <c r="AK408" i="12"/>
  <c r="AK409" i="12"/>
  <c r="AK410" i="12"/>
  <c r="AK411" i="12"/>
  <c r="AK412" i="12"/>
  <c r="AK413" i="12"/>
  <c r="AK414" i="12"/>
  <c r="AK415" i="12"/>
  <c r="AK416" i="12"/>
  <c r="AK417" i="12"/>
  <c r="AK418" i="12"/>
  <c r="AK419" i="12"/>
  <c r="AK420" i="12"/>
  <c r="AK421" i="12"/>
  <c r="AK422" i="12"/>
  <c r="AK423" i="12"/>
  <c r="AK424" i="12"/>
  <c r="AK425" i="12"/>
  <c r="AK426" i="12"/>
  <c r="AK427" i="12"/>
  <c r="AK428" i="12"/>
  <c r="AK429" i="12"/>
  <c r="AK430" i="12"/>
  <c r="AK431" i="12"/>
  <c r="AK432" i="12"/>
  <c r="AK433" i="12"/>
  <c r="AK434" i="12"/>
  <c r="AK435" i="12"/>
  <c r="AK436" i="12"/>
  <c r="AK437" i="12"/>
  <c r="AK438" i="12"/>
  <c r="AK439" i="12"/>
  <c r="AK440" i="12"/>
  <c r="AK441" i="12"/>
  <c r="AK442" i="12"/>
  <c r="AK443" i="12"/>
  <c r="AK444" i="12"/>
  <c r="AK445" i="12"/>
  <c r="AK446" i="12"/>
  <c r="AK447" i="12"/>
  <c r="AK448" i="12"/>
  <c r="AK449" i="12"/>
  <c r="AK450" i="12"/>
  <c r="AK451" i="12"/>
  <c r="AK452" i="12"/>
  <c r="AK453" i="12"/>
  <c r="AK454" i="12"/>
  <c r="AK455" i="12"/>
  <c r="AK456" i="12"/>
  <c r="AK457" i="12"/>
  <c r="AK458" i="12"/>
  <c r="AK459" i="12"/>
  <c r="AK460" i="12"/>
  <c r="AK461" i="12"/>
  <c r="AK462" i="12"/>
  <c r="AK463" i="12"/>
  <c r="AK464" i="12"/>
  <c r="AK465" i="12"/>
  <c r="AK466" i="12"/>
  <c r="AK467" i="12"/>
  <c r="AK468" i="12"/>
  <c r="AK469" i="12"/>
  <c r="AQ468" i="12" s="1"/>
  <c r="D468" i="16" s="1"/>
  <c r="AK470" i="12"/>
  <c r="AK471" i="12"/>
  <c r="AK472" i="12"/>
  <c r="AK473" i="12"/>
  <c r="AK474" i="12"/>
  <c r="AK475" i="12"/>
  <c r="AK476" i="12"/>
  <c r="AK477" i="12"/>
  <c r="AK478" i="12"/>
  <c r="AK479" i="12"/>
  <c r="AK480" i="12"/>
  <c r="AK481" i="12"/>
  <c r="AK482" i="12"/>
  <c r="AK483" i="12"/>
  <c r="AK484" i="12"/>
  <c r="AK485" i="12"/>
  <c r="AK486" i="12"/>
  <c r="AK487" i="12"/>
  <c r="AK488" i="12"/>
  <c r="AK489" i="12"/>
  <c r="AK490" i="12"/>
  <c r="AK491" i="12"/>
  <c r="AK492" i="12"/>
  <c r="AK493" i="12"/>
  <c r="AK494" i="12"/>
  <c r="AK495" i="12"/>
  <c r="AK496" i="12"/>
  <c r="AK497" i="12"/>
  <c r="AK498" i="12"/>
  <c r="AK499" i="12"/>
  <c r="AK500" i="12"/>
  <c r="AK501" i="12"/>
  <c r="AK502" i="12"/>
  <c r="AK503" i="12"/>
  <c r="AK504" i="12"/>
  <c r="AK505" i="12"/>
  <c r="AQ504" i="12" s="1"/>
  <c r="D504" i="16" s="1"/>
  <c r="AK506" i="12"/>
  <c r="AK507" i="12"/>
  <c r="AK508" i="12"/>
  <c r="AK509" i="12"/>
  <c r="AK510" i="12"/>
  <c r="AK511" i="12"/>
  <c r="AK512" i="12"/>
  <c r="AK513" i="12"/>
  <c r="AK514" i="12"/>
  <c r="AK515" i="12"/>
  <c r="AK516" i="12"/>
  <c r="AK517" i="12"/>
  <c r="AK518" i="12"/>
  <c r="AK519" i="12"/>
  <c r="AK520" i="12"/>
  <c r="AK521" i="12"/>
  <c r="AK522" i="12"/>
  <c r="AK523" i="12"/>
  <c r="AK524" i="12"/>
  <c r="AK525" i="12"/>
  <c r="AK526" i="12"/>
  <c r="AK527" i="12"/>
  <c r="AK528" i="12"/>
  <c r="AK529" i="12"/>
  <c r="AQ528" i="12" s="1"/>
  <c r="D528" i="16" s="1"/>
  <c r="AK530" i="12"/>
  <c r="AK531" i="12"/>
  <c r="AK532" i="12"/>
  <c r="AK533" i="12"/>
  <c r="AK534" i="12"/>
  <c r="AK535" i="12"/>
  <c r="AK536" i="12"/>
  <c r="AK537" i="12"/>
  <c r="AK538" i="12"/>
  <c r="AK539" i="12"/>
  <c r="AK540" i="12"/>
  <c r="AK541" i="12"/>
  <c r="AK542" i="12"/>
  <c r="AK543" i="12"/>
  <c r="AK544" i="12"/>
  <c r="AK545" i="12"/>
  <c r="AK546" i="12"/>
  <c r="AK547" i="12"/>
  <c r="AK548" i="12"/>
  <c r="AK549" i="12"/>
  <c r="AK550" i="12"/>
  <c r="AK551" i="12"/>
  <c r="AK552" i="12"/>
  <c r="AK553" i="12"/>
  <c r="AK554" i="12"/>
  <c r="AK555" i="12"/>
  <c r="AK556" i="12"/>
  <c r="AK557" i="12"/>
  <c r="AK558" i="12"/>
  <c r="AK559" i="12"/>
  <c r="AK560" i="12"/>
  <c r="AK561" i="12"/>
  <c r="AK562" i="12"/>
  <c r="AK563" i="12"/>
  <c r="AK564" i="12"/>
  <c r="AK565" i="12"/>
  <c r="AK566" i="12"/>
  <c r="AK567" i="12"/>
  <c r="AK568" i="12"/>
  <c r="AK569" i="12"/>
  <c r="AK570" i="12"/>
  <c r="AK571" i="12"/>
  <c r="AK572" i="12"/>
  <c r="AK573" i="12"/>
  <c r="AK574" i="12"/>
  <c r="AK575" i="12"/>
  <c r="AK576" i="12"/>
  <c r="AK577" i="12"/>
  <c r="AK578" i="12"/>
  <c r="AK579" i="12"/>
  <c r="AK580" i="12"/>
  <c r="AK581" i="12"/>
  <c r="AK582" i="12"/>
  <c r="AK583" i="12"/>
  <c r="AK584" i="12"/>
  <c r="AK585" i="12"/>
  <c r="AK586" i="12"/>
  <c r="AK587" i="12"/>
  <c r="AK588" i="12"/>
  <c r="AK589" i="12"/>
  <c r="AK590" i="12"/>
  <c r="AK591" i="12"/>
  <c r="AK592" i="12"/>
  <c r="AK593" i="12"/>
  <c r="AK594" i="12"/>
  <c r="AK595" i="12"/>
  <c r="AK596" i="12"/>
  <c r="AK597" i="12"/>
  <c r="AK598" i="12"/>
  <c r="AK599" i="12"/>
  <c r="AK600" i="12"/>
  <c r="AK601" i="12"/>
  <c r="AQ600" i="12" s="1"/>
  <c r="D600" i="16" s="1"/>
  <c r="AK602" i="12"/>
  <c r="AK603" i="12"/>
  <c r="AK604" i="12"/>
  <c r="AK605" i="12"/>
  <c r="AK606" i="12"/>
  <c r="AK607" i="12"/>
  <c r="AK608" i="12"/>
  <c r="AK609" i="12"/>
  <c r="AK610" i="12"/>
  <c r="AK611" i="12"/>
  <c r="AK612" i="12"/>
  <c r="AK613" i="12"/>
  <c r="AK614" i="12"/>
  <c r="AK615" i="12"/>
  <c r="AK616" i="12"/>
  <c r="AK617" i="12"/>
  <c r="AK618" i="12"/>
  <c r="AK619" i="12"/>
  <c r="AK620" i="12"/>
  <c r="AK621" i="12"/>
  <c r="AK622" i="12"/>
  <c r="AK623" i="12"/>
  <c r="AK624" i="12"/>
  <c r="AK625" i="12"/>
  <c r="AK626" i="12"/>
  <c r="AK627" i="12"/>
  <c r="AK628" i="12"/>
  <c r="AK629" i="12"/>
  <c r="AK630" i="12"/>
  <c r="AK631" i="12"/>
  <c r="AK632" i="12"/>
  <c r="AK633" i="12"/>
  <c r="AK634" i="12"/>
  <c r="AK635" i="12"/>
  <c r="AK636" i="12"/>
  <c r="AK637" i="12"/>
  <c r="AK638" i="12"/>
  <c r="AK639" i="12"/>
  <c r="AK640" i="12"/>
  <c r="AK641" i="12"/>
  <c r="AK642" i="12"/>
  <c r="AK643" i="12"/>
  <c r="AK644" i="12"/>
  <c r="AK645" i="12"/>
  <c r="AK646" i="12"/>
  <c r="AK647" i="12"/>
  <c r="AK648" i="12"/>
  <c r="AK649" i="12"/>
  <c r="AK650" i="12"/>
  <c r="AK651" i="12"/>
  <c r="AK652" i="12"/>
  <c r="AK653" i="12"/>
  <c r="AK654" i="12"/>
  <c r="AK655" i="12"/>
  <c r="AX656" i="12" s="1"/>
  <c r="AK656" i="12"/>
  <c r="AK657" i="12"/>
  <c r="AK658" i="12"/>
  <c r="AK659" i="12"/>
  <c r="AK660" i="12"/>
  <c r="AK661" i="12"/>
  <c r="AK662" i="12"/>
  <c r="AK663" i="12"/>
  <c r="AK664" i="12"/>
  <c r="AK665" i="12"/>
  <c r="AK666" i="12"/>
  <c r="AK667" i="12"/>
  <c r="AK668" i="12"/>
  <c r="AK669" i="12"/>
  <c r="AK670" i="12"/>
  <c r="AK671" i="12"/>
  <c r="AK672" i="12"/>
  <c r="AK673" i="12"/>
  <c r="AQ672" i="12" s="1"/>
  <c r="D672" i="16" s="1"/>
  <c r="AK674" i="12"/>
  <c r="AK675" i="12"/>
  <c r="AK676" i="12"/>
  <c r="AK677" i="12"/>
  <c r="AK678" i="12"/>
  <c r="AK679" i="12"/>
  <c r="AK680" i="12"/>
  <c r="AK681" i="12"/>
  <c r="AK682" i="12"/>
  <c r="AK683" i="12"/>
  <c r="AK684" i="12"/>
  <c r="AK685" i="12"/>
  <c r="AQ685" i="12" s="1"/>
  <c r="D685" i="16" s="1"/>
  <c r="AK686" i="12"/>
  <c r="AK687" i="12"/>
  <c r="AK688" i="12"/>
  <c r="AK689" i="12"/>
  <c r="AK690" i="12"/>
  <c r="AK691" i="12"/>
  <c r="AK692" i="12"/>
  <c r="AK693" i="12"/>
  <c r="AK694" i="12"/>
  <c r="AK695" i="12"/>
  <c r="AK696" i="12"/>
  <c r="AK697" i="12"/>
  <c r="AK698" i="12"/>
  <c r="AK699" i="12"/>
  <c r="AK700" i="12"/>
  <c r="AK701" i="12"/>
  <c r="AK702" i="12"/>
  <c r="AK703" i="12"/>
  <c r="AK704" i="12"/>
  <c r="AK705" i="12"/>
  <c r="AK706" i="12"/>
  <c r="AK707" i="12"/>
  <c r="AK708" i="12"/>
  <c r="AK709" i="12"/>
  <c r="AK710" i="12"/>
  <c r="AK711" i="12"/>
  <c r="AK712" i="12"/>
  <c r="AK713" i="12"/>
  <c r="AK714" i="12"/>
  <c r="AK715" i="12"/>
  <c r="AK716" i="12"/>
  <c r="AK717" i="12"/>
  <c r="AK718" i="12"/>
  <c r="AK719" i="12"/>
  <c r="AK720" i="12"/>
  <c r="AK721" i="12"/>
  <c r="AK722" i="12"/>
  <c r="AK723" i="12"/>
  <c r="AK724" i="12"/>
  <c r="AK725" i="12"/>
  <c r="AK726" i="12"/>
  <c r="AK727" i="12"/>
  <c r="AK728" i="12"/>
  <c r="AK729" i="12"/>
  <c r="AK730" i="12"/>
  <c r="AK731" i="12"/>
  <c r="AK732" i="12"/>
  <c r="AK733" i="12"/>
  <c r="AQ733" i="12" s="1"/>
  <c r="D733" i="16" s="1"/>
  <c r="AK734" i="12"/>
  <c r="AK735" i="12"/>
  <c r="AK736" i="12"/>
  <c r="AK737" i="12"/>
  <c r="AK738" i="12"/>
  <c r="AK739" i="12"/>
  <c r="AK740" i="12"/>
  <c r="AK741" i="12"/>
  <c r="AK742" i="12"/>
  <c r="AK743" i="12"/>
  <c r="AK744" i="12"/>
  <c r="AK745" i="12"/>
  <c r="AQ745" i="12" s="1"/>
  <c r="D745" i="16" s="1"/>
  <c r="AK746" i="12"/>
  <c r="AK747" i="12"/>
  <c r="AK748" i="12"/>
  <c r="AK749" i="12"/>
  <c r="AK750" i="12"/>
  <c r="AK751" i="12"/>
  <c r="AK752" i="12"/>
  <c r="AK753" i="12"/>
  <c r="AK754" i="12"/>
  <c r="AK755" i="12"/>
  <c r="AK756" i="12"/>
  <c r="AK757" i="12"/>
  <c r="AK758" i="12"/>
  <c r="AK759" i="12"/>
  <c r="AK760" i="12"/>
  <c r="AK761" i="12"/>
  <c r="AK762" i="12"/>
  <c r="AK763" i="12"/>
  <c r="AX764" i="12" s="1"/>
  <c r="AK764" i="12"/>
  <c r="AK765" i="12"/>
  <c r="AK766" i="12"/>
  <c r="AK767" i="12"/>
  <c r="AK768" i="12"/>
  <c r="AK769" i="12"/>
  <c r="AK770" i="12"/>
  <c r="AK771" i="12"/>
  <c r="AK772" i="12"/>
  <c r="AK773" i="12"/>
  <c r="AK774" i="12"/>
  <c r="AK775" i="12"/>
  <c r="AK776" i="12"/>
  <c r="AK777" i="12"/>
  <c r="AK778" i="12"/>
  <c r="AK779" i="12"/>
  <c r="AK780" i="12"/>
  <c r="AK781" i="12"/>
  <c r="AK782" i="12"/>
  <c r="AK783" i="12"/>
  <c r="AK784" i="12"/>
  <c r="AK785" i="12"/>
  <c r="AK786" i="12"/>
  <c r="AK787" i="12"/>
  <c r="AK788" i="12"/>
  <c r="AK789" i="12"/>
  <c r="AK790" i="12"/>
  <c r="AK791" i="12"/>
  <c r="AK792" i="12"/>
  <c r="AK793" i="12"/>
  <c r="AK794" i="12"/>
  <c r="AK795" i="12"/>
  <c r="AK796" i="12"/>
  <c r="AK797" i="12"/>
  <c r="AK798" i="12"/>
  <c r="AK799" i="12"/>
  <c r="AK800" i="12"/>
  <c r="AK801" i="12"/>
  <c r="AK802" i="12"/>
  <c r="AK803" i="12"/>
  <c r="AK804" i="12"/>
  <c r="AK805" i="12"/>
  <c r="AQ805" i="12" s="1"/>
  <c r="D805" i="16" s="1"/>
  <c r="AK806" i="12"/>
  <c r="AK807" i="12"/>
  <c r="AK808" i="12"/>
  <c r="AK809" i="12"/>
  <c r="AK810" i="12"/>
  <c r="AK811" i="12"/>
  <c r="AK812" i="12"/>
  <c r="AK813" i="12"/>
  <c r="AK814" i="12"/>
  <c r="AK815" i="12"/>
  <c r="AK816" i="12"/>
  <c r="AK817" i="12"/>
  <c r="AQ817" i="12" s="1"/>
  <c r="D817" i="16" s="1"/>
  <c r="AK818" i="12"/>
  <c r="AK819" i="12"/>
  <c r="AK820" i="12"/>
  <c r="AK821" i="12"/>
  <c r="AK822" i="12"/>
  <c r="AK823" i="12"/>
  <c r="AK824" i="12"/>
  <c r="AK825" i="12"/>
  <c r="AK826" i="12"/>
  <c r="AK827" i="12"/>
  <c r="AK828" i="12"/>
  <c r="AK829" i="12"/>
  <c r="AK830" i="12"/>
  <c r="AK831" i="12"/>
  <c r="AK832" i="12"/>
  <c r="AK833" i="12"/>
  <c r="AK834" i="12"/>
  <c r="AK835" i="12"/>
  <c r="AX836" i="12" s="1"/>
  <c r="AK836" i="12"/>
  <c r="AK837" i="12"/>
  <c r="AK838" i="12"/>
  <c r="AK839" i="12"/>
  <c r="AK840" i="12"/>
  <c r="AK841" i="12"/>
  <c r="AQ841" i="12" s="1"/>
  <c r="D841" i="16" s="1"/>
  <c r="AK842" i="12"/>
  <c r="AK843" i="12"/>
  <c r="AK844" i="12"/>
  <c r="AK845" i="12"/>
  <c r="AK846" i="12"/>
  <c r="AK847" i="12"/>
  <c r="AK848" i="12"/>
  <c r="AK849" i="12"/>
  <c r="AK850" i="12"/>
  <c r="AK851" i="12"/>
  <c r="AK852" i="12"/>
  <c r="AK853" i="12"/>
  <c r="AQ853" i="12" s="1"/>
  <c r="D853" i="16" s="1"/>
  <c r="AK854" i="12"/>
  <c r="AK855" i="12"/>
  <c r="AK856" i="12"/>
  <c r="AK857" i="12"/>
  <c r="AK858" i="12"/>
  <c r="AK859" i="12"/>
  <c r="AK860" i="12"/>
  <c r="AK861" i="12"/>
  <c r="AK862" i="12"/>
  <c r="AK863" i="12"/>
  <c r="AK864" i="12"/>
  <c r="AK865" i="12"/>
  <c r="AQ865" i="12" s="1"/>
  <c r="D865" i="16" s="1"/>
  <c r="AK866" i="12"/>
  <c r="AK867" i="12"/>
  <c r="AK868" i="12"/>
  <c r="AK869" i="12"/>
  <c r="AK870" i="12"/>
  <c r="AK871" i="12"/>
  <c r="AX872" i="12" s="1"/>
  <c r="AK872" i="12"/>
  <c r="AK873" i="12"/>
  <c r="AK874" i="12"/>
  <c r="AK875" i="12"/>
  <c r="AK876" i="12"/>
  <c r="AK877" i="12"/>
  <c r="AK878" i="12"/>
  <c r="AK879" i="12"/>
  <c r="AK880" i="12"/>
  <c r="AK881" i="12"/>
  <c r="AK882" i="12"/>
  <c r="AK883" i="12"/>
  <c r="AQ883" i="12" s="1"/>
  <c r="D883" i="16" s="1"/>
  <c r="AK884" i="12"/>
  <c r="AK885" i="12"/>
  <c r="AK886" i="12"/>
  <c r="AK887" i="12"/>
  <c r="AK888" i="12"/>
  <c r="AK889" i="12"/>
  <c r="AQ889" i="12" s="1"/>
  <c r="D889" i="16" s="1"/>
  <c r="AK890" i="12"/>
  <c r="AK891" i="12"/>
  <c r="AK892" i="12"/>
  <c r="AK893" i="12"/>
  <c r="AK894" i="12"/>
  <c r="AK895" i="12"/>
  <c r="AK896" i="12"/>
  <c r="AK897" i="12"/>
  <c r="AK898" i="12"/>
  <c r="AK899" i="12"/>
  <c r="AK900" i="12"/>
  <c r="AK901" i="12"/>
  <c r="AQ901" i="12" s="1"/>
  <c r="D901" i="16" s="1"/>
  <c r="AK902" i="12"/>
  <c r="AK903" i="12"/>
  <c r="AK904" i="12"/>
  <c r="AK905" i="12"/>
  <c r="AK906" i="12"/>
  <c r="AK907" i="12"/>
  <c r="AK908" i="12"/>
  <c r="AK909" i="12"/>
  <c r="AK910" i="12"/>
  <c r="AK911" i="12"/>
  <c r="AK912" i="12"/>
  <c r="AK913" i="12"/>
  <c r="AQ913" i="12" s="1"/>
  <c r="D913" i="16" s="1"/>
  <c r="AK914" i="12"/>
  <c r="AK915" i="12"/>
  <c r="AK916" i="12"/>
  <c r="AK917" i="12"/>
  <c r="AK918" i="12"/>
  <c r="AK919" i="12"/>
  <c r="AK920" i="12"/>
  <c r="AK921" i="12"/>
  <c r="AK922" i="12"/>
  <c r="AK923" i="12"/>
  <c r="AK924" i="12"/>
  <c r="AK925" i="12"/>
  <c r="AK926" i="12"/>
  <c r="AK927" i="12"/>
  <c r="AK928" i="12"/>
  <c r="AK929" i="12"/>
  <c r="AK930" i="12"/>
  <c r="AK931" i="12"/>
  <c r="AK932" i="12"/>
  <c r="AK933" i="12"/>
  <c r="AK934" i="12"/>
  <c r="AK935" i="12"/>
  <c r="AK936" i="12"/>
  <c r="AK937" i="12"/>
  <c r="AK938" i="12"/>
  <c r="AK939" i="12"/>
  <c r="AK940" i="12"/>
  <c r="AK941" i="12"/>
  <c r="AK942" i="12"/>
  <c r="AK943" i="12"/>
  <c r="AQ943" i="12" s="1"/>
  <c r="D943" i="16" s="1"/>
  <c r="AK944" i="12"/>
  <c r="AK945" i="12"/>
  <c r="AK946" i="12"/>
  <c r="AK947" i="12"/>
  <c r="AK948" i="12"/>
  <c r="AK949" i="12"/>
  <c r="AQ949" i="12" s="1"/>
  <c r="D949" i="16" s="1"/>
  <c r="AK950" i="12"/>
  <c r="AK951" i="12"/>
  <c r="AK952" i="12"/>
  <c r="AK953" i="12"/>
  <c r="AK954" i="12"/>
  <c r="AK955" i="12"/>
  <c r="AK956" i="12"/>
  <c r="AK957" i="12"/>
  <c r="AK958" i="12"/>
  <c r="AK959" i="12"/>
  <c r="AK960" i="12"/>
  <c r="AK961" i="12"/>
  <c r="AK962" i="12"/>
  <c r="AK963" i="12"/>
  <c r="AK964" i="12"/>
  <c r="AK965" i="12"/>
  <c r="AK966" i="12"/>
  <c r="AK967" i="12"/>
  <c r="AK968" i="12"/>
  <c r="AK969" i="12"/>
  <c r="AK970" i="12"/>
  <c r="AK971" i="12"/>
  <c r="AK972" i="12"/>
  <c r="AK973" i="12"/>
  <c r="AQ973" i="12" s="1"/>
  <c r="D973" i="16" s="1"/>
  <c r="AK974" i="12"/>
  <c r="AK975" i="12"/>
  <c r="AK976" i="12"/>
  <c r="AK977" i="12"/>
  <c r="AK978" i="12"/>
  <c r="AK979" i="12"/>
  <c r="AX980" i="12" s="1"/>
  <c r="AK980" i="12"/>
  <c r="AK981" i="12"/>
  <c r="AK982" i="12"/>
  <c r="AK983" i="12"/>
  <c r="AK984" i="12"/>
  <c r="AK985" i="12"/>
  <c r="AQ985" i="12" s="1"/>
  <c r="D985" i="16" s="1"/>
  <c r="AK986" i="12"/>
  <c r="AK987" i="12"/>
  <c r="AK988" i="12"/>
  <c r="AK989" i="12"/>
  <c r="AK990" i="12"/>
  <c r="AK991" i="12"/>
  <c r="AK992" i="12"/>
  <c r="AK993" i="12"/>
  <c r="AK994" i="12"/>
  <c r="AK995" i="12"/>
  <c r="AK996" i="12"/>
  <c r="AK997" i="12"/>
  <c r="AK998" i="12"/>
  <c r="AK999" i="12"/>
  <c r="AK1000" i="12"/>
  <c r="AK1001" i="12"/>
  <c r="AK1002" i="12"/>
  <c r="AK1003" i="12"/>
  <c r="AQ1003" i="12" s="1"/>
  <c r="D1003" i="16" s="1"/>
  <c r="AK1004" i="12"/>
  <c r="AK1005" i="12"/>
  <c r="AK1006" i="12"/>
  <c r="AK1007" i="12"/>
  <c r="AK1008" i="12"/>
  <c r="AK1009" i="12"/>
  <c r="AQ1009" i="12" s="1"/>
  <c r="D1009" i="16" s="1"/>
  <c r="AK1010" i="12"/>
  <c r="AK1011" i="12"/>
  <c r="AK1012" i="12"/>
  <c r="AK1013" i="12"/>
  <c r="AK1014" i="12"/>
  <c r="AK1015" i="12"/>
  <c r="AK1016" i="12"/>
  <c r="AK1017" i="12"/>
  <c r="AK1018" i="12"/>
  <c r="AK1019" i="12"/>
  <c r="AK1020" i="12"/>
  <c r="AK1021" i="12"/>
  <c r="AK1022" i="12"/>
  <c r="AK1023" i="12"/>
  <c r="AK1024" i="12"/>
  <c r="AK1025" i="12"/>
  <c r="AK1026" i="12"/>
  <c r="AK1027" i="12"/>
  <c r="AQ1027" i="12" s="1"/>
  <c r="D1027" i="16" s="1"/>
  <c r="AK1028" i="12"/>
  <c r="AK1029" i="12"/>
  <c r="AJ4" i="12"/>
  <c r="AJ5" i="12"/>
  <c r="AJ6" i="12"/>
  <c r="AJ7" i="12"/>
  <c r="AJ8" i="12"/>
  <c r="AJ9" i="12"/>
  <c r="AJ10" i="12"/>
  <c r="AJ11" i="12"/>
  <c r="AJ12" i="12"/>
  <c r="AJ13" i="12"/>
  <c r="AJ14" i="12"/>
  <c r="AJ15" i="12"/>
  <c r="AJ16" i="12"/>
  <c r="AJ17" i="12"/>
  <c r="AJ18" i="12"/>
  <c r="AJ19" i="12"/>
  <c r="AJ20" i="12"/>
  <c r="AJ21" i="12"/>
  <c r="AJ22" i="12"/>
  <c r="AJ23" i="12"/>
  <c r="AJ24" i="12"/>
  <c r="AJ25" i="12"/>
  <c r="AJ26" i="12"/>
  <c r="AJ27" i="12"/>
  <c r="AJ28" i="12"/>
  <c r="AJ29" i="12"/>
  <c r="AJ30" i="12"/>
  <c r="AJ31" i="12"/>
  <c r="AJ32" i="12"/>
  <c r="AJ33" i="12"/>
  <c r="AJ34" i="12"/>
  <c r="AJ35" i="12"/>
  <c r="AJ36" i="12"/>
  <c r="AJ37" i="12"/>
  <c r="AJ38" i="12"/>
  <c r="AJ39" i="12"/>
  <c r="AJ40" i="12"/>
  <c r="AJ41" i="12"/>
  <c r="AJ42" i="12"/>
  <c r="AJ43" i="12"/>
  <c r="AJ44" i="12"/>
  <c r="AJ45" i="12"/>
  <c r="AJ46" i="12"/>
  <c r="AJ47" i="12"/>
  <c r="AJ48" i="12"/>
  <c r="AJ49" i="12"/>
  <c r="AJ50" i="12"/>
  <c r="AJ51" i="12"/>
  <c r="AJ52" i="12"/>
  <c r="AJ53" i="12"/>
  <c r="AJ54" i="12"/>
  <c r="AJ55" i="12"/>
  <c r="AJ56" i="12"/>
  <c r="AJ57" i="12"/>
  <c r="AJ58" i="12"/>
  <c r="AJ59" i="12"/>
  <c r="AJ60" i="12"/>
  <c r="AJ61" i="12"/>
  <c r="AJ62" i="12"/>
  <c r="AJ63" i="12"/>
  <c r="AJ64" i="12"/>
  <c r="AJ65" i="12"/>
  <c r="AJ66" i="12"/>
  <c r="AJ67" i="12"/>
  <c r="AJ68" i="12"/>
  <c r="AJ69" i="12"/>
  <c r="AJ70" i="12"/>
  <c r="AJ71" i="12"/>
  <c r="AJ72" i="12"/>
  <c r="AJ73" i="12"/>
  <c r="AJ74" i="12"/>
  <c r="AJ75" i="12"/>
  <c r="AJ76" i="12"/>
  <c r="AJ77" i="12"/>
  <c r="AJ78" i="12"/>
  <c r="AJ79" i="12"/>
  <c r="AJ80" i="12"/>
  <c r="AJ81" i="12"/>
  <c r="AJ82" i="12"/>
  <c r="AJ83" i="12"/>
  <c r="AJ84" i="12"/>
  <c r="AJ85" i="12"/>
  <c r="AJ86" i="12"/>
  <c r="AJ87" i="12"/>
  <c r="AJ88" i="12"/>
  <c r="AJ89" i="12"/>
  <c r="AJ90" i="12"/>
  <c r="AJ91" i="12"/>
  <c r="AJ92" i="12"/>
  <c r="AJ93" i="12"/>
  <c r="AJ94" i="12"/>
  <c r="AJ95" i="12"/>
  <c r="AJ96" i="12"/>
  <c r="AJ97" i="12"/>
  <c r="AJ98" i="12"/>
  <c r="AJ99" i="12"/>
  <c r="AJ100" i="12"/>
  <c r="AJ101" i="12"/>
  <c r="AJ102" i="12"/>
  <c r="AJ103" i="12"/>
  <c r="AJ104" i="12"/>
  <c r="AJ105" i="12"/>
  <c r="AJ106" i="12"/>
  <c r="AJ107" i="12"/>
  <c r="AJ108" i="12"/>
  <c r="AJ109" i="12"/>
  <c r="AJ110" i="12"/>
  <c r="AJ111" i="12"/>
  <c r="AJ112" i="12"/>
  <c r="AJ113" i="12"/>
  <c r="AJ114" i="12"/>
  <c r="AJ115" i="12"/>
  <c r="AJ116" i="12"/>
  <c r="AJ117" i="12"/>
  <c r="AJ118" i="12"/>
  <c r="AJ119" i="12"/>
  <c r="AJ120" i="12"/>
  <c r="AJ121" i="12"/>
  <c r="AJ122" i="12"/>
  <c r="AJ123" i="12"/>
  <c r="AJ124" i="12"/>
  <c r="AJ125" i="12"/>
  <c r="AJ126" i="12"/>
  <c r="AJ127" i="12"/>
  <c r="AJ128" i="12"/>
  <c r="AJ129" i="12"/>
  <c r="AJ130" i="12"/>
  <c r="AJ131" i="12"/>
  <c r="AJ132" i="12"/>
  <c r="AJ133" i="12"/>
  <c r="AJ134" i="12"/>
  <c r="AJ135" i="12"/>
  <c r="AJ136" i="12"/>
  <c r="AJ137" i="12"/>
  <c r="AJ138" i="12"/>
  <c r="AJ139" i="12"/>
  <c r="AJ140" i="12"/>
  <c r="AJ141" i="12"/>
  <c r="AJ142" i="12"/>
  <c r="AJ143" i="12"/>
  <c r="AJ144" i="12"/>
  <c r="AJ145" i="12"/>
  <c r="AJ146" i="12"/>
  <c r="AJ147" i="12"/>
  <c r="AJ148" i="12"/>
  <c r="AJ149" i="12"/>
  <c r="AJ150" i="12"/>
  <c r="AJ151" i="12"/>
  <c r="AJ152" i="12"/>
  <c r="AJ153" i="12"/>
  <c r="AJ154" i="12"/>
  <c r="AJ155" i="12"/>
  <c r="AJ156" i="12"/>
  <c r="AJ157" i="12"/>
  <c r="AJ158" i="12"/>
  <c r="AJ159" i="12"/>
  <c r="AJ160" i="12"/>
  <c r="AJ161" i="12"/>
  <c r="AJ162" i="12"/>
  <c r="AJ163" i="12"/>
  <c r="AJ164" i="12"/>
  <c r="AJ165" i="12"/>
  <c r="AJ166" i="12"/>
  <c r="AJ167" i="12"/>
  <c r="AJ168" i="12"/>
  <c r="AJ169" i="12"/>
  <c r="AJ170" i="12"/>
  <c r="AJ171" i="12"/>
  <c r="AJ172" i="12"/>
  <c r="AJ173" i="12"/>
  <c r="AJ174" i="12"/>
  <c r="AJ175" i="12"/>
  <c r="AJ176" i="12"/>
  <c r="AJ177" i="12"/>
  <c r="AJ178" i="12"/>
  <c r="AJ179" i="12"/>
  <c r="AJ180" i="12"/>
  <c r="AJ181" i="12"/>
  <c r="AJ182" i="12"/>
  <c r="AJ183" i="12"/>
  <c r="AJ184" i="12"/>
  <c r="AJ185" i="12"/>
  <c r="AJ186" i="12"/>
  <c r="AJ187" i="12"/>
  <c r="AJ188" i="12"/>
  <c r="AJ189" i="12"/>
  <c r="AJ190" i="12"/>
  <c r="AJ191" i="12"/>
  <c r="AJ192" i="12"/>
  <c r="AJ193" i="12"/>
  <c r="AJ194" i="12"/>
  <c r="AJ195" i="12"/>
  <c r="AJ196" i="12"/>
  <c r="AJ197" i="12"/>
  <c r="AJ198" i="12"/>
  <c r="AJ199" i="12"/>
  <c r="AJ200" i="12"/>
  <c r="AJ201" i="12"/>
  <c r="AJ202" i="12"/>
  <c r="AJ203" i="12"/>
  <c r="AJ204" i="12"/>
  <c r="AJ205" i="12"/>
  <c r="AJ206" i="12"/>
  <c r="AJ207" i="12"/>
  <c r="AJ208" i="12"/>
  <c r="AJ209" i="12"/>
  <c r="AJ210" i="12"/>
  <c r="AJ211" i="12"/>
  <c r="AJ212" i="12"/>
  <c r="AJ213" i="12"/>
  <c r="AJ214" i="12"/>
  <c r="AJ215" i="12"/>
  <c r="AJ216" i="12"/>
  <c r="AJ217" i="12"/>
  <c r="AJ218" i="12"/>
  <c r="AJ219" i="12"/>
  <c r="AJ220" i="12"/>
  <c r="AJ221" i="12"/>
  <c r="AJ222" i="12"/>
  <c r="AJ223" i="12"/>
  <c r="AJ224" i="12"/>
  <c r="AJ225" i="12"/>
  <c r="AJ226" i="12"/>
  <c r="AJ227" i="12"/>
  <c r="AJ228" i="12"/>
  <c r="AJ229" i="12"/>
  <c r="AJ230" i="12"/>
  <c r="AJ231" i="12"/>
  <c r="AJ232" i="12"/>
  <c r="AJ233" i="12"/>
  <c r="AJ234" i="12"/>
  <c r="AJ235" i="12"/>
  <c r="AJ236" i="12"/>
  <c r="AJ237" i="12"/>
  <c r="AJ238" i="12"/>
  <c r="AJ239" i="12"/>
  <c r="AJ240" i="12"/>
  <c r="AJ241" i="12"/>
  <c r="AJ242" i="12"/>
  <c r="AJ243" i="12"/>
  <c r="AJ244" i="12"/>
  <c r="AJ245" i="12"/>
  <c r="AJ246" i="12"/>
  <c r="AJ247" i="12"/>
  <c r="AJ248" i="12"/>
  <c r="AJ249" i="12"/>
  <c r="AJ250" i="12"/>
  <c r="AJ251" i="12"/>
  <c r="AJ252" i="12"/>
  <c r="AJ253" i="12"/>
  <c r="AJ254" i="12"/>
  <c r="AJ255" i="12"/>
  <c r="AJ256" i="12"/>
  <c r="AJ257" i="12"/>
  <c r="AJ258" i="12"/>
  <c r="AJ259" i="12"/>
  <c r="AJ260" i="12"/>
  <c r="AJ261" i="12"/>
  <c r="AJ262" i="12"/>
  <c r="AJ263" i="12"/>
  <c r="AJ264" i="12"/>
  <c r="AJ265" i="12"/>
  <c r="AJ266" i="12"/>
  <c r="AJ267" i="12"/>
  <c r="AJ268" i="12"/>
  <c r="AJ269" i="12"/>
  <c r="AJ270" i="12"/>
  <c r="AJ271" i="12"/>
  <c r="AJ272" i="12"/>
  <c r="AJ273" i="12"/>
  <c r="AJ274" i="12"/>
  <c r="AJ275" i="12"/>
  <c r="AJ276" i="12"/>
  <c r="AJ277" i="12"/>
  <c r="AJ278" i="12"/>
  <c r="AJ279" i="12"/>
  <c r="AJ280" i="12"/>
  <c r="AJ281" i="12"/>
  <c r="AJ282" i="12"/>
  <c r="AJ283" i="12"/>
  <c r="AJ284" i="12"/>
  <c r="AJ285" i="12"/>
  <c r="AJ286" i="12"/>
  <c r="AJ287" i="12"/>
  <c r="AJ288" i="12"/>
  <c r="AJ289" i="12"/>
  <c r="AJ290" i="12"/>
  <c r="AJ291" i="12"/>
  <c r="AJ292" i="12"/>
  <c r="AJ293" i="12"/>
  <c r="AJ294" i="12"/>
  <c r="AJ295" i="12"/>
  <c r="AJ296" i="12"/>
  <c r="AJ297" i="12"/>
  <c r="AJ298" i="12"/>
  <c r="AJ299" i="12"/>
  <c r="AJ300" i="12"/>
  <c r="AJ301" i="12"/>
  <c r="AJ302" i="12"/>
  <c r="AJ303" i="12"/>
  <c r="AJ304" i="12"/>
  <c r="AJ305" i="12"/>
  <c r="AJ306" i="12"/>
  <c r="AJ307" i="12"/>
  <c r="AJ308" i="12"/>
  <c r="AJ309" i="12"/>
  <c r="AJ310" i="12"/>
  <c r="AJ311" i="12"/>
  <c r="AJ312" i="12"/>
  <c r="AJ313" i="12"/>
  <c r="AJ314" i="12"/>
  <c r="AJ315" i="12"/>
  <c r="AJ316" i="12"/>
  <c r="AJ317" i="12"/>
  <c r="AJ318" i="12"/>
  <c r="AJ319" i="12"/>
  <c r="AJ320" i="12"/>
  <c r="AJ321" i="12"/>
  <c r="AJ322" i="12"/>
  <c r="AJ323" i="12"/>
  <c r="AJ324" i="12"/>
  <c r="AJ325" i="12"/>
  <c r="AJ326" i="12"/>
  <c r="AJ327" i="12"/>
  <c r="AJ328" i="12"/>
  <c r="AJ329" i="12"/>
  <c r="AJ330" i="12"/>
  <c r="AJ331" i="12"/>
  <c r="AJ332" i="12"/>
  <c r="AJ333" i="12"/>
  <c r="AJ334" i="12"/>
  <c r="AJ335" i="12"/>
  <c r="AJ336" i="12"/>
  <c r="AJ337" i="12"/>
  <c r="AJ338" i="12"/>
  <c r="AJ339" i="12"/>
  <c r="AJ340" i="12"/>
  <c r="AJ341" i="12"/>
  <c r="AJ342" i="12"/>
  <c r="AJ343" i="12"/>
  <c r="AJ344" i="12"/>
  <c r="AJ345" i="12"/>
  <c r="AJ346" i="12"/>
  <c r="AJ347" i="12"/>
  <c r="AJ348" i="12"/>
  <c r="AJ349" i="12"/>
  <c r="AJ350" i="12"/>
  <c r="AJ351" i="12"/>
  <c r="AJ352" i="12"/>
  <c r="AJ353" i="12"/>
  <c r="AJ354" i="12"/>
  <c r="AJ355" i="12"/>
  <c r="AJ356" i="12"/>
  <c r="AJ357" i="12"/>
  <c r="AJ358" i="12"/>
  <c r="AJ359" i="12"/>
  <c r="AJ360" i="12"/>
  <c r="AJ361" i="12"/>
  <c r="AJ362" i="12"/>
  <c r="AJ363" i="12"/>
  <c r="AJ364" i="12"/>
  <c r="AJ365" i="12"/>
  <c r="AJ366" i="12"/>
  <c r="AJ367" i="12"/>
  <c r="AJ368" i="12"/>
  <c r="AJ369" i="12"/>
  <c r="AJ370" i="12"/>
  <c r="AJ371" i="12"/>
  <c r="AJ372" i="12"/>
  <c r="AJ373" i="12"/>
  <c r="AJ374" i="12"/>
  <c r="AJ375" i="12"/>
  <c r="AJ376" i="12"/>
  <c r="AJ377" i="12"/>
  <c r="AJ378" i="12"/>
  <c r="AJ379" i="12"/>
  <c r="AJ380" i="12"/>
  <c r="AJ381" i="12"/>
  <c r="AJ382" i="12"/>
  <c r="AJ383" i="12"/>
  <c r="AJ384" i="12"/>
  <c r="AJ385" i="12"/>
  <c r="AJ386" i="12"/>
  <c r="AJ387" i="12"/>
  <c r="AJ388" i="12"/>
  <c r="AJ389" i="12"/>
  <c r="AJ390" i="12"/>
  <c r="AJ391" i="12"/>
  <c r="AJ392" i="12"/>
  <c r="AJ393" i="12"/>
  <c r="AJ394" i="12"/>
  <c r="AJ395" i="12"/>
  <c r="AJ396" i="12"/>
  <c r="AJ397" i="12"/>
  <c r="AJ398" i="12"/>
  <c r="AJ399" i="12"/>
  <c r="AJ400" i="12"/>
  <c r="AJ401" i="12"/>
  <c r="AJ402" i="12"/>
  <c r="AJ403" i="12"/>
  <c r="AJ404" i="12"/>
  <c r="AJ405" i="12"/>
  <c r="AJ406" i="12"/>
  <c r="AJ407" i="12"/>
  <c r="AJ408" i="12"/>
  <c r="AJ409" i="12"/>
  <c r="AJ410" i="12"/>
  <c r="AJ411" i="12"/>
  <c r="AJ412" i="12"/>
  <c r="AJ413" i="12"/>
  <c r="AJ414" i="12"/>
  <c r="AJ415" i="12"/>
  <c r="AJ416" i="12"/>
  <c r="AJ417" i="12"/>
  <c r="AJ418" i="12"/>
  <c r="AJ419" i="12"/>
  <c r="AJ420" i="12"/>
  <c r="AJ421" i="12"/>
  <c r="AJ422" i="12"/>
  <c r="AJ423" i="12"/>
  <c r="AJ424" i="12"/>
  <c r="AJ425" i="12"/>
  <c r="AJ426" i="12"/>
  <c r="AJ427" i="12"/>
  <c r="AJ428" i="12"/>
  <c r="AJ429" i="12"/>
  <c r="AJ430" i="12"/>
  <c r="AJ431" i="12"/>
  <c r="AJ432" i="12"/>
  <c r="AJ433" i="12"/>
  <c r="AJ434" i="12"/>
  <c r="AJ435" i="12"/>
  <c r="AJ436" i="12"/>
  <c r="AJ437" i="12"/>
  <c r="AJ438" i="12"/>
  <c r="AJ439" i="12"/>
  <c r="AJ440" i="12"/>
  <c r="AJ441" i="12"/>
  <c r="AJ442" i="12"/>
  <c r="AJ443" i="12"/>
  <c r="AJ444" i="12"/>
  <c r="AJ445" i="12"/>
  <c r="AJ446" i="12"/>
  <c r="AJ447" i="12"/>
  <c r="AJ448" i="12"/>
  <c r="AJ449" i="12"/>
  <c r="AJ450" i="12"/>
  <c r="AJ451" i="12"/>
  <c r="AJ452" i="12"/>
  <c r="AJ453" i="12"/>
  <c r="AJ454" i="12"/>
  <c r="AJ455" i="12"/>
  <c r="AJ456" i="12"/>
  <c r="AJ457" i="12"/>
  <c r="AJ458" i="12"/>
  <c r="AJ459" i="12"/>
  <c r="AJ460" i="12"/>
  <c r="AJ461" i="12"/>
  <c r="AJ462" i="12"/>
  <c r="AJ463" i="12"/>
  <c r="AJ464" i="12"/>
  <c r="AJ465" i="12"/>
  <c r="AJ466" i="12"/>
  <c r="AJ467" i="12"/>
  <c r="AJ468" i="12"/>
  <c r="AJ469" i="12"/>
  <c r="AJ470" i="12"/>
  <c r="AJ471" i="12"/>
  <c r="AJ472" i="12"/>
  <c r="AJ473" i="12"/>
  <c r="AJ474" i="12"/>
  <c r="AJ475" i="12"/>
  <c r="AJ476" i="12"/>
  <c r="AJ477" i="12"/>
  <c r="AJ478" i="12"/>
  <c r="AJ479" i="12"/>
  <c r="AJ480" i="12"/>
  <c r="AJ481" i="12"/>
  <c r="AJ482" i="12"/>
  <c r="AJ483" i="12"/>
  <c r="AJ484" i="12"/>
  <c r="AJ485" i="12"/>
  <c r="AJ486" i="12"/>
  <c r="AJ487" i="12"/>
  <c r="AJ488" i="12"/>
  <c r="AJ489" i="12"/>
  <c r="AJ490" i="12"/>
  <c r="AJ491" i="12"/>
  <c r="AJ492" i="12"/>
  <c r="AJ493" i="12"/>
  <c r="AW494" i="12" s="1"/>
  <c r="AJ494" i="12"/>
  <c r="AJ495" i="12"/>
  <c r="AJ496" i="12"/>
  <c r="AJ497" i="12"/>
  <c r="AJ498" i="12"/>
  <c r="AJ499" i="12"/>
  <c r="AW500" i="12" s="1"/>
  <c r="AJ500" i="12"/>
  <c r="AJ501" i="12"/>
  <c r="AJ502" i="12"/>
  <c r="AJ503" i="12"/>
  <c r="AJ504" i="12"/>
  <c r="AJ505" i="12"/>
  <c r="AW506" i="12" s="1"/>
  <c r="AJ506" i="12"/>
  <c r="AJ507" i="12"/>
  <c r="AJ508" i="12"/>
  <c r="AJ509" i="12"/>
  <c r="AJ510" i="12"/>
  <c r="AJ511" i="12"/>
  <c r="AW512" i="12" s="1"/>
  <c r="AJ512" i="12"/>
  <c r="AJ513" i="12"/>
  <c r="AJ514" i="12"/>
  <c r="AJ515" i="12"/>
  <c r="AJ516" i="12"/>
  <c r="AJ517" i="12"/>
  <c r="AW518" i="12" s="1"/>
  <c r="AJ518" i="12"/>
  <c r="AJ519" i="12"/>
  <c r="AJ520" i="12"/>
  <c r="AJ521" i="12"/>
  <c r="AJ522" i="12"/>
  <c r="AJ523" i="12"/>
  <c r="AW524" i="12" s="1"/>
  <c r="AJ524" i="12"/>
  <c r="AJ525" i="12"/>
  <c r="AJ526" i="12"/>
  <c r="AJ527" i="12"/>
  <c r="AJ528" i="12"/>
  <c r="AJ529" i="12"/>
  <c r="AW530" i="12" s="1"/>
  <c r="AJ530" i="12"/>
  <c r="AJ531" i="12"/>
  <c r="AJ532" i="12"/>
  <c r="AJ533" i="12"/>
  <c r="AJ534" i="12"/>
  <c r="AJ535" i="12"/>
  <c r="AW536" i="12" s="1"/>
  <c r="AJ536" i="12"/>
  <c r="AJ537" i="12"/>
  <c r="AJ538" i="12"/>
  <c r="AJ539" i="12"/>
  <c r="AJ540" i="12"/>
  <c r="AJ541" i="12"/>
  <c r="AW542" i="12" s="1"/>
  <c r="AJ542" i="12"/>
  <c r="AJ543" i="12"/>
  <c r="AJ544" i="12"/>
  <c r="AJ545" i="12"/>
  <c r="AJ546" i="12"/>
  <c r="AJ547" i="12"/>
  <c r="AW548" i="12" s="1"/>
  <c r="AJ548" i="12"/>
  <c r="AJ549" i="12"/>
  <c r="AJ550" i="12"/>
  <c r="AJ551" i="12"/>
  <c r="AJ552" i="12"/>
  <c r="AJ553" i="12"/>
  <c r="AW554" i="12" s="1"/>
  <c r="AJ554" i="12"/>
  <c r="AJ555" i="12"/>
  <c r="AJ556" i="12"/>
  <c r="AJ557" i="12"/>
  <c r="AJ558" i="12"/>
  <c r="AJ559" i="12"/>
  <c r="AW560" i="12" s="1"/>
  <c r="AJ560" i="12"/>
  <c r="AJ561" i="12"/>
  <c r="AJ562" i="12"/>
  <c r="AJ563" i="12"/>
  <c r="AJ564" i="12"/>
  <c r="AJ565" i="12"/>
  <c r="AW566" i="12" s="1"/>
  <c r="AJ566" i="12"/>
  <c r="AJ567" i="12"/>
  <c r="AJ568" i="12"/>
  <c r="AJ569" i="12"/>
  <c r="AJ570" i="12"/>
  <c r="AJ571" i="12"/>
  <c r="AW572" i="12" s="1"/>
  <c r="AJ572" i="12"/>
  <c r="AJ573" i="12"/>
  <c r="AJ574" i="12"/>
  <c r="AJ575" i="12"/>
  <c r="AJ576" i="12"/>
  <c r="AJ577" i="12"/>
  <c r="AW578" i="12" s="1"/>
  <c r="AJ578" i="12"/>
  <c r="AJ579" i="12"/>
  <c r="AJ580" i="12"/>
  <c r="AJ581" i="12"/>
  <c r="AJ582" i="12"/>
  <c r="AJ583" i="12"/>
  <c r="AW584" i="12" s="1"/>
  <c r="AJ584" i="12"/>
  <c r="AJ585" i="12"/>
  <c r="AJ586" i="12"/>
  <c r="AJ587" i="12"/>
  <c r="AJ588" i="12"/>
  <c r="AJ589" i="12"/>
  <c r="AW590" i="12" s="1"/>
  <c r="AJ590" i="12"/>
  <c r="AJ591" i="12"/>
  <c r="AJ592" i="12"/>
  <c r="AJ593" i="12"/>
  <c r="AJ594" i="12"/>
  <c r="AJ595" i="12"/>
  <c r="AW596" i="12" s="1"/>
  <c r="AJ596" i="12"/>
  <c r="AJ597" i="12"/>
  <c r="AJ598" i="12"/>
  <c r="AJ599" i="12"/>
  <c r="AJ600" i="12"/>
  <c r="AJ601" i="12"/>
  <c r="AW602" i="12" s="1"/>
  <c r="AJ602" i="12"/>
  <c r="AJ603" i="12"/>
  <c r="AJ604" i="12"/>
  <c r="AJ605" i="12"/>
  <c r="AJ606" i="12"/>
  <c r="AJ607" i="12"/>
  <c r="AW608" i="12" s="1"/>
  <c r="AJ608" i="12"/>
  <c r="AJ609" i="12"/>
  <c r="AJ610" i="12"/>
  <c r="AJ611" i="12"/>
  <c r="AJ612" i="12"/>
  <c r="AJ613" i="12"/>
  <c r="AW614" i="12" s="1"/>
  <c r="AJ614" i="12"/>
  <c r="AJ615" i="12"/>
  <c r="AJ616" i="12"/>
  <c r="AJ617" i="12"/>
  <c r="AJ618" i="12"/>
  <c r="AJ619" i="12"/>
  <c r="AW620" i="12" s="1"/>
  <c r="AJ620" i="12"/>
  <c r="AJ621" i="12"/>
  <c r="AJ622" i="12"/>
  <c r="AJ623" i="12"/>
  <c r="AJ624" i="12"/>
  <c r="AJ625" i="12"/>
  <c r="AW626" i="12" s="1"/>
  <c r="AJ626" i="12"/>
  <c r="AJ627" i="12"/>
  <c r="AJ628" i="12"/>
  <c r="AJ629" i="12"/>
  <c r="AJ630" i="12"/>
  <c r="AJ631" i="12"/>
  <c r="AW632" i="12" s="1"/>
  <c r="AJ632" i="12"/>
  <c r="AJ633" i="12"/>
  <c r="AJ634" i="12"/>
  <c r="AJ635" i="12"/>
  <c r="AJ636" i="12"/>
  <c r="AJ637" i="12"/>
  <c r="AW638" i="12" s="1"/>
  <c r="AJ638" i="12"/>
  <c r="AJ639" i="12"/>
  <c r="AJ640" i="12"/>
  <c r="AJ641" i="12"/>
  <c r="AJ642" i="12"/>
  <c r="AJ643" i="12"/>
  <c r="AW644" i="12" s="1"/>
  <c r="AJ644" i="12"/>
  <c r="AJ645" i="12"/>
  <c r="AJ646" i="12"/>
  <c r="AJ647" i="12"/>
  <c r="AJ648" i="12"/>
  <c r="AJ649" i="12"/>
  <c r="AW650" i="12" s="1"/>
  <c r="AJ650" i="12"/>
  <c r="AJ651" i="12"/>
  <c r="AJ652" i="12"/>
  <c r="AJ653" i="12"/>
  <c r="AJ654" i="12"/>
  <c r="AJ655" i="12"/>
  <c r="AW656" i="12" s="1"/>
  <c r="AJ656" i="12"/>
  <c r="AJ657" i="12"/>
  <c r="AJ658" i="12"/>
  <c r="AJ659" i="12"/>
  <c r="AJ660" i="12"/>
  <c r="AJ661" i="12"/>
  <c r="AW662" i="12" s="1"/>
  <c r="AJ662" i="12"/>
  <c r="AJ663" i="12"/>
  <c r="AJ664" i="12"/>
  <c r="AJ665" i="12"/>
  <c r="AJ666" i="12"/>
  <c r="AJ667" i="12"/>
  <c r="AW668" i="12" s="1"/>
  <c r="AJ668" i="12"/>
  <c r="AJ669" i="12"/>
  <c r="AJ670" i="12"/>
  <c r="AJ671" i="12"/>
  <c r="AJ672" i="12"/>
  <c r="AJ673" i="12"/>
  <c r="AW674" i="12" s="1"/>
  <c r="AJ674" i="12"/>
  <c r="AJ675" i="12"/>
  <c r="AJ676" i="12"/>
  <c r="AJ677" i="12"/>
  <c r="AJ678" i="12"/>
  <c r="AJ679" i="12"/>
  <c r="AW680" i="12" s="1"/>
  <c r="AJ680" i="12"/>
  <c r="AJ681" i="12"/>
  <c r="AJ682" i="12"/>
  <c r="AJ683" i="12"/>
  <c r="AJ684" i="12"/>
  <c r="AJ685" i="12"/>
  <c r="AW686" i="12" s="1"/>
  <c r="AJ686" i="12"/>
  <c r="AJ687" i="12"/>
  <c r="AJ688" i="12"/>
  <c r="AJ689" i="12"/>
  <c r="AJ690" i="12"/>
  <c r="AJ691" i="12"/>
  <c r="AW692" i="12" s="1"/>
  <c r="AJ692" i="12"/>
  <c r="AJ693" i="12"/>
  <c r="AJ694" i="12"/>
  <c r="AJ695" i="12"/>
  <c r="AJ696" i="12"/>
  <c r="AJ697" i="12"/>
  <c r="AW698" i="12" s="1"/>
  <c r="AJ698" i="12"/>
  <c r="AJ699" i="12"/>
  <c r="AJ700" i="12"/>
  <c r="AJ701" i="12"/>
  <c r="AJ702" i="12"/>
  <c r="AJ703" i="12"/>
  <c r="AW704" i="12" s="1"/>
  <c r="AJ704" i="12"/>
  <c r="AJ705" i="12"/>
  <c r="AJ706" i="12"/>
  <c r="AJ707" i="12"/>
  <c r="AJ708" i="12"/>
  <c r="AJ709" i="12"/>
  <c r="AW710" i="12" s="1"/>
  <c r="AJ710" i="12"/>
  <c r="AJ711" i="12"/>
  <c r="AJ712" i="12"/>
  <c r="AJ713" i="12"/>
  <c r="AJ714" i="12"/>
  <c r="AJ715" i="12"/>
  <c r="AW716" i="12" s="1"/>
  <c r="AJ716" i="12"/>
  <c r="AJ717" i="12"/>
  <c r="AJ718" i="12"/>
  <c r="AJ719" i="12"/>
  <c r="AJ720" i="12"/>
  <c r="AJ721" i="12"/>
  <c r="AW722" i="12" s="1"/>
  <c r="AJ722" i="12"/>
  <c r="AJ723" i="12"/>
  <c r="AJ724" i="12"/>
  <c r="AJ725" i="12"/>
  <c r="AJ726" i="12"/>
  <c r="AJ727" i="12"/>
  <c r="AW728" i="12" s="1"/>
  <c r="AJ728" i="12"/>
  <c r="AJ729" i="12"/>
  <c r="AJ730" i="12"/>
  <c r="AJ731" i="12"/>
  <c r="AJ732" i="12"/>
  <c r="AJ733" i="12"/>
  <c r="AW734" i="12" s="1"/>
  <c r="AJ734" i="12"/>
  <c r="AJ735" i="12"/>
  <c r="AJ736" i="12"/>
  <c r="AJ737" i="12"/>
  <c r="AJ738" i="12"/>
  <c r="AJ739" i="12"/>
  <c r="AW740" i="12" s="1"/>
  <c r="AJ740" i="12"/>
  <c r="AJ741" i="12"/>
  <c r="AJ742" i="12"/>
  <c r="AJ743" i="12"/>
  <c r="AJ744" i="12"/>
  <c r="AJ745" i="12"/>
  <c r="AW746" i="12" s="1"/>
  <c r="AJ746" i="12"/>
  <c r="AJ747" i="12"/>
  <c r="AJ748" i="12"/>
  <c r="AJ749" i="12"/>
  <c r="AJ750" i="12"/>
  <c r="AJ751" i="12"/>
  <c r="AW752" i="12" s="1"/>
  <c r="AJ752" i="12"/>
  <c r="AJ753" i="12"/>
  <c r="AJ754" i="12"/>
  <c r="AJ755" i="12"/>
  <c r="AJ756" i="12"/>
  <c r="AJ757" i="12"/>
  <c r="AW758" i="12" s="1"/>
  <c r="AJ758" i="12"/>
  <c r="AJ759" i="12"/>
  <c r="AJ760" i="12"/>
  <c r="AJ761" i="12"/>
  <c r="AJ762" i="12"/>
  <c r="AJ763" i="12"/>
  <c r="AW764" i="12" s="1"/>
  <c r="AJ764" i="12"/>
  <c r="AJ765" i="12"/>
  <c r="AJ766" i="12"/>
  <c r="AJ767" i="12"/>
  <c r="AJ768" i="12"/>
  <c r="AJ769" i="12"/>
  <c r="AW770" i="12" s="1"/>
  <c r="AJ770" i="12"/>
  <c r="AJ771" i="12"/>
  <c r="AJ772" i="12"/>
  <c r="AJ773" i="12"/>
  <c r="AJ774" i="12"/>
  <c r="AJ775" i="12"/>
  <c r="AW776" i="12" s="1"/>
  <c r="AJ776" i="12"/>
  <c r="AJ777" i="12"/>
  <c r="AJ778" i="12"/>
  <c r="AJ779" i="12"/>
  <c r="AJ780" i="12"/>
  <c r="AJ781" i="12"/>
  <c r="AW782" i="12" s="1"/>
  <c r="AJ782" i="12"/>
  <c r="AJ783" i="12"/>
  <c r="AJ784" i="12"/>
  <c r="AJ785" i="12"/>
  <c r="AJ786" i="12"/>
  <c r="AJ787" i="12"/>
  <c r="AW788" i="12" s="1"/>
  <c r="AJ788" i="12"/>
  <c r="AJ789" i="12"/>
  <c r="AJ790" i="12"/>
  <c r="AJ791" i="12"/>
  <c r="AJ792" i="12"/>
  <c r="AJ793" i="12"/>
  <c r="AW794" i="12" s="1"/>
  <c r="AJ794" i="12"/>
  <c r="AJ795" i="12"/>
  <c r="AJ796" i="12"/>
  <c r="AJ797" i="12"/>
  <c r="AJ798" i="12"/>
  <c r="AJ799" i="12"/>
  <c r="AW800" i="12" s="1"/>
  <c r="AJ800" i="12"/>
  <c r="AJ801" i="12"/>
  <c r="AJ802" i="12"/>
  <c r="AJ803" i="12"/>
  <c r="AJ804" i="12"/>
  <c r="AJ805" i="12"/>
  <c r="AW806" i="12" s="1"/>
  <c r="AJ806" i="12"/>
  <c r="AJ807" i="12"/>
  <c r="AJ808" i="12"/>
  <c r="AJ809" i="12"/>
  <c r="AJ810" i="12"/>
  <c r="AJ811" i="12"/>
  <c r="AW812" i="12" s="1"/>
  <c r="AJ812" i="12"/>
  <c r="AJ813" i="12"/>
  <c r="AJ814" i="12"/>
  <c r="AJ815" i="12"/>
  <c r="AJ816" i="12"/>
  <c r="AJ817" i="12"/>
  <c r="AW818" i="12" s="1"/>
  <c r="AJ818" i="12"/>
  <c r="AJ819" i="12"/>
  <c r="AJ820" i="12"/>
  <c r="AJ821" i="12"/>
  <c r="AJ822" i="12"/>
  <c r="AJ823" i="12"/>
  <c r="AW824" i="12" s="1"/>
  <c r="AJ824" i="12"/>
  <c r="AJ825" i="12"/>
  <c r="AJ826" i="12"/>
  <c r="AJ827" i="12"/>
  <c r="AJ828" i="12"/>
  <c r="AJ829" i="12"/>
  <c r="AW830" i="12" s="1"/>
  <c r="AJ830" i="12"/>
  <c r="AJ831" i="12"/>
  <c r="AJ832" i="12"/>
  <c r="AJ833" i="12"/>
  <c r="AJ834" i="12"/>
  <c r="AJ835" i="12"/>
  <c r="AW836" i="12" s="1"/>
  <c r="AJ836" i="12"/>
  <c r="AJ837" i="12"/>
  <c r="AJ838" i="12"/>
  <c r="AJ839" i="12"/>
  <c r="AJ840" i="12"/>
  <c r="AJ841" i="12"/>
  <c r="AW842" i="12" s="1"/>
  <c r="AJ842" i="12"/>
  <c r="AJ843" i="12"/>
  <c r="AJ844" i="12"/>
  <c r="AJ845" i="12"/>
  <c r="AJ846" i="12"/>
  <c r="AJ847" i="12"/>
  <c r="AW848" i="12" s="1"/>
  <c r="AJ848" i="12"/>
  <c r="AJ849" i="12"/>
  <c r="AJ850" i="12"/>
  <c r="AJ851" i="12"/>
  <c r="AJ852" i="12"/>
  <c r="AJ853" i="12"/>
  <c r="AW854" i="12" s="1"/>
  <c r="AJ854" i="12"/>
  <c r="AJ855" i="12"/>
  <c r="AJ856" i="12"/>
  <c r="AJ857" i="12"/>
  <c r="AJ858" i="12"/>
  <c r="AJ859" i="12"/>
  <c r="AW860" i="12" s="1"/>
  <c r="AJ860" i="12"/>
  <c r="AJ861" i="12"/>
  <c r="AJ862" i="12"/>
  <c r="AJ863" i="12"/>
  <c r="AJ864" i="12"/>
  <c r="AJ865" i="12"/>
  <c r="AW866" i="12" s="1"/>
  <c r="AJ866" i="12"/>
  <c r="AJ867" i="12"/>
  <c r="AJ868" i="12"/>
  <c r="AJ869" i="12"/>
  <c r="AJ870" i="12"/>
  <c r="AJ871" i="12"/>
  <c r="AW872" i="12" s="1"/>
  <c r="AJ872" i="12"/>
  <c r="AJ873" i="12"/>
  <c r="AJ874" i="12"/>
  <c r="AJ875" i="12"/>
  <c r="AJ876" i="12"/>
  <c r="AJ877" i="12"/>
  <c r="AW878" i="12" s="1"/>
  <c r="AJ878" i="12"/>
  <c r="AJ879" i="12"/>
  <c r="AJ880" i="12"/>
  <c r="AJ881" i="12"/>
  <c r="AJ882" i="12"/>
  <c r="AJ883" i="12"/>
  <c r="AW884" i="12" s="1"/>
  <c r="AJ884" i="12"/>
  <c r="AJ885" i="12"/>
  <c r="AJ886" i="12"/>
  <c r="AJ887" i="12"/>
  <c r="AJ888" i="12"/>
  <c r="AJ889" i="12"/>
  <c r="AW890" i="12" s="1"/>
  <c r="AJ890" i="12"/>
  <c r="AJ891" i="12"/>
  <c r="AJ892" i="12"/>
  <c r="AJ893" i="12"/>
  <c r="AJ894" i="12"/>
  <c r="AJ895" i="12"/>
  <c r="AW896" i="12" s="1"/>
  <c r="AJ896" i="12"/>
  <c r="AJ897" i="12"/>
  <c r="AJ898" i="12"/>
  <c r="AJ899" i="12"/>
  <c r="AJ900" i="12"/>
  <c r="AJ901" i="12"/>
  <c r="AW902" i="12" s="1"/>
  <c r="AJ902" i="12"/>
  <c r="AJ903" i="12"/>
  <c r="AJ904" i="12"/>
  <c r="AJ905" i="12"/>
  <c r="AJ906" i="12"/>
  <c r="AJ907" i="12"/>
  <c r="AW908" i="12" s="1"/>
  <c r="AJ908" i="12"/>
  <c r="AJ909" i="12"/>
  <c r="AJ910" i="12"/>
  <c r="AJ911" i="12"/>
  <c r="AJ912" i="12"/>
  <c r="AJ913" i="12"/>
  <c r="AW914" i="12" s="1"/>
  <c r="AJ914" i="12"/>
  <c r="AJ915" i="12"/>
  <c r="AJ916" i="12"/>
  <c r="AJ917" i="12"/>
  <c r="AJ918" i="12"/>
  <c r="AJ919" i="12"/>
  <c r="AW920" i="12" s="1"/>
  <c r="AJ920" i="12"/>
  <c r="AJ921" i="12"/>
  <c r="AJ922" i="12"/>
  <c r="AJ923" i="12"/>
  <c r="AJ924" i="12"/>
  <c r="AJ925" i="12"/>
  <c r="AW926" i="12" s="1"/>
  <c r="AJ926" i="12"/>
  <c r="AJ927" i="12"/>
  <c r="AJ928" i="12"/>
  <c r="AJ929" i="12"/>
  <c r="AJ930" i="12"/>
  <c r="AJ931" i="12"/>
  <c r="AW932" i="12" s="1"/>
  <c r="AJ932" i="12"/>
  <c r="AJ933" i="12"/>
  <c r="AJ934" i="12"/>
  <c r="AJ935" i="12"/>
  <c r="AJ936" i="12"/>
  <c r="AJ937" i="12"/>
  <c r="AW938" i="12" s="1"/>
  <c r="AJ938" i="12"/>
  <c r="AJ939" i="12"/>
  <c r="AJ940" i="12"/>
  <c r="AJ941" i="12"/>
  <c r="AJ942" i="12"/>
  <c r="AJ943" i="12"/>
  <c r="AW944" i="12" s="1"/>
  <c r="AJ944" i="12"/>
  <c r="AJ945" i="12"/>
  <c r="AJ946" i="12"/>
  <c r="AJ947" i="12"/>
  <c r="AJ948" i="12"/>
  <c r="AJ949" i="12"/>
  <c r="AW950" i="12" s="1"/>
  <c r="AJ950" i="12"/>
  <c r="AJ951" i="12"/>
  <c r="AJ952" i="12"/>
  <c r="AJ953" i="12"/>
  <c r="AJ954" i="12"/>
  <c r="AJ955" i="12"/>
  <c r="AW956" i="12" s="1"/>
  <c r="AJ956" i="12"/>
  <c r="AJ957" i="12"/>
  <c r="AJ958" i="12"/>
  <c r="AJ959" i="12"/>
  <c r="AJ960" i="12"/>
  <c r="AJ961" i="12"/>
  <c r="AW962" i="12" s="1"/>
  <c r="AJ962" i="12"/>
  <c r="AJ963" i="12"/>
  <c r="AJ964" i="12"/>
  <c r="AJ965" i="12"/>
  <c r="AJ966" i="12"/>
  <c r="AJ967" i="12"/>
  <c r="AW968" i="12" s="1"/>
  <c r="AJ968" i="12"/>
  <c r="AJ969" i="12"/>
  <c r="AJ970" i="12"/>
  <c r="AJ971" i="12"/>
  <c r="AJ972" i="12"/>
  <c r="AJ973" i="12"/>
  <c r="AW974" i="12" s="1"/>
  <c r="AJ974" i="12"/>
  <c r="AJ975" i="12"/>
  <c r="AJ976" i="12"/>
  <c r="AJ977" i="12"/>
  <c r="AJ978" i="12"/>
  <c r="AJ979" i="12"/>
  <c r="AW980" i="12" s="1"/>
  <c r="AJ980" i="12"/>
  <c r="AJ981" i="12"/>
  <c r="AJ982" i="12"/>
  <c r="AJ983" i="12"/>
  <c r="AJ984" i="12"/>
  <c r="AJ985" i="12"/>
  <c r="AW986" i="12" s="1"/>
  <c r="AJ986" i="12"/>
  <c r="AJ987" i="12"/>
  <c r="AJ988" i="12"/>
  <c r="AJ989" i="12"/>
  <c r="AJ990" i="12"/>
  <c r="AJ991" i="12"/>
  <c r="AW992" i="12" s="1"/>
  <c r="AJ992" i="12"/>
  <c r="AJ993" i="12"/>
  <c r="AJ994" i="12"/>
  <c r="AJ995" i="12"/>
  <c r="AJ996" i="12"/>
  <c r="AJ997" i="12"/>
  <c r="AW998" i="12" s="1"/>
  <c r="AJ998" i="12"/>
  <c r="AJ999" i="12"/>
  <c r="AJ1000" i="12"/>
  <c r="AJ1001" i="12"/>
  <c r="AJ1002" i="12"/>
  <c r="AJ1003" i="12"/>
  <c r="AW1004" i="12" s="1"/>
  <c r="AJ1004" i="12"/>
  <c r="AJ1005" i="12"/>
  <c r="AJ1006" i="12"/>
  <c r="AJ1007" i="12"/>
  <c r="AJ1008" i="12"/>
  <c r="AJ1009" i="12"/>
  <c r="AW1010" i="12" s="1"/>
  <c r="AJ1010" i="12"/>
  <c r="AJ1011" i="12"/>
  <c r="AJ1012" i="12"/>
  <c r="AJ1013" i="12"/>
  <c r="AJ1014" i="12"/>
  <c r="AJ1015" i="12"/>
  <c r="AW1016" i="12" s="1"/>
  <c r="AJ1016" i="12"/>
  <c r="AJ1017" i="12"/>
  <c r="AJ1018" i="12"/>
  <c r="AJ1019" i="12"/>
  <c r="AJ1020" i="12"/>
  <c r="AJ1021" i="12"/>
  <c r="AW1022" i="12" s="1"/>
  <c r="AJ1022" i="12"/>
  <c r="AJ1023" i="12"/>
  <c r="AJ1024" i="12"/>
  <c r="AJ1025" i="12"/>
  <c r="AJ1026" i="12"/>
  <c r="AJ1027" i="12"/>
  <c r="AW1028" i="12" s="1"/>
  <c r="AJ1028" i="12"/>
  <c r="AJ1029" i="12"/>
  <c r="AK3" i="12"/>
  <c r="AJ3" i="12"/>
  <c r="L4" i="17"/>
  <c r="R4" i="17"/>
  <c r="Q4" i="17"/>
  <c r="P4" i="17"/>
  <c r="O4" i="17"/>
  <c r="N4" i="17"/>
  <c r="M4" i="17"/>
  <c r="K4" i="17"/>
  <c r="J4" i="17"/>
  <c r="I4" i="17"/>
  <c r="H4" i="17"/>
  <c r="E385"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F177" i="16"/>
  <c r="F178" i="16"/>
  <c r="F179" i="16"/>
  <c r="F180" i="16"/>
  <c r="F181" i="16"/>
  <c r="F182" i="16"/>
  <c r="F183" i="16"/>
  <c r="F184" i="16"/>
  <c r="F185" i="16"/>
  <c r="F186" i="16"/>
  <c r="F187" i="16"/>
  <c r="F188" i="16"/>
  <c r="F189" i="16"/>
  <c r="F190" i="16"/>
  <c r="F191" i="16"/>
  <c r="F192" i="16"/>
  <c r="F193" i="16"/>
  <c r="F194" i="16"/>
  <c r="F195" i="16"/>
  <c r="F196" i="16"/>
  <c r="F197" i="16"/>
  <c r="F198" i="16"/>
  <c r="F199" i="16"/>
  <c r="F200" i="16"/>
  <c r="F201" i="16"/>
  <c r="F202" i="16"/>
  <c r="F203" i="16"/>
  <c r="F204" i="16"/>
  <c r="F205" i="16"/>
  <c r="F206" i="16"/>
  <c r="F207" i="16"/>
  <c r="F208" i="16"/>
  <c r="F209" i="16"/>
  <c r="F210" i="16"/>
  <c r="F211" i="16"/>
  <c r="F212" i="16"/>
  <c r="F213" i="16"/>
  <c r="F214" i="16"/>
  <c r="F215" i="16"/>
  <c r="F216" i="16"/>
  <c r="F217" i="16"/>
  <c r="F218" i="16"/>
  <c r="F219" i="16"/>
  <c r="F220" i="16"/>
  <c r="F221" i="16"/>
  <c r="F222" i="16"/>
  <c r="F223" i="16"/>
  <c r="F224" i="16"/>
  <c r="F225" i="16"/>
  <c r="F226" i="16"/>
  <c r="F227" i="16"/>
  <c r="F228" i="16"/>
  <c r="F229" i="16"/>
  <c r="F230" i="16"/>
  <c r="F231" i="16"/>
  <c r="F232" i="16"/>
  <c r="F233" i="16"/>
  <c r="F234" i="16"/>
  <c r="F235" i="16"/>
  <c r="F236" i="16"/>
  <c r="F237" i="16"/>
  <c r="F238" i="16"/>
  <c r="F239" i="16"/>
  <c r="F240" i="16"/>
  <c r="F241" i="16"/>
  <c r="F242" i="16"/>
  <c r="F243" i="16"/>
  <c r="F244" i="16"/>
  <c r="F245" i="16"/>
  <c r="F246" i="16"/>
  <c r="F247" i="16"/>
  <c r="F248" i="16"/>
  <c r="F249" i="16"/>
  <c r="F250" i="16"/>
  <c r="F251" i="16"/>
  <c r="F252" i="16"/>
  <c r="F253" i="16"/>
  <c r="F254" i="16"/>
  <c r="F255" i="16"/>
  <c r="F256" i="16"/>
  <c r="F257" i="16"/>
  <c r="F258" i="16"/>
  <c r="F259" i="16"/>
  <c r="F260" i="16"/>
  <c r="F261" i="16"/>
  <c r="F262" i="16"/>
  <c r="F263" i="16"/>
  <c r="F264" i="16"/>
  <c r="F265" i="16"/>
  <c r="F266" i="16"/>
  <c r="F267" i="16"/>
  <c r="F268" i="16"/>
  <c r="F269" i="16"/>
  <c r="F270" i="16"/>
  <c r="F271" i="16"/>
  <c r="F272" i="16"/>
  <c r="F273" i="16"/>
  <c r="F274" i="16"/>
  <c r="F275" i="16"/>
  <c r="F276" i="16"/>
  <c r="F277" i="16"/>
  <c r="F278" i="16"/>
  <c r="F279" i="16"/>
  <c r="F280" i="16"/>
  <c r="F281" i="16"/>
  <c r="F282" i="16"/>
  <c r="F283" i="16"/>
  <c r="F284" i="16"/>
  <c r="F285" i="16"/>
  <c r="F286" i="16"/>
  <c r="F287" i="16"/>
  <c r="F288" i="16"/>
  <c r="F289" i="16"/>
  <c r="F290" i="16"/>
  <c r="F291" i="16"/>
  <c r="F292" i="16"/>
  <c r="F293" i="16"/>
  <c r="F294" i="16"/>
  <c r="F295" i="16"/>
  <c r="F296" i="16"/>
  <c r="F297" i="16"/>
  <c r="F298" i="16"/>
  <c r="F299" i="16"/>
  <c r="F300" i="16"/>
  <c r="F301" i="16"/>
  <c r="F302" i="16"/>
  <c r="F303" i="16"/>
  <c r="F304" i="16"/>
  <c r="F305" i="16"/>
  <c r="F306" i="16"/>
  <c r="F307" i="16"/>
  <c r="F308" i="16"/>
  <c r="F309" i="16"/>
  <c r="F310" i="16"/>
  <c r="F311" i="16"/>
  <c r="F312" i="16"/>
  <c r="F313" i="16"/>
  <c r="F314" i="16"/>
  <c r="F315" i="16"/>
  <c r="F316" i="16"/>
  <c r="F317" i="16"/>
  <c r="F318" i="16"/>
  <c r="F319" i="16"/>
  <c r="F320" i="16"/>
  <c r="F321" i="16"/>
  <c r="F322" i="16"/>
  <c r="F323" i="16"/>
  <c r="F324" i="16"/>
  <c r="F325" i="16"/>
  <c r="F326" i="16"/>
  <c r="F327" i="16"/>
  <c r="F328" i="16"/>
  <c r="F329" i="16"/>
  <c r="F330" i="16"/>
  <c r="F331" i="16"/>
  <c r="F332" i="16"/>
  <c r="F333" i="16"/>
  <c r="F334" i="16"/>
  <c r="F335" i="16"/>
  <c r="F336" i="16"/>
  <c r="F337" i="16"/>
  <c r="F338" i="16"/>
  <c r="F339" i="16"/>
  <c r="F340" i="16"/>
  <c r="F341" i="16"/>
  <c r="F342" i="16"/>
  <c r="F343" i="16"/>
  <c r="F344" i="16"/>
  <c r="F345" i="16"/>
  <c r="F346" i="16"/>
  <c r="F347" i="16"/>
  <c r="F348" i="16"/>
  <c r="F349" i="16"/>
  <c r="F350" i="16"/>
  <c r="F351" i="16"/>
  <c r="F352" i="16"/>
  <c r="F353" i="16"/>
  <c r="F354" i="16"/>
  <c r="F355" i="16"/>
  <c r="F356" i="16"/>
  <c r="F357" i="16"/>
  <c r="F358" i="16"/>
  <c r="F359" i="16"/>
  <c r="F360" i="16"/>
  <c r="F361" i="16"/>
  <c r="F362" i="16"/>
  <c r="F363" i="16"/>
  <c r="F364" i="16"/>
  <c r="F365" i="16"/>
  <c r="F366" i="16"/>
  <c r="F367" i="16"/>
  <c r="F368" i="16"/>
  <c r="F369" i="16"/>
  <c r="F370" i="16"/>
  <c r="F371" i="16"/>
  <c r="F372" i="16"/>
  <c r="F373" i="16"/>
  <c r="F374" i="16"/>
  <c r="F375" i="16"/>
  <c r="F376" i="16"/>
  <c r="F377" i="16"/>
  <c r="F378" i="16"/>
  <c r="F379" i="16"/>
  <c r="F380" i="16"/>
  <c r="F381" i="16"/>
  <c r="F382" i="16"/>
  <c r="F383" i="16"/>
  <c r="F384" i="16"/>
  <c r="F385" i="16"/>
  <c r="F386" i="16"/>
  <c r="F387" i="16"/>
  <c r="F388" i="16"/>
  <c r="F389" i="16"/>
  <c r="F390" i="16"/>
  <c r="F391" i="16"/>
  <c r="F392" i="16"/>
  <c r="F393" i="16"/>
  <c r="F394" i="16"/>
  <c r="F395" i="16"/>
  <c r="F396" i="16"/>
  <c r="F397" i="16"/>
  <c r="F398" i="16"/>
  <c r="F399" i="16"/>
  <c r="F400" i="16"/>
  <c r="F401" i="16"/>
  <c r="F402" i="16"/>
  <c r="F403" i="16"/>
  <c r="F404" i="16"/>
  <c r="F405" i="16"/>
  <c r="F406" i="16"/>
  <c r="F407" i="16"/>
  <c r="F408" i="16"/>
  <c r="F409" i="16"/>
  <c r="F410" i="16"/>
  <c r="F411" i="16"/>
  <c r="F412" i="16"/>
  <c r="F413" i="16"/>
  <c r="F414" i="16"/>
  <c r="F415" i="16"/>
  <c r="F416" i="16"/>
  <c r="F417" i="16"/>
  <c r="F418" i="16"/>
  <c r="F419" i="16"/>
  <c r="F420" i="16"/>
  <c r="F421" i="16"/>
  <c r="F422" i="16"/>
  <c r="F423" i="16"/>
  <c r="F424" i="16"/>
  <c r="F425" i="16"/>
  <c r="F426" i="16"/>
  <c r="F427" i="16"/>
  <c r="F428" i="16"/>
  <c r="F429" i="16"/>
  <c r="F430" i="16"/>
  <c r="F431" i="16"/>
  <c r="F432" i="16"/>
  <c r="F433" i="16"/>
  <c r="F434" i="16"/>
  <c r="F435" i="16"/>
  <c r="F436" i="16"/>
  <c r="F437" i="16"/>
  <c r="F438" i="16"/>
  <c r="F439" i="16"/>
  <c r="F440" i="16"/>
  <c r="F441" i="16"/>
  <c r="F442" i="16"/>
  <c r="F443" i="16"/>
  <c r="F444" i="16"/>
  <c r="F445" i="16"/>
  <c r="F446" i="16"/>
  <c r="F447" i="16"/>
  <c r="F448" i="16"/>
  <c r="F449" i="16"/>
  <c r="F450" i="16"/>
  <c r="F451" i="16"/>
  <c r="F452" i="16"/>
  <c r="F453" i="16"/>
  <c r="F454" i="16"/>
  <c r="F455" i="16"/>
  <c r="F456" i="16"/>
  <c r="F457" i="16"/>
  <c r="F458" i="16"/>
  <c r="F459" i="16"/>
  <c r="F460" i="16"/>
  <c r="F461" i="16"/>
  <c r="F462" i="16"/>
  <c r="F463" i="16"/>
  <c r="F464" i="16"/>
  <c r="F465" i="16"/>
  <c r="F466" i="16"/>
  <c r="F467" i="16"/>
  <c r="F468" i="16"/>
  <c r="F469" i="16"/>
  <c r="F470" i="16"/>
  <c r="F471" i="16"/>
  <c r="F472" i="16"/>
  <c r="F473" i="16"/>
  <c r="F474" i="16"/>
  <c r="F475" i="16"/>
  <c r="F476" i="16"/>
  <c r="F477" i="16"/>
  <c r="F478" i="16"/>
  <c r="F479" i="16"/>
  <c r="F480" i="16"/>
  <c r="F481" i="16"/>
  <c r="F482" i="16"/>
  <c r="F483" i="16"/>
  <c r="F484" i="16"/>
  <c r="F485" i="16"/>
  <c r="F486" i="16"/>
  <c r="F487" i="16"/>
  <c r="F488" i="16"/>
  <c r="F489" i="16"/>
  <c r="F490" i="16"/>
  <c r="F491" i="16"/>
  <c r="F492" i="16"/>
  <c r="F493" i="16"/>
  <c r="F494" i="16"/>
  <c r="F495" i="16"/>
  <c r="F496" i="16"/>
  <c r="F497" i="16"/>
  <c r="F498" i="16"/>
  <c r="F499" i="16"/>
  <c r="F500" i="16"/>
  <c r="F501" i="16"/>
  <c r="F502" i="16"/>
  <c r="F503" i="16"/>
  <c r="F504" i="16"/>
  <c r="F505" i="16"/>
  <c r="F506" i="16"/>
  <c r="F507" i="16"/>
  <c r="F508" i="16"/>
  <c r="F509" i="16"/>
  <c r="F510" i="16"/>
  <c r="F511" i="16"/>
  <c r="F512" i="16"/>
  <c r="F513" i="16"/>
  <c r="F514" i="16"/>
  <c r="F515" i="16"/>
  <c r="F516" i="16"/>
  <c r="F517" i="16"/>
  <c r="F518" i="16"/>
  <c r="F519" i="16"/>
  <c r="F520" i="16"/>
  <c r="F521" i="16"/>
  <c r="F522" i="16"/>
  <c r="F523" i="16"/>
  <c r="F524" i="16"/>
  <c r="F525" i="16"/>
  <c r="F526" i="16"/>
  <c r="F527" i="16"/>
  <c r="F528" i="16"/>
  <c r="F529" i="16"/>
  <c r="F530" i="16"/>
  <c r="F531" i="16"/>
  <c r="F532" i="16"/>
  <c r="F533" i="16"/>
  <c r="F534" i="16"/>
  <c r="F535" i="16"/>
  <c r="F536" i="16"/>
  <c r="F537" i="16"/>
  <c r="F538" i="16"/>
  <c r="F539" i="16"/>
  <c r="F540" i="16"/>
  <c r="F541" i="16"/>
  <c r="F542" i="16"/>
  <c r="F543" i="16"/>
  <c r="F544" i="16"/>
  <c r="F545" i="16"/>
  <c r="F546" i="16"/>
  <c r="F547" i="16"/>
  <c r="F548" i="16"/>
  <c r="F549" i="16"/>
  <c r="F550" i="16"/>
  <c r="F551" i="16"/>
  <c r="F552" i="16"/>
  <c r="F553" i="16"/>
  <c r="F554" i="16"/>
  <c r="F555" i="16"/>
  <c r="F556" i="16"/>
  <c r="F557" i="16"/>
  <c r="F558" i="16"/>
  <c r="F559" i="16"/>
  <c r="F560" i="16"/>
  <c r="F561" i="16"/>
  <c r="F562" i="16"/>
  <c r="F563" i="16"/>
  <c r="F564" i="16"/>
  <c r="F565" i="16"/>
  <c r="F566" i="16"/>
  <c r="F567" i="16"/>
  <c r="F568" i="16"/>
  <c r="F569" i="16"/>
  <c r="F570" i="16"/>
  <c r="F571" i="16"/>
  <c r="F572" i="16"/>
  <c r="F573" i="16"/>
  <c r="F574" i="16"/>
  <c r="F575" i="16"/>
  <c r="F576" i="16"/>
  <c r="F577" i="16"/>
  <c r="F578" i="16"/>
  <c r="F579" i="16"/>
  <c r="F580" i="16"/>
  <c r="F581" i="16"/>
  <c r="F582" i="16"/>
  <c r="F583" i="16"/>
  <c r="F584" i="16"/>
  <c r="F585" i="16"/>
  <c r="F586" i="16"/>
  <c r="F587" i="16"/>
  <c r="F588" i="16"/>
  <c r="F589" i="16"/>
  <c r="F590" i="16"/>
  <c r="F591" i="16"/>
  <c r="F592" i="16"/>
  <c r="F593" i="16"/>
  <c r="F594" i="16"/>
  <c r="F595" i="16"/>
  <c r="F596" i="16"/>
  <c r="F597" i="16"/>
  <c r="F598" i="16"/>
  <c r="F599" i="16"/>
  <c r="F600" i="16"/>
  <c r="F601" i="16"/>
  <c r="F602" i="16"/>
  <c r="F603" i="16"/>
  <c r="F604" i="16"/>
  <c r="F605" i="16"/>
  <c r="F606" i="16"/>
  <c r="F607" i="16"/>
  <c r="F608" i="16"/>
  <c r="F609" i="16"/>
  <c r="F610" i="16"/>
  <c r="F611" i="16"/>
  <c r="F612" i="16"/>
  <c r="F613" i="16"/>
  <c r="F614" i="16"/>
  <c r="F615" i="16"/>
  <c r="F616" i="16"/>
  <c r="F617" i="16"/>
  <c r="F618" i="16"/>
  <c r="F619" i="16"/>
  <c r="F620" i="16"/>
  <c r="F621" i="16"/>
  <c r="F622" i="16"/>
  <c r="F623" i="16"/>
  <c r="F624" i="16"/>
  <c r="F625" i="16"/>
  <c r="F626" i="16"/>
  <c r="F627" i="16"/>
  <c r="F628" i="16"/>
  <c r="F629" i="16"/>
  <c r="F630" i="16"/>
  <c r="F631" i="16"/>
  <c r="F632" i="16"/>
  <c r="F633" i="16"/>
  <c r="F634" i="16"/>
  <c r="F635" i="16"/>
  <c r="F636" i="16"/>
  <c r="F637" i="16"/>
  <c r="F638" i="16"/>
  <c r="F639" i="16"/>
  <c r="F640" i="16"/>
  <c r="F641" i="16"/>
  <c r="F642" i="16"/>
  <c r="F643" i="16"/>
  <c r="F644" i="16"/>
  <c r="F645" i="16"/>
  <c r="F646" i="16"/>
  <c r="F647" i="16"/>
  <c r="F648" i="16"/>
  <c r="F649" i="16"/>
  <c r="F650" i="16"/>
  <c r="F651" i="16"/>
  <c r="F652" i="16"/>
  <c r="F653" i="16"/>
  <c r="F654" i="16"/>
  <c r="F655" i="16"/>
  <c r="F656" i="16"/>
  <c r="F657" i="16"/>
  <c r="F658" i="16"/>
  <c r="F659" i="16"/>
  <c r="F660" i="16"/>
  <c r="F661" i="16"/>
  <c r="F662" i="16"/>
  <c r="F663" i="16"/>
  <c r="F664" i="16"/>
  <c r="F665" i="16"/>
  <c r="F666" i="16"/>
  <c r="F667" i="16"/>
  <c r="F668" i="16"/>
  <c r="F669" i="16"/>
  <c r="F670" i="16"/>
  <c r="F671" i="16"/>
  <c r="F672" i="16"/>
  <c r="F673" i="16"/>
  <c r="F674" i="16"/>
  <c r="F675" i="16"/>
  <c r="F676" i="16"/>
  <c r="F677" i="16"/>
  <c r="F678" i="16"/>
  <c r="F679" i="16"/>
  <c r="F680" i="16"/>
  <c r="F681" i="16"/>
  <c r="F682" i="16"/>
  <c r="F683" i="16"/>
  <c r="F684" i="16"/>
  <c r="F685" i="16"/>
  <c r="F686" i="16"/>
  <c r="F687" i="16"/>
  <c r="F688" i="16"/>
  <c r="F689" i="16"/>
  <c r="F690" i="16"/>
  <c r="F691" i="16"/>
  <c r="F692" i="16"/>
  <c r="F693" i="16"/>
  <c r="F694" i="16"/>
  <c r="F695" i="16"/>
  <c r="F696" i="16"/>
  <c r="F697" i="16"/>
  <c r="F698" i="16"/>
  <c r="F699" i="16"/>
  <c r="F700" i="16"/>
  <c r="F701" i="16"/>
  <c r="F702" i="16"/>
  <c r="F703" i="16"/>
  <c r="F704" i="16"/>
  <c r="F705" i="16"/>
  <c r="F706" i="16"/>
  <c r="F707" i="16"/>
  <c r="F708" i="16"/>
  <c r="F709" i="16"/>
  <c r="F710" i="16"/>
  <c r="F711" i="16"/>
  <c r="F712" i="16"/>
  <c r="F713" i="16"/>
  <c r="F714" i="16"/>
  <c r="F715" i="16"/>
  <c r="F716" i="16"/>
  <c r="F717" i="16"/>
  <c r="F718" i="16"/>
  <c r="F719" i="16"/>
  <c r="F720" i="16"/>
  <c r="F721" i="16"/>
  <c r="F722" i="16"/>
  <c r="F723" i="16"/>
  <c r="F724" i="16"/>
  <c r="F725" i="16"/>
  <c r="F726" i="16"/>
  <c r="F727" i="16"/>
  <c r="F728" i="16"/>
  <c r="F729" i="16"/>
  <c r="F730" i="16"/>
  <c r="F731" i="16"/>
  <c r="F732" i="16"/>
  <c r="F733" i="16"/>
  <c r="F734" i="16"/>
  <c r="F735" i="16"/>
  <c r="F736" i="16"/>
  <c r="F737" i="16"/>
  <c r="F738" i="16"/>
  <c r="F739" i="16"/>
  <c r="F740" i="16"/>
  <c r="F741" i="16"/>
  <c r="F742" i="16"/>
  <c r="F743" i="16"/>
  <c r="F744" i="16"/>
  <c r="F745" i="16"/>
  <c r="F746" i="16"/>
  <c r="F747" i="16"/>
  <c r="F748" i="16"/>
  <c r="F749" i="16"/>
  <c r="F750" i="16"/>
  <c r="F751" i="16"/>
  <c r="F752" i="16"/>
  <c r="F753" i="16"/>
  <c r="F754" i="16"/>
  <c r="F755" i="16"/>
  <c r="F756" i="16"/>
  <c r="F757" i="16"/>
  <c r="F758" i="16"/>
  <c r="F759" i="16"/>
  <c r="F760" i="16"/>
  <c r="F761" i="16"/>
  <c r="F762" i="16"/>
  <c r="F763" i="16"/>
  <c r="F764" i="16"/>
  <c r="F765" i="16"/>
  <c r="F766" i="16"/>
  <c r="F767" i="16"/>
  <c r="F768" i="16"/>
  <c r="F769" i="16"/>
  <c r="F770" i="16"/>
  <c r="F771" i="16"/>
  <c r="F772" i="16"/>
  <c r="F773" i="16"/>
  <c r="F774" i="16"/>
  <c r="F775" i="16"/>
  <c r="F776" i="16"/>
  <c r="F777" i="16"/>
  <c r="F778" i="16"/>
  <c r="F779" i="16"/>
  <c r="F780" i="16"/>
  <c r="F781" i="16"/>
  <c r="F782" i="16"/>
  <c r="F783" i="16"/>
  <c r="F784" i="16"/>
  <c r="F785" i="16"/>
  <c r="F786" i="16"/>
  <c r="F787" i="16"/>
  <c r="F788" i="16"/>
  <c r="F789" i="16"/>
  <c r="F790" i="16"/>
  <c r="F791" i="16"/>
  <c r="F792" i="16"/>
  <c r="F793" i="16"/>
  <c r="F794" i="16"/>
  <c r="F795" i="16"/>
  <c r="F796" i="16"/>
  <c r="F797" i="16"/>
  <c r="F798" i="16"/>
  <c r="F799" i="16"/>
  <c r="F800" i="16"/>
  <c r="F801" i="16"/>
  <c r="F802" i="16"/>
  <c r="F803" i="16"/>
  <c r="F804" i="16"/>
  <c r="F805" i="16"/>
  <c r="F806" i="16"/>
  <c r="F807" i="16"/>
  <c r="F808" i="16"/>
  <c r="F809" i="16"/>
  <c r="F810" i="16"/>
  <c r="F811" i="16"/>
  <c r="F812" i="16"/>
  <c r="F813" i="16"/>
  <c r="F814" i="16"/>
  <c r="F815" i="16"/>
  <c r="F816" i="16"/>
  <c r="F817" i="16"/>
  <c r="F818" i="16"/>
  <c r="F819" i="16"/>
  <c r="F820" i="16"/>
  <c r="F821" i="16"/>
  <c r="F822" i="16"/>
  <c r="F823" i="16"/>
  <c r="F824" i="16"/>
  <c r="F825" i="16"/>
  <c r="F826" i="16"/>
  <c r="F827" i="16"/>
  <c r="F828" i="16"/>
  <c r="F829" i="16"/>
  <c r="F830" i="16"/>
  <c r="F831" i="16"/>
  <c r="F832" i="16"/>
  <c r="F833" i="16"/>
  <c r="F834" i="16"/>
  <c r="F835" i="16"/>
  <c r="F836" i="16"/>
  <c r="F837" i="16"/>
  <c r="F838" i="16"/>
  <c r="F839" i="16"/>
  <c r="F840" i="16"/>
  <c r="F841" i="16"/>
  <c r="F842" i="16"/>
  <c r="F843" i="16"/>
  <c r="F844" i="16"/>
  <c r="F845" i="16"/>
  <c r="F846" i="16"/>
  <c r="F847" i="16"/>
  <c r="F848" i="16"/>
  <c r="F849" i="16"/>
  <c r="F850" i="16"/>
  <c r="F851" i="16"/>
  <c r="F852" i="16"/>
  <c r="F853" i="16"/>
  <c r="F854" i="16"/>
  <c r="F855" i="16"/>
  <c r="F856" i="16"/>
  <c r="F857" i="16"/>
  <c r="F858" i="16"/>
  <c r="F859" i="16"/>
  <c r="F860" i="16"/>
  <c r="F861" i="16"/>
  <c r="F862" i="16"/>
  <c r="F863" i="16"/>
  <c r="F864" i="16"/>
  <c r="F865" i="16"/>
  <c r="F866" i="16"/>
  <c r="F867" i="16"/>
  <c r="F868" i="16"/>
  <c r="F869" i="16"/>
  <c r="F870" i="16"/>
  <c r="F871" i="16"/>
  <c r="F872" i="16"/>
  <c r="F873" i="16"/>
  <c r="F874" i="16"/>
  <c r="F875" i="16"/>
  <c r="F876" i="16"/>
  <c r="F877" i="16"/>
  <c r="F878" i="16"/>
  <c r="F879" i="16"/>
  <c r="F880" i="16"/>
  <c r="F881" i="16"/>
  <c r="F882" i="16"/>
  <c r="F883" i="16"/>
  <c r="F884" i="16"/>
  <c r="F885" i="16"/>
  <c r="F886" i="16"/>
  <c r="F887" i="16"/>
  <c r="F888" i="16"/>
  <c r="F889" i="16"/>
  <c r="F890" i="16"/>
  <c r="F891" i="16"/>
  <c r="F892" i="16"/>
  <c r="F893" i="16"/>
  <c r="F894" i="16"/>
  <c r="F895" i="16"/>
  <c r="F896" i="16"/>
  <c r="F897" i="16"/>
  <c r="F898" i="16"/>
  <c r="F899" i="16"/>
  <c r="F900" i="16"/>
  <c r="F901" i="16"/>
  <c r="F902" i="16"/>
  <c r="F903" i="16"/>
  <c r="F904" i="16"/>
  <c r="F905" i="16"/>
  <c r="F906" i="16"/>
  <c r="F907" i="16"/>
  <c r="F908" i="16"/>
  <c r="F909" i="16"/>
  <c r="F910" i="16"/>
  <c r="F911" i="16"/>
  <c r="F912" i="16"/>
  <c r="F913" i="16"/>
  <c r="F914" i="16"/>
  <c r="F915" i="16"/>
  <c r="F916" i="16"/>
  <c r="F917" i="16"/>
  <c r="F918" i="16"/>
  <c r="F919" i="16"/>
  <c r="F920" i="16"/>
  <c r="F921" i="16"/>
  <c r="F922" i="16"/>
  <c r="F923" i="16"/>
  <c r="F924" i="16"/>
  <c r="F925" i="16"/>
  <c r="F926" i="16"/>
  <c r="F927" i="16"/>
  <c r="F928" i="16"/>
  <c r="F929" i="16"/>
  <c r="F930" i="16"/>
  <c r="F931" i="16"/>
  <c r="F932" i="16"/>
  <c r="F933" i="16"/>
  <c r="F934" i="16"/>
  <c r="F935" i="16"/>
  <c r="F936" i="16"/>
  <c r="F937" i="16"/>
  <c r="F938" i="16"/>
  <c r="F939" i="16"/>
  <c r="F940" i="16"/>
  <c r="F941" i="16"/>
  <c r="F942" i="16"/>
  <c r="F943" i="16"/>
  <c r="F944" i="16"/>
  <c r="F945" i="16"/>
  <c r="F946" i="16"/>
  <c r="F947" i="16"/>
  <c r="F948" i="16"/>
  <c r="F949" i="16"/>
  <c r="F950" i="16"/>
  <c r="F951" i="16"/>
  <c r="F952" i="16"/>
  <c r="F953" i="16"/>
  <c r="F954" i="16"/>
  <c r="F955" i="16"/>
  <c r="F956" i="16"/>
  <c r="F957" i="16"/>
  <c r="F958" i="16"/>
  <c r="F959" i="16"/>
  <c r="F960" i="16"/>
  <c r="F961" i="16"/>
  <c r="F962" i="16"/>
  <c r="F963" i="16"/>
  <c r="F964" i="16"/>
  <c r="F965" i="16"/>
  <c r="F966" i="16"/>
  <c r="F967" i="16"/>
  <c r="F968" i="16"/>
  <c r="F969" i="16"/>
  <c r="F970" i="16"/>
  <c r="F971" i="16"/>
  <c r="F972" i="16"/>
  <c r="F973" i="16"/>
  <c r="F974" i="16"/>
  <c r="F975" i="16"/>
  <c r="F976" i="16"/>
  <c r="F977" i="16"/>
  <c r="F978" i="16"/>
  <c r="F979" i="16"/>
  <c r="F980" i="16"/>
  <c r="F981" i="16"/>
  <c r="F982" i="16"/>
  <c r="F983" i="16"/>
  <c r="F984" i="16"/>
  <c r="F985" i="16"/>
  <c r="F986" i="16"/>
  <c r="F987" i="16"/>
  <c r="F988" i="16"/>
  <c r="F989" i="16"/>
  <c r="F990" i="16"/>
  <c r="F991" i="16"/>
  <c r="F992" i="16"/>
  <c r="F993" i="16"/>
  <c r="F994" i="16"/>
  <c r="F995" i="16"/>
  <c r="F996" i="16"/>
  <c r="F997" i="16"/>
  <c r="F998" i="16"/>
  <c r="F999" i="16"/>
  <c r="F1000" i="16"/>
  <c r="F1001" i="16"/>
  <c r="F1002" i="16"/>
  <c r="F1003" i="16"/>
  <c r="F1004" i="16"/>
  <c r="F1005" i="16"/>
  <c r="F1006" i="16"/>
  <c r="F1007" i="16"/>
  <c r="F1008" i="16"/>
  <c r="F1009" i="16"/>
  <c r="F1010" i="16"/>
  <c r="F1011" i="16"/>
  <c r="F1012" i="16"/>
  <c r="F1013" i="16"/>
  <c r="F1014" i="16"/>
  <c r="F1015" i="16"/>
  <c r="F1016" i="16"/>
  <c r="F1017" i="16"/>
  <c r="F1018" i="16"/>
  <c r="F1019" i="16"/>
  <c r="F1020" i="16"/>
  <c r="F1021" i="16"/>
  <c r="F1022" i="16"/>
  <c r="F1023" i="16"/>
  <c r="F1024" i="16"/>
  <c r="F1025" i="16"/>
  <c r="F1026" i="16"/>
  <c r="F1027" i="16"/>
  <c r="F1028"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B502" i="16"/>
  <c r="B503" i="16"/>
  <c r="B504" i="16"/>
  <c r="B505" i="16"/>
  <c r="B506" i="16"/>
  <c r="B507" i="16"/>
  <c r="B508" i="16"/>
  <c r="B509" i="16"/>
  <c r="B510" i="16"/>
  <c r="B511" i="16"/>
  <c r="B512" i="16"/>
  <c r="B513" i="16"/>
  <c r="B514" i="16"/>
  <c r="B515" i="16"/>
  <c r="B516" i="16"/>
  <c r="B517" i="16"/>
  <c r="B518" i="16"/>
  <c r="B519" i="16"/>
  <c r="B520" i="16"/>
  <c r="B521" i="16"/>
  <c r="B522" i="16"/>
  <c r="B523" i="16"/>
  <c r="B524" i="16"/>
  <c r="B525" i="16"/>
  <c r="B526" i="16"/>
  <c r="B527" i="16"/>
  <c r="B528" i="16"/>
  <c r="B529" i="16"/>
  <c r="B530" i="16"/>
  <c r="B531" i="16"/>
  <c r="B532" i="16"/>
  <c r="B533" i="16"/>
  <c r="B534" i="16"/>
  <c r="B535" i="16"/>
  <c r="B536" i="16"/>
  <c r="B537" i="16"/>
  <c r="B538" i="16"/>
  <c r="B539" i="16"/>
  <c r="B540" i="16"/>
  <c r="B541" i="16"/>
  <c r="B542" i="16"/>
  <c r="B543" i="16"/>
  <c r="B544" i="16"/>
  <c r="B545" i="16"/>
  <c r="B546" i="16"/>
  <c r="B547" i="16"/>
  <c r="B548" i="16"/>
  <c r="B549" i="16"/>
  <c r="B550" i="16"/>
  <c r="B551" i="16"/>
  <c r="B552" i="16"/>
  <c r="B553" i="16"/>
  <c r="B554" i="16"/>
  <c r="B555" i="16"/>
  <c r="B556" i="16"/>
  <c r="B557" i="16"/>
  <c r="B558" i="16"/>
  <c r="B559" i="16"/>
  <c r="B560" i="16"/>
  <c r="B561" i="16"/>
  <c r="B562" i="16"/>
  <c r="B563" i="16"/>
  <c r="B564" i="16"/>
  <c r="B565" i="16"/>
  <c r="B566" i="16"/>
  <c r="B567" i="16"/>
  <c r="B568" i="16"/>
  <c r="B569" i="16"/>
  <c r="B570" i="16"/>
  <c r="B571" i="16"/>
  <c r="B572" i="16"/>
  <c r="B573" i="16"/>
  <c r="B574" i="16"/>
  <c r="B575" i="16"/>
  <c r="B576" i="16"/>
  <c r="B577" i="16"/>
  <c r="B578" i="16"/>
  <c r="B579" i="16"/>
  <c r="B580" i="16"/>
  <c r="B581" i="16"/>
  <c r="B582" i="16"/>
  <c r="B583" i="16"/>
  <c r="B584" i="16"/>
  <c r="B585" i="16"/>
  <c r="B586" i="16"/>
  <c r="B587" i="16"/>
  <c r="B588" i="16"/>
  <c r="B589" i="16"/>
  <c r="B590" i="16"/>
  <c r="B591" i="16"/>
  <c r="B592" i="16"/>
  <c r="B593" i="16"/>
  <c r="B594" i="16"/>
  <c r="B595" i="16"/>
  <c r="B596" i="16"/>
  <c r="B597" i="16"/>
  <c r="B598" i="16"/>
  <c r="B599" i="16"/>
  <c r="B600" i="16"/>
  <c r="B601" i="16"/>
  <c r="B602" i="16"/>
  <c r="B603" i="16"/>
  <c r="B604" i="16"/>
  <c r="B605" i="16"/>
  <c r="B606" i="16"/>
  <c r="B607" i="16"/>
  <c r="B608" i="16"/>
  <c r="B609" i="16"/>
  <c r="B610" i="16"/>
  <c r="B611" i="16"/>
  <c r="B612" i="16"/>
  <c r="B613" i="16"/>
  <c r="B614" i="16"/>
  <c r="B615" i="16"/>
  <c r="B616" i="16"/>
  <c r="B617" i="16"/>
  <c r="B618" i="16"/>
  <c r="B619" i="16"/>
  <c r="B620" i="16"/>
  <c r="B621" i="16"/>
  <c r="B622" i="16"/>
  <c r="B623" i="16"/>
  <c r="B624" i="16"/>
  <c r="B625" i="16"/>
  <c r="B626" i="16"/>
  <c r="B627" i="16"/>
  <c r="B628" i="16"/>
  <c r="B629" i="16"/>
  <c r="B630" i="16"/>
  <c r="B631" i="16"/>
  <c r="B632" i="16"/>
  <c r="B633" i="16"/>
  <c r="B634" i="16"/>
  <c r="B635" i="16"/>
  <c r="B636" i="16"/>
  <c r="B637" i="16"/>
  <c r="B638" i="16"/>
  <c r="B639" i="16"/>
  <c r="B640" i="16"/>
  <c r="B641" i="16"/>
  <c r="B642" i="16"/>
  <c r="B643" i="16"/>
  <c r="B644" i="16"/>
  <c r="B645" i="16"/>
  <c r="B646" i="16"/>
  <c r="B647" i="16"/>
  <c r="B648" i="16"/>
  <c r="B649" i="16"/>
  <c r="B650" i="16"/>
  <c r="B651" i="16"/>
  <c r="B652" i="16"/>
  <c r="B653" i="16"/>
  <c r="B654" i="16"/>
  <c r="B655" i="16"/>
  <c r="B656" i="16"/>
  <c r="B657" i="16"/>
  <c r="B658" i="16"/>
  <c r="B659" i="16"/>
  <c r="B660" i="16"/>
  <c r="B661" i="16"/>
  <c r="B662" i="16"/>
  <c r="B663" i="16"/>
  <c r="B664" i="16"/>
  <c r="B665" i="16"/>
  <c r="B666" i="16"/>
  <c r="B667" i="16"/>
  <c r="B668" i="16"/>
  <c r="B669" i="16"/>
  <c r="B670" i="16"/>
  <c r="B671" i="16"/>
  <c r="B672" i="16"/>
  <c r="B673" i="16"/>
  <c r="B674" i="16"/>
  <c r="B675" i="16"/>
  <c r="B676" i="16"/>
  <c r="B677" i="16"/>
  <c r="B678" i="16"/>
  <c r="B679" i="16"/>
  <c r="B680" i="16"/>
  <c r="B681" i="16"/>
  <c r="B682" i="16"/>
  <c r="B683" i="16"/>
  <c r="B684" i="16"/>
  <c r="B685" i="16"/>
  <c r="B686" i="16"/>
  <c r="B687" i="16"/>
  <c r="B688" i="16"/>
  <c r="B689" i="16"/>
  <c r="B690" i="16"/>
  <c r="B691" i="16"/>
  <c r="B692" i="16"/>
  <c r="B693" i="16"/>
  <c r="B694" i="16"/>
  <c r="B695" i="16"/>
  <c r="B696" i="16"/>
  <c r="B697" i="16"/>
  <c r="B698" i="16"/>
  <c r="B699" i="16"/>
  <c r="B700" i="16"/>
  <c r="B701" i="16"/>
  <c r="B702" i="16"/>
  <c r="B703" i="16"/>
  <c r="B704" i="16"/>
  <c r="B705" i="16"/>
  <c r="B706" i="16"/>
  <c r="B707" i="16"/>
  <c r="B708" i="16"/>
  <c r="B709" i="16"/>
  <c r="B710" i="16"/>
  <c r="B711" i="16"/>
  <c r="B712" i="16"/>
  <c r="B713" i="16"/>
  <c r="B714" i="16"/>
  <c r="B715" i="16"/>
  <c r="B716" i="16"/>
  <c r="B717" i="16"/>
  <c r="B718" i="16"/>
  <c r="B719" i="16"/>
  <c r="B720" i="16"/>
  <c r="B721" i="16"/>
  <c r="B722" i="16"/>
  <c r="B723" i="16"/>
  <c r="B724" i="16"/>
  <c r="B725" i="16"/>
  <c r="B726" i="16"/>
  <c r="B727" i="16"/>
  <c r="B728" i="16"/>
  <c r="B729" i="16"/>
  <c r="B730" i="16"/>
  <c r="B731" i="16"/>
  <c r="B732" i="16"/>
  <c r="B733" i="16"/>
  <c r="B734" i="16"/>
  <c r="B735" i="16"/>
  <c r="B736" i="16"/>
  <c r="B737" i="16"/>
  <c r="B738" i="16"/>
  <c r="B739" i="16"/>
  <c r="B740" i="16"/>
  <c r="B741" i="16"/>
  <c r="B742" i="16"/>
  <c r="B743" i="16"/>
  <c r="B744" i="16"/>
  <c r="B745" i="16"/>
  <c r="B746" i="16"/>
  <c r="B747" i="16"/>
  <c r="B748" i="16"/>
  <c r="B749" i="16"/>
  <c r="B750" i="16"/>
  <c r="B751" i="16"/>
  <c r="B752" i="16"/>
  <c r="B753" i="16"/>
  <c r="B754" i="16"/>
  <c r="B755" i="16"/>
  <c r="B756" i="16"/>
  <c r="B757" i="16"/>
  <c r="B758" i="16"/>
  <c r="B759" i="16"/>
  <c r="B760" i="16"/>
  <c r="B761" i="16"/>
  <c r="B762" i="16"/>
  <c r="B763" i="16"/>
  <c r="B764" i="16"/>
  <c r="B765" i="16"/>
  <c r="B766" i="16"/>
  <c r="B767" i="16"/>
  <c r="B768" i="16"/>
  <c r="B769" i="16"/>
  <c r="B770" i="16"/>
  <c r="B771" i="16"/>
  <c r="B772" i="16"/>
  <c r="B773" i="16"/>
  <c r="B774" i="16"/>
  <c r="B775" i="16"/>
  <c r="B776" i="16"/>
  <c r="B777" i="16"/>
  <c r="B778" i="16"/>
  <c r="B779" i="16"/>
  <c r="B780" i="16"/>
  <c r="B781" i="16"/>
  <c r="B782" i="16"/>
  <c r="B783" i="16"/>
  <c r="B784" i="16"/>
  <c r="B785" i="16"/>
  <c r="B786" i="16"/>
  <c r="B787" i="16"/>
  <c r="B788" i="16"/>
  <c r="B789" i="16"/>
  <c r="B790" i="16"/>
  <c r="B791" i="16"/>
  <c r="B792" i="16"/>
  <c r="B793" i="16"/>
  <c r="B794" i="16"/>
  <c r="B795" i="16"/>
  <c r="B796" i="16"/>
  <c r="B797" i="16"/>
  <c r="B798" i="16"/>
  <c r="B799" i="16"/>
  <c r="B800" i="16"/>
  <c r="B801" i="16"/>
  <c r="B802" i="16"/>
  <c r="B803" i="16"/>
  <c r="B804" i="16"/>
  <c r="B805" i="16"/>
  <c r="B806" i="16"/>
  <c r="B807" i="16"/>
  <c r="B808" i="16"/>
  <c r="B809" i="16"/>
  <c r="B810" i="16"/>
  <c r="B811" i="16"/>
  <c r="B812" i="16"/>
  <c r="B813" i="16"/>
  <c r="B814" i="16"/>
  <c r="B815" i="16"/>
  <c r="B816" i="16"/>
  <c r="B817" i="16"/>
  <c r="B818" i="16"/>
  <c r="B819" i="16"/>
  <c r="B820" i="16"/>
  <c r="B821" i="16"/>
  <c r="B822" i="16"/>
  <c r="B823" i="16"/>
  <c r="B824" i="16"/>
  <c r="B825" i="16"/>
  <c r="B826" i="16"/>
  <c r="B827" i="16"/>
  <c r="B828" i="16"/>
  <c r="B829" i="16"/>
  <c r="B830" i="16"/>
  <c r="B831" i="16"/>
  <c r="B832" i="16"/>
  <c r="B833" i="16"/>
  <c r="B834" i="16"/>
  <c r="B835" i="16"/>
  <c r="B836" i="16"/>
  <c r="B837" i="16"/>
  <c r="B838" i="16"/>
  <c r="B839" i="16"/>
  <c r="B840" i="16"/>
  <c r="B841" i="16"/>
  <c r="B842" i="16"/>
  <c r="B843" i="16"/>
  <c r="B844" i="16"/>
  <c r="B845" i="16"/>
  <c r="B846" i="16"/>
  <c r="B847" i="16"/>
  <c r="B848" i="16"/>
  <c r="B849" i="16"/>
  <c r="B850" i="16"/>
  <c r="B851" i="16"/>
  <c r="B852" i="16"/>
  <c r="B853" i="16"/>
  <c r="B854" i="16"/>
  <c r="B855" i="16"/>
  <c r="B856" i="16"/>
  <c r="B857" i="16"/>
  <c r="B858" i="16"/>
  <c r="B859" i="16"/>
  <c r="B860" i="16"/>
  <c r="B861" i="16"/>
  <c r="B862" i="16"/>
  <c r="B863" i="16"/>
  <c r="B864" i="16"/>
  <c r="B865" i="16"/>
  <c r="B866" i="16"/>
  <c r="B867" i="16"/>
  <c r="B868" i="16"/>
  <c r="B869" i="16"/>
  <c r="B870" i="16"/>
  <c r="B871" i="16"/>
  <c r="B872" i="16"/>
  <c r="B873" i="16"/>
  <c r="B874" i="16"/>
  <c r="B875" i="16"/>
  <c r="B876" i="16"/>
  <c r="B877" i="16"/>
  <c r="B878" i="16"/>
  <c r="B879" i="16"/>
  <c r="B880" i="16"/>
  <c r="B881" i="16"/>
  <c r="B882" i="16"/>
  <c r="B883" i="16"/>
  <c r="B884" i="16"/>
  <c r="B885" i="16"/>
  <c r="B886" i="16"/>
  <c r="B887" i="16"/>
  <c r="B888" i="16"/>
  <c r="B889" i="16"/>
  <c r="B890" i="16"/>
  <c r="B891" i="16"/>
  <c r="B892" i="16"/>
  <c r="B893" i="16"/>
  <c r="B894" i="16"/>
  <c r="B895" i="16"/>
  <c r="B896" i="16"/>
  <c r="B897" i="16"/>
  <c r="B898" i="16"/>
  <c r="B899" i="16"/>
  <c r="B900" i="16"/>
  <c r="B901" i="16"/>
  <c r="B902" i="16"/>
  <c r="B903" i="16"/>
  <c r="B904" i="16"/>
  <c r="B905" i="16"/>
  <c r="B906" i="16"/>
  <c r="B907" i="16"/>
  <c r="B908" i="16"/>
  <c r="B909" i="16"/>
  <c r="B910" i="16"/>
  <c r="B911" i="16"/>
  <c r="B912" i="16"/>
  <c r="B913" i="16"/>
  <c r="B914" i="16"/>
  <c r="B915" i="16"/>
  <c r="B916" i="16"/>
  <c r="B917" i="16"/>
  <c r="B918" i="16"/>
  <c r="B919" i="16"/>
  <c r="B920" i="16"/>
  <c r="B921" i="16"/>
  <c r="B922" i="16"/>
  <c r="B923" i="16"/>
  <c r="B924" i="16"/>
  <c r="B925" i="16"/>
  <c r="B926" i="16"/>
  <c r="B927" i="16"/>
  <c r="B928" i="16"/>
  <c r="B929" i="16"/>
  <c r="B930" i="16"/>
  <c r="B931" i="16"/>
  <c r="B932" i="16"/>
  <c r="B933" i="16"/>
  <c r="B934" i="16"/>
  <c r="B935" i="16"/>
  <c r="B936" i="16"/>
  <c r="B937" i="16"/>
  <c r="B938" i="16"/>
  <c r="B939" i="16"/>
  <c r="B940" i="16"/>
  <c r="B941" i="16"/>
  <c r="B942" i="16"/>
  <c r="B943" i="16"/>
  <c r="B944" i="16"/>
  <c r="B945" i="16"/>
  <c r="B946" i="16"/>
  <c r="B947" i="16"/>
  <c r="B948" i="16"/>
  <c r="B949" i="16"/>
  <c r="B950" i="16"/>
  <c r="B951" i="16"/>
  <c r="B952" i="16"/>
  <c r="B953" i="16"/>
  <c r="B954" i="16"/>
  <c r="B955" i="16"/>
  <c r="B956" i="16"/>
  <c r="B957" i="16"/>
  <c r="B958" i="16"/>
  <c r="B959" i="16"/>
  <c r="B960" i="16"/>
  <c r="B961" i="16"/>
  <c r="B962" i="16"/>
  <c r="B963" i="16"/>
  <c r="B964" i="16"/>
  <c r="B965" i="16"/>
  <c r="B966" i="16"/>
  <c r="B967" i="16"/>
  <c r="B968" i="16"/>
  <c r="B969" i="16"/>
  <c r="B970" i="16"/>
  <c r="B971" i="16"/>
  <c r="B972" i="16"/>
  <c r="B973" i="16"/>
  <c r="B974" i="16"/>
  <c r="B975" i="16"/>
  <c r="B976" i="16"/>
  <c r="B977" i="16"/>
  <c r="B978" i="16"/>
  <c r="B979" i="16"/>
  <c r="B980" i="16"/>
  <c r="B981" i="16"/>
  <c r="B982" i="16"/>
  <c r="B983" i="16"/>
  <c r="B984" i="16"/>
  <c r="B985" i="16"/>
  <c r="B986" i="16"/>
  <c r="B987" i="16"/>
  <c r="B988" i="16"/>
  <c r="B989" i="16"/>
  <c r="B990" i="16"/>
  <c r="B991" i="16"/>
  <c r="B992" i="16"/>
  <c r="B993" i="16"/>
  <c r="B994" i="16"/>
  <c r="B995" i="16"/>
  <c r="B996" i="16"/>
  <c r="B997" i="16"/>
  <c r="B998" i="16"/>
  <c r="B999" i="16"/>
  <c r="B1000" i="16"/>
  <c r="B1001" i="16"/>
  <c r="B1002" i="16"/>
  <c r="B1003" i="16"/>
  <c r="B1004" i="16"/>
  <c r="B1005" i="16"/>
  <c r="B1006" i="16"/>
  <c r="B1007" i="16"/>
  <c r="B1008" i="16"/>
  <c r="B1009" i="16"/>
  <c r="B1010" i="16"/>
  <c r="B1011" i="16"/>
  <c r="B1012" i="16"/>
  <c r="B1013" i="16"/>
  <c r="B1014" i="16"/>
  <c r="B1015" i="16"/>
  <c r="B1016" i="16"/>
  <c r="B1017" i="16"/>
  <c r="B1018" i="16"/>
  <c r="B1019" i="16"/>
  <c r="B1020" i="16"/>
  <c r="B1021" i="16"/>
  <c r="B1022" i="16"/>
  <c r="B1023" i="16"/>
  <c r="B1024" i="16"/>
  <c r="B1025" i="16"/>
  <c r="B1026" i="16"/>
  <c r="B1027" i="16"/>
  <c r="B1028" i="16"/>
  <c r="H40" i="16"/>
  <c r="H41" i="16" s="1"/>
  <c r="O52" i="16"/>
  <c r="AV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192" i="12"/>
  <c r="AZ193" i="12"/>
  <c r="AZ194" i="12"/>
  <c r="AZ195" i="12"/>
  <c r="AZ196" i="12"/>
  <c r="AZ197" i="12"/>
  <c r="AZ198" i="12"/>
  <c r="AZ199" i="12"/>
  <c r="AZ200" i="12"/>
  <c r="AZ201" i="12"/>
  <c r="AZ202" i="12"/>
  <c r="AZ203" i="12"/>
  <c r="AZ204" i="12"/>
  <c r="AZ205" i="12"/>
  <c r="AZ206" i="12"/>
  <c r="AZ207" i="12"/>
  <c r="AZ208" i="12"/>
  <c r="AZ209" i="12"/>
  <c r="AZ210" i="12"/>
  <c r="AZ211" i="12"/>
  <c r="AZ212" i="12"/>
  <c r="AZ213" i="12"/>
  <c r="AZ214" i="12"/>
  <c r="AZ215" i="12"/>
  <c r="AZ216" i="12"/>
  <c r="AZ217" i="12"/>
  <c r="AZ218" i="12"/>
  <c r="AZ219" i="12"/>
  <c r="AZ220" i="12"/>
  <c r="AZ221" i="12"/>
  <c r="AZ222" i="12"/>
  <c r="AZ223" i="12"/>
  <c r="AZ224" i="12"/>
  <c r="AZ225" i="12"/>
  <c r="AZ226" i="12"/>
  <c r="AZ227" i="12"/>
  <c r="AZ228" i="12"/>
  <c r="AZ229" i="12"/>
  <c r="AZ230" i="12"/>
  <c r="AZ231" i="12"/>
  <c r="AZ232" i="12"/>
  <c r="AZ233" i="12"/>
  <c r="AZ234" i="12"/>
  <c r="AZ235" i="12"/>
  <c r="AZ236" i="12"/>
  <c r="AZ237" i="12"/>
  <c r="AZ238" i="12"/>
  <c r="AZ239" i="12"/>
  <c r="AZ240" i="12"/>
  <c r="AZ241" i="12"/>
  <c r="AZ242" i="12"/>
  <c r="AZ243" i="12"/>
  <c r="AZ244" i="12"/>
  <c r="AZ245" i="12"/>
  <c r="AZ246" i="12"/>
  <c r="AZ247" i="12"/>
  <c r="AZ248" i="12"/>
  <c r="AZ249" i="12"/>
  <c r="AZ250" i="12"/>
  <c r="AZ251" i="12"/>
  <c r="AZ252" i="12"/>
  <c r="AZ253" i="12"/>
  <c r="AZ254" i="12"/>
  <c r="AZ255" i="12"/>
  <c r="AZ256" i="12"/>
  <c r="AZ257" i="12"/>
  <c r="AZ258" i="12"/>
  <c r="AZ259" i="12"/>
  <c r="AZ260" i="12"/>
  <c r="AZ261" i="12"/>
  <c r="AZ262" i="12"/>
  <c r="AZ263" i="12"/>
  <c r="AZ264" i="12"/>
  <c r="AZ265" i="12"/>
  <c r="AZ266" i="12"/>
  <c r="AZ267" i="12"/>
  <c r="AZ268" i="12"/>
  <c r="AZ269" i="12"/>
  <c r="AZ270" i="12"/>
  <c r="AZ271" i="12"/>
  <c r="AZ272" i="12"/>
  <c r="AZ273" i="12"/>
  <c r="AZ274" i="12"/>
  <c r="AZ275" i="12"/>
  <c r="AZ276" i="12"/>
  <c r="AZ277" i="12"/>
  <c r="AZ278" i="12"/>
  <c r="AZ279" i="12"/>
  <c r="AZ280" i="12"/>
  <c r="AZ281" i="12"/>
  <c r="AZ282" i="12"/>
  <c r="AZ283" i="12"/>
  <c r="AZ284" i="12"/>
  <c r="AZ285" i="12"/>
  <c r="AZ286" i="12"/>
  <c r="AZ287" i="12"/>
  <c r="AZ288" i="12"/>
  <c r="AZ289" i="12"/>
  <c r="AZ290" i="12"/>
  <c r="AZ291" i="12"/>
  <c r="AZ292" i="12"/>
  <c r="AZ293" i="12"/>
  <c r="AZ294" i="12"/>
  <c r="AZ295" i="12"/>
  <c r="AZ296" i="12"/>
  <c r="AZ297" i="12"/>
  <c r="AZ298" i="12"/>
  <c r="AZ299" i="12"/>
  <c r="AZ300" i="12"/>
  <c r="AZ301" i="12"/>
  <c r="AZ302" i="12"/>
  <c r="AZ303" i="12"/>
  <c r="AZ304" i="12"/>
  <c r="AZ305" i="12"/>
  <c r="AZ306" i="12"/>
  <c r="AZ307" i="12"/>
  <c r="AZ308" i="12"/>
  <c r="AZ309" i="12"/>
  <c r="AZ310" i="12"/>
  <c r="AZ311" i="12"/>
  <c r="AZ312" i="12"/>
  <c r="AZ313" i="12"/>
  <c r="AZ314" i="12"/>
  <c r="AZ315" i="12"/>
  <c r="AZ316" i="12"/>
  <c r="AZ317" i="12"/>
  <c r="AZ318" i="12"/>
  <c r="AZ319" i="12"/>
  <c r="AZ320" i="12"/>
  <c r="AZ321" i="12"/>
  <c r="AZ322" i="12"/>
  <c r="AZ323" i="12"/>
  <c r="AZ324" i="12"/>
  <c r="AZ325" i="12"/>
  <c r="AZ326" i="12"/>
  <c r="AZ327" i="12"/>
  <c r="AZ328" i="12"/>
  <c r="AZ329" i="12"/>
  <c r="AZ330" i="12"/>
  <c r="AZ331" i="12"/>
  <c r="AZ332" i="12"/>
  <c r="AZ333" i="12"/>
  <c r="AZ334" i="12"/>
  <c r="AZ335" i="12"/>
  <c r="AZ336" i="12"/>
  <c r="AZ337" i="12"/>
  <c r="AZ338" i="12"/>
  <c r="AZ339" i="12"/>
  <c r="AZ340" i="12"/>
  <c r="AZ341" i="12"/>
  <c r="AZ342" i="12"/>
  <c r="AZ343" i="12"/>
  <c r="AZ344" i="12"/>
  <c r="AZ345" i="12"/>
  <c r="AZ346" i="12"/>
  <c r="AZ347" i="12"/>
  <c r="AZ348" i="12"/>
  <c r="AZ349" i="12"/>
  <c r="AZ350" i="12"/>
  <c r="AZ351" i="12"/>
  <c r="AZ352" i="12"/>
  <c r="AZ353" i="12"/>
  <c r="AZ354" i="12"/>
  <c r="AZ355" i="12"/>
  <c r="AZ356" i="12"/>
  <c r="AZ357" i="12"/>
  <c r="AZ358" i="12"/>
  <c r="AZ359" i="12"/>
  <c r="AZ360" i="12"/>
  <c r="AZ361" i="12"/>
  <c r="AZ362" i="12"/>
  <c r="AZ363" i="12"/>
  <c r="AZ364" i="12"/>
  <c r="AZ365" i="12"/>
  <c r="AZ366" i="12"/>
  <c r="AZ367" i="12"/>
  <c r="AZ368" i="12"/>
  <c r="AZ369" i="12"/>
  <c r="AZ370" i="12"/>
  <c r="AZ371" i="12"/>
  <c r="AZ372" i="12"/>
  <c r="AZ373" i="12"/>
  <c r="AZ374" i="12"/>
  <c r="AZ375" i="12"/>
  <c r="AZ376" i="12"/>
  <c r="AZ377" i="12"/>
  <c r="AZ378" i="12"/>
  <c r="AZ379" i="12"/>
  <c r="AZ380" i="12"/>
  <c r="AZ381" i="12"/>
  <c r="AZ382" i="12"/>
  <c r="AZ383" i="12"/>
  <c r="AZ384" i="12"/>
  <c r="AZ385" i="12"/>
  <c r="AZ386" i="12"/>
  <c r="AZ387" i="12"/>
  <c r="AZ388" i="12"/>
  <c r="AZ389" i="12"/>
  <c r="AZ390" i="12"/>
  <c r="AZ391" i="12"/>
  <c r="AZ392" i="12"/>
  <c r="AZ393" i="12"/>
  <c r="AZ394" i="12"/>
  <c r="AZ395" i="12"/>
  <c r="AZ396" i="12"/>
  <c r="AZ397" i="12"/>
  <c r="AZ398" i="12"/>
  <c r="AZ399" i="12"/>
  <c r="AZ400" i="12"/>
  <c r="AZ401" i="12"/>
  <c r="AZ402" i="12"/>
  <c r="AZ403" i="12"/>
  <c r="AZ404" i="12"/>
  <c r="AZ405" i="12"/>
  <c r="AZ406" i="12"/>
  <c r="AZ407" i="12"/>
  <c r="AZ408" i="12"/>
  <c r="AZ409" i="12"/>
  <c r="AZ410" i="12"/>
  <c r="AZ411" i="12"/>
  <c r="AZ412" i="12"/>
  <c r="AZ413" i="12"/>
  <c r="AZ414" i="12"/>
  <c r="AZ415" i="12"/>
  <c r="AZ416" i="12"/>
  <c r="AZ417" i="12"/>
  <c r="AZ418" i="12"/>
  <c r="AZ419" i="12"/>
  <c r="AZ420" i="12"/>
  <c r="AZ421" i="12"/>
  <c r="AZ422" i="12"/>
  <c r="AZ423" i="12"/>
  <c r="AZ424" i="12"/>
  <c r="AZ425" i="12"/>
  <c r="AZ426" i="12"/>
  <c r="AZ427" i="12"/>
  <c r="AZ428" i="12"/>
  <c r="AZ429" i="12"/>
  <c r="AZ430" i="12"/>
  <c r="AZ431" i="12"/>
  <c r="AZ432" i="12"/>
  <c r="AZ433" i="12"/>
  <c r="AZ434" i="12"/>
  <c r="AZ435" i="12"/>
  <c r="AZ436" i="12"/>
  <c r="AZ437" i="12"/>
  <c r="AZ438" i="12"/>
  <c r="AZ439" i="12"/>
  <c r="AZ440" i="12"/>
  <c r="AZ441" i="12"/>
  <c r="AZ442" i="12"/>
  <c r="AZ443" i="12"/>
  <c r="AZ444" i="12"/>
  <c r="AZ445" i="12"/>
  <c r="AZ446" i="12"/>
  <c r="AZ447" i="12"/>
  <c r="AZ448" i="12"/>
  <c r="AZ449" i="12"/>
  <c r="AZ450" i="12"/>
  <c r="AZ451" i="12"/>
  <c r="AZ452" i="12"/>
  <c r="AZ453" i="12"/>
  <c r="AZ454" i="12"/>
  <c r="AZ455" i="12"/>
  <c r="AZ456" i="12"/>
  <c r="AZ457" i="12"/>
  <c r="AZ458" i="12"/>
  <c r="AZ459" i="12"/>
  <c r="AZ460" i="12"/>
  <c r="AZ461" i="12"/>
  <c r="AZ462" i="12"/>
  <c r="AZ463" i="12"/>
  <c r="AZ464" i="12"/>
  <c r="AZ465" i="12"/>
  <c r="AZ466" i="12"/>
  <c r="AZ467" i="12"/>
  <c r="AZ468" i="12"/>
  <c r="AZ469" i="12"/>
  <c r="AZ470" i="12"/>
  <c r="AZ471" i="12"/>
  <c r="AZ472" i="12"/>
  <c r="AZ473" i="12"/>
  <c r="AZ474" i="12"/>
  <c r="AZ475" i="12"/>
  <c r="AZ476" i="12"/>
  <c r="AZ477" i="12"/>
  <c r="AZ478" i="12"/>
  <c r="AZ479" i="12"/>
  <c r="AZ480" i="12"/>
  <c r="AZ481" i="12"/>
  <c r="AZ482" i="12"/>
  <c r="AZ483" i="12"/>
  <c r="AZ484" i="12"/>
  <c r="AZ485" i="12"/>
  <c r="AZ486" i="12"/>
  <c r="AZ487" i="12"/>
  <c r="AZ488" i="12"/>
  <c r="AZ489" i="12"/>
  <c r="AZ490" i="12"/>
  <c r="AZ491" i="12"/>
  <c r="AZ492" i="12"/>
  <c r="AZ493" i="12"/>
  <c r="AZ494" i="12"/>
  <c r="AZ495" i="12"/>
  <c r="AZ496" i="12"/>
  <c r="AZ497" i="12"/>
  <c r="AZ498" i="12"/>
  <c r="AZ499" i="12"/>
  <c r="AZ500" i="12"/>
  <c r="AZ501" i="12"/>
  <c r="AZ502" i="12"/>
  <c r="AZ503" i="12"/>
  <c r="AZ504" i="12"/>
  <c r="AZ505" i="12"/>
  <c r="AZ506" i="12"/>
  <c r="AZ507" i="12"/>
  <c r="AZ508" i="12"/>
  <c r="AZ509" i="12"/>
  <c r="AZ510" i="12"/>
  <c r="AZ511" i="12"/>
  <c r="AZ512" i="12"/>
  <c r="AZ513" i="12"/>
  <c r="AZ514" i="12"/>
  <c r="AZ515" i="12"/>
  <c r="AZ516" i="12"/>
  <c r="AZ517" i="12"/>
  <c r="AZ518" i="12"/>
  <c r="AZ519" i="12"/>
  <c r="AZ520" i="12"/>
  <c r="AZ521" i="12"/>
  <c r="AZ522" i="12"/>
  <c r="AZ523" i="12"/>
  <c r="AZ524" i="12"/>
  <c r="AZ525" i="12"/>
  <c r="AZ526" i="12"/>
  <c r="AZ527" i="12"/>
  <c r="AZ528" i="12"/>
  <c r="AZ529" i="12"/>
  <c r="AZ530" i="12"/>
  <c r="AZ531" i="12"/>
  <c r="AZ532" i="12"/>
  <c r="AZ533" i="12"/>
  <c r="AZ534" i="12"/>
  <c r="AZ535" i="12"/>
  <c r="AZ536" i="12"/>
  <c r="AZ537" i="12"/>
  <c r="AZ538" i="12"/>
  <c r="AZ539" i="12"/>
  <c r="AZ540" i="12"/>
  <c r="AZ541" i="12"/>
  <c r="AZ542" i="12"/>
  <c r="AZ543" i="12"/>
  <c r="AZ544" i="12"/>
  <c r="AZ545" i="12"/>
  <c r="AZ546" i="12"/>
  <c r="AZ547" i="12"/>
  <c r="AZ548" i="12"/>
  <c r="AZ549" i="12"/>
  <c r="AZ550" i="12"/>
  <c r="AZ551" i="12"/>
  <c r="AZ552" i="12"/>
  <c r="AZ553" i="12"/>
  <c r="AZ554" i="12"/>
  <c r="AZ555" i="12"/>
  <c r="AZ556" i="12"/>
  <c r="AZ557" i="12"/>
  <c r="AZ558" i="12"/>
  <c r="AZ559" i="12"/>
  <c r="AZ560" i="12"/>
  <c r="AZ561" i="12"/>
  <c r="AZ562" i="12"/>
  <c r="AZ563" i="12"/>
  <c r="AZ564" i="12"/>
  <c r="AZ565" i="12"/>
  <c r="AZ566" i="12"/>
  <c r="AZ567" i="12"/>
  <c r="AZ568" i="12"/>
  <c r="AZ569" i="12"/>
  <c r="AZ570" i="12"/>
  <c r="AZ571" i="12"/>
  <c r="AZ572" i="12"/>
  <c r="AZ573" i="12"/>
  <c r="AZ574" i="12"/>
  <c r="AZ575" i="12"/>
  <c r="AZ576" i="12"/>
  <c r="AZ577" i="12"/>
  <c r="AZ578" i="12"/>
  <c r="AZ579" i="12"/>
  <c r="AZ580" i="12"/>
  <c r="AZ581" i="12"/>
  <c r="AZ582" i="12"/>
  <c r="AZ583" i="12"/>
  <c r="AZ584" i="12"/>
  <c r="AZ585" i="12"/>
  <c r="AZ586" i="12"/>
  <c r="AZ587" i="12"/>
  <c r="AZ588" i="12"/>
  <c r="AZ589" i="12"/>
  <c r="AZ590" i="12"/>
  <c r="AZ591" i="12"/>
  <c r="AZ592" i="12"/>
  <c r="AZ593" i="12"/>
  <c r="AZ594" i="12"/>
  <c r="AZ595" i="12"/>
  <c r="AZ596" i="12"/>
  <c r="AZ597" i="12"/>
  <c r="AZ598" i="12"/>
  <c r="AZ599" i="12"/>
  <c r="AZ600" i="12"/>
  <c r="AZ601" i="12"/>
  <c r="AZ602" i="12"/>
  <c r="AZ603" i="12"/>
  <c r="AZ604" i="12"/>
  <c r="AZ605" i="12"/>
  <c r="AZ606" i="12"/>
  <c r="AZ607" i="12"/>
  <c r="AZ608" i="12"/>
  <c r="AZ609" i="12"/>
  <c r="AZ610" i="12"/>
  <c r="AZ611" i="12"/>
  <c r="AZ612" i="12"/>
  <c r="AZ613" i="12"/>
  <c r="AZ614" i="12"/>
  <c r="AZ615" i="12"/>
  <c r="AZ616" i="12"/>
  <c r="AZ617" i="12"/>
  <c r="AZ618" i="12"/>
  <c r="AZ619" i="12"/>
  <c r="AZ620" i="12"/>
  <c r="AZ621" i="12"/>
  <c r="AZ622" i="12"/>
  <c r="AZ623" i="12"/>
  <c r="AZ624" i="12"/>
  <c r="AZ625" i="12"/>
  <c r="AZ626" i="12"/>
  <c r="AZ627" i="12"/>
  <c r="AZ628" i="12"/>
  <c r="AZ629" i="12"/>
  <c r="AZ630" i="12"/>
  <c r="AZ631" i="12"/>
  <c r="AZ632" i="12"/>
  <c r="AZ633" i="12"/>
  <c r="AZ634" i="12"/>
  <c r="AZ635" i="12"/>
  <c r="AZ636" i="12"/>
  <c r="AZ637" i="12"/>
  <c r="AZ638" i="12"/>
  <c r="AZ639" i="12"/>
  <c r="AZ640" i="12"/>
  <c r="AZ641" i="12"/>
  <c r="AZ642" i="12"/>
  <c r="AZ643" i="12"/>
  <c r="AZ644" i="12"/>
  <c r="AZ645" i="12"/>
  <c r="AZ646" i="12"/>
  <c r="AZ647" i="12"/>
  <c r="AZ648" i="12"/>
  <c r="AZ649" i="12"/>
  <c r="AZ650" i="12"/>
  <c r="AZ651" i="12"/>
  <c r="AZ652" i="12"/>
  <c r="AZ653" i="12"/>
  <c r="AZ654" i="12"/>
  <c r="AZ655" i="12"/>
  <c r="AZ656" i="12"/>
  <c r="AZ657" i="12"/>
  <c r="AZ658" i="12"/>
  <c r="AZ659" i="12"/>
  <c r="AZ660" i="12"/>
  <c r="AZ661" i="12"/>
  <c r="AZ662" i="12"/>
  <c r="AZ663" i="12"/>
  <c r="AZ664" i="12"/>
  <c r="AZ665" i="12"/>
  <c r="AZ666" i="12"/>
  <c r="AZ667" i="12"/>
  <c r="AZ668" i="12"/>
  <c r="AZ669" i="12"/>
  <c r="AZ670" i="12"/>
  <c r="AZ671" i="12"/>
  <c r="AZ672" i="12"/>
  <c r="AZ673" i="12"/>
  <c r="AZ674" i="12"/>
  <c r="AZ675" i="12"/>
  <c r="AZ676" i="12"/>
  <c r="AZ677" i="12"/>
  <c r="AZ678" i="12"/>
  <c r="AZ679" i="12"/>
  <c r="AZ680" i="12"/>
  <c r="AZ681" i="12"/>
  <c r="AZ682" i="12"/>
  <c r="AZ683" i="12"/>
  <c r="AZ684" i="12"/>
  <c r="AZ685" i="12"/>
  <c r="AZ686" i="12"/>
  <c r="AZ687" i="12"/>
  <c r="AZ688" i="12"/>
  <c r="AZ689" i="12"/>
  <c r="AZ690" i="12"/>
  <c r="AZ691" i="12"/>
  <c r="AZ692" i="12"/>
  <c r="AZ693" i="12"/>
  <c r="AZ694" i="12"/>
  <c r="AZ695" i="12"/>
  <c r="AZ696" i="12"/>
  <c r="AZ697" i="12"/>
  <c r="AZ698" i="12"/>
  <c r="AZ699" i="12"/>
  <c r="AZ700" i="12"/>
  <c r="AZ701" i="12"/>
  <c r="AZ702" i="12"/>
  <c r="AZ703" i="12"/>
  <c r="AZ704" i="12"/>
  <c r="AZ705" i="12"/>
  <c r="AZ706" i="12"/>
  <c r="AZ707" i="12"/>
  <c r="AZ708" i="12"/>
  <c r="AZ709" i="12"/>
  <c r="AZ710" i="12"/>
  <c r="AZ711" i="12"/>
  <c r="AZ712" i="12"/>
  <c r="AZ713" i="12"/>
  <c r="AZ714" i="12"/>
  <c r="AZ715" i="12"/>
  <c r="AZ716" i="12"/>
  <c r="AZ717" i="12"/>
  <c r="AZ718" i="12"/>
  <c r="AZ719" i="12"/>
  <c r="AZ720" i="12"/>
  <c r="AZ721" i="12"/>
  <c r="AZ722" i="12"/>
  <c r="AZ723" i="12"/>
  <c r="AZ724" i="12"/>
  <c r="AZ725" i="12"/>
  <c r="AZ726" i="12"/>
  <c r="AZ727" i="12"/>
  <c r="AZ728" i="12"/>
  <c r="AZ729" i="12"/>
  <c r="AZ730" i="12"/>
  <c r="AZ731" i="12"/>
  <c r="AZ732" i="12"/>
  <c r="AZ733" i="12"/>
  <c r="AZ734" i="12"/>
  <c r="AZ735" i="12"/>
  <c r="AZ736" i="12"/>
  <c r="AZ737" i="12"/>
  <c r="AZ738" i="12"/>
  <c r="AZ739" i="12"/>
  <c r="AZ740" i="12"/>
  <c r="AZ741" i="12"/>
  <c r="AZ742" i="12"/>
  <c r="AZ743" i="12"/>
  <c r="AZ744" i="12"/>
  <c r="AZ745" i="12"/>
  <c r="AZ746" i="12"/>
  <c r="AZ747" i="12"/>
  <c r="AZ748" i="12"/>
  <c r="AZ749" i="12"/>
  <c r="AZ750" i="12"/>
  <c r="AZ751" i="12"/>
  <c r="AZ752" i="12"/>
  <c r="AZ753" i="12"/>
  <c r="AZ754" i="12"/>
  <c r="AZ755" i="12"/>
  <c r="AZ756" i="12"/>
  <c r="AZ757" i="12"/>
  <c r="AZ758" i="12"/>
  <c r="AZ759" i="12"/>
  <c r="AZ760" i="12"/>
  <c r="AZ761" i="12"/>
  <c r="AZ762" i="12"/>
  <c r="AZ763" i="12"/>
  <c r="AZ764" i="12"/>
  <c r="AZ765" i="12"/>
  <c r="AZ766" i="12"/>
  <c r="AZ767" i="12"/>
  <c r="AZ768" i="12"/>
  <c r="AZ769" i="12"/>
  <c r="AZ770" i="12"/>
  <c r="AZ771" i="12"/>
  <c r="AZ772" i="12"/>
  <c r="AZ773" i="12"/>
  <c r="AZ774" i="12"/>
  <c r="AZ775" i="12"/>
  <c r="AZ776" i="12"/>
  <c r="AZ777" i="12"/>
  <c r="AZ778" i="12"/>
  <c r="AZ779" i="12"/>
  <c r="AZ780" i="12"/>
  <c r="AZ781" i="12"/>
  <c r="AZ782" i="12"/>
  <c r="AZ783" i="12"/>
  <c r="AZ784" i="12"/>
  <c r="AZ785" i="12"/>
  <c r="AZ786" i="12"/>
  <c r="AZ787" i="12"/>
  <c r="AZ788" i="12"/>
  <c r="AZ789" i="12"/>
  <c r="AZ790" i="12"/>
  <c r="AZ791" i="12"/>
  <c r="AZ792" i="12"/>
  <c r="AZ793" i="12"/>
  <c r="AZ794" i="12"/>
  <c r="AZ795" i="12"/>
  <c r="AZ796" i="12"/>
  <c r="AZ797" i="12"/>
  <c r="AZ798" i="12"/>
  <c r="AZ799" i="12"/>
  <c r="AZ800" i="12"/>
  <c r="AZ801" i="12"/>
  <c r="AZ802" i="12"/>
  <c r="AZ803" i="12"/>
  <c r="AZ804" i="12"/>
  <c r="AZ805" i="12"/>
  <c r="AZ806" i="12"/>
  <c r="AZ807" i="12"/>
  <c r="AZ808" i="12"/>
  <c r="AZ809" i="12"/>
  <c r="AZ810" i="12"/>
  <c r="AZ811" i="12"/>
  <c r="AZ812" i="12"/>
  <c r="AZ813" i="12"/>
  <c r="AZ814" i="12"/>
  <c r="AZ815" i="12"/>
  <c r="AZ816" i="12"/>
  <c r="AZ817" i="12"/>
  <c r="AZ818" i="12"/>
  <c r="AZ819" i="12"/>
  <c r="AZ820" i="12"/>
  <c r="AZ821" i="12"/>
  <c r="AZ822" i="12"/>
  <c r="AZ823" i="12"/>
  <c r="AZ824" i="12"/>
  <c r="AZ825" i="12"/>
  <c r="AZ826" i="12"/>
  <c r="AZ827" i="12"/>
  <c r="AZ828" i="12"/>
  <c r="AZ829" i="12"/>
  <c r="AZ830" i="12"/>
  <c r="AZ831" i="12"/>
  <c r="AZ832" i="12"/>
  <c r="AZ833" i="12"/>
  <c r="AZ834" i="12"/>
  <c r="AZ835" i="12"/>
  <c r="AZ836" i="12"/>
  <c r="AZ837" i="12"/>
  <c r="AZ838" i="12"/>
  <c r="AZ839" i="12"/>
  <c r="AZ840" i="12"/>
  <c r="AZ841" i="12"/>
  <c r="AZ842" i="12"/>
  <c r="AZ843" i="12"/>
  <c r="AZ844" i="12"/>
  <c r="AZ845" i="12"/>
  <c r="AZ846" i="12"/>
  <c r="AZ847" i="12"/>
  <c r="AZ848" i="12"/>
  <c r="AZ849" i="12"/>
  <c r="AZ850" i="12"/>
  <c r="AZ851" i="12"/>
  <c r="AZ852" i="12"/>
  <c r="AZ853" i="12"/>
  <c r="AZ854" i="12"/>
  <c r="AZ855" i="12"/>
  <c r="AZ856" i="12"/>
  <c r="AZ857" i="12"/>
  <c r="AZ858" i="12"/>
  <c r="AZ859" i="12"/>
  <c r="AZ860" i="12"/>
  <c r="AZ861" i="12"/>
  <c r="AZ862" i="12"/>
  <c r="AZ863" i="12"/>
  <c r="AZ864" i="12"/>
  <c r="AZ865" i="12"/>
  <c r="AZ866" i="12"/>
  <c r="AZ867" i="12"/>
  <c r="AZ868" i="12"/>
  <c r="AZ869" i="12"/>
  <c r="AZ870" i="12"/>
  <c r="AZ871" i="12"/>
  <c r="AZ872" i="12"/>
  <c r="AZ873" i="12"/>
  <c r="AZ874" i="12"/>
  <c r="AZ875" i="12"/>
  <c r="AZ876" i="12"/>
  <c r="AZ877" i="12"/>
  <c r="AZ878" i="12"/>
  <c r="AZ879" i="12"/>
  <c r="AZ880" i="12"/>
  <c r="AZ881" i="12"/>
  <c r="AZ882" i="12"/>
  <c r="AZ883" i="12"/>
  <c r="AZ884" i="12"/>
  <c r="AZ885" i="12"/>
  <c r="AZ886" i="12"/>
  <c r="AZ887" i="12"/>
  <c r="AZ888" i="12"/>
  <c r="AZ889" i="12"/>
  <c r="AZ890" i="12"/>
  <c r="AZ891" i="12"/>
  <c r="AZ892" i="12"/>
  <c r="AZ893" i="12"/>
  <c r="AZ894" i="12"/>
  <c r="AZ895" i="12"/>
  <c r="AZ896" i="12"/>
  <c r="AZ897" i="12"/>
  <c r="AZ898" i="12"/>
  <c r="AZ899" i="12"/>
  <c r="AZ900" i="12"/>
  <c r="AZ901" i="12"/>
  <c r="AZ902" i="12"/>
  <c r="AZ903" i="12"/>
  <c r="AZ904" i="12"/>
  <c r="AZ905" i="12"/>
  <c r="AZ906" i="12"/>
  <c r="AZ907" i="12"/>
  <c r="AZ908" i="12"/>
  <c r="AZ909" i="12"/>
  <c r="AZ910" i="12"/>
  <c r="AZ911" i="12"/>
  <c r="AZ912" i="12"/>
  <c r="AZ913" i="12"/>
  <c r="AZ914" i="12"/>
  <c r="AZ915" i="12"/>
  <c r="AZ916" i="12"/>
  <c r="AZ917" i="12"/>
  <c r="AZ918" i="12"/>
  <c r="AZ919" i="12"/>
  <c r="AZ920" i="12"/>
  <c r="AZ921" i="12"/>
  <c r="AZ922" i="12"/>
  <c r="AZ923" i="12"/>
  <c r="AZ924" i="12"/>
  <c r="AZ925" i="12"/>
  <c r="AZ926" i="12"/>
  <c r="AZ927" i="12"/>
  <c r="AZ928" i="12"/>
  <c r="AZ929" i="12"/>
  <c r="AZ930" i="12"/>
  <c r="AZ931" i="12"/>
  <c r="AZ932" i="12"/>
  <c r="AZ933" i="12"/>
  <c r="AZ934" i="12"/>
  <c r="AZ935" i="12"/>
  <c r="AZ936" i="12"/>
  <c r="AZ937" i="12"/>
  <c r="AZ938" i="12"/>
  <c r="AZ939" i="12"/>
  <c r="AZ940" i="12"/>
  <c r="AZ941" i="12"/>
  <c r="AZ942" i="12"/>
  <c r="AZ943" i="12"/>
  <c r="AZ944" i="12"/>
  <c r="AZ945" i="12"/>
  <c r="AZ946" i="12"/>
  <c r="AZ947" i="12"/>
  <c r="AZ948" i="12"/>
  <c r="AZ949" i="12"/>
  <c r="AZ950" i="12"/>
  <c r="AZ951" i="12"/>
  <c r="AZ952" i="12"/>
  <c r="AZ953" i="12"/>
  <c r="AZ954" i="12"/>
  <c r="AZ955" i="12"/>
  <c r="AZ956" i="12"/>
  <c r="AZ957" i="12"/>
  <c r="AZ958" i="12"/>
  <c r="AZ959" i="12"/>
  <c r="AZ960" i="12"/>
  <c r="AZ961" i="12"/>
  <c r="AZ962" i="12"/>
  <c r="AZ963" i="12"/>
  <c r="AZ964" i="12"/>
  <c r="AZ965" i="12"/>
  <c r="AZ966" i="12"/>
  <c r="AZ967" i="12"/>
  <c r="AZ968" i="12"/>
  <c r="AZ969" i="12"/>
  <c r="AZ970" i="12"/>
  <c r="AZ971" i="12"/>
  <c r="AZ972" i="12"/>
  <c r="AZ973" i="12"/>
  <c r="AZ974" i="12"/>
  <c r="AZ975" i="12"/>
  <c r="AZ976" i="12"/>
  <c r="AZ977" i="12"/>
  <c r="AZ978" i="12"/>
  <c r="AZ979" i="12"/>
  <c r="AZ980" i="12"/>
  <c r="AZ981" i="12"/>
  <c r="AZ982" i="12"/>
  <c r="AZ983" i="12"/>
  <c r="AZ984" i="12"/>
  <c r="AZ985" i="12"/>
  <c r="AZ986" i="12"/>
  <c r="AZ987" i="12"/>
  <c r="AZ988" i="12"/>
  <c r="AZ989" i="12"/>
  <c r="AZ990" i="12"/>
  <c r="AZ991" i="12"/>
  <c r="AZ992" i="12"/>
  <c r="AZ993" i="12"/>
  <c r="AZ994" i="12"/>
  <c r="AZ995" i="12"/>
  <c r="AZ996" i="12"/>
  <c r="AZ997" i="12"/>
  <c r="AZ998" i="12"/>
  <c r="AZ999" i="12"/>
  <c r="AZ1000" i="12"/>
  <c r="AZ1001" i="12"/>
  <c r="AZ1002" i="12"/>
  <c r="AZ1003" i="12"/>
  <c r="AZ1004" i="12"/>
  <c r="AZ1005" i="12"/>
  <c r="AZ1006" i="12"/>
  <c r="AZ1007" i="12"/>
  <c r="AZ1008" i="12"/>
  <c r="AZ1009" i="12"/>
  <c r="AZ1010" i="12"/>
  <c r="AZ1011" i="12"/>
  <c r="AZ1012" i="12"/>
  <c r="AZ1013" i="12"/>
  <c r="AZ1014" i="12"/>
  <c r="AZ1015" i="12"/>
  <c r="AZ1016" i="12"/>
  <c r="AZ1017" i="12"/>
  <c r="AZ1018" i="12"/>
  <c r="AZ1019" i="12"/>
  <c r="AZ1020" i="12"/>
  <c r="AZ1021" i="12"/>
  <c r="AZ1022" i="12"/>
  <c r="AZ1023" i="12"/>
  <c r="AZ1024" i="12"/>
  <c r="AZ1025" i="12"/>
  <c r="AZ1026" i="12"/>
  <c r="AZ1027" i="12"/>
  <c r="AZ1028" i="12"/>
  <c r="AZ1029" i="12"/>
  <c r="AZ4" i="12"/>
  <c r="AY5" i="12"/>
  <c r="AY6" i="12"/>
  <c r="AY7" i="12"/>
  <c r="AY9" i="12"/>
  <c r="AY10" i="12"/>
  <c r="AY11" i="12"/>
  <c r="AY12" i="12"/>
  <c r="AY13" i="12"/>
  <c r="AY15" i="12"/>
  <c r="AY16" i="12"/>
  <c r="AY17" i="12"/>
  <c r="AY18" i="12"/>
  <c r="AY19" i="12"/>
  <c r="AY21" i="12"/>
  <c r="AY22" i="12"/>
  <c r="AY23" i="12"/>
  <c r="AY24" i="12"/>
  <c r="AY25" i="12"/>
  <c r="AY27" i="12"/>
  <c r="AY28" i="12"/>
  <c r="AY29" i="12"/>
  <c r="AY30" i="12"/>
  <c r="AY31" i="12"/>
  <c r="AY33" i="12"/>
  <c r="AY34" i="12"/>
  <c r="AY35" i="12"/>
  <c r="AY36" i="12"/>
  <c r="AY37" i="12"/>
  <c r="AY39" i="12"/>
  <c r="AY40" i="12"/>
  <c r="AY41" i="12"/>
  <c r="AY42" i="12"/>
  <c r="AY43" i="12"/>
  <c r="AY45" i="12"/>
  <c r="AY46" i="12"/>
  <c r="AY47" i="12"/>
  <c r="AY48" i="12"/>
  <c r="AY49" i="12"/>
  <c r="AY51" i="12"/>
  <c r="AY52" i="12"/>
  <c r="AY53" i="12"/>
  <c r="AY54" i="12"/>
  <c r="AY55" i="12"/>
  <c r="AY57" i="12"/>
  <c r="AY58" i="12"/>
  <c r="AY59" i="12"/>
  <c r="AY60" i="12"/>
  <c r="AY61" i="12"/>
  <c r="AY63" i="12"/>
  <c r="AY64" i="12"/>
  <c r="AY65" i="12"/>
  <c r="AY66" i="12"/>
  <c r="AY67" i="12"/>
  <c r="AY69" i="12"/>
  <c r="AY70" i="12"/>
  <c r="AY71" i="12"/>
  <c r="AY72" i="12"/>
  <c r="AY73" i="12"/>
  <c r="AY75" i="12"/>
  <c r="AY76" i="12"/>
  <c r="AY77" i="12"/>
  <c r="AY78" i="12"/>
  <c r="AY79" i="12"/>
  <c r="AY81" i="12"/>
  <c r="AY82" i="12"/>
  <c r="AY83" i="12"/>
  <c r="AY84" i="12"/>
  <c r="AY85" i="12"/>
  <c r="AY87" i="12"/>
  <c r="AY88" i="12"/>
  <c r="AY89" i="12"/>
  <c r="AY90" i="12"/>
  <c r="AY91" i="12"/>
  <c r="AY93" i="12"/>
  <c r="AY94" i="12"/>
  <c r="AY95" i="12"/>
  <c r="AY96" i="12"/>
  <c r="AY97" i="12"/>
  <c r="AY99" i="12"/>
  <c r="AY100" i="12"/>
  <c r="AY101" i="12"/>
  <c r="AY102" i="12"/>
  <c r="AY103" i="12"/>
  <c r="AY105" i="12"/>
  <c r="AY106" i="12"/>
  <c r="AY107" i="12"/>
  <c r="AY108" i="12"/>
  <c r="AY109" i="12"/>
  <c r="AY111" i="12"/>
  <c r="AY112" i="12"/>
  <c r="AY113" i="12"/>
  <c r="AY114" i="12"/>
  <c r="AY115" i="12"/>
  <c r="AY117" i="12"/>
  <c r="AY118" i="12"/>
  <c r="AY119" i="12"/>
  <c r="AY120" i="12"/>
  <c r="AY121" i="12"/>
  <c r="AY123" i="12"/>
  <c r="AY124" i="12"/>
  <c r="AY125" i="12"/>
  <c r="AY126" i="12"/>
  <c r="AY127" i="12"/>
  <c r="AY129" i="12"/>
  <c r="AY130" i="12"/>
  <c r="AY131" i="12"/>
  <c r="AY132" i="12"/>
  <c r="AY133" i="12"/>
  <c r="AY135" i="12"/>
  <c r="AY136" i="12"/>
  <c r="AY137" i="12"/>
  <c r="AY138" i="12"/>
  <c r="AY139" i="12"/>
  <c r="AY141" i="12"/>
  <c r="AY142" i="12"/>
  <c r="AY143" i="12"/>
  <c r="AY144" i="12"/>
  <c r="AY145" i="12"/>
  <c r="AY147" i="12"/>
  <c r="AY148" i="12"/>
  <c r="AY149" i="12"/>
  <c r="AY150" i="12"/>
  <c r="AY153" i="12"/>
  <c r="AY154" i="12"/>
  <c r="AY155" i="12"/>
  <c r="AY156" i="12"/>
  <c r="AY157" i="12"/>
  <c r="AY159" i="12"/>
  <c r="AY160" i="12"/>
  <c r="AY161" i="12"/>
  <c r="AY162" i="12"/>
  <c r="AY163" i="12"/>
  <c r="AY165" i="12"/>
  <c r="AY166" i="12"/>
  <c r="AY167" i="12"/>
  <c r="AY168" i="12"/>
  <c r="AY169" i="12"/>
  <c r="AY171" i="12"/>
  <c r="AY172" i="12"/>
  <c r="AY173" i="12"/>
  <c r="AY174" i="12"/>
  <c r="AY175" i="12"/>
  <c r="AY177" i="12"/>
  <c r="AY178" i="12"/>
  <c r="AY179" i="12"/>
  <c r="AY180" i="12"/>
  <c r="AY181" i="12"/>
  <c r="AY183" i="12"/>
  <c r="AY184" i="12"/>
  <c r="AY185" i="12"/>
  <c r="AY186" i="12"/>
  <c r="AY189" i="12"/>
  <c r="AY190" i="12"/>
  <c r="AY191" i="12"/>
  <c r="AY192" i="12"/>
  <c r="AY193" i="12"/>
  <c r="AY195" i="12"/>
  <c r="AY196" i="12"/>
  <c r="AY197" i="12"/>
  <c r="AY198" i="12"/>
  <c r="AY199" i="12"/>
  <c r="AY201" i="12"/>
  <c r="AY202" i="12"/>
  <c r="AY203" i="12"/>
  <c r="AY204" i="12"/>
  <c r="AY205" i="12"/>
  <c r="AY207" i="12"/>
  <c r="AY208" i="12"/>
  <c r="AY209" i="12"/>
  <c r="AY210" i="12"/>
  <c r="AY211" i="12"/>
  <c r="AY213" i="12"/>
  <c r="AY214" i="12"/>
  <c r="AY215" i="12"/>
  <c r="AY216" i="12"/>
  <c r="AY217" i="12"/>
  <c r="AY219" i="12"/>
  <c r="AY220" i="12"/>
  <c r="AY221" i="12"/>
  <c r="AY222" i="12"/>
  <c r="AY225" i="12"/>
  <c r="AY226" i="12"/>
  <c r="AY227" i="12"/>
  <c r="AY228" i="12"/>
  <c r="AY229" i="12"/>
  <c r="AY231" i="12"/>
  <c r="AY232" i="12"/>
  <c r="AY233" i="12"/>
  <c r="AY234" i="12"/>
  <c r="AY235" i="12"/>
  <c r="AY237" i="12"/>
  <c r="AY238" i="12"/>
  <c r="AY239" i="12"/>
  <c r="AY240" i="12"/>
  <c r="AY241" i="12"/>
  <c r="AY243" i="12"/>
  <c r="AY244" i="12"/>
  <c r="AY245" i="12"/>
  <c r="AY246" i="12"/>
  <c r="AY247" i="12"/>
  <c r="AY249" i="12"/>
  <c r="AY250" i="12"/>
  <c r="AY251" i="12"/>
  <c r="AY252" i="12"/>
  <c r="AY253" i="12"/>
  <c r="AY255" i="12"/>
  <c r="AY256" i="12"/>
  <c r="AY257" i="12"/>
  <c r="AY258" i="12"/>
  <c r="AY261" i="12"/>
  <c r="AY262" i="12"/>
  <c r="AY263" i="12"/>
  <c r="AY264" i="12"/>
  <c r="AY265" i="12"/>
  <c r="AY267" i="12"/>
  <c r="AY268" i="12"/>
  <c r="AY269" i="12"/>
  <c r="AY270" i="12"/>
  <c r="AY271" i="12"/>
  <c r="AY273" i="12"/>
  <c r="AY274" i="12"/>
  <c r="AY275" i="12"/>
  <c r="AY276" i="12"/>
  <c r="AY277" i="12"/>
  <c r="AY279" i="12"/>
  <c r="AY280" i="12"/>
  <c r="AY281" i="12"/>
  <c r="AY282" i="12"/>
  <c r="AY283" i="12"/>
  <c r="AY285" i="12"/>
  <c r="AY286" i="12"/>
  <c r="AY287" i="12"/>
  <c r="AY288" i="12"/>
  <c r="AY289" i="12"/>
  <c r="AY291" i="12"/>
  <c r="AY292" i="12"/>
  <c r="AY293" i="12"/>
  <c r="AY294" i="12"/>
  <c r="AY297" i="12"/>
  <c r="AY298" i="12"/>
  <c r="AY299" i="12"/>
  <c r="AY300" i="12"/>
  <c r="AY301" i="12"/>
  <c r="AY303" i="12"/>
  <c r="AY304" i="12"/>
  <c r="AY305" i="12"/>
  <c r="AY306" i="12"/>
  <c r="AY307" i="12"/>
  <c r="AY309" i="12"/>
  <c r="AY310" i="12"/>
  <c r="AY311" i="12"/>
  <c r="AY312" i="12"/>
  <c r="AY313" i="12"/>
  <c r="AY315" i="12"/>
  <c r="AY316" i="12"/>
  <c r="AY317" i="12"/>
  <c r="AY318" i="12"/>
  <c r="AY319" i="12"/>
  <c r="AY321" i="12"/>
  <c r="AY322" i="12"/>
  <c r="AY323" i="12"/>
  <c r="AY324" i="12"/>
  <c r="AY325" i="12"/>
  <c r="AY327" i="12"/>
  <c r="AY328" i="12"/>
  <c r="AY329" i="12"/>
  <c r="AY330" i="12"/>
  <c r="AY333" i="12"/>
  <c r="AY334" i="12"/>
  <c r="AY335" i="12"/>
  <c r="AY336" i="12"/>
  <c r="AY337" i="12"/>
  <c r="AY339" i="12"/>
  <c r="AY340" i="12"/>
  <c r="AY341" i="12"/>
  <c r="AY342" i="12"/>
  <c r="AY344" i="12"/>
  <c r="AY345" i="12"/>
  <c r="AY346" i="12"/>
  <c r="AY347" i="12"/>
  <c r="AY348" i="12"/>
  <c r="AY350" i="12"/>
  <c r="AY351" i="12"/>
  <c r="AY352" i="12"/>
  <c r="AY353" i="12"/>
  <c r="AY354" i="12"/>
  <c r="AY356" i="12"/>
  <c r="AY357" i="12"/>
  <c r="AY358" i="12"/>
  <c r="AY359" i="12"/>
  <c r="AY360" i="12"/>
  <c r="AY362" i="12"/>
  <c r="AY363" i="12"/>
  <c r="AY364" i="12"/>
  <c r="AY365" i="12"/>
  <c r="AY366" i="12"/>
  <c r="AY368" i="12"/>
  <c r="AY369" i="12"/>
  <c r="AY370" i="12"/>
  <c r="AY371" i="12"/>
  <c r="AY372" i="12"/>
  <c r="AY374" i="12"/>
  <c r="AY375" i="12"/>
  <c r="AY376" i="12"/>
  <c r="AY377" i="12"/>
  <c r="AY378" i="12"/>
  <c r="AY380" i="12"/>
  <c r="AY381" i="12"/>
  <c r="AY382" i="12"/>
  <c r="AY383" i="12"/>
  <c r="AY384" i="12"/>
  <c r="AY386" i="12"/>
  <c r="AY387" i="12"/>
  <c r="AY388" i="12"/>
  <c r="AY389" i="12"/>
  <c r="AY390" i="12"/>
  <c r="AY392" i="12"/>
  <c r="AY393" i="12"/>
  <c r="AY394" i="12"/>
  <c r="AY395" i="12"/>
  <c r="AY396" i="12"/>
  <c r="AY398" i="12"/>
  <c r="AY399" i="12"/>
  <c r="AY400" i="12"/>
  <c r="AY401" i="12"/>
  <c r="AY402" i="12"/>
  <c r="AY404" i="12"/>
  <c r="AY407" i="12"/>
  <c r="AY408" i="12"/>
  <c r="AY410" i="12"/>
  <c r="AY413" i="12"/>
  <c r="AY414" i="12"/>
  <c r="AY416" i="12"/>
  <c r="AY419" i="12"/>
  <c r="AY420" i="12"/>
  <c r="AY422" i="12"/>
  <c r="AY425" i="12"/>
  <c r="AY426" i="12"/>
  <c r="AY428" i="12"/>
  <c r="AY431" i="12"/>
  <c r="AY432" i="12"/>
  <c r="AY434" i="12"/>
  <c r="AY437" i="12"/>
  <c r="AY438" i="12"/>
  <c r="AY440" i="12"/>
  <c r="AY443" i="12"/>
  <c r="AY444" i="12"/>
  <c r="AY446" i="12"/>
  <c r="AY449" i="12"/>
  <c r="AY450" i="12"/>
  <c r="AY452" i="12"/>
  <c r="AY455" i="12"/>
  <c r="AY456" i="12"/>
  <c r="AY458" i="12"/>
  <c r="AY461" i="12"/>
  <c r="AY462" i="12"/>
  <c r="AY464" i="12"/>
  <c r="AY467" i="12"/>
  <c r="AY468" i="12"/>
  <c r="AY470" i="12"/>
  <c r="AY473" i="12"/>
  <c r="AY474" i="12"/>
  <c r="AY476" i="12"/>
  <c r="AY479" i="12"/>
  <c r="AY480" i="12"/>
  <c r="AY482" i="12"/>
  <c r="AY485" i="12"/>
  <c r="AY486" i="12"/>
  <c r="AY488" i="12"/>
  <c r="AY491" i="12"/>
  <c r="AY492" i="12"/>
  <c r="AY494" i="12"/>
  <c r="AY497" i="12"/>
  <c r="AY498" i="12"/>
  <c r="AY500" i="12"/>
  <c r="AY503" i="12"/>
  <c r="AY504" i="12"/>
  <c r="AY506" i="12"/>
  <c r="AY509" i="12"/>
  <c r="AY510" i="12"/>
  <c r="AY512" i="12"/>
  <c r="AY515" i="12"/>
  <c r="AY516" i="12"/>
  <c r="AY518" i="12"/>
  <c r="AY521" i="12"/>
  <c r="AY522" i="12"/>
  <c r="AY524" i="12"/>
  <c r="AY527" i="12"/>
  <c r="AY528" i="12"/>
  <c r="AY530" i="12"/>
  <c r="AY533" i="12"/>
  <c r="AY534" i="12"/>
  <c r="AY536" i="12"/>
  <c r="AY539" i="12"/>
  <c r="AY540" i="12"/>
  <c r="AY542" i="12"/>
  <c r="AY545" i="12"/>
  <c r="AY546" i="12"/>
  <c r="AY548" i="12"/>
  <c r="AY551" i="12"/>
  <c r="AY552" i="12"/>
  <c r="AY554" i="12"/>
  <c r="AY557" i="12"/>
  <c r="AY558" i="12"/>
  <c r="AY560" i="12"/>
  <c r="AY563" i="12"/>
  <c r="AY564" i="12"/>
  <c r="AY566" i="12"/>
  <c r="AY569" i="12"/>
  <c r="AY570" i="12"/>
  <c r="AY572" i="12"/>
  <c r="AY575" i="12"/>
  <c r="AY576" i="12"/>
  <c r="AY578" i="12"/>
  <c r="AY581" i="12"/>
  <c r="AY582" i="12"/>
  <c r="AY584" i="12"/>
  <c r="AY587" i="12"/>
  <c r="AY588" i="12"/>
  <c r="AY590" i="12"/>
  <c r="AY593" i="12"/>
  <c r="AY594" i="12"/>
  <c r="AY596" i="12"/>
  <c r="AY599" i="12"/>
  <c r="AY600" i="12"/>
  <c r="AY602" i="12"/>
  <c r="AY605" i="12"/>
  <c r="AY606" i="12"/>
  <c r="AY608" i="12"/>
  <c r="AY611" i="12"/>
  <c r="AY612" i="12"/>
  <c r="AY614" i="12"/>
  <c r="AY617" i="12"/>
  <c r="AY618" i="12"/>
  <c r="AY620" i="12"/>
  <c r="AY623" i="12"/>
  <c r="AY624" i="12"/>
  <c r="AY626" i="12"/>
  <c r="AY629" i="12"/>
  <c r="AY630" i="12"/>
  <c r="AY632" i="12"/>
  <c r="AY635" i="12"/>
  <c r="AY636" i="12"/>
  <c r="AY638" i="12"/>
  <c r="AY641" i="12"/>
  <c r="AY642" i="12"/>
  <c r="AY644" i="12"/>
  <c r="AY647" i="12"/>
  <c r="AY648" i="12"/>
  <c r="AY650" i="12"/>
  <c r="AY653" i="12"/>
  <c r="AY654" i="12"/>
  <c r="AY659" i="12"/>
  <c r="AY660" i="12"/>
  <c r="AY662" i="12"/>
  <c r="AY665" i="12"/>
  <c r="AY666" i="12"/>
  <c r="AY668" i="12"/>
  <c r="AY671" i="12"/>
  <c r="AY672" i="12"/>
  <c r="AY677" i="12"/>
  <c r="AY678" i="12"/>
  <c r="AY680" i="12"/>
  <c r="AY683" i="12"/>
  <c r="AY684" i="12"/>
  <c r="AY686" i="12"/>
  <c r="AY689" i="12"/>
  <c r="AY690" i="12"/>
  <c r="AY695" i="12"/>
  <c r="AY696" i="12"/>
  <c r="AY698" i="12"/>
  <c r="AY701" i="12"/>
  <c r="AY702" i="12"/>
  <c r="AY704" i="12"/>
  <c r="AY707" i="12"/>
  <c r="AY708" i="12"/>
  <c r="AY713" i="12"/>
  <c r="AY714" i="12"/>
  <c r="AY716" i="12"/>
  <c r="AY719" i="12"/>
  <c r="AY720" i="12"/>
  <c r="AY722" i="12"/>
  <c r="AY725" i="12"/>
  <c r="AY726" i="12"/>
  <c r="AY731" i="12"/>
  <c r="AY732" i="12"/>
  <c r="AY734" i="12"/>
  <c r="AY737" i="12"/>
  <c r="AY738" i="12"/>
  <c r="AY740" i="12"/>
  <c r="AY743" i="12"/>
  <c r="AY744" i="12"/>
  <c r="AY749" i="12"/>
  <c r="AY750" i="12"/>
  <c r="AY752" i="12"/>
  <c r="AY755" i="12"/>
  <c r="AY756" i="12"/>
  <c r="AY758" i="12"/>
  <c r="AY761" i="12"/>
  <c r="AY762" i="12"/>
  <c r="AY767" i="12"/>
  <c r="AY768" i="12"/>
  <c r="AY770" i="12"/>
  <c r="AY773" i="12"/>
  <c r="AY774" i="12"/>
  <c r="AY779" i="12"/>
  <c r="AY780" i="12"/>
  <c r="AY785" i="12"/>
  <c r="AY786" i="12"/>
  <c r="AY788" i="12"/>
  <c r="AY791" i="12"/>
  <c r="AY792" i="12"/>
  <c r="AY797" i="12"/>
  <c r="AY798" i="12"/>
  <c r="AY802" i="12"/>
  <c r="AY803" i="12"/>
  <c r="AY804" i="12"/>
  <c r="AY806" i="12"/>
  <c r="AY809" i="12"/>
  <c r="AY810" i="12"/>
  <c r="AY815" i="12"/>
  <c r="AY816" i="12"/>
  <c r="AY821" i="12"/>
  <c r="AY822" i="12"/>
  <c r="AY824" i="12"/>
  <c r="AY827" i="12"/>
  <c r="AY828" i="12"/>
  <c r="AY833" i="12"/>
  <c r="AY834" i="12"/>
  <c r="AY839" i="12"/>
  <c r="AY840" i="12"/>
  <c r="AY842" i="12"/>
  <c r="AY845" i="12"/>
  <c r="AY846" i="12"/>
  <c r="AY851" i="12"/>
  <c r="AY852" i="12"/>
  <c r="AY856" i="12"/>
  <c r="AY857" i="12"/>
  <c r="AY858" i="12"/>
  <c r="AY860" i="12"/>
  <c r="AY863" i="12"/>
  <c r="AY864" i="12"/>
  <c r="AY869" i="12"/>
  <c r="AY870" i="12"/>
  <c r="AY875" i="12"/>
  <c r="AY876" i="12"/>
  <c r="AY878" i="12"/>
  <c r="AY881" i="12"/>
  <c r="AY882" i="12"/>
  <c r="AY887" i="12"/>
  <c r="AY888" i="12"/>
  <c r="AY893" i="12"/>
  <c r="AY894" i="12"/>
  <c r="AY896" i="12"/>
  <c r="AY899" i="12"/>
  <c r="AY900" i="12"/>
  <c r="AY905" i="12"/>
  <c r="AY906" i="12"/>
  <c r="AY910" i="12"/>
  <c r="AY911" i="12"/>
  <c r="AY912" i="12"/>
  <c r="AY914" i="12"/>
  <c r="AY917" i="12"/>
  <c r="AY918" i="12"/>
  <c r="AY923" i="12"/>
  <c r="AY924" i="12"/>
  <c r="AY929" i="12"/>
  <c r="AY930" i="12"/>
  <c r="AY935" i="12"/>
  <c r="AY936" i="12"/>
  <c r="AY941" i="12"/>
  <c r="AY942" i="12"/>
  <c r="AY947" i="12"/>
  <c r="AY948" i="12"/>
  <c r="AY953" i="12"/>
  <c r="AY954" i="12"/>
  <c r="AY959" i="12"/>
  <c r="AY960" i="12"/>
  <c r="AY965" i="12"/>
  <c r="AY966" i="12"/>
  <c r="AY971" i="12"/>
  <c r="AY972" i="12"/>
  <c r="AY977" i="12"/>
  <c r="AY978" i="12"/>
  <c r="AY983" i="12"/>
  <c r="AY984" i="12"/>
  <c r="AY989" i="12"/>
  <c r="AY990" i="12"/>
  <c r="AY995" i="12"/>
  <c r="AY996" i="12"/>
  <c r="AY1000" i="12"/>
  <c r="AY1001" i="12"/>
  <c r="AY1002" i="12"/>
  <c r="AY1007" i="12"/>
  <c r="AY1008" i="12"/>
  <c r="AY1013" i="12"/>
  <c r="AY1014" i="12"/>
  <c r="AY1019" i="12"/>
  <c r="AY1020" i="12"/>
  <c r="AY1022" i="12"/>
  <c r="AY1025" i="12"/>
  <c r="AY1026" i="12"/>
  <c r="AY4" i="12"/>
  <c r="AX5" i="12"/>
  <c r="AX6" i="12"/>
  <c r="AX9" i="12"/>
  <c r="AX10" i="12"/>
  <c r="AX11" i="12"/>
  <c r="AX12" i="12"/>
  <c r="AX15" i="12"/>
  <c r="AX16" i="12"/>
  <c r="AX17" i="12"/>
  <c r="AX18" i="12"/>
  <c r="AX21" i="12"/>
  <c r="AX22" i="12"/>
  <c r="AX23" i="12"/>
  <c r="AX24" i="12"/>
  <c r="AX27" i="12"/>
  <c r="AX28" i="12"/>
  <c r="AX29" i="12"/>
  <c r="AX30" i="12"/>
  <c r="AX33" i="12"/>
  <c r="AX34" i="12"/>
  <c r="AX35" i="12"/>
  <c r="AX36" i="12"/>
  <c r="AX39" i="12"/>
  <c r="AX40" i="12"/>
  <c r="AX41" i="12"/>
  <c r="AX42" i="12"/>
  <c r="AX45" i="12"/>
  <c r="AX46" i="12"/>
  <c r="AX47" i="12"/>
  <c r="AX48" i="12"/>
  <c r="AX51" i="12"/>
  <c r="AX52" i="12"/>
  <c r="AX53" i="12"/>
  <c r="AX54" i="12"/>
  <c r="AX57" i="12"/>
  <c r="AX58" i="12"/>
  <c r="AX59" i="12"/>
  <c r="AX60" i="12"/>
  <c r="AX63" i="12"/>
  <c r="AX64" i="12"/>
  <c r="AX65" i="12"/>
  <c r="AX66" i="12"/>
  <c r="AX69" i="12"/>
  <c r="AX70" i="12"/>
  <c r="AX71" i="12"/>
  <c r="AX72" i="12"/>
  <c r="AX75" i="12"/>
  <c r="AX76" i="12"/>
  <c r="AX77" i="12"/>
  <c r="AX78" i="12"/>
  <c r="AX81" i="12"/>
  <c r="AX82" i="12"/>
  <c r="AX83" i="12"/>
  <c r="AX84" i="12"/>
  <c r="AX87" i="12"/>
  <c r="AX88" i="12"/>
  <c r="AX89" i="12"/>
  <c r="AX90" i="12"/>
  <c r="AX93" i="12"/>
  <c r="AX94" i="12"/>
  <c r="AX95" i="12"/>
  <c r="AX96" i="12"/>
  <c r="AX99" i="12"/>
  <c r="AX100" i="12"/>
  <c r="AX101" i="12"/>
  <c r="AX102" i="12"/>
  <c r="AX105" i="12"/>
  <c r="AX106" i="12"/>
  <c r="AX107" i="12"/>
  <c r="AX108" i="12"/>
  <c r="AX111" i="12"/>
  <c r="AX112" i="12"/>
  <c r="AX113" i="12"/>
  <c r="AX114" i="12"/>
  <c r="AX117" i="12"/>
  <c r="AX118" i="12"/>
  <c r="AX119" i="12"/>
  <c r="AX120" i="12"/>
  <c r="AX123" i="12"/>
  <c r="AX124" i="12"/>
  <c r="AX125" i="12"/>
  <c r="AX126" i="12"/>
  <c r="AX129" i="12"/>
  <c r="AX130" i="12"/>
  <c r="AX131" i="12"/>
  <c r="AX132" i="12"/>
  <c r="AX135" i="12"/>
  <c r="AX136" i="12"/>
  <c r="AX137" i="12"/>
  <c r="AX138" i="12"/>
  <c r="AX141" i="12"/>
  <c r="AX142" i="12"/>
  <c r="AX143" i="12"/>
  <c r="AX144" i="12"/>
  <c r="AX147" i="12"/>
  <c r="AX148" i="12"/>
  <c r="AX149" i="12"/>
  <c r="AX150" i="12"/>
  <c r="AX153" i="12"/>
  <c r="AX154" i="12"/>
  <c r="AX155" i="12"/>
  <c r="AX156" i="12"/>
  <c r="AX159" i="12"/>
  <c r="AX160" i="12"/>
  <c r="AX161" i="12"/>
  <c r="AX162" i="12"/>
  <c r="AX165" i="12"/>
  <c r="AX166" i="12"/>
  <c r="AX167" i="12"/>
  <c r="AX168" i="12"/>
  <c r="AX171" i="12"/>
  <c r="AX172" i="12"/>
  <c r="AX173" i="12"/>
  <c r="AX174" i="12"/>
  <c r="AX177" i="12"/>
  <c r="AX178" i="12"/>
  <c r="AX179" i="12"/>
  <c r="AX180" i="12"/>
  <c r="AX183" i="12"/>
  <c r="AX184" i="12"/>
  <c r="AX185" i="12"/>
  <c r="AX186" i="12"/>
  <c r="AX189" i="12"/>
  <c r="AX190" i="12"/>
  <c r="AX191" i="12"/>
  <c r="AX192" i="12"/>
  <c r="AX195" i="12"/>
  <c r="AX196" i="12"/>
  <c r="AX197" i="12"/>
  <c r="AX198" i="12"/>
  <c r="AX201" i="12"/>
  <c r="AX202" i="12"/>
  <c r="AX203" i="12"/>
  <c r="AX204" i="12"/>
  <c r="AX207" i="12"/>
  <c r="AX208" i="12"/>
  <c r="AX209" i="12"/>
  <c r="AX210" i="12"/>
  <c r="AX213" i="12"/>
  <c r="AX214" i="12"/>
  <c r="AX215" i="12"/>
  <c r="AX216" i="12"/>
  <c r="AX219" i="12"/>
  <c r="AX220" i="12"/>
  <c r="AX221" i="12"/>
  <c r="AX222" i="12"/>
  <c r="AX225" i="12"/>
  <c r="AX226" i="12"/>
  <c r="AX227" i="12"/>
  <c r="AX228" i="12"/>
  <c r="AX231" i="12"/>
  <c r="AX232" i="12"/>
  <c r="AX233" i="12"/>
  <c r="AX234" i="12"/>
  <c r="AX237" i="12"/>
  <c r="AX238" i="12"/>
  <c r="AX239" i="12"/>
  <c r="AX240" i="12"/>
  <c r="AX243" i="12"/>
  <c r="AX244" i="12"/>
  <c r="AX245" i="12"/>
  <c r="AX246" i="12"/>
  <c r="AX249" i="12"/>
  <c r="AX250" i="12"/>
  <c r="AX251" i="12"/>
  <c r="AX252" i="12"/>
  <c r="AX255" i="12"/>
  <c r="AX256" i="12"/>
  <c r="AX257" i="12"/>
  <c r="AX258" i="12"/>
  <c r="AX261" i="12"/>
  <c r="AX262" i="12"/>
  <c r="AX263" i="12"/>
  <c r="AX264" i="12"/>
  <c r="AX267" i="12"/>
  <c r="AX268" i="12"/>
  <c r="AX269" i="12"/>
  <c r="AX270" i="12"/>
  <c r="AX273" i="12"/>
  <c r="AX274" i="12"/>
  <c r="AX275" i="12"/>
  <c r="AX276" i="12"/>
  <c r="AX279" i="12"/>
  <c r="AX280" i="12"/>
  <c r="AX281" i="12"/>
  <c r="AX282" i="12"/>
  <c r="AX285" i="12"/>
  <c r="AX286" i="12"/>
  <c r="AX287" i="12"/>
  <c r="AX288" i="12"/>
  <c r="AX291" i="12"/>
  <c r="AX292" i="12"/>
  <c r="AX293" i="12"/>
  <c r="AX294" i="12"/>
  <c r="AX297" i="12"/>
  <c r="AX298" i="12"/>
  <c r="AX299" i="12"/>
  <c r="AX300" i="12"/>
  <c r="AX303" i="12"/>
  <c r="AX304" i="12"/>
  <c r="AX305" i="12"/>
  <c r="AX306" i="12"/>
  <c r="AX309" i="12"/>
  <c r="AX310" i="12"/>
  <c r="AX311" i="12"/>
  <c r="AX312" i="12"/>
  <c r="AX315" i="12"/>
  <c r="AX316" i="12"/>
  <c r="AX317" i="12"/>
  <c r="AX318" i="12"/>
  <c r="AX321" i="12"/>
  <c r="AX322" i="12"/>
  <c r="AX323" i="12"/>
  <c r="AX324" i="12"/>
  <c r="AX327" i="12"/>
  <c r="AX328" i="12"/>
  <c r="AX329" i="12"/>
  <c r="AX330" i="12"/>
  <c r="AX333" i="12"/>
  <c r="AX334" i="12"/>
  <c r="AX335" i="12"/>
  <c r="AX336" i="12"/>
  <c r="AX339" i="12"/>
  <c r="AX340" i="12"/>
  <c r="AX341" i="12"/>
  <c r="AX342" i="12"/>
  <c r="AX345" i="12"/>
  <c r="AX346" i="12"/>
  <c r="AX347" i="12"/>
  <c r="AX348" i="12"/>
  <c r="AX351" i="12"/>
  <c r="AX352" i="12"/>
  <c r="AX353" i="12"/>
  <c r="AX354" i="12"/>
  <c r="AX357" i="12"/>
  <c r="AX358" i="12"/>
  <c r="AX359" i="12"/>
  <c r="AX360" i="12"/>
  <c r="AX363" i="12"/>
  <c r="AX364" i="12"/>
  <c r="AX365" i="12"/>
  <c r="AX366" i="12"/>
  <c r="AX369" i="12"/>
  <c r="AX370" i="12"/>
  <c r="AX371" i="12"/>
  <c r="AX372" i="12"/>
  <c r="AX375" i="12"/>
  <c r="AX376" i="12"/>
  <c r="AX377" i="12"/>
  <c r="AX378" i="12"/>
  <c r="AX381" i="12"/>
  <c r="AX382" i="12"/>
  <c r="AX383" i="12"/>
  <c r="AX384" i="12"/>
  <c r="AX387" i="12"/>
  <c r="AX388" i="12"/>
  <c r="AX389" i="12"/>
  <c r="AX390" i="12"/>
  <c r="AX393" i="12"/>
  <c r="AX394" i="12"/>
  <c r="AX395" i="12"/>
  <c r="AX396" i="12"/>
  <c r="AX399" i="12"/>
  <c r="AX400" i="12"/>
  <c r="AX401" i="12"/>
  <c r="AX402" i="12"/>
  <c r="AX405" i="12"/>
  <c r="AX406" i="12"/>
  <c r="AX407" i="12"/>
  <c r="AX408" i="12"/>
  <c r="AX411" i="12"/>
  <c r="AX412" i="12"/>
  <c r="AX413" i="12"/>
  <c r="AX414" i="12"/>
  <c r="AX417" i="12"/>
  <c r="AX418" i="12"/>
  <c r="AX419" i="12"/>
  <c r="AX420" i="12"/>
  <c r="AX423" i="12"/>
  <c r="AX424" i="12"/>
  <c r="AX425" i="12"/>
  <c r="AX426" i="12"/>
  <c r="AX429" i="12"/>
  <c r="AX430" i="12"/>
  <c r="AX431" i="12"/>
  <c r="AX432" i="12"/>
  <c r="AX435" i="12"/>
  <c r="AX436" i="12"/>
  <c r="AX437" i="12"/>
  <c r="AX438" i="12"/>
  <c r="AX441" i="12"/>
  <c r="AX442" i="12"/>
  <c r="AX443" i="12"/>
  <c r="AX444" i="12"/>
  <c r="AX447" i="12"/>
  <c r="AX448" i="12"/>
  <c r="AX449" i="12"/>
  <c r="AX450" i="12"/>
  <c r="AX453" i="12"/>
  <c r="AX454" i="12"/>
  <c r="AX455" i="12"/>
  <c r="AX456" i="12"/>
  <c r="AX459" i="12"/>
  <c r="AX460" i="12"/>
  <c r="AX461" i="12"/>
  <c r="AX462" i="12"/>
  <c r="AX465" i="12"/>
  <c r="AX466" i="12"/>
  <c r="AX467" i="12"/>
  <c r="AX468" i="12"/>
  <c r="AX471" i="12"/>
  <c r="AX472" i="12"/>
  <c r="AX473" i="12"/>
  <c r="AX474" i="12"/>
  <c r="AX477" i="12"/>
  <c r="AX478" i="12"/>
  <c r="AX479" i="12"/>
  <c r="AX480" i="12"/>
  <c r="AX483" i="12"/>
  <c r="AX484" i="12"/>
  <c r="AX485" i="12"/>
  <c r="AX486" i="12"/>
  <c r="AX489" i="12"/>
  <c r="AX490" i="12"/>
  <c r="AX491" i="12"/>
  <c r="AX492" i="12"/>
  <c r="AX495" i="12"/>
  <c r="AX496" i="12"/>
  <c r="AX497" i="12"/>
  <c r="AX498" i="12"/>
  <c r="AX501" i="12"/>
  <c r="AX502" i="12"/>
  <c r="AX503" i="12"/>
  <c r="AX504" i="12"/>
  <c r="AX507" i="12"/>
  <c r="AX508" i="12"/>
  <c r="AX509" i="12"/>
  <c r="AX510" i="12"/>
  <c r="AX513" i="12"/>
  <c r="AX514" i="12"/>
  <c r="AX515" i="12"/>
  <c r="AX516" i="12"/>
  <c r="AX519" i="12"/>
  <c r="AX520" i="12"/>
  <c r="AX521" i="12"/>
  <c r="AX522" i="12"/>
  <c r="AX525" i="12"/>
  <c r="AX526" i="12"/>
  <c r="AX527" i="12"/>
  <c r="AX528" i="12"/>
  <c r="AX531" i="12"/>
  <c r="AX532" i="12"/>
  <c r="AX533" i="12"/>
  <c r="AX534" i="12"/>
  <c r="AX537" i="12"/>
  <c r="AX538" i="12"/>
  <c r="AX539" i="12"/>
  <c r="AX540" i="12"/>
  <c r="AX543" i="12"/>
  <c r="AX544" i="12"/>
  <c r="AX545" i="12"/>
  <c r="AX546" i="12"/>
  <c r="AX549" i="12"/>
  <c r="AX550" i="12"/>
  <c r="AX551" i="12"/>
  <c r="AX552" i="12"/>
  <c r="AX555" i="12"/>
  <c r="AX556" i="12"/>
  <c r="AX557" i="12"/>
  <c r="AX558" i="12"/>
  <c r="AX561" i="12"/>
  <c r="AX562" i="12"/>
  <c r="AX563" i="12"/>
  <c r="AX564" i="12"/>
  <c r="AX567" i="12"/>
  <c r="AX568" i="12"/>
  <c r="AX569" i="12"/>
  <c r="AX570" i="12"/>
  <c r="AX573" i="12"/>
  <c r="AX574" i="12"/>
  <c r="AX575" i="12"/>
  <c r="AX576" i="12"/>
  <c r="AX579" i="12"/>
  <c r="AX580" i="12"/>
  <c r="AX581" i="12"/>
  <c r="AX582" i="12"/>
  <c r="AX585" i="12"/>
  <c r="AX586" i="12"/>
  <c r="AX587" i="12"/>
  <c r="AX588" i="12"/>
  <c r="AX591" i="12"/>
  <c r="AX592" i="12"/>
  <c r="AX593" i="12"/>
  <c r="AX594" i="12"/>
  <c r="AX597" i="12"/>
  <c r="AX598" i="12"/>
  <c r="AX599" i="12"/>
  <c r="AX600" i="12"/>
  <c r="AX603" i="12"/>
  <c r="AX604" i="12"/>
  <c r="AX605" i="12"/>
  <c r="AX606" i="12"/>
  <c r="AX609" i="12"/>
  <c r="AX610" i="12"/>
  <c r="AX611" i="12"/>
  <c r="AX612" i="12"/>
  <c r="AX615" i="12"/>
  <c r="AX616" i="12"/>
  <c r="AX617" i="12"/>
  <c r="AX618" i="12"/>
  <c r="AX621" i="12"/>
  <c r="AX622" i="12"/>
  <c r="AX623" i="12"/>
  <c r="AX624" i="12"/>
  <c r="AX627" i="12"/>
  <c r="AX628" i="12"/>
  <c r="AX629" i="12"/>
  <c r="AX630" i="12"/>
  <c r="AX633" i="12"/>
  <c r="AX634" i="12"/>
  <c r="AX635" i="12"/>
  <c r="AX636" i="12"/>
  <c r="AX639" i="12"/>
  <c r="AX640" i="12"/>
  <c r="AX641" i="12"/>
  <c r="AX642" i="12"/>
  <c r="AX645" i="12"/>
  <c r="AX646" i="12"/>
  <c r="AX647" i="12"/>
  <c r="AX648" i="12"/>
  <c r="AX651" i="12"/>
  <c r="AX652" i="12"/>
  <c r="AX653" i="12"/>
  <c r="AX654" i="12"/>
  <c r="AX657" i="12"/>
  <c r="AX658" i="12"/>
  <c r="AX659" i="12"/>
  <c r="AX660" i="12"/>
  <c r="AX663" i="12"/>
  <c r="AX664" i="12"/>
  <c r="AX665" i="12"/>
  <c r="AX666" i="12"/>
  <c r="AX669" i="12"/>
  <c r="AX670" i="12"/>
  <c r="AX671" i="12"/>
  <c r="AX672" i="12"/>
  <c r="AX675" i="12"/>
  <c r="AX676" i="12"/>
  <c r="AX677" i="12"/>
  <c r="AX678" i="12"/>
  <c r="AX681" i="12"/>
  <c r="AX682" i="12"/>
  <c r="AX683" i="12"/>
  <c r="AX684" i="12"/>
  <c r="AX687" i="12"/>
  <c r="AX688" i="12"/>
  <c r="AX689" i="12"/>
  <c r="AX690" i="12"/>
  <c r="AX692" i="12"/>
  <c r="AX693" i="12"/>
  <c r="AX694" i="12"/>
  <c r="AX695" i="12"/>
  <c r="AX696" i="12"/>
  <c r="AX699" i="12"/>
  <c r="AX700" i="12"/>
  <c r="AX701" i="12"/>
  <c r="AX702" i="12"/>
  <c r="AX705" i="12"/>
  <c r="AX706" i="12"/>
  <c r="AX707" i="12"/>
  <c r="AX708" i="12"/>
  <c r="AX711" i="12"/>
  <c r="AX712" i="12"/>
  <c r="AX713" i="12"/>
  <c r="AX714" i="12"/>
  <c r="AX717" i="12"/>
  <c r="AX718" i="12"/>
  <c r="AX719" i="12"/>
  <c r="AX720" i="12"/>
  <c r="AX723" i="12"/>
  <c r="AX724" i="12"/>
  <c r="AX725" i="12"/>
  <c r="AX726" i="12"/>
  <c r="AX729" i="12"/>
  <c r="AX730" i="12"/>
  <c r="AX731" i="12"/>
  <c r="AX732" i="12"/>
  <c r="AX735" i="12"/>
  <c r="AX736" i="12"/>
  <c r="AX737" i="12"/>
  <c r="AX738" i="12"/>
  <c r="AX741" i="12"/>
  <c r="AX742" i="12"/>
  <c r="AX743" i="12"/>
  <c r="AX744" i="12"/>
  <c r="AX747" i="12"/>
  <c r="AX748" i="12"/>
  <c r="AX749" i="12"/>
  <c r="AX750" i="12"/>
  <c r="AX753" i="12"/>
  <c r="AX754" i="12"/>
  <c r="AX755" i="12"/>
  <c r="AX756" i="12"/>
  <c r="AX759" i="12"/>
  <c r="AX760" i="12"/>
  <c r="AX761" i="12"/>
  <c r="AX762" i="12"/>
  <c r="AX765" i="12"/>
  <c r="AX766" i="12"/>
  <c r="AX767" i="12"/>
  <c r="AX768" i="12"/>
  <c r="AX771" i="12"/>
  <c r="AX772" i="12"/>
  <c r="AX773" i="12"/>
  <c r="AX774" i="12"/>
  <c r="AX777" i="12"/>
  <c r="AX778" i="12"/>
  <c r="AX779" i="12"/>
  <c r="AX780" i="12"/>
  <c r="AX783" i="12"/>
  <c r="AX784" i="12"/>
  <c r="AX785" i="12"/>
  <c r="AX786" i="12"/>
  <c r="AX789" i="12"/>
  <c r="AX790" i="12"/>
  <c r="AX791" i="12"/>
  <c r="AX792" i="12"/>
  <c r="AX795" i="12"/>
  <c r="AX796" i="12"/>
  <c r="AX797" i="12"/>
  <c r="AX798" i="12"/>
  <c r="AX801" i="12"/>
  <c r="AX802" i="12"/>
  <c r="AX803" i="12"/>
  <c r="AX804" i="12"/>
  <c r="AX807" i="12"/>
  <c r="AX808" i="12"/>
  <c r="AX809" i="12"/>
  <c r="AX810" i="12"/>
  <c r="AX813" i="12"/>
  <c r="AX814" i="12"/>
  <c r="AX815" i="12"/>
  <c r="AX816" i="12"/>
  <c r="AX819" i="12"/>
  <c r="AX820" i="12"/>
  <c r="AX821" i="12"/>
  <c r="AX822" i="12"/>
  <c r="AX825" i="12"/>
  <c r="AX826" i="12"/>
  <c r="AX827" i="12"/>
  <c r="AX828" i="12"/>
  <c r="AX831" i="12"/>
  <c r="AX832" i="12"/>
  <c r="AX833" i="12"/>
  <c r="AX834" i="12"/>
  <c r="AX837" i="12"/>
  <c r="AX838" i="12"/>
  <c r="AX839" i="12"/>
  <c r="AX840" i="12"/>
  <c r="AX843" i="12"/>
  <c r="AX844" i="12"/>
  <c r="AX845" i="12"/>
  <c r="AX846" i="12"/>
  <c r="AX849" i="12"/>
  <c r="AX850" i="12"/>
  <c r="AX851" i="12"/>
  <c r="AX852" i="12"/>
  <c r="AX855" i="12"/>
  <c r="AX856" i="12"/>
  <c r="AX857" i="12"/>
  <c r="AX858" i="12"/>
  <c r="AX861" i="12"/>
  <c r="AX862" i="12"/>
  <c r="AX863" i="12"/>
  <c r="AX864" i="12"/>
  <c r="AX867" i="12"/>
  <c r="AX868" i="12"/>
  <c r="AX869" i="12"/>
  <c r="AX870" i="12"/>
  <c r="AX873" i="12"/>
  <c r="AX874" i="12"/>
  <c r="AX875" i="12"/>
  <c r="AX876" i="12"/>
  <c r="AX879" i="12"/>
  <c r="AX880" i="12"/>
  <c r="AX881" i="12"/>
  <c r="AX882" i="12"/>
  <c r="AX885" i="12"/>
  <c r="AX886" i="12"/>
  <c r="AX887" i="12"/>
  <c r="AX888" i="12"/>
  <c r="AX891" i="12"/>
  <c r="AX892" i="12"/>
  <c r="AX893" i="12"/>
  <c r="AX894" i="12"/>
  <c r="AX897" i="12"/>
  <c r="AX898" i="12"/>
  <c r="AX899" i="12"/>
  <c r="AX900" i="12"/>
  <c r="AX903" i="12"/>
  <c r="AX904" i="12"/>
  <c r="AX905" i="12"/>
  <c r="AX906" i="12"/>
  <c r="AX908" i="12"/>
  <c r="AX909" i="12"/>
  <c r="AX910" i="12"/>
  <c r="AX911" i="12"/>
  <c r="AX912" i="12"/>
  <c r="AX915" i="12"/>
  <c r="AX916" i="12"/>
  <c r="AX917" i="12"/>
  <c r="AX918" i="12"/>
  <c r="AX921" i="12"/>
  <c r="AX922" i="12"/>
  <c r="AX923" i="12"/>
  <c r="AX924" i="12"/>
  <c r="AX927" i="12"/>
  <c r="AX928" i="12"/>
  <c r="AX929" i="12"/>
  <c r="AX930" i="12"/>
  <c r="AX933" i="12"/>
  <c r="AX934" i="12"/>
  <c r="AX935" i="12"/>
  <c r="AX936" i="12"/>
  <c r="AX939" i="12"/>
  <c r="AX940" i="12"/>
  <c r="AX941" i="12"/>
  <c r="AX942" i="12"/>
  <c r="AX945" i="12"/>
  <c r="AX946" i="12"/>
  <c r="AX947" i="12"/>
  <c r="AX948" i="12"/>
  <c r="AX951" i="12"/>
  <c r="AX952" i="12"/>
  <c r="AX953" i="12"/>
  <c r="AX954" i="12"/>
  <c r="AX957" i="12"/>
  <c r="AX958" i="12"/>
  <c r="AX959" i="12"/>
  <c r="AX960" i="12"/>
  <c r="AX963" i="12"/>
  <c r="AX964" i="12"/>
  <c r="AX965" i="12"/>
  <c r="AX966" i="12"/>
  <c r="AX969" i="12"/>
  <c r="AX970" i="12"/>
  <c r="AX971" i="12"/>
  <c r="AX972" i="12"/>
  <c r="AX975" i="12"/>
  <c r="AX976" i="12"/>
  <c r="AX977" i="12"/>
  <c r="AX978" i="12"/>
  <c r="AX981" i="12"/>
  <c r="AX982" i="12"/>
  <c r="AX983" i="12"/>
  <c r="AX984" i="12"/>
  <c r="AX987" i="12"/>
  <c r="AX988" i="12"/>
  <c r="AX989" i="12"/>
  <c r="AX990" i="12"/>
  <c r="AX993" i="12"/>
  <c r="AX994" i="12"/>
  <c r="AX995" i="12"/>
  <c r="AX996" i="12"/>
  <c r="AX999" i="12"/>
  <c r="AX1000" i="12"/>
  <c r="AX1001" i="12"/>
  <c r="AX1002" i="12"/>
  <c r="AX1005" i="12"/>
  <c r="AX1006" i="12"/>
  <c r="AX1007" i="12"/>
  <c r="AX1008" i="12"/>
  <c r="AX1011" i="12"/>
  <c r="AX1012" i="12"/>
  <c r="AX1013" i="12"/>
  <c r="AX1014" i="12"/>
  <c r="AX1017" i="12"/>
  <c r="AX1018" i="12"/>
  <c r="AX1019" i="12"/>
  <c r="AX1020" i="12"/>
  <c r="AX1023" i="12"/>
  <c r="AX1024" i="12"/>
  <c r="AX1025" i="12"/>
  <c r="AX1026" i="12"/>
  <c r="AX1029" i="12"/>
  <c r="AX4" i="12"/>
  <c r="AW5" i="12"/>
  <c r="AW6" i="12"/>
  <c r="AW9" i="12"/>
  <c r="AW10" i="12"/>
  <c r="AW11" i="12"/>
  <c r="AW12" i="12"/>
  <c r="AW15" i="12"/>
  <c r="AW16" i="12"/>
  <c r="AW17" i="12"/>
  <c r="AW18" i="12"/>
  <c r="AW21" i="12"/>
  <c r="AW22" i="12"/>
  <c r="AW23" i="12"/>
  <c r="AW24" i="12"/>
  <c r="AW27" i="12"/>
  <c r="AW28" i="12"/>
  <c r="AW29" i="12"/>
  <c r="AW30" i="12"/>
  <c r="AW33" i="12"/>
  <c r="AW34" i="12"/>
  <c r="AW35" i="12"/>
  <c r="AW36" i="12"/>
  <c r="AW39" i="12"/>
  <c r="AW40" i="12"/>
  <c r="AW41" i="12"/>
  <c r="AW42" i="12"/>
  <c r="AW45" i="12"/>
  <c r="AW46" i="12"/>
  <c r="AW47" i="12"/>
  <c r="AW48" i="12"/>
  <c r="AW51" i="12"/>
  <c r="AW52" i="12"/>
  <c r="AW53" i="12"/>
  <c r="AW54" i="12"/>
  <c r="AW57" i="12"/>
  <c r="AW58" i="12"/>
  <c r="AW59" i="12"/>
  <c r="AW60" i="12"/>
  <c r="AW63" i="12"/>
  <c r="AW64" i="12"/>
  <c r="AW65" i="12"/>
  <c r="AW66" i="12"/>
  <c r="AW69" i="12"/>
  <c r="AW70" i="12"/>
  <c r="AW71" i="12"/>
  <c r="AW72" i="12"/>
  <c r="AW75" i="12"/>
  <c r="AW76" i="12"/>
  <c r="AW77" i="12"/>
  <c r="AW78" i="12"/>
  <c r="AW81" i="12"/>
  <c r="AW82" i="12"/>
  <c r="AW83" i="12"/>
  <c r="AW84" i="12"/>
  <c r="AW87" i="12"/>
  <c r="AW88" i="12"/>
  <c r="AW89" i="12"/>
  <c r="AW90" i="12"/>
  <c r="AW93" i="12"/>
  <c r="AW94" i="12"/>
  <c r="AW95" i="12"/>
  <c r="AW96" i="12"/>
  <c r="AW99" i="12"/>
  <c r="AW100" i="12"/>
  <c r="AW101" i="12"/>
  <c r="AW102" i="12"/>
  <c r="AW105" i="12"/>
  <c r="AW106" i="12"/>
  <c r="AW107" i="12"/>
  <c r="AW108" i="12"/>
  <c r="AW111" i="12"/>
  <c r="AW112" i="12"/>
  <c r="AW113" i="12"/>
  <c r="AW114" i="12"/>
  <c r="AW117" i="12"/>
  <c r="AW118" i="12"/>
  <c r="AW119" i="12"/>
  <c r="AW120" i="12"/>
  <c r="AW123" i="12"/>
  <c r="AW124" i="12"/>
  <c r="AW125" i="12"/>
  <c r="AW126" i="12"/>
  <c r="AW129" i="12"/>
  <c r="AW130" i="12"/>
  <c r="AW131" i="12"/>
  <c r="AW132" i="12"/>
  <c r="AW135" i="12"/>
  <c r="AW136" i="12"/>
  <c r="AW137" i="12"/>
  <c r="AW138" i="12"/>
  <c r="AW141" i="12"/>
  <c r="AW142" i="12"/>
  <c r="AW143" i="12"/>
  <c r="AW144" i="12"/>
  <c r="AW147" i="12"/>
  <c r="AW148" i="12"/>
  <c r="AW149" i="12"/>
  <c r="AW150" i="12"/>
  <c r="AW153" i="12"/>
  <c r="AW154" i="12"/>
  <c r="AW155" i="12"/>
  <c r="AW156" i="12"/>
  <c r="AW159" i="12"/>
  <c r="AW160" i="12"/>
  <c r="AW161" i="12"/>
  <c r="AW162" i="12"/>
  <c r="AW165" i="12"/>
  <c r="AW166" i="12"/>
  <c r="AW167" i="12"/>
  <c r="AW168" i="12"/>
  <c r="AW171" i="12"/>
  <c r="AW172" i="12"/>
  <c r="AW173" i="12"/>
  <c r="AW174" i="12"/>
  <c r="AW177" i="12"/>
  <c r="AW178" i="12"/>
  <c r="AW179" i="12"/>
  <c r="AW180" i="12"/>
  <c r="AW183" i="12"/>
  <c r="AW184" i="12"/>
  <c r="AW185" i="12"/>
  <c r="AW186" i="12"/>
  <c r="AW189" i="12"/>
  <c r="AW190" i="12"/>
  <c r="AW191" i="12"/>
  <c r="AW192" i="12"/>
  <c r="AW195" i="12"/>
  <c r="AW196" i="12"/>
  <c r="AW197" i="12"/>
  <c r="AW198" i="12"/>
  <c r="AW201" i="12"/>
  <c r="AW202" i="12"/>
  <c r="AW203" i="12"/>
  <c r="AW204" i="12"/>
  <c r="AW207" i="12"/>
  <c r="AW208" i="12"/>
  <c r="AW209" i="12"/>
  <c r="AW210" i="12"/>
  <c r="AW213" i="12"/>
  <c r="AW214" i="12"/>
  <c r="AW215" i="12"/>
  <c r="AW216" i="12"/>
  <c r="AW219" i="12"/>
  <c r="AW220" i="12"/>
  <c r="AW221" i="12"/>
  <c r="AW222" i="12"/>
  <c r="AW225" i="12"/>
  <c r="AW226" i="12"/>
  <c r="AW227" i="12"/>
  <c r="AW228" i="12"/>
  <c r="AW231" i="12"/>
  <c r="AW232" i="12"/>
  <c r="AW233" i="12"/>
  <c r="AW234" i="12"/>
  <c r="AW237" i="12"/>
  <c r="AW238" i="12"/>
  <c r="AW239" i="12"/>
  <c r="AW240" i="12"/>
  <c r="AW243" i="12"/>
  <c r="AW244" i="12"/>
  <c r="AW245" i="12"/>
  <c r="AW246" i="12"/>
  <c r="AW249" i="12"/>
  <c r="AW250" i="12"/>
  <c r="AW251" i="12"/>
  <c r="AW252" i="12"/>
  <c r="AW255" i="12"/>
  <c r="AW256" i="12"/>
  <c r="AW257" i="12"/>
  <c r="AW258" i="12"/>
  <c r="AW261" i="12"/>
  <c r="AW262" i="12"/>
  <c r="AW263" i="12"/>
  <c r="AW264" i="12"/>
  <c r="AW267" i="12"/>
  <c r="AW268" i="12"/>
  <c r="AW269" i="12"/>
  <c r="AW270" i="12"/>
  <c r="AW273" i="12"/>
  <c r="AW274" i="12"/>
  <c r="AW275" i="12"/>
  <c r="AW276" i="12"/>
  <c r="AW279" i="12"/>
  <c r="AW280" i="12"/>
  <c r="AW281" i="12"/>
  <c r="AW282" i="12"/>
  <c r="AW285" i="12"/>
  <c r="AW286" i="12"/>
  <c r="AW287" i="12"/>
  <c r="AW288" i="12"/>
  <c r="AW291" i="12"/>
  <c r="AW292" i="12"/>
  <c r="AW293" i="12"/>
  <c r="AW294" i="12"/>
  <c r="AW297" i="12"/>
  <c r="AW298" i="12"/>
  <c r="AW299" i="12"/>
  <c r="AW300" i="12"/>
  <c r="AW303" i="12"/>
  <c r="AW304" i="12"/>
  <c r="AW305" i="12"/>
  <c r="AW306" i="12"/>
  <c r="AW309" i="12"/>
  <c r="AW310" i="12"/>
  <c r="AW311" i="12"/>
  <c r="AW312" i="12"/>
  <c r="AW315" i="12"/>
  <c r="AW316" i="12"/>
  <c r="AW317" i="12"/>
  <c r="AW318" i="12"/>
  <c r="AW321" i="12"/>
  <c r="AW322" i="12"/>
  <c r="AW323" i="12"/>
  <c r="AW324" i="12"/>
  <c r="AW327" i="12"/>
  <c r="AW328" i="12"/>
  <c r="AW329" i="12"/>
  <c r="AW330" i="12"/>
  <c r="AW333" i="12"/>
  <c r="AW334" i="12"/>
  <c r="AW335" i="12"/>
  <c r="AW336" i="12"/>
  <c r="AW339" i="12"/>
  <c r="AW340" i="12"/>
  <c r="AW341" i="12"/>
  <c r="AW342" i="12"/>
  <c r="AW345" i="12"/>
  <c r="AW346" i="12"/>
  <c r="AW347" i="12"/>
  <c r="AW348" i="12"/>
  <c r="AW351" i="12"/>
  <c r="AW352" i="12"/>
  <c r="AW353" i="12"/>
  <c r="AW354" i="12"/>
  <c r="AW357" i="12"/>
  <c r="AW358" i="12"/>
  <c r="AW359" i="12"/>
  <c r="AW360" i="12"/>
  <c r="AW363" i="12"/>
  <c r="AW364" i="12"/>
  <c r="AW365" i="12"/>
  <c r="AW366" i="12"/>
  <c r="AW369" i="12"/>
  <c r="AW370" i="12"/>
  <c r="AW371" i="12"/>
  <c r="AW372" i="12"/>
  <c r="AW375" i="12"/>
  <c r="AW376" i="12"/>
  <c r="AW377" i="12"/>
  <c r="AW378" i="12"/>
  <c r="AW381" i="12"/>
  <c r="AW382" i="12"/>
  <c r="AW383" i="12"/>
  <c r="AW384" i="12"/>
  <c r="AW387" i="12"/>
  <c r="AW388" i="12"/>
  <c r="AW389" i="12"/>
  <c r="AW390" i="12"/>
  <c r="AW393" i="12"/>
  <c r="AW394" i="12"/>
  <c r="AW395" i="12"/>
  <c r="AW396" i="12"/>
  <c r="AW399" i="12"/>
  <c r="AW400" i="12"/>
  <c r="AW401" i="12"/>
  <c r="AW402" i="12"/>
  <c r="AW405" i="12"/>
  <c r="AW406" i="12"/>
  <c r="AW407" i="12"/>
  <c r="AW408" i="12"/>
  <c r="AW411" i="12"/>
  <c r="AW412" i="12"/>
  <c r="AW413" i="12"/>
  <c r="AW414" i="12"/>
  <c r="AW417" i="12"/>
  <c r="AW418" i="12"/>
  <c r="AW419" i="12"/>
  <c r="AW420" i="12"/>
  <c r="AW423" i="12"/>
  <c r="AW424" i="12"/>
  <c r="AW425" i="12"/>
  <c r="AW426" i="12"/>
  <c r="AW429" i="12"/>
  <c r="AW430" i="12"/>
  <c r="AW431" i="12"/>
  <c r="AW432" i="12"/>
  <c r="AW435" i="12"/>
  <c r="AW436" i="12"/>
  <c r="AW437" i="12"/>
  <c r="AW438" i="12"/>
  <c r="AW441" i="12"/>
  <c r="AW442" i="12"/>
  <c r="AW443" i="12"/>
  <c r="AW444" i="12"/>
  <c r="AW447" i="12"/>
  <c r="AW448" i="12"/>
  <c r="AW449" i="12"/>
  <c r="AW450" i="12"/>
  <c r="AW453" i="12"/>
  <c r="AW454" i="12"/>
  <c r="AW455" i="12"/>
  <c r="AW456" i="12"/>
  <c r="AW459" i="12"/>
  <c r="AW460" i="12"/>
  <c r="AW461" i="12"/>
  <c r="AW462" i="12"/>
  <c r="AW465" i="12"/>
  <c r="AW466" i="12"/>
  <c r="AW467" i="12"/>
  <c r="AW468" i="12"/>
  <c r="AW471" i="12"/>
  <c r="AW472" i="12"/>
  <c r="AW473" i="12"/>
  <c r="AW474" i="12"/>
  <c r="AW477" i="12"/>
  <c r="AW478" i="12"/>
  <c r="AW479" i="12"/>
  <c r="AW480" i="12"/>
  <c r="AW483" i="12"/>
  <c r="AW484" i="12"/>
  <c r="AW485" i="12"/>
  <c r="AW486" i="12"/>
  <c r="AW489" i="12"/>
  <c r="AW490" i="12"/>
  <c r="AW491" i="12"/>
  <c r="AW492" i="12"/>
  <c r="AW493" i="12"/>
  <c r="AW495" i="12"/>
  <c r="AW496" i="12"/>
  <c r="AW497" i="12"/>
  <c r="AW498" i="12"/>
  <c r="AW499" i="12"/>
  <c r="AW501" i="12"/>
  <c r="AW502" i="12"/>
  <c r="AW503" i="12"/>
  <c r="AW504" i="12"/>
  <c r="AW505" i="12"/>
  <c r="AW507" i="12"/>
  <c r="AW508" i="12"/>
  <c r="AW509" i="12"/>
  <c r="AW510" i="12"/>
  <c r="AW511" i="12"/>
  <c r="AW513" i="12"/>
  <c r="AW514" i="12"/>
  <c r="AW515" i="12"/>
  <c r="AW516" i="12"/>
  <c r="AW517" i="12"/>
  <c r="AW519" i="12"/>
  <c r="AW520" i="12"/>
  <c r="AW521" i="12"/>
  <c r="AW522" i="12"/>
  <c r="AW523" i="12"/>
  <c r="AW525" i="12"/>
  <c r="AW526" i="12"/>
  <c r="AW527" i="12"/>
  <c r="AW528" i="12"/>
  <c r="AW529" i="12"/>
  <c r="AW531" i="12"/>
  <c r="AW532" i="12"/>
  <c r="AW533" i="12"/>
  <c r="AW534" i="12"/>
  <c r="AW535" i="12"/>
  <c r="AW537" i="12"/>
  <c r="AW538" i="12"/>
  <c r="AW539" i="12"/>
  <c r="AW540" i="12"/>
  <c r="AW541" i="12"/>
  <c r="AW543" i="12"/>
  <c r="AW544" i="12"/>
  <c r="AW545" i="12"/>
  <c r="AW546" i="12"/>
  <c r="AW547" i="12"/>
  <c r="AW549" i="12"/>
  <c r="AW550" i="12"/>
  <c r="AW551" i="12"/>
  <c r="AW552" i="12"/>
  <c r="AW553" i="12"/>
  <c r="AW555" i="12"/>
  <c r="AW556" i="12"/>
  <c r="AW557" i="12"/>
  <c r="AW558" i="12"/>
  <c r="AW559" i="12"/>
  <c r="AW561" i="12"/>
  <c r="AW562" i="12"/>
  <c r="AW563" i="12"/>
  <c r="AW564" i="12"/>
  <c r="AW565" i="12"/>
  <c r="AW567" i="12"/>
  <c r="AW568" i="12"/>
  <c r="AW569" i="12"/>
  <c r="AW570" i="12"/>
  <c r="AW571" i="12"/>
  <c r="AW573" i="12"/>
  <c r="AW574" i="12"/>
  <c r="AW575" i="12"/>
  <c r="AW576" i="12"/>
  <c r="AW577" i="12"/>
  <c r="AW579" i="12"/>
  <c r="AW580" i="12"/>
  <c r="AW581" i="12"/>
  <c r="AW582" i="12"/>
  <c r="AW583" i="12"/>
  <c r="AW585" i="12"/>
  <c r="AW586" i="12"/>
  <c r="AW587" i="12"/>
  <c r="AW588" i="12"/>
  <c r="AW589" i="12"/>
  <c r="AW591" i="12"/>
  <c r="AW592" i="12"/>
  <c r="AW593" i="12"/>
  <c r="AW594" i="12"/>
  <c r="AW595" i="12"/>
  <c r="AW597" i="12"/>
  <c r="AW598" i="12"/>
  <c r="AW599" i="12"/>
  <c r="AW600" i="12"/>
  <c r="AW601" i="12"/>
  <c r="AW603" i="12"/>
  <c r="AW604" i="12"/>
  <c r="AW605" i="12"/>
  <c r="AW606" i="12"/>
  <c r="AW607" i="12"/>
  <c r="AW609" i="12"/>
  <c r="AW610" i="12"/>
  <c r="AW611" i="12"/>
  <c r="AW612" i="12"/>
  <c r="AW613" i="12"/>
  <c r="AW615" i="12"/>
  <c r="AW616" i="12"/>
  <c r="AW617" i="12"/>
  <c r="AW618" i="12"/>
  <c r="AW619" i="12"/>
  <c r="AW621" i="12"/>
  <c r="AW622" i="12"/>
  <c r="AW623" i="12"/>
  <c r="AW624" i="12"/>
  <c r="AW625" i="12"/>
  <c r="AW627" i="12"/>
  <c r="AW628" i="12"/>
  <c r="AW629" i="12"/>
  <c r="AW630" i="12"/>
  <c r="AW631" i="12"/>
  <c r="AW633" i="12"/>
  <c r="AW634" i="12"/>
  <c r="AW635" i="12"/>
  <c r="AW636" i="12"/>
  <c r="AW637" i="12"/>
  <c r="AW639" i="12"/>
  <c r="AW640" i="12"/>
  <c r="AW641" i="12"/>
  <c r="AW642" i="12"/>
  <c r="AW643" i="12"/>
  <c r="AW645" i="12"/>
  <c r="AW646" i="12"/>
  <c r="AW647" i="12"/>
  <c r="AW648" i="12"/>
  <c r="AW649" i="12"/>
  <c r="AW651" i="12"/>
  <c r="AW652" i="12"/>
  <c r="AW653" i="12"/>
  <c r="AW654" i="12"/>
  <c r="AW655" i="12"/>
  <c r="AW657" i="12"/>
  <c r="AW658" i="12"/>
  <c r="AW659" i="12"/>
  <c r="AW660" i="12"/>
  <c r="AW661" i="12"/>
  <c r="AW663" i="12"/>
  <c r="AW664" i="12"/>
  <c r="AW665" i="12"/>
  <c r="AW666" i="12"/>
  <c r="AW667" i="12"/>
  <c r="AW669" i="12"/>
  <c r="AW670" i="12"/>
  <c r="AW671" i="12"/>
  <c r="AW672" i="12"/>
  <c r="AW673" i="12"/>
  <c r="AW675" i="12"/>
  <c r="AW676" i="12"/>
  <c r="AW677" i="12"/>
  <c r="AW678" i="12"/>
  <c r="AW679" i="12"/>
  <c r="AW681" i="12"/>
  <c r="AW682" i="12"/>
  <c r="AW683" i="12"/>
  <c r="AW684" i="12"/>
  <c r="AW685" i="12"/>
  <c r="AW687" i="12"/>
  <c r="AW688" i="12"/>
  <c r="AW689" i="12"/>
  <c r="AW690" i="12"/>
  <c r="AW691" i="12"/>
  <c r="AW693" i="12"/>
  <c r="AW694" i="12"/>
  <c r="AW695" i="12"/>
  <c r="AW696" i="12"/>
  <c r="AW699" i="12"/>
  <c r="AW700" i="12"/>
  <c r="AW701" i="12"/>
  <c r="AW702" i="12"/>
  <c r="AW703" i="12"/>
  <c r="AW705" i="12"/>
  <c r="AW706" i="12"/>
  <c r="AW707" i="12"/>
  <c r="AW708" i="12"/>
  <c r="AW709" i="12"/>
  <c r="AW711" i="12"/>
  <c r="AW712" i="12"/>
  <c r="AW713" i="12"/>
  <c r="AW714" i="12"/>
  <c r="AW715" i="12"/>
  <c r="AW717" i="12"/>
  <c r="AW718" i="12"/>
  <c r="AW719" i="12"/>
  <c r="AW720" i="12"/>
  <c r="AW721" i="12"/>
  <c r="AW723" i="12"/>
  <c r="AW724" i="12"/>
  <c r="AW725" i="12"/>
  <c r="AW726" i="12"/>
  <c r="AW727" i="12"/>
  <c r="AW729" i="12"/>
  <c r="AW730" i="12"/>
  <c r="AW731" i="12"/>
  <c r="AW732" i="12"/>
  <c r="AW735" i="12"/>
  <c r="AW736" i="12"/>
  <c r="AW737" i="12"/>
  <c r="AW738" i="12"/>
  <c r="AW739" i="12"/>
  <c r="AW741" i="12"/>
  <c r="AW742" i="12"/>
  <c r="AW743" i="12"/>
  <c r="AW744" i="12"/>
  <c r="AW745" i="12"/>
  <c r="AW747" i="12"/>
  <c r="AW748" i="12"/>
  <c r="AW749" i="12"/>
  <c r="AW750" i="12"/>
  <c r="AW751" i="12"/>
  <c r="AW753" i="12"/>
  <c r="AW754" i="12"/>
  <c r="AW755" i="12"/>
  <c r="AW756" i="12"/>
  <c r="AW757" i="12"/>
  <c r="AW759" i="12"/>
  <c r="AW760" i="12"/>
  <c r="AW761" i="12"/>
  <c r="AW762" i="12"/>
  <c r="AW763" i="12"/>
  <c r="AW765" i="12"/>
  <c r="AW766" i="12"/>
  <c r="AW767" i="12"/>
  <c r="AW768" i="12"/>
  <c r="AW771" i="12"/>
  <c r="AW772" i="12"/>
  <c r="AW773" i="12"/>
  <c r="AW774" i="12"/>
  <c r="AW775" i="12"/>
  <c r="AW777" i="12"/>
  <c r="AW778" i="12"/>
  <c r="AW779" i="12"/>
  <c r="AW780" i="12"/>
  <c r="AW781" i="12"/>
  <c r="AW783" i="12"/>
  <c r="AW784" i="12"/>
  <c r="AW785" i="12"/>
  <c r="AW786" i="12"/>
  <c r="AW787" i="12"/>
  <c r="AW789" i="12"/>
  <c r="AW790" i="12"/>
  <c r="AW791" i="12"/>
  <c r="AW792" i="12"/>
  <c r="AW793" i="12"/>
  <c r="AW795" i="12"/>
  <c r="AW796" i="12"/>
  <c r="AW797" i="12"/>
  <c r="AW798" i="12"/>
  <c r="AW799" i="12"/>
  <c r="AW801" i="12"/>
  <c r="AW802" i="12"/>
  <c r="AW803" i="12"/>
  <c r="AW804" i="12"/>
  <c r="AW807" i="12"/>
  <c r="AW808" i="12"/>
  <c r="AW809" i="12"/>
  <c r="AW810" i="12"/>
  <c r="AW811" i="12"/>
  <c r="AW813" i="12"/>
  <c r="AW814" i="12"/>
  <c r="AW815" i="12"/>
  <c r="AW816" i="12"/>
  <c r="AW817" i="12"/>
  <c r="AW819" i="12"/>
  <c r="AW820" i="12"/>
  <c r="AW821" i="12"/>
  <c r="AW822" i="12"/>
  <c r="AW823" i="12"/>
  <c r="AW825" i="12"/>
  <c r="AW826" i="12"/>
  <c r="AW827" i="12"/>
  <c r="AW828" i="12"/>
  <c r="AW829" i="12"/>
  <c r="AW831" i="12"/>
  <c r="AW832" i="12"/>
  <c r="AW833" i="12"/>
  <c r="AW834" i="12"/>
  <c r="AW835" i="12"/>
  <c r="AW837" i="12"/>
  <c r="AW838" i="12"/>
  <c r="AW839" i="12"/>
  <c r="AW840" i="12"/>
  <c r="AW843" i="12"/>
  <c r="AW844" i="12"/>
  <c r="AW845" i="12"/>
  <c r="AW846" i="12"/>
  <c r="AW847" i="12"/>
  <c r="AW849" i="12"/>
  <c r="AW850" i="12"/>
  <c r="AW851" i="12"/>
  <c r="AW852" i="12"/>
  <c r="AW853" i="12"/>
  <c r="AW855" i="12"/>
  <c r="AW856" i="12"/>
  <c r="AW857" i="12"/>
  <c r="AW858" i="12"/>
  <c r="AW859" i="12"/>
  <c r="AW861" i="12"/>
  <c r="AW862" i="12"/>
  <c r="AW863" i="12"/>
  <c r="AW864" i="12"/>
  <c r="AW865" i="12"/>
  <c r="AW867" i="12"/>
  <c r="AW868" i="12"/>
  <c r="AW869" i="12"/>
  <c r="AW870" i="12"/>
  <c r="AW871" i="12"/>
  <c r="AW873" i="12"/>
  <c r="AW874" i="12"/>
  <c r="AW875" i="12"/>
  <c r="AW876" i="12"/>
  <c r="AW879" i="12"/>
  <c r="AW880" i="12"/>
  <c r="AW881" i="12"/>
  <c r="AW882" i="12"/>
  <c r="AW883" i="12"/>
  <c r="AW885" i="12"/>
  <c r="AW886" i="12"/>
  <c r="AW887" i="12"/>
  <c r="AW888" i="12"/>
  <c r="AW891" i="12"/>
  <c r="AW892" i="12"/>
  <c r="AW893" i="12"/>
  <c r="AW894" i="12"/>
  <c r="AW895" i="12"/>
  <c r="AW897" i="12"/>
  <c r="AW898" i="12"/>
  <c r="AW899" i="12"/>
  <c r="AW900" i="12"/>
  <c r="AW901" i="12"/>
  <c r="AW903" i="12"/>
  <c r="AW904" i="12"/>
  <c r="AW905" i="12"/>
  <c r="AW906" i="12"/>
  <c r="AW907" i="12"/>
  <c r="AW909" i="12"/>
  <c r="AW910" i="12"/>
  <c r="AW911" i="12"/>
  <c r="AW912" i="12"/>
  <c r="AW915" i="12"/>
  <c r="AW916" i="12"/>
  <c r="AW917" i="12"/>
  <c r="AW918" i="12"/>
  <c r="AW919" i="12"/>
  <c r="AW921" i="12"/>
  <c r="AW922" i="12"/>
  <c r="AW923" i="12"/>
  <c r="AW924" i="12"/>
  <c r="AW927" i="12"/>
  <c r="AW928" i="12"/>
  <c r="AW929" i="12"/>
  <c r="AW930" i="12"/>
  <c r="AW931" i="12"/>
  <c r="AW933" i="12"/>
  <c r="AW934" i="12"/>
  <c r="AW935" i="12"/>
  <c r="AW936" i="12"/>
  <c r="AW937" i="12"/>
  <c r="AW939" i="12"/>
  <c r="AW940" i="12"/>
  <c r="AW941" i="12"/>
  <c r="AW942" i="12"/>
  <c r="AW943" i="12"/>
  <c r="AW945" i="12"/>
  <c r="AW946" i="12"/>
  <c r="AW947" i="12"/>
  <c r="AW948" i="12"/>
  <c r="AW951" i="12"/>
  <c r="AW952" i="12"/>
  <c r="AW953" i="12"/>
  <c r="AW954" i="12"/>
  <c r="AW955" i="12"/>
  <c r="AW957" i="12"/>
  <c r="AW958" i="12"/>
  <c r="AW959" i="12"/>
  <c r="AW960" i="12"/>
  <c r="AW963" i="12"/>
  <c r="AW964" i="12"/>
  <c r="AW965" i="12"/>
  <c r="AW966" i="12"/>
  <c r="AW967" i="12"/>
  <c r="AW969" i="12"/>
  <c r="AW970" i="12"/>
  <c r="AW971" i="12"/>
  <c r="AW972" i="12"/>
  <c r="AW973" i="12"/>
  <c r="AW975" i="12"/>
  <c r="AW976" i="12"/>
  <c r="AW977" i="12"/>
  <c r="AW978" i="12"/>
  <c r="AW979" i="12"/>
  <c r="AW981" i="12"/>
  <c r="AW982" i="12"/>
  <c r="AW983" i="12"/>
  <c r="AW984" i="12"/>
  <c r="AW987" i="12"/>
  <c r="AW988" i="12"/>
  <c r="AW989" i="12"/>
  <c r="AW990" i="12"/>
  <c r="AW991" i="12"/>
  <c r="AW993" i="12"/>
  <c r="AW994" i="12"/>
  <c r="AW995" i="12"/>
  <c r="AW996" i="12"/>
  <c r="AW999" i="12"/>
  <c r="AW1000" i="12"/>
  <c r="AW1001" i="12"/>
  <c r="AW1002" i="12"/>
  <c r="AW1003" i="12"/>
  <c r="AW1005" i="12"/>
  <c r="AW1006" i="12"/>
  <c r="AW1007" i="12"/>
  <c r="AW1008" i="12"/>
  <c r="AW1009" i="12"/>
  <c r="AW1011" i="12"/>
  <c r="AW1012" i="12"/>
  <c r="AW1013" i="12"/>
  <c r="AW1014" i="12"/>
  <c r="AW1015" i="12"/>
  <c r="AW1017" i="12"/>
  <c r="AW1018" i="12"/>
  <c r="AW1019" i="12"/>
  <c r="AW1020" i="12"/>
  <c r="AW1021" i="12"/>
  <c r="AW1023" i="12"/>
  <c r="AW1024" i="12"/>
  <c r="AW1025" i="12"/>
  <c r="AW1026" i="12"/>
  <c r="AW1027" i="12"/>
  <c r="AW1029" i="12"/>
  <c r="AW4" i="12"/>
  <c r="AV5" i="12"/>
  <c r="AV6" i="12"/>
  <c r="AV7" i="12"/>
  <c r="AV8" i="12"/>
  <c r="AV9" i="12"/>
  <c r="AV10" i="12"/>
  <c r="AV11" i="12"/>
  <c r="AV12" i="12"/>
  <c r="AV13" i="12"/>
  <c r="AV14" i="12"/>
  <c r="AV15" i="12"/>
  <c r="AV16" i="12"/>
  <c r="AV17" i="12"/>
  <c r="AV18" i="12"/>
  <c r="AV19" i="12"/>
  <c r="AV20" i="12"/>
  <c r="AV21" i="12"/>
  <c r="AV22" i="12"/>
  <c r="AV23" i="12"/>
  <c r="AV24" i="12"/>
  <c r="AV25" i="12"/>
  <c r="AV26" i="12"/>
  <c r="AV27" i="12"/>
  <c r="AV28" i="12"/>
  <c r="AV29" i="12"/>
  <c r="AV30" i="12"/>
  <c r="AV31" i="12"/>
  <c r="AV32" i="12"/>
  <c r="AV33" i="12"/>
  <c r="AV34" i="12"/>
  <c r="AV35" i="12"/>
  <c r="AV36" i="12"/>
  <c r="AV37" i="12"/>
  <c r="AV38" i="12"/>
  <c r="AV39" i="12"/>
  <c r="AV40" i="12"/>
  <c r="AV41" i="12"/>
  <c r="AV42" i="12"/>
  <c r="AV43" i="12"/>
  <c r="AV44" i="12"/>
  <c r="AV45" i="12"/>
  <c r="AV46" i="12"/>
  <c r="AV47" i="12"/>
  <c r="AV48" i="12"/>
  <c r="AV49" i="12"/>
  <c r="AV50" i="12"/>
  <c r="AV51" i="12"/>
  <c r="AV52" i="12"/>
  <c r="AV53" i="12"/>
  <c r="AV54" i="12"/>
  <c r="AV55" i="12"/>
  <c r="AV56" i="12"/>
  <c r="AV57" i="12"/>
  <c r="AV58" i="12"/>
  <c r="AV59" i="12"/>
  <c r="AV60" i="12"/>
  <c r="AV61" i="12"/>
  <c r="AV62" i="12"/>
  <c r="AV63" i="12"/>
  <c r="AV64" i="12"/>
  <c r="AV65" i="12"/>
  <c r="AV66" i="12"/>
  <c r="AV67" i="12"/>
  <c r="AV68" i="12"/>
  <c r="AV69" i="12"/>
  <c r="AV70" i="12"/>
  <c r="AV71" i="12"/>
  <c r="AV72" i="12"/>
  <c r="AV73" i="12"/>
  <c r="AV74" i="12"/>
  <c r="AV75" i="12"/>
  <c r="AV76" i="12"/>
  <c r="AV77" i="12"/>
  <c r="AV78" i="12"/>
  <c r="AV79" i="12"/>
  <c r="AV80" i="12"/>
  <c r="AV81" i="12"/>
  <c r="AV82" i="12"/>
  <c r="AV83" i="12"/>
  <c r="AV84" i="12"/>
  <c r="AV85" i="12"/>
  <c r="AV86" i="12"/>
  <c r="AV87" i="12"/>
  <c r="AV88" i="12"/>
  <c r="AV89" i="12"/>
  <c r="AV90" i="12"/>
  <c r="AV91" i="12"/>
  <c r="AV92" i="12"/>
  <c r="AV93" i="12"/>
  <c r="AV94" i="12"/>
  <c r="AV95" i="12"/>
  <c r="AV96" i="12"/>
  <c r="AV97" i="12"/>
  <c r="AV98" i="12"/>
  <c r="AV99" i="12"/>
  <c r="AV100" i="12"/>
  <c r="AV101" i="12"/>
  <c r="AV102" i="12"/>
  <c r="AV103" i="12"/>
  <c r="AV104" i="12"/>
  <c r="AV105" i="12"/>
  <c r="AV106" i="12"/>
  <c r="AV107" i="12"/>
  <c r="AV108" i="12"/>
  <c r="AV109" i="12"/>
  <c r="AV110" i="12"/>
  <c r="AV111" i="12"/>
  <c r="AV112" i="12"/>
  <c r="AV113" i="12"/>
  <c r="AV114" i="12"/>
  <c r="AV115" i="12"/>
  <c r="AV116" i="12"/>
  <c r="AV117" i="12"/>
  <c r="AV118" i="12"/>
  <c r="AV119" i="12"/>
  <c r="AV120" i="12"/>
  <c r="AV121" i="12"/>
  <c r="AV122" i="12"/>
  <c r="AV123" i="12"/>
  <c r="AV124" i="12"/>
  <c r="AV125" i="12"/>
  <c r="AV126" i="12"/>
  <c r="AV127" i="12"/>
  <c r="AV128" i="12"/>
  <c r="AV129" i="12"/>
  <c r="AV130" i="12"/>
  <c r="AV131" i="12"/>
  <c r="AV132" i="12"/>
  <c r="AV133" i="12"/>
  <c r="AV134" i="12"/>
  <c r="AV135" i="12"/>
  <c r="AV136" i="12"/>
  <c r="AV137" i="12"/>
  <c r="AV138" i="12"/>
  <c r="AV139" i="12"/>
  <c r="AV140" i="12"/>
  <c r="AV141" i="12"/>
  <c r="AV142" i="12"/>
  <c r="AV143" i="12"/>
  <c r="AV144" i="12"/>
  <c r="AV145" i="12"/>
  <c r="AV146" i="12"/>
  <c r="AV147" i="12"/>
  <c r="AV148" i="12"/>
  <c r="AV149" i="12"/>
  <c r="AV150" i="12"/>
  <c r="AV151" i="12"/>
  <c r="AV152" i="12"/>
  <c r="AV153" i="12"/>
  <c r="AV154" i="12"/>
  <c r="AV155" i="12"/>
  <c r="AV156" i="12"/>
  <c r="AV157" i="12"/>
  <c r="AV158" i="12"/>
  <c r="AV159" i="12"/>
  <c r="AV160" i="12"/>
  <c r="AV161" i="12"/>
  <c r="AV162" i="12"/>
  <c r="AV163" i="12"/>
  <c r="AV164" i="12"/>
  <c r="AV165" i="12"/>
  <c r="AV166" i="12"/>
  <c r="AV167" i="12"/>
  <c r="AV168" i="12"/>
  <c r="AV169" i="12"/>
  <c r="AV170" i="12"/>
  <c r="AV171" i="12"/>
  <c r="AV172" i="12"/>
  <c r="AV173" i="12"/>
  <c r="AV174" i="12"/>
  <c r="AV175" i="12"/>
  <c r="AV176" i="12"/>
  <c r="AV177" i="12"/>
  <c r="AV178" i="12"/>
  <c r="AV179" i="12"/>
  <c r="AV180" i="12"/>
  <c r="AV181" i="12"/>
  <c r="AV182" i="12"/>
  <c r="AV183" i="12"/>
  <c r="AV184" i="12"/>
  <c r="AV185" i="12"/>
  <c r="AV186" i="12"/>
  <c r="AV187" i="12"/>
  <c r="AV188" i="12"/>
  <c r="AV189" i="12"/>
  <c r="AV190" i="12"/>
  <c r="AV191" i="12"/>
  <c r="AV192" i="12"/>
  <c r="AV193" i="12"/>
  <c r="AV194" i="12"/>
  <c r="AV195" i="12"/>
  <c r="AV196" i="12"/>
  <c r="AV197" i="12"/>
  <c r="AV198" i="12"/>
  <c r="AV199" i="12"/>
  <c r="AV200" i="12"/>
  <c r="AV201" i="12"/>
  <c r="AV202" i="12"/>
  <c r="AV203" i="12"/>
  <c r="AV204" i="12"/>
  <c r="AV205" i="12"/>
  <c r="AV206" i="12"/>
  <c r="AV207" i="12"/>
  <c r="AV208" i="12"/>
  <c r="AV209" i="12"/>
  <c r="AV210" i="12"/>
  <c r="AV211" i="12"/>
  <c r="AV212" i="12"/>
  <c r="AV213" i="12"/>
  <c r="AV214" i="12"/>
  <c r="AV215" i="12"/>
  <c r="AV216" i="12"/>
  <c r="AV217" i="12"/>
  <c r="AV218" i="12"/>
  <c r="AV219" i="12"/>
  <c r="AV220" i="12"/>
  <c r="AV221" i="12"/>
  <c r="AV222" i="12"/>
  <c r="AV223" i="12"/>
  <c r="AV224" i="12"/>
  <c r="AV225" i="12"/>
  <c r="AV226" i="12"/>
  <c r="AV227" i="12"/>
  <c r="AV228" i="12"/>
  <c r="AV229" i="12"/>
  <c r="AV230" i="12"/>
  <c r="AV231" i="12"/>
  <c r="AV232" i="12"/>
  <c r="AV233" i="12"/>
  <c r="AV234" i="12"/>
  <c r="AV235" i="12"/>
  <c r="AV236" i="12"/>
  <c r="AV237" i="12"/>
  <c r="AV238" i="12"/>
  <c r="AV239" i="12"/>
  <c r="AV240" i="12"/>
  <c r="AV241" i="12"/>
  <c r="AV242" i="12"/>
  <c r="AV243" i="12"/>
  <c r="AV244" i="12"/>
  <c r="AV245" i="12"/>
  <c r="AV246" i="12"/>
  <c r="AV247" i="12"/>
  <c r="AV248" i="12"/>
  <c r="AV249" i="12"/>
  <c r="AV250" i="12"/>
  <c r="AV251" i="12"/>
  <c r="AV252" i="12"/>
  <c r="AV253" i="12"/>
  <c r="AV254" i="12"/>
  <c r="AV255" i="12"/>
  <c r="AV256" i="12"/>
  <c r="AV257" i="12"/>
  <c r="AV258" i="12"/>
  <c r="AV259" i="12"/>
  <c r="AV260" i="12"/>
  <c r="AV261" i="12"/>
  <c r="AV262" i="12"/>
  <c r="AV263" i="12"/>
  <c r="AV264" i="12"/>
  <c r="AV265" i="12"/>
  <c r="AV266" i="12"/>
  <c r="AV267" i="12"/>
  <c r="AV268" i="12"/>
  <c r="AV269" i="12"/>
  <c r="AV270" i="12"/>
  <c r="AV271" i="12"/>
  <c r="AV272" i="12"/>
  <c r="AV273" i="12"/>
  <c r="AV274" i="12"/>
  <c r="AV275" i="12"/>
  <c r="AV276" i="12"/>
  <c r="AV277" i="12"/>
  <c r="AV278" i="12"/>
  <c r="AV279" i="12"/>
  <c r="AV280" i="12"/>
  <c r="AV281" i="12"/>
  <c r="AV282" i="12"/>
  <c r="AV283" i="12"/>
  <c r="AV284" i="12"/>
  <c r="AV285" i="12"/>
  <c r="AV286" i="12"/>
  <c r="AV287" i="12"/>
  <c r="AV288" i="12"/>
  <c r="AV289" i="12"/>
  <c r="AV290" i="12"/>
  <c r="AV291" i="12"/>
  <c r="AV292" i="12"/>
  <c r="AV293" i="12"/>
  <c r="AV294" i="12"/>
  <c r="AV295" i="12"/>
  <c r="AV296" i="12"/>
  <c r="AV297" i="12"/>
  <c r="AV298" i="12"/>
  <c r="AV299" i="12"/>
  <c r="AV300" i="12"/>
  <c r="AV301" i="12"/>
  <c r="AV302" i="12"/>
  <c r="AV303" i="12"/>
  <c r="AV304" i="12"/>
  <c r="AV305" i="12"/>
  <c r="AV306" i="12"/>
  <c r="AV307" i="12"/>
  <c r="AV308" i="12"/>
  <c r="AV309" i="12"/>
  <c r="AV310" i="12"/>
  <c r="AV311" i="12"/>
  <c r="AV312" i="12"/>
  <c r="AV313" i="12"/>
  <c r="AV314" i="12"/>
  <c r="AV315" i="12"/>
  <c r="AV316" i="12"/>
  <c r="AV317" i="12"/>
  <c r="AV318" i="12"/>
  <c r="AV319" i="12"/>
  <c r="AV320" i="12"/>
  <c r="AV321" i="12"/>
  <c r="AV322" i="12"/>
  <c r="AV323" i="12"/>
  <c r="AV324" i="12"/>
  <c r="AV325" i="12"/>
  <c r="AV326" i="12"/>
  <c r="AV327" i="12"/>
  <c r="AV328" i="12"/>
  <c r="AV329" i="12"/>
  <c r="AV330" i="12"/>
  <c r="AV331" i="12"/>
  <c r="AV332" i="12"/>
  <c r="AV333" i="12"/>
  <c r="AV334" i="12"/>
  <c r="AV335" i="12"/>
  <c r="AV336" i="12"/>
  <c r="AV337" i="12"/>
  <c r="AV338" i="12"/>
  <c r="AV339" i="12"/>
  <c r="AV340" i="12"/>
  <c r="AV341" i="12"/>
  <c r="AV342" i="12"/>
  <c r="AV343" i="12"/>
  <c r="AV344" i="12"/>
  <c r="AV345" i="12"/>
  <c r="AV346" i="12"/>
  <c r="AV347" i="12"/>
  <c r="AV348" i="12"/>
  <c r="AV349" i="12"/>
  <c r="AV350" i="12"/>
  <c r="AV351" i="12"/>
  <c r="AV352" i="12"/>
  <c r="AV353" i="12"/>
  <c r="AV354" i="12"/>
  <c r="AV355" i="12"/>
  <c r="AV356" i="12"/>
  <c r="AV357" i="12"/>
  <c r="AV358" i="12"/>
  <c r="AV359" i="12"/>
  <c r="AV360" i="12"/>
  <c r="AV361" i="12"/>
  <c r="AV362" i="12"/>
  <c r="AV363" i="12"/>
  <c r="AV364" i="12"/>
  <c r="AV365" i="12"/>
  <c r="AV366" i="12"/>
  <c r="AV367" i="12"/>
  <c r="AV368" i="12"/>
  <c r="AV369" i="12"/>
  <c r="AV370" i="12"/>
  <c r="AV371" i="12"/>
  <c r="AV372" i="12"/>
  <c r="AV373" i="12"/>
  <c r="AV374" i="12"/>
  <c r="AV375" i="12"/>
  <c r="AV376" i="12"/>
  <c r="AV377" i="12"/>
  <c r="AV378" i="12"/>
  <c r="AV379" i="12"/>
  <c r="AV380" i="12"/>
  <c r="AV381" i="12"/>
  <c r="AV382" i="12"/>
  <c r="AV383" i="12"/>
  <c r="AV384" i="12"/>
  <c r="AV385" i="12"/>
  <c r="AV386" i="12"/>
  <c r="AV387" i="12"/>
  <c r="AV388" i="12"/>
  <c r="AV389" i="12"/>
  <c r="AV390" i="12"/>
  <c r="AV391" i="12"/>
  <c r="AV392" i="12"/>
  <c r="AV393" i="12"/>
  <c r="AV394" i="12"/>
  <c r="AV395" i="12"/>
  <c r="AV396" i="12"/>
  <c r="AV397" i="12"/>
  <c r="AV398" i="12"/>
  <c r="AV399" i="12"/>
  <c r="AV400" i="12"/>
  <c r="AV401" i="12"/>
  <c r="AV402" i="12"/>
  <c r="AV403" i="12"/>
  <c r="AV404" i="12"/>
  <c r="AV405" i="12"/>
  <c r="AV406" i="12"/>
  <c r="AV407" i="12"/>
  <c r="AV408" i="12"/>
  <c r="AV409" i="12"/>
  <c r="AV410" i="12"/>
  <c r="AV411" i="12"/>
  <c r="AV412" i="12"/>
  <c r="AV413" i="12"/>
  <c r="AV414" i="12"/>
  <c r="AV415" i="12"/>
  <c r="AV416" i="12"/>
  <c r="AV417" i="12"/>
  <c r="AV418" i="12"/>
  <c r="AV419" i="12"/>
  <c r="AV420" i="12"/>
  <c r="AV421" i="12"/>
  <c r="AV422" i="12"/>
  <c r="AV423" i="12"/>
  <c r="AV424" i="12"/>
  <c r="AV425" i="12"/>
  <c r="AV426" i="12"/>
  <c r="AV427" i="12"/>
  <c r="AV428" i="12"/>
  <c r="AV429" i="12"/>
  <c r="AV430" i="12"/>
  <c r="AV431" i="12"/>
  <c r="AV432" i="12"/>
  <c r="AV433" i="12"/>
  <c r="AV434" i="12"/>
  <c r="AV435" i="12"/>
  <c r="AV436" i="12"/>
  <c r="AV437" i="12"/>
  <c r="AV438" i="12"/>
  <c r="AV439" i="12"/>
  <c r="AV440" i="12"/>
  <c r="AV441" i="12"/>
  <c r="AV442" i="12"/>
  <c r="AV443" i="12"/>
  <c r="AV444" i="12"/>
  <c r="AV445" i="12"/>
  <c r="AV446" i="12"/>
  <c r="AV447" i="12"/>
  <c r="AV448" i="12"/>
  <c r="AV449" i="12"/>
  <c r="AV450" i="12"/>
  <c r="AV451" i="12"/>
  <c r="AV452" i="12"/>
  <c r="AV453" i="12"/>
  <c r="AV454" i="12"/>
  <c r="AV455" i="12"/>
  <c r="AV456" i="12"/>
  <c r="AV457" i="12"/>
  <c r="AV458" i="12"/>
  <c r="AV459" i="12"/>
  <c r="AV460" i="12"/>
  <c r="AV461" i="12"/>
  <c r="AV462" i="12"/>
  <c r="AV463" i="12"/>
  <c r="AV464" i="12"/>
  <c r="AV465" i="12"/>
  <c r="AV466" i="12"/>
  <c r="AV467" i="12"/>
  <c r="AV468" i="12"/>
  <c r="AV469" i="12"/>
  <c r="AV470" i="12"/>
  <c r="AV471" i="12"/>
  <c r="AV472" i="12"/>
  <c r="AV473" i="12"/>
  <c r="AV474" i="12"/>
  <c r="AV475" i="12"/>
  <c r="AV476" i="12"/>
  <c r="AV477" i="12"/>
  <c r="AV478" i="12"/>
  <c r="AV479" i="12"/>
  <c r="AV480" i="12"/>
  <c r="AV481" i="12"/>
  <c r="AV482" i="12"/>
  <c r="AV483" i="12"/>
  <c r="AV484" i="12"/>
  <c r="AV485" i="12"/>
  <c r="AV486" i="12"/>
  <c r="AV487" i="12"/>
  <c r="AV488" i="12"/>
  <c r="AV489" i="12"/>
  <c r="AV490" i="12"/>
  <c r="AV491" i="12"/>
  <c r="AV492" i="12"/>
  <c r="AV493" i="12"/>
  <c r="AV494" i="12"/>
  <c r="AV495" i="12"/>
  <c r="AV496" i="12"/>
  <c r="AV497" i="12"/>
  <c r="AV498" i="12"/>
  <c r="AV499" i="12"/>
  <c r="AV500" i="12"/>
  <c r="AV501" i="12"/>
  <c r="AV502" i="12"/>
  <c r="AV503" i="12"/>
  <c r="AV504" i="12"/>
  <c r="AV505" i="12"/>
  <c r="AV506" i="12"/>
  <c r="AV507" i="12"/>
  <c r="AV508" i="12"/>
  <c r="AV509" i="12"/>
  <c r="AV510" i="12"/>
  <c r="AV511" i="12"/>
  <c r="AV512" i="12"/>
  <c r="AV513" i="12"/>
  <c r="AV514" i="12"/>
  <c r="AV515" i="12"/>
  <c r="AV516" i="12"/>
  <c r="AV517" i="12"/>
  <c r="AV518" i="12"/>
  <c r="AV519" i="12"/>
  <c r="AV520" i="12"/>
  <c r="AV521" i="12"/>
  <c r="AV522" i="12"/>
  <c r="AV523" i="12"/>
  <c r="AV524" i="12"/>
  <c r="AV525" i="12"/>
  <c r="AV526" i="12"/>
  <c r="AV527" i="12"/>
  <c r="AV528" i="12"/>
  <c r="AV529" i="12"/>
  <c r="AV530" i="12"/>
  <c r="AV531" i="12"/>
  <c r="AV532" i="12"/>
  <c r="AV533" i="12"/>
  <c r="AV534" i="12"/>
  <c r="AV535" i="12"/>
  <c r="AV536" i="12"/>
  <c r="AV537" i="12"/>
  <c r="AV538" i="12"/>
  <c r="AV539" i="12"/>
  <c r="AV540" i="12"/>
  <c r="AV541" i="12"/>
  <c r="AV542" i="12"/>
  <c r="AV543" i="12"/>
  <c r="AV544" i="12"/>
  <c r="AV545" i="12"/>
  <c r="AV546" i="12"/>
  <c r="AV547" i="12"/>
  <c r="AV548" i="12"/>
  <c r="AV549" i="12"/>
  <c r="AV550" i="12"/>
  <c r="AV551" i="12"/>
  <c r="AV552" i="12"/>
  <c r="AV553" i="12"/>
  <c r="AV554" i="12"/>
  <c r="AV555" i="12"/>
  <c r="AV556" i="12"/>
  <c r="AV557" i="12"/>
  <c r="AV558" i="12"/>
  <c r="AV559" i="12"/>
  <c r="AV560" i="12"/>
  <c r="AV561" i="12"/>
  <c r="AV562" i="12"/>
  <c r="AV563" i="12"/>
  <c r="AV564" i="12"/>
  <c r="AV565" i="12"/>
  <c r="AV566" i="12"/>
  <c r="AV567" i="12"/>
  <c r="AV568" i="12"/>
  <c r="AV569" i="12"/>
  <c r="AV570" i="12"/>
  <c r="AV571" i="12"/>
  <c r="AV572" i="12"/>
  <c r="AV573" i="12"/>
  <c r="AV574" i="12"/>
  <c r="AV575" i="12"/>
  <c r="AV576" i="12"/>
  <c r="AV577" i="12"/>
  <c r="AV578" i="12"/>
  <c r="AV579" i="12"/>
  <c r="AV580" i="12"/>
  <c r="AV581" i="12"/>
  <c r="AV582" i="12"/>
  <c r="AV583" i="12"/>
  <c r="AV584" i="12"/>
  <c r="AV585" i="12"/>
  <c r="AV586" i="12"/>
  <c r="AV587" i="12"/>
  <c r="AV588" i="12"/>
  <c r="AV589" i="12"/>
  <c r="AV590" i="12"/>
  <c r="AV591" i="12"/>
  <c r="AV592" i="12"/>
  <c r="AV593" i="12"/>
  <c r="AV594" i="12"/>
  <c r="AV595" i="12"/>
  <c r="AV596" i="12"/>
  <c r="AV597" i="12"/>
  <c r="AV598" i="12"/>
  <c r="AV599" i="12"/>
  <c r="AV600" i="12"/>
  <c r="AV601" i="12"/>
  <c r="AV602" i="12"/>
  <c r="AV603" i="12"/>
  <c r="AV604" i="12"/>
  <c r="AV605" i="12"/>
  <c r="AV606" i="12"/>
  <c r="AV607" i="12"/>
  <c r="AV608" i="12"/>
  <c r="AV609" i="12"/>
  <c r="AV610" i="12"/>
  <c r="AV611" i="12"/>
  <c r="AV612" i="12"/>
  <c r="AV613" i="12"/>
  <c r="AV614" i="12"/>
  <c r="AV615" i="12"/>
  <c r="AV616" i="12"/>
  <c r="AV617" i="12"/>
  <c r="AV618" i="12"/>
  <c r="AV619" i="12"/>
  <c r="AV620" i="12"/>
  <c r="AV621" i="12"/>
  <c r="AV622" i="12"/>
  <c r="AV623" i="12"/>
  <c r="AV624" i="12"/>
  <c r="AV625" i="12"/>
  <c r="AV626" i="12"/>
  <c r="AV627" i="12"/>
  <c r="AV628" i="12"/>
  <c r="AV629" i="12"/>
  <c r="AV630" i="12"/>
  <c r="AV631" i="12"/>
  <c r="AV632" i="12"/>
  <c r="AV633" i="12"/>
  <c r="AV634" i="12"/>
  <c r="AV635" i="12"/>
  <c r="AV636" i="12"/>
  <c r="AV637" i="12"/>
  <c r="AV638" i="12"/>
  <c r="AV639" i="12"/>
  <c r="AV640" i="12"/>
  <c r="AV641" i="12"/>
  <c r="AV642" i="12"/>
  <c r="AV643" i="12"/>
  <c r="AV644" i="12"/>
  <c r="AV645" i="12"/>
  <c r="AV646" i="12"/>
  <c r="AV647" i="12"/>
  <c r="AV648" i="12"/>
  <c r="AV649" i="12"/>
  <c r="AV650" i="12"/>
  <c r="AV651" i="12"/>
  <c r="AV652" i="12"/>
  <c r="AV653" i="12"/>
  <c r="AV654" i="12"/>
  <c r="AV655" i="12"/>
  <c r="AV656" i="12"/>
  <c r="AV657" i="12"/>
  <c r="AV658" i="12"/>
  <c r="AV659" i="12"/>
  <c r="AV660" i="12"/>
  <c r="AV661" i="12"/>
  <c r="AV662" i="12"/>
  <c r="AV663" i="12"/>
  <c r="AV664" i="12"/>
  <c r="AV665" i="12"/>
  <c r="AV666" i="12"/>
  <c r="AV667" i="12"/>
  <c r="AV668" i="12"/>
  <c r="AV669" i="12"/>
  <c r="AV670" i="12"/>
  <c r="AV671" i="12"/>
  <c r="AV672" i="12"/>
  <c r="AV673" i="12"/>
  <c r="AV674" i="12"/>
  <c r="AV675" i="12"/>
  <c r="AV676" i="12"/>
  <c r="AV677" i="12"/>
  <c r="AV678" i="12"/>
  <c r="AV679" i="12"/>
  <c r="AV680" i="12"/>
  <c r="AV681" i="12"/>
  <c r="AV682" i="12"/>
  <c r="AV683" i="12"/>
  <c r="AV684" i="12"/>
  <c r="AV685" i="12"/>
  <c r="AV686" i="12"/>
  <c r="AV687" i="12"/>
  <c r="AV688" i="12"/>
  <c r="AV689" i="12"/>
  <c r="AV690" i="12"/>
  <c r="AV691" i="12"/>
  <c r="AV692" i="12"/>
  <c r="AV693" i="12"/>
  <c r="AV694" i="12"/>
  <c r="AV695" i="12"/>
  <c r="AV696" i="12"/>
  <c r="AV697" i="12"/>
  <c r="AV698" i="12"/>
  <c r="AV699" i="12"/>
  <c r="AV700" i="12"/>
  <c r="AV701" i="12"/>
  <c r="AV702" i="12"/>
  <c r="AV703" i="12"/>
  <c r="AV704" i="12"/>
  <c r="AV705" i="12"/>
  <c r="AV706" i="12"/>
  <c r="AV707" i="12"/>
  <c r="AV708" i="12"/>
  <c r="AV709" i="12"/>
  <c r="AV710" i="12"/>
  <c r="AV711" i="12"/>
  <c r="AV712" i="12"/>
  <c r="AV713" i="12"/>
  <c r="AV714" i="12"/>
  <c r="AV715" i="12"/>
  <c r="AV716" i="12"/>
  <c r="AV717" i="12"/>
  <c r="AV718" i="12"/>
  <c r="AV719" i="12"/>
  <c r="AV720" i="12"/>
  <c r="AV721" i="12"/>
  <c r="AV722" i="12"/>
  <c r="AV723" i="12"/>
  <c r="AV724" i="12"/>
  <c r="AV725" i="12"/>
  <c r="AV726" i="12"/>
  <c r="AV727" i="12"/>
  <c r="AV728" i="12"/>
  <c r="AV729" i="12"/>
  <c r="AV730" i="12"/>
  <c r="AV731" i="12"/>
  <c r="AV732" i="12"/>
  <c r="AV733" i="12"/>
  <c r="AV734" i="12"/>
  <c r="AV735" i="12"/>
  <c r="AV736" i="12"/>
  <c r="AV737" i="12"/>
  <c r="AV738" i="12"/>
  <c r="AV739" i="12"/>
  <c r="AV740" i="12"/>
  <c r="AV741" i="12"/>
  <c r="AV742" i="12"/>
  <c r="AV743" i="12"/>
  <c r="AV744" i="12"/>
  <c r="AV745" i="12"/>
  <c r="AV746" i="12"/>
  <c r="AV747" i="12"/>
  <c r="AV748" i="12"/>
  <c r="AV749" i="12"/>
  <c r="AV750" i="12"/>
  <c r="AV751" i="12"/>
  <c r="AV752" i="12"/>
  <c r="AV753" i="12"/>
  <c r="AV754" i="12"/>
  <c r="AV755" i="12"/>
  <c r="AV756" i="12"/>
  <c r="AV757" i="12"/>
  <c r="AV758" i="12"/>
  <c r="AV759" i="12"/>
  <c r="AV760" i="12"/>
  <c r="AV761" i="12"/>
  <c r="AV762" i="12"/>
  <c r="AV763" i="12"/>
  <c r="AV764" i="12"/>
  <c r="AV765" i="12"/>
  <c r="AV766" i="12"/>
  <c r="AV767" i="12"/>
  <c r="AV768" i="12"/>
  <c r="AV769" i="12"/>
  <c r="AV770" i="12"/>
  <c r="AV771" i="12"/>
  <c r="AV772" i="12"/>
  <c r="AV773" i="12"/>
  <c r="AV774" i="12"/>
  <c r="AV775" i="12"/>
  <c r="AV776" i="12"/>
  <c r="AV777" i="12"/>
  <c r="AV778" i="12"/>
  <c r="AV779" i="12"/>
  <c r="AV780" i="12"/>
  <c r="AV781" i="12"/>
  <c r="AV782" i="12"/>
  <c r="AV783" i="12"/>
  <c r="AV784" i="12"/>
  <c r="AV785" i="12"/>
  <c r="AV786" i="12"/>
  <c r="AV787" i="12"/>
  <c r="AV788" i="12"/>
  <c r="AV789" i="12"/>
  <c r="AV790" i="12"/>
  <c r="AV791" i="12"/>
  <c r="AV792" i="12"/>
  <c r="AV793" i="12"/>
  <c r="AV794" i="12"/>
  <c r="AV795" i="12"/>
  <c r="AV796" i="12"/>
  <c r="AV797" i="12"/>
  <c r="AV798" i="12"/>
  <c r="AV799" i="12"/>
  <c r="AV800" i="12"/>
  <c r="AV801" i="12"/>
  <c r="AV802" i="12"/>
  <c r="AV803" i="12"/>
  <c r="AV804" i="12"/>
  <c r="AV805" i="12"/>
  <c r="AV806" i="12"/>
  <c r="AV807" i="12"/>
  <c r="AV808" i="12"/>
  <c r="AV809" i="12"/>
  <c r="AV810" i="12"/>
  <c r="AV811" i="12"/>
  <c r="AV812" i="12"/>
  <c r="AV813" i="12"/>
  <c r="AV814" i="12"/>
  <c r="AV815" i="12"/>
  <c r="AV816" i="12"/>
  <c r="AV817" i="12"/>
  <c r="AV818" i="12"/>
  <c r="AV819" i="12"/>
  <c r="AV820" i="12"/>
  <c r="AV821" i="12"/>
  <c r="AV822" i="12"/>
  <c r="AV823" i="12"/>
  <c r="AV824" i="12"/>
  <c r="AV825" i="12"/>
  <c r="AV826" i="12"/>
  <c r="AV827" i="12"/>
  <c r="AV828" i="12"/>
  <c r="AV829" i="12"/>
  <c r="AV830" i="12"/>
  <c r="AV831" i="12"/>
  <c r="AV832" i="12"/>
  <c r="AV833" i="12"/>
  <c r="AV834" i="12"/>
  <c r="AV835" i="12"/>
  <c r="AV836" i="12"/>
  <c r="AV837" i="12"/>
  <c r="AV838" i="12"/>
  <c r="AV839" i="12"/>
  <c r="AV840" i="12"/>
  <c r="AV841" i="12"/>
  <c r="AV842" i="12"/>
  <c r="AV843" i="12"/>
  <c r="AV844" i="12"/>
  <c r="AV845" i="12"/>
  <c r="AV846" i="12"/>
  <c r="AV847" i="12"/>
  <c r="AV848" i="12"/>
  <c r="AV849" i="12"/>
  <c r="AV850" i="12"/>
  <c r="AV851" i="12"/>
  <c r="AV852" i="12"/>
  <c r="AV853" i="12"/>
  <c r="AV854" i="12"/>
  <c r="AV855" i="12"/>
  <c r="AV856" i="12"/>
  <c r="AV857" i="12"/>
  <c r="AV858" i="12"/>
  <c r="AV859" i="12"/>
  <c r="AV860" i="12"/>
  <c r="AV861" i="12"/>
  <c r="AV862" i="12"/>
  <c r="AV863" i="12"/>
  <c r="AV864" i="12"/>
  <c r="AV865" i="12"/>
  <c r="AV866" i="12"/>
  <c r="AV867" i="12"/>
  <c r="AV868" i="12"/>
  <c r="AV869" i="12"/>
  <c r="AV870" i="12"/>
  <c r="AV871" i="12"/>
  <c r="AV872" i="12"/>
  <c r="AV873" i="12"/>
  <c r="AV874" i="12"/>
  <c r="AV875" i="12"/>
  <c r="AV876" i="12"/>
  <c r="AV877" i="12"/>
  <c r="AV878" i="12"/>
  <c r="AV879" i="12"/>
  <c r="AV880" i="12"/>
  <c r="AV881" i="12"/>
  <c r="AV882" i="12"/>
  <c r="AV883" i="12"/>
  <c r="AV884" i="12"/>
  <c r="AV885" i="12"/>
  <c r="AV886" i="12"/>
  <c r="AV887" i="12"/>
  <c r="AV888" i="12"/>
  <c r="AV889" i="12"/>
  <c r="AV890" i="12"/>
  <c r="AV891" i="12"/>
  <c r="AV892" i="12"/>
  <c r="AV893" i="12"/>
  <c r="AV894" i="12"/>
  <c r="AV895" i="12"/>
  <c r="AV896" i="12"/>
  <c r="AV897" i="12"/>
  <c r="AV898" i="12"/>
  <c r="AV899" i="12"/>
  <c r="AV900" i="12"/>
  <c r="AV901" i="12"/>
  <c r="AV902" i="12"/>
  <c r="AV903" i="12"/>
  <c r="AV904" i="12"/>
  <c r="AV905" i="12"/>
  <c r="AV906" i="12"/>
  <c r="AV907" i="12"/>
  <c r="AV908" i="12"/>
  <c r="AV909" i="12"/>
  <c r="AV910" i="12"/>
  <c r="AV911" i="12"/>
  <c r="AV912" i="12"/>
  <c r="AV913" i="12"/>
  <c r="AV914" i="12"/>
  <c r="AV915" i="12"/>
  <c r="AV916" i="12"/>
  <c r="AV917" i="12"/>
  <c r="AV918" i="12"/>
  <c r="AV919" i="12"/>
  <c r="AV920" i="12"/>
  <c r="AV921" i="12"/>
  <c r="AV922" i="12"/>
  <c r="AV923" i="12"/>
  <c r="AV924" i="12"/>
  <c r="AV925" i="12"/>
  <c r="AV926" i="12"/>
  <c r="AV927" i="12"/>
  <c r="AV928" i="12"/>
  <c r="AV929" i="12"/>
  <c r="AV930" i="12"/>
  <c r="AV931" i="12"/>
  <c r="AV932" i="12"/>
  <c r="AV933" i="12"/>
  <c r="AV934" i="12"/>
  <c r="AV935" i="12"/>
  <c r="AV936" i="12"/>
  <c r="AV937" i="12"/>
  <c r="AV938" i="12"/>
  <c r="AV939" i="12"/>
  <c r="AV940" i="12"/>
  <c r="AV941" i="12"/>
  <c r="AV942" i="12"/>
  <c r="AV943" i="12"/>
  <c r="AV944" i="12"/>
  <c r="AV945" i="12"/>
  <c r="AV946" i="12"/>
  <c r="AV947" i="12"/>
  <c r="AV948" i="12"/>
  <c r="AV949" i="12"/>
  <c r="AV950" i="12"/>
  <c r="AV951" i="12"/>
  <c r="AV952" i="12"/>
  <c r="AV953" i="12"/>
  <c r="AV954" i="12"/>
  <c r="AV955" i="12"/>
  <c r="AV956" i="12"/>
  <c r="AV957" i="12"/>
  <c r="AV958" i="12"/>
  <c r="AV959" i="12"/>
  <c r="AV960" i="12"/>
  <c r="AV961" i="12"/>
  <c r="AV962" i="12"/>
  <c r="AV963" i="12"/>
  <c r="AV964" i="12"/>
  <c r="AV965" i="12"/>
  <c r="AV966" i="12"/>
  <c r="AV967" i="12"/>
  <c r="AV968" i="12"/>
  <c r="AV969" i="12"/>
  <c r="AV970" i="12"/>
  <c r="AV971" i="12"/>
  <c r="AV972" i="12"/>
  <c r="AV973" i="12"/>
  <c r="AV974" i="12"/>
  <c r="AV975" i="12"/>
  <c r="AV976" i="12"/>
  <c r="AV977" i="12"/>
  <c r="AV978" i="12"/>
  <c r="AV979" i="12"/>
  <c r="AV980" i="12"/>
  <c r="AV981" i="12"/>
  <c r="AV982" i="12"/>
  <c r="AV983" i="12"/>
  <c r="AV984" i="12"/>
  <c r="AV985" i="12"/>
  <c r="AV986" i="12"/>
  <c r="AV987" i="12"/>
  <c r="AV988" i="12"/>
  <c r="AV989" i="12"/>
  <c r="AV990" i="12"/>
  <c r="AV991" i="12"/>
  <c r="AV992" i="12"/>
  <c r="AV993" i="12"/>
  <c r="AV994" i="12"/>
  <c r="AV995" i="12"/>
  <c r="AV996" i="12"/>
  <c r="AV997" i="12"/>
  <c r="AV998" i="12"/>
  <c r="AV999" i="12"/>
  <c r="AV1000" i="12"/>
  <c r="AV1001" i="12"/>
  <c r="AV1002" i="12"/>
  <c r="AV1003" i="12"/>
  <c r="AV1004" i="12"/>
  <c r="AV1005" i="12"/>
  <c r="AV1006" i="12"/>
  <c r="AV1007" i="12"/>
  <c r="AV1008" i="12"/>
  <c r="AV1009" i="12"/>
  <c r="AV1010" i="12"/>
  <c r="AV1011" i="12"/>
  <c r="AV1012" i="12"/>
  <c r="AV1013" i="12"/>
  <c r="AV1014" i="12"/>
  <c r="AV1015" i="12"/>
  <c r="AV1016" i="12"/>
  <c r="AV1017" i="12"/>
  <c r="AV1018" i="12"/>
  <c r="AV1019" i="12"/>
  <c r="AV1020" i="12"/>
  <c r="AV1021" i="12"/>
  <c r="AV1022" i="12"/>
  <c r="AV1023" i="12"/>
  <c r="AV1024" i="12"/>
  <c r="AV1025" i="12"/>
  <c r="AV1026" i="12"/>
  <c r="AV1027" i="12"/>
  <c r="AV1028" i="12"/>
  <c r="AV1029" i="12"/>
  <c r="AO5" i="12"/>
  <c r="AO3" i="12"/>
  <c r="AI3" i="12"/>
  <c r="AP3" i="12"/>
  <c r="C3" i="16" s="1"/>
  <c r="AO6" i="12"/>
  <c r="AQ3" i="12"/>
  <c r="D3" i="16" s="1"/>
  <c r="Y3" i="1"/>
  <c r="Y4" i="1"/>
  <c r="Y5" i="1"/>
  <c r="Y6" i="1"/>
  <c r="Y7" i="1"/>
  <c r="Y8" i="1"/>
  <c r="Y9" i="1"/>
  <c r="Y10" i="1"/>
  <c r="Y11" i="1"/>
  <c r="Y12" i="1"/>
  <c r="Y13" i="1"/>
  <c r="Y14" i="1"/>
  <c r="Y15" i="1"/>
  <c r="Y16" i="1"/>
  <c r="Y17" i="1"/>
  <c r="Y18" i="1"/>
  <c r="Y19" i="1"/>
  <c r="Y20" i="1"/>
  <c r="Y21" i="1"/>
  <c r="Y22" i="1"/>
  <c r="Y23" i="1"/>
  <c r="Y24" i="1"/>
  <c r="Y25" i="1"/>
  <c r="Y26" i="1"/>
  <c r="Y27" i="1"/>
  <c r="Y28" i="1"/>
  <c r="Y29" i="1"/>
  <c r="X3" i="1"/>
  <c r="X4" i="1"/>
  <c r="X5" i="1"/>
  <c r="X6" i="1"/>
  <c r="X7" i="1"/>
  <c r="X8" i="1"/>
  <c r="X9" i="1"/>
  <c r="X10" i="1"/>
  <c r="X11" i="1"/>
  <c r="X12" i="1"/>
  <c r="X13" i="1"/>
  <c r="X14" i="1"/>
  <c r="X15" i="1"/>
  <c r="X16" i="1"/>
  <c r="X17" i="1"/>
  <c r="X18" i="1"/>
  <c r="X19" i="1"/>
  <c r="X20" i="1"/>
  <c r="X21" i="1"/>
  <c r="X22" i="1"/>
  <c r="X23" i="1"/>
  <c r="X24" i="1"/>
  <c r="X25" i="1"/>
  <c r="X26" i="1"/>
  <c r="X27" i="1"/>
  <c r="X28" i="1"/>
  <c r="X29" i="1"/>
  <c r="W3" i="1"/>
  <c r="W4" i="1"/>
  <c r="W5" i="1"/>
  <c r="W6" i="1"/>
  <c r="W7" i="1"/>
  <c r="W8" i="1"/>
  <c r="W9" i="1"/>
  <c r="W10" i="1"/>
  <c r="W11" i="1"/>
  <c r="W12" i="1"/>
  <c r="W13" i="1"/>
  <c r="W14" i="1"/>
  <c r="W15" i="1"/>
  <c r="W16" i="1"/>
  <c r="W17" i="1"/>
  <c r="W18" i="1"/>
  <c r="W19" i="1"/>
  <c r="W20" i="1"/>
  <c r="W21" i="1"/>
  <c r="W22" i="1"/>
  <c r="W23" i="1"/>
  <c r="W24" i="1"/>
  <c r="W25" i="1"/>
  <c r="W26" i="1"/>
  <c r="W27" i="1"/>
  <c r="W28" i="1"/>
  <c r="W29" i="1"/>
  <c r="Y2" i="1"/>
  <c r="W2" i="1"/>
  <c r="X2" i="1"/>
  <c r="I40" i="16"/>
  <c r="I41" i="16" s="1"/>
  <c r="J40" i="16"/>
  <c r="J41" i="16" s="1"/>
  <c r="I7" i="16"/>
  <c r="I6" i="16"/>
  <c r="I5" i="16"/>
  <c r="I4" i="16"/>
  <c r="AS4" i="12"/>
  <c r="AS5" i="12"/>
  <c r="AS6" i="12"/>
  <c r="AS7" i="12"/>
  <c r="AS8" i="12"/>
  <c r="AS9" i="12"/>
  <c r="AS10" i="12"/>
  <c r="AS11" i="12"/>
  <c r="AS12" i="12"/>
  <c r="AS13" i="12"/>
  <c r="AS14" i="12"/>
  <c r="AS15" i="12"/>
  <c r="AS16" i="12"/>
  <c r="AS17" i="12"/>
  <c r="AS18" i="12"/>
  <c r="AS19" i="12"/>
  <c r="AS20" i="12"/>
  <c r="AS21" i="12"/>
  <c r="AS22" i="12"/>
  <c r="AS23" i="12"/>
  <c r="AS24" i="12"/>
  <c r="AS25" i="12"/>
  <c r="AS26" i="12"/>
  <c r="AS27" i="12"/>
  <c r="AS28" i="12"/>
  <c r="AS29" i="12"/>
  <c r="AS30" i="12"/>
  <c r="AS31" i="12"/>
  <c r="AS32" i="12"/>
  <c r="AS33" i="12"/>
  <c r="AS34" i="12"/>
  <c r="AS35" i="12"/>
  <c r="AS36" i="12"/>
  <c r="AS37" i="12"/>
  <c r="AS38" i="12"/>
  <c r="AS39" i="12"/>
  <c r="AS40" i="12"/>
  <c r="AS41" i="12"/>
  <c r="AS42" i="12"/>
  <c r="AS43" i="12"/>
  <c r="AS44" i="12"/>
  <c r="AS45" i="12"/>
  <c r="AS46" i="12"/>
  <c r="AS47" i="12"/>
  <c r="AS48" i="12"/>
  <c r="AS49" i="12"/>
  <c r="AS50" i="12"/>
  <c r="AS51" i="12"/>
  <c r="AS52" i="12"/>
  <c r="AS53" i="12"/>
  <c r="AS54" i="12"/>
  <c r="AS55" i="12"/>
  <c r="AS56" i="12"/>
  <c r="AS57" i="12"/>
  <c r="AS58" i="12"/>
  <c r="AS59" i="12"/>
  <c r="AS60" i="12"/>
  <c r="AS61" i="12"/>
  <c r="AS62" i="12"/>
  <c r="AS63" i="12"/>
  <c r="AS64" i="12"/>
  <c r="AS65" i="12"/>
  <c r="AS66" i="12"/>
  <c r="AS67" i="12"/>
  <c r="AS68" i="12"/>
  <c r="AS69" i="12"/>
  <c r="AS70" i="12"/>
  <c r="AS71" i="12"/>
  <c r="AS72" i="12"/>
  <c r="AS73" i="12"/>
  <c r="AS74" i="12"/>
  <c r="AS75" i="12"/>
  <c r="AS76" i="12"/>
  <c r="AS77" i="12"/>
  <c r="AS78" i="12"/>
  <c r="AS79" i="12"/>
  <c r="AS80" i="12"/>
  <c r="AS81" i="12"/>
  <c r="AS82" i="12"/>
  <c r="AS83" i="12"/>
  <c r="AS84" i="12"/>
  <c r="AS85" i="12"/>
  <c r="AS86" i="12"/>
  <c r="AS87" i="12"/>
  <c r="AS88" i="12"/>
  <c r="AS89" i="12"/>
  <c r="AS90" i="12"/>
  <c r="AS91" i="12"/>
  <c r="AS92" i="12"/>
  <c r="AS93" i="12"/>
  <c r="AS94" i="12"/>
  <c r="AS95" i="12"/>
  <c r="AS96" i="12"/>
  <c r="AS97" i="12"/>
  <c r="AS98" i="12"/>
  <c r="AS99" i="12"/>
  <c r="AS100" i="12"/>
  <c r="AS101" i="12"/>
  <c r="AS102" i="12"/>
  <c r="AS103" i="12"/>
  <c r="AS104" i="12"/>
  <c r="AS105" i="12"/>
  <c r="AS106" i="12"/>
  <c r="AS107" i="12"/>
  <c r="AS108" i="12"/>
  <c r="AS109" i="12"/>
  <c r="AS110" i="12"/>
  <c r="AS111" i="12"/>
  <c r="AS112" i="12"/>
  <c r="AS113" i="12"/>
  <c r="AS114" i="12"/>
  <c r="AS115" i="12"/>
  <c r="AS116" i="12"/>
  <c r="AS117" i="12"/>
  <c r="AS118" i="12"/>
  <c r="AS119" i="12"/>
  <c r="AS120" i="12"/>
  <c r="AS121" i="12"/>
  <c r="AS122" i="12"/>
  <c r="AS123" i="12"/>
  <c r="AS124" i="12"/>
  <c r="AS125" i="12"/>
  <c r="AS126" i="12"/>
  <c r="AS127" i="12"/>
  <c r="AS128" i="12"/>
  <c r="AS129" i="12"/>
  <c r="AS130" i="12"/>
  <c r="AS131" i="12"/>
  <c r="AS132" i="12"/>
  <c r="AS133" i="12"/>
  <c r="AS134" i="12"/>
  <c r="AS135" i="12"/>
  <c r="AS136" i="12"/>
  <c r="AS137" i="12"/>
  <c r="AS138" i="12"/>
  <c r="AS139" i="12"/>
  <c r="AS140" i="12"/>
  <c r="AS141" i="12"/>
  <c r="AS142" i="12"/>
  <c r="AS143" i="12"/>
  <c r="AS144" i="12"/>
  <c r="AS145" i="12"/>
  <c r="AS146" i="12"/>
  <c r="AS147" i="12"/>
  <c r="AS148" i="12"/>
  <c r="AS149" i="12"/>
  <c r="AS150" i="12"/>
  <c r="AS151" i="12"/>
  <c r="AS152" i="12"/>
  <c r="AS153" i="12"/>
  <c r="AS154" i="12"/>
  <c r="AS155" i="12"/>
  <c r="AS156" i="12"/>
  <c r="AS157" i="12"/>
  <c r="AS158" i="12"/>
  <c r="AS159" i="12"/>
  <c r="AS160" i="12"/>
  <c r="AS161" i="12"/>
  <c r="AS162" i="12"/>
  <c r="AS163" i="12"/>
  <c r="AS164" i="12"/>
  <c r="AS165" i="12"/>
  <c r="AS166" i="12"/>
  <c r="AS167" i="12"/>
  <c r="AS168" i="12"/>
  <c r="AS169" i="12"/>
  <c r="AS170" i="12"/>
  <c r="AS171" i="12"/>
  <c r="AS172" i="12"/>
  <c r="AS173" i="12"/>
  <c r="AS174" i="12"/>
  <c r="AS175" i="12"/>
  <c r="AS176" i="12"/>
  <c r="AS177" i="12"/>
  <c r="AS178" i="12"/>
  <c r="AS179" i="12"/>
  <c r="AS180" i="12"/>
  <c r="AS181" i="12"/>
  <c r="AS182" i="12"/>
  <c r="AS183" i="12"/>
  <c r="AS184" i="12"/>
  <c r="AS185" i="12"/>
  <c r="AS186" i="12"/>
  <c r="AS187" i="12"/>
  <c r="AS188" i="12"/>
  <c r="AS189" i="12"/>
  <c r="AS190" i="12"/>
  <c r="AS191"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S405" i="12"/>
  <c r="AS406" i="12"/>
  <c r="AS407" i="12"/>
  <c r="AS408" i="12"/>
  <c r="AS409" i="12"/>
  <c r="AS410" i="12"/>
  <c r="AS411" i="12"/>
  <c r="AS412" i="12"/>
  <c r="AS413" i="12"/>
  <c r="AS414" i="12"/>
  <c r="AS415" i="12"/>
  <c r="AS416" i="12"/>
  <c r="AS417" i="12"/>
  <c r="AS418" i="12"/>
  <c r="AS419" i="12"/>
  <c r="AS420" i="12"/>
  <c r="AS421" i="12"/>
  <c r="AS422" i="12"/>
  <c r="AS423" i="12"/>
  <c r="AS424" i="12"/>
  <c r="AS425" i="12"/>
  <c r="AS426" i="12"/>
  <c r="AS427" i="12"/>
  <c r="AS428" i="12"/>
  <c r="AS429" i="12"/>
  <c r="AS430" i="12"/>
  <c r="AS431" i="12"/>
  <c r="AS432" i="12"/>
  <c r="AS433" i="12"/>
  <c r="AS434" i="12"/>
  <c r="AS435" i="12"/>
  <c r="AS436" i="12"/>
  <c r="AS437" i="12"/>
  <c r="AS438" i="12"/>
  <c r="AS439" i="12"/>
  <c r="AS440" i="12"/>
  <c r="AS441" i="12"/>
  <c r="AS442" i="12"/>
  <c r="AS443" i="12"/>
  <c r="AS444" i="12"/>
  <c r="AS445" i="12"/>
  <c r="AS446" i="12"/>
  <c r="AS447" i="12"/>
  <c r="AS448" i="12"/>
  <c r="AS449" i="12"/>
  <c r="AS450" i="12"/>
  <c r="AS451" i="12"/>
  <c r="AS452" i="12"/>
  <c r="AS453" i="12"/>
  <c r="AS454" i="12"/>
  <c r="AS455" i="12"/>
  <c r="AS456" i="12"/>
  <c r="AS457" i="12"/>
  <c r="AS458" i="12"/>
  <c r="AS459" i="12"/>
  <c r="AS460" i="12"/>
  <c r="AS461" i="12"/>
  <c r="AS462" i="12"/>
  <c r="AS463" i="12"/>
  <c r="AS464" i="12"/>
  <c r="AS465" i="12"/>
  <c r="AS466" i="12"/>
  <c r="AS467" i="12"/>
  <c r="AS468" i="12"/>
  <c r="AS469" i="12"/>
  <c r="AS470" i="12"/>
  <c r="AS471" i="12"/>
  <c r="AS472" i="12"/>
  <c r="AS473" i="12"/>
  <c r="AS474" i="12"/>
  <c r="AS475" i="12"/>
  <c r="AS476" i="12"/>
  <c r="AS477" i="12"/>
  <c r="AS478" i="12"/>
  <c r="AS479" i="12"/>
  <c r="AS480" i="12"/>
  <c r="AS481" i="12"/>
  <c r="AS482" i="12"/>
  <c r="AS483" i="12"/>
  <c r="AS484" i="12"/>
  <c r="AS485" i="12"/>
  <c r="AS486" i="12"/>
  <c r="AS487" i="12"/>
  <c r="AS488" i="12"/>
  <c r="AS489" i="12"/>
  <c r="AS490" i="12"/>
  <c r="AS491" i="12"/>
  <c r="AS492" i="12"/>
  <c r="AS493" i="12"/>
  <c r="AS494" i="12"/>
  <c r="AS495" i="12"/>
  <c r="AS496" i="12"/>
  <c r="AS497" i="12"/>
  <c r="AS498" i="12"/>
  <c r="AS499" i="12"/>
  <c r="AS500" i="12"/>
  <c r="AS501" i="12"/>
  <c r="AS502" i="12"/>
  <c r="AS503" i="12"/>
  <c r="AS504" i="12"/>
  <c r="AS505" i="12"/>
  <c r="AS506" i="12"/>
  <c r="AS507" i="12"/>
  <c r="AS508" i="12"/>
  <c r="AS509" i="12"/>
  <c r="AS510" i="12"/>
  <c r="AS511" i="12"/>
  <c r="AS512" i="12"/>
  <c r="AS513" i="12"/>
  <c r="AS514" i="12"/>
  <c r="AS515" i="12"/>
  <c r="AS516" i="12"/>
  <c r="AS517" i="12"/>
  <c r="AS518" i="12"/>
  <c r="AS519" i="12"/>
  <c r="AS520" i="12"/>
  <c r="AS521" i="12"/>
  <c r="AS522" i="12"/>
  <c r="AS523" i="12"/>
  <c r="AS524" i="12"/>
  <c r="AS525" i="12"/>
  <c r="AS526" i="12"/>
  <c r="AS527" i="12"/>
  <c r="AS528" i="12"/>
  <c r="AS529" i="12"/>
  <c r="AS530" i="12"/>
  <c r="AS531" i="12"/>
  <c r="AS532" i="12"/>
  <c r="AS533" i="12"/>
  <c r="AS534" i="12"/>
  <c r="AS535" i="12"/>
  <c r="AS536" i="12"/>
  <c r="AS537" i="12"/>
  <c r="AS538" i="12"/>
  <c r="AS539" i="12"/>
  <c r="AS540" i="12"/>
  <c r="AS541" i="12"/>
  <c r="AS542" i="12"/>
  <c r="AS543" i="12"/>
  <c r="AS544" i="12"/>
  <c r="AS545" i="12"/>
  <c r="AS546" i="12"/>
  <c r="AS547" i="12"/>
  <c r="AS548" i="12"/>
  <c r="AS549" i="12"/>
  <c r="AS550" i="12"/>
  <c r="AS551" i="12"/>
  <c r="AS552" i="12"/>
  <c r="AS553" i="12"/>
  <c r="AS554" i="12"/>
  <c r="AS555" i="12"/>
  <c r="AS556" i="12"/>
  <c r="AS557" i="12"/>
  <c r="AS558" i="12"/>
  <c r="AS559" i="12"/>
  <c r="AS560" i="12"/>
  <c r="AS561" i="12"/>
  <c r="AS562" i="12"/>
  <c r="AS563" i="12"/>
  <c r="AS564" i="12"/>
  <c r="AS565" i="12"/>
  <c r="AS566" i="12"/>
  <c r="AS567" i="12"/>
  <c r="AS568" i="12"/>
  <c r="AS569" i="12"/>
  <c r="AS570" i="12"/>
  <c r="AS571" i="12"/>
  <c r="AS572" i="12"/>
  <c r="AS573" i="12"/>
  <c r="AS574" i="12"/>
  <c r="AS575" i="12"/>
  <c r="AS576" i="12"/>
  <c r="AS577" i="12"/>
  <c r="AS578" i="12"/>
  <c r="AS579" i="12"/>
  <c r="AS580" i="12"/>
  <c r="AS581" i="12"/>
  <c r="AS582" i="12"/>
  <c r="AS583" i="12"/>
  <c r="AS584" i="12"/>
  <c r="AS585" i="12"/>
  <c r="AS586" i="12"/>
  <c r="AS587" i="12"/>
  <c r="AS588" i="12"/>
  <c r="AS589" i="12"/>
  <c r="AS590" i="12"/>
  <c r="AS591" i="12"/>
  <c r="AS592" i="12"/>
  <c r="AS593" i="12"/>
  <c r="AS594" i="12"/>
  <c r="AS595" i="12"/>
  <c r="AS596" i="12"/>
  <c r="AS597" i="12"/>
  <c r="AS598" i="12"/>
  <c r="AS599" i="12"/>
  <c r="AS600" i="12"/>
  <c r="AS601" i="12"/>
  <c r="AS602" i="12"/>
  <c r="AS603" i="12"/>
  <c r="AS604" i="12"/>
  <c r="AS605" i="12"/>
  <c r="AS606" i="12"/>
  <c r="AS607" i="12"/>
  <c r="AS608" i="12"/>
  <c r="AS609" i="12"/>
  <c r="AS610" i="12"/>
  <c r="AS611" i="12"/>
  <c r="AS612" i="12"/>
  <c r="AS613" i="12"/>
  <c r="AS614" i="12"/>
  <c r="AS615" i="12"/>
  <c r="AS616" i="12"/>
  <c r="AS617" i="12"/>
  <c r="AS618" i="12"/>
  <c r="AS619" i="12"/>
  <c r="AS620" i="12"/>
  <c r="AS621" i="12"/>
  <c r="AS622" i="12"/>
  <c r="AS623" i="12"/>
  <c r="AS624" i="12"/>
  <c r="AS625" i="12"/>
  <c r="AS626" i="12"/>
  <c r="AS627" i="12"/>
  <c r="AS628" i="12"/>
  <c r="AS629" i="12"/>
  <c r="AS630" i="12"/>
  <c r="AS631" i="12"/>
  <c r="AS632" i="12"/>
  <c r="AS633" i="12"/>
  <c r="AS634" i="12"/>
  <c r="AS635" i="12"/>
  <c r="AS636" i="12"/>
  <c r="AS637" i="12"/>
  <c r="AS638" i="12"/>
  <c r="AS639" i="12"/>
  <c r="AS640" i="12"/>
  <c r="AS641" i="12"/>
  <c r="AS642" i="12"/>
  <c r="AS643" i="12"/>
  <c r="AS644" i="12"/>
  <c r="AS645" i="12"/>
  <c r="AS646" i="12"/>
  <c r="AS647" i="12"/>
  <c r="AS648" i="12"/>
  <c r="AS649" i="12"/>
  <c r="AS650" i="12"/>
  <c r="AS651" i="12"/>
  <c r="AS652" i="12"/>
  <c r="AS653" i="12"/>
  <c r="AS654" i="12"/>
  <c r="AS655" i="12"/>
  <c r="AS656" i="12"/>
  <c r="AS657" i="12"/>
  <c r="AS658" i="12"/>
  <c r="AS659" i="12"/>
  <c r="AS660" i="12"/>
  <c r="AS661" i="12"/>
  <c r="AS662" i="12"/>
  <c r="AS663" i="12"/>
  <c r="AS664" i="12"/>
  <c r="AS665" i="12"/>
  <c r="AS666" i="12"/>
  <c r="AS667" i="12"/>
  <c r="AS668" i="12"/>
  <c r="AS669" i="12"/>
  <c r="AS670" i="12"/>
  <c r="AS671" i="12"/>
  <c r="AS672" i="12"/>
  <c r="AS673" i="12"/>
  <c r="AS674" i="12"/>
  <c r="AS675" i="12"/>
  <c r="AS676" i="12"/>
  <c r="AS677" i="12"/>
  <c r="AS678" i="12"/>
  <c r="AS679" i="12"/>
  <c r="AS680" i="12"/>
  <c r="AS681" i="12"/>
  <c r="AS682" i="12"/>
  <c r="AS683" i="12"/>
  <c r="AS684" i="12"/>
  <c r="AS685" i="12"/>
  <c r="AS686" i="12"/>
  <c r="AS687" i="12"/>
  <c r="AS688" i="12"/>
  <c r="AS689" i="12"/>
  <c r="AS690" i="12"/>
  <c r="AS691" i="12"/>
  <c r="AS692" i="12"/>
  <c r="AS693" i="12"/>
  <c r="AS694" i="12"/>
  <c r="AS695" i="12"/>
  <c r="AS696" i="12"/>
  <c r="AS697" i="12"/>
  <c r="AS698" i="12"/>
  <c r="AS699" i="12"/>
  <c r="AS700" i="12"/>
  <c r="AS701" i="12"/>
  <c r="AS702" i="12"/>
  <c r="AS703" i="12"/>
  <c r="AS704" i="12"/>
  <c r="AS705" i="12"/>
  <c r="AS706" i="12"/>
  <c r="AS707" i="12"/>
  <c r="AS708" i="12"/>
  <c r="AS709" i="12"/>
  <c r="AS710" i="12"/>
  <c r="AS711" i="12"/>
  <c r="AS712" i="12"/>
  <c r="AS713" i="12"/>
  <c r="AS714" i="12"/>
  <c r="AS715" i="12"/>
  <c r="AS716" i="12"/>
  <c r="AS717" i="12"/>
  <c r="AS718" i="12"/>
  <c r="AS719" i="12"/>
  <c r="AS720" i="12"/>
  <c r="AS721" i="12"/>
  <c r="AS722" i="12"/>
  <c r="AS723" i="12"/>
  <c r="AS724" i="12"/>
  <c r="AS725" i="12"/>
  <c r="AS726" i="12"/>
  <c r="AS727" i="12"/>
  <c r="AS728" i="12"/>
  <c r="AS729" i="12"/>
  <c r="AS730" i="12"/>
  <c r="AS731" i="12"/>
  <c r="AS732" i="12"/>
  <c r="AS733" i="12"/>
  <c r="AS734" i="12"/>
  <c r="AS735" i="12"/>
  <c r="AS736" i="12"/>
  <c r="AS737" i="12"/>
  <c r="AS738" i="12"/>
  <c r="AS739" i="12"/>
  <c r="AS740" i="12"/>
  <c r="AS741" i="12"/>
  <c r="AS742" i="12"/>
  <c r="AS743" i="12"/>
  <c r="AS744" i="12"/>
  <c r="AS745" i="12"/>
  <c r="AS746" i="12"/>
  <c r="AS747" i="12"/>
  <c r="AS748" i="12"/>
  <c r="AS749" i="12"/>
  <c r="AS750" i="12"/>
  <c r="AS751" i="12"/>
  <c r="AS752" i="12"/>
  <c r="AS753" i="12"/>
  <c r="AS754" i="12"/>
  <c r="AS755" i="12"/>
  <c r="AS756" i="12"/>
  <c r="AS757" i="12"/>
  <c r="AS758" i="12"/>
  <c r="AS759" i="12"/>
  <c r="AS760" i="12"/>
  <c r="AS761" i="12"/>
  <c r="AS762" i="12"/>
  <c r="AS763" i="12"/>
  <c r="AS764" i="12"/>
  <c r="AS765" i="12"/>
  <c r="AS766" i="12"/>
  <c r="AS767" i="12"/>
  <c r="AS768" i="12"/>
  <c r="AS769" i="12"/>
  <c r="AS770" i="12"/>
  <c r="AS771" i="12"/>
  <c r="AS772" i="12"/>
  <c r="AS773" i="12"/>
  <c r="AS774" i="12"/>
  <c r="AS775" i="12"/>
  <c r="AS776" i="12"/>
  <c r="AS777" i="12"/>
  <c r="AS778" i="12"/>
  <c r="AS779" i="12"/>
  <c r="AS780" i="12"/>
  <c r="AS781" i="12"/>
  <c r="AS782" i="12"/>
  <c r="AS783" i="12"/>
  <c r="AS784" i="12"/>
  <c r="AS785" i="12"/>
  <c r="AS786" i="12"/>
  <c r="AS787" i="12"/>
  <c r="AS788" i="12"/>
  <c r="AS789" i="12"/>
  <c r="AS790" i="12"/>
  <c r="AS791" i="12"/>
  <c r="AS792" i="12"/>
  <c r="AS793" i="12"/>
  <c r="AS794" i="12"/>
  <c r="AS795" i="12"/>
  <c r="AS796" i="12"/>
  <c r="AS797" i="12"/>
  <c r="AS798" i="12"/>
  <c r="AS799" i="12"/>
  <c r="AS800" i="12"/>
  <c r="AS801" i="12"/>
  <c r="AS802" i="12"/>
  <c r="AS803" i="12"/>
  <c r="AS804" i="12"/>
  <c r="AS805" i="12"/>
  <c r="AS806" i="12"/>
  <c r="AS807" i="12"/>
  <c r="AS808" i="12"/>
  <c r="AS809" i="12"/>
  <c r="AS810" i="12"/>
  <c r="AS811" i="12"/>
  <c r="AS812" i="12"/>
  <c r="AS813" i="12"/>
  <c r="AS814" i="12"/>
  <c r="AS815" i="12"/>
  <c r="AS816" i="12"/>
  <c r="AS817" i="12"/>
  <c r="AS818" i="12"/>
  <c r="AS819" i="12"/>
  <c r="AS820" i="12"/>
  <c r="AS821" i="12"/>
  <c r="AS822" i="12"/>
  <c r="AS823" i="12"/>
  <c r="AS824" i="12"/>
  <c r="AS825" i="12"/>
  <c r="AS826" i="12"/>
  <c r="AS827" i="12"/>
  <c r="AS828" i="12"/>
  <c r="AS829" i="12"/>
  <c r="AS830" i="12"/>
  <c r="AS831" i="12"/>
  <c r="AS832" i="12"/>
  <c r="AS833" i="12"/>
  <c r="AS834" i="12"/>
  <c r="AS835" i="12"/>
  <c r="AS836" i="12"/>
  <c r="AS837" i="12"/>
  <c r="AS838" i="12"/>
  <c r="AS839" i="12"/>
  <c r="AS840" i="12"/>
  <c r="AS841" i="12"/>
  <c r="AS842" i="12"/>
  <c r="AS843" i="12"/>
  <c r="AS844" i="12"/>
  <c r="AS845" i="12"/>
  <c r="AS846" i="12"/>
  <c r="AS847" i="12"/>
  <c r="AS848" i="12"/>
  <c r="AS849" i="12"/>
  <c r="AS850" i="12"/>
  <c r="AS851" i="12"/>
  <c r="AS852" i="12"/>
  <c r="AS853" i="12"/>
  <c r="AS854" i="12"/>
  <c r="AS855" i="12"/>
  <c r="AS856" i="12"/>
  <c r="AS857" i="12"/>
  <c r="AS858" i="12"/>
  <c r="AS859" i="12"/>
  <c r="AS860" i="12"/>
  <c r="AS861" i="12"/>
  <c r="AS862" i="12"/>
  <c r="AS863" i="12"/>
  <c r="AS864" i="12"/>
  <c r="AS865" i="12"/>
  <c r="AS866" i="12"/>
  <c r="AS867" i="12"/>
  <c r="AS868" i="12"/>
  <c r="AS869" i="12"/>
  <c r="AS870" i="12"/>
  <c r="AS871" i="12"/>
  <c r="AS872" i="12"/>
  <c r="AS873" i="12"/>
  <c r="AS874" i="12"/>
  <c r="AS875" i="12"/>
  <c r="AS876" i="12"/>
  <c r="AS877" i="12"/>
  <c r="AS878" i="12"/>
  <c r="AS879" i="12"/>
  <c r="AS880" i="12"/>
  <c r="AS881" i="12"/>
  <c r="AS882" i="12"/>
  <c r="AS883" i="12"/>
  <c r="AS884" i="12"/>
  <c r="AS885" i="12"/>
  <c r="AS886" i="12"/>
  <c r="AS887" i="12"/>
  <c r="AS888" i="12"/>
  <c r="AS889" i="12"/>
  <c r="AS890" i="12"/>
  <c r="AS891" i="12"/>
  <c r="AS892" i="12"/>
  <c r="AS893" i="12"/>
  <c r="AS894" i="12"/>
  <c r="AS895" i="12"/>
  <c r="AS896" i="12"/>
  <c r="AS897" i="12"/>
  <c r="AS898" i="12"/>
  <c r="AS899" i="12"/>
  <c r="AS900" i="12"/>
  <c r="AS901" i="12"/>
  <c r="AS902" i="12"/>
  <c r="AS903" i="12"/>
  <c r="AS904" i="12"/>
  <c r="AS905" i="12"/>
  <c r="AS906" i="12"/>
  <c r="AS907" i="12"/>
  <c r="AS908" i="12"/>
  <c r="AS909" i="12"/>
  <c r="AS910" i="12"/>
  <c r="AS911" i="12"/>
  <c r="AS912" i="12"/>
  <c r="AS913" i="12"/>
  <c r="AS914" i="12"/>
  <c r="AS915" i="12"/>
  <c r="AS916" i="12"/>
  <c r="AS917" i="12"/>
  <c r="AS918" i="12"/>
  <c r="AS919" i="12"/>
  <c r="AS920" i="12"/>
  <c r="AS921" i="12"/>
  <c r="AS922" i="12"/>
  <c r="AS923" i="12"/>
  <c r="AS924" i="12"/>
  <c r="AS925" i="12"/>
  <c r="AS926" i="12"/>
  <c r="AS927" i="12"/>
  <c r="AS928" i="12"/>
  <c r="AS929" i="12"/>
  <c r="AS930" i="12"/>
  <c r="AS931" i="12"/>
  <c r="AS932" i="12"/>
  <c r="AS933" i="12"/>
  <c r="AS934" i="12"/>
  <c r="AS935" i="12"/>
  <c r="AS936" i="12"/>
  <c r="AS937" i="12"/>
  <c r="AS938" i="12"/>
  <c r="AS939" i="12"/>
  <c r="AS940" i="12"/>
  <c r="AS941" i="12"/>
  <c r="AS942" i="12"/>
  <c r="AS943" i="12"/>
  <c r="AS944" i="12"/>
  <c r="AS945" i="12"/>
  <c r="AS946" i="12"/>
  <c r="AS947" i="12"/>
  <c r="AS948" i="12"/>
  <c r="AS949" i="12"/>
  <c r="AS950" i="12"/>
  <c r="AS951" i="12"/>
  <c r="AS952" i="12"/>
  <c r="AS953" i="12"/>
  <c r="AS954" i="12"/>
  <c r="AS955" i="12"/>
  <c r="AS956" i="12"/>
  <c r="AS957" i="12"/>
  <c r="AS958" i="12"/>
  <c r="AS959" i="12"/>
  <c r="AS960" i="12"/>
  <c r="AS961" i="12"/>
  <c r="AS962" i="12"/>
  <c r="AS963" i="12"/>
  <c r="AS964" i="12"/>
  <c r="AS965" i="12"/>
  <c r="AS966" i="12"/>
  <c r="AS967" i="12"/>
  <c r="AS968" i="12"/>
  <c r="AS969" i="12"/>
  <c r="AS970" i="12"/>
  <c r="AS971" i="12"/>
  <c r="AS972" i="12"/>
  <c r="AS973" i="12"/>
  <c r="AS974" i="12"/>
  <c r="AS975" i="12"/>
  <c r="AS976" i="12"/>
  <c r="AS977" i="12"/>
  <c r="AS978" i="12"/>
  <c r="AS979" i="12"/>
  <c r="AS980" i="12"/>
  <c r="AS981" i="12"/>
  <c r="AS982" i="12"/>
  <c r="AS983" i="12"/>
  <c r="AS984" i="12"/>
  <c r="AS985" i="12"/>
  <c r="AS986" i="12"/>
  <c r="AS987" i="12"/>
  <c r="AS988" i="12"/>
  <c r="AS989" i="12"/>
  <c r="AS990" i="12"/>
  <c r="AS991" i="12"/>
  <c r="AS992" i="12"/>
  <c r="AS993" i="12"/>
  <c r="AS994" i="12"/>
  <c r="AS995" i="12"/>
  <c r="AS996" i="12"/>
  <c r="AS997" i="12"/>
  <c r="AS998" i="12"/>
  <c r="AS999" i="12"/>
  <c r="AS1000" i="12"/>
  <c r="AS1001" i="12"/>
  <c r="AS1002" i="12"/>
  <c r="AS1003" i="12"/>
  <c r="AS1004" i="12"/>
  <c r="AS1005" i="12"/>
  <c r="AS1006" i="12"/>
  <c r="AS1007" i="12"/>
  <c r="AS1008" i="12"/>
  <c r="AS1009" i="12"/>
  <c r="AS1010" i="12"/>
  <c r="AS1011" i="12"/>
  <c r="AS1012" i="12"/>
  <c r="AS1013" i="12"/>
  <c r="AS1014" i="12"/>
  <c r="AS1015" i="12"/>
  <c r="AS1016" i="12"/>
  <c r="AS1017" i="12"/>
  <c r="AS1018" i="12"/>
  <c r="AS1019" i="12"/>
  <c r="AS1020" i="12"/>
  <c r="AS1021" i="12"/>
  <c r="AS1022" i="12"/>
  <c r="AS1023" i="12"/>
  <c r="AS1024" i="12"/>
  <c r="AS1025" i="12"/>
  <c r="AS1026" i="12"/>
  <c r="AS1027" i="12"/>
  <c r="AS1028" i="12"/>
  <c r="AS3" i="12"/>
  <c r="AR84" i="12"/>
  <c r="E84" i="16" s="1"/>
  <c r="AR90" i="12"/>
  <c r="E90" i="16" s="1"/>
  <c r="AR96" i="12"/>
  <c r="E96" i="16" s="1"/>
  <c r="AR102" i="12"/>
  <c r="E102" i="16" s="1"/>
  <c r="AR108" i="12"/>
  <c r="E108" i="16" s="1"/>
  <c r="AR114" i="12"/>
  <c r="E114" i="16" s="1"/>
  <c r="AR120" i="12"/>
  <c r="E120" i="16" s="1"/>
  <c r="AR126" i="12"/>
  <c r="E126" i="16" s="1"/>
  <c r="AR132" i="12"/>
  <c r="E132" i="16" s="1"/>
  <c r="AR138" i="12"/>
  <c r="E138" i="16" s="1"/>
  <c r="AR144" i="12"/>
  <c r="E144" i="16" s="1"/>
  <c r="AR150" i="12"/>
  <c r="E150" i="16" s="1"/>
  <c r="AR156" i="12"/>
  <c r="E156" i="16" s="1"/>
  <c r="AR162" i="12"/>
  <c r="E162" i="16" s="1"/>
  <c r="AR168" i="12"/>
  <c r="E168" i="16" s="1"/>
  <c r="AR174" i="12"/>
  <c r="E174" i="16" s="1"/>
  <c r="AR180" i="12"/>
  <c r="E180" i="16" s="1"/>
  <c r="AR186" i="12"/>
  <c r="E186" i="16" s="1"/>
  <c r="AR192" i="12"/>
  <c r="E192" i="16" s="1"/>
  <c r="AR198" i="12"/>
  <c r="E198" i="16" s="1"/>
  <c r="AR204" i="12"/>
  <c r="E204" i="16" s="1"/>
  <c r="AR210" i="12"/>
  <c r="E210" i="16" s="1"/>
  <c r="AR216" i="12"/>
  <c r="E216" i="16" s="1"/>
  <c r="AR222" i="12"/>
  <c r="E222" i="16" s="1"/>
  <c r="AR228" i="12"/>
  <c r="E228" i="16" s="1"/>
  <c r="AR234" i="12"/>
  <c r="E234" i="16" s="1"/>
  <c r="AR240" i="12"/>
  <c r="E240" i="16" s="1"/>
  <c r="AR246" i="12"/>
  <c r="E246" i="16" s="1"/>
  <c r="AR252" i="12"/>
  <c r="E252" i="16" s="1"/>
  <c r="AR258" i="12"/>
  <c r="E258" i="16" s="1"/>
  <c r="AR264" i="12"/>
  <c r="E264" i="16" s="1"/>
  <c r="AR270" i="12"/>
  <c r="E270" i="16" s="1"/>
  <c r="AR276" i="12"/>
  <c r="E276" i="16" s="1"/>
  <c r="AR282" i="12"/>
  <c r="E282" i="16" s="1"/>
  <c r="AR288" i="12"/>
  <c r="E288" i="16" s="1"/>
  <c r="AR294" i="12"/>
  <c r="E294" i="16" s="1"/>
  <c r="AR300" i="12"/>
  <c r="E300" i="16" s="1"/>
  <c r="AR306" i="12"/>
  <c r="E306" i="16" s="1"/>
  <c r="AR312" i="12"/>
  <c r="E312" i="16" s="1"/>
  <c r="AR318" i="12"/>
  <c r="E318" i="16" s="1"/>
  <c r="AR324" i="12"/>
  <c r="E324" i="16" s="1"/>
  <c r="AR330" i="12"/>
  <c r="E330" i="16" s="1"/>
  <c r="AR336" i="12"/>
  <c r="E336" i="16" s="1"/>
  <c r="AR342" i="12"/>
  <c r="E342" i="16" s="1"/>
  <c r="AR348" i="12"/>
  <c r="E348" i="16" s="1"/>
  <c r="AR354" i="12"/>
  <c r="E354" i="16" s="1"/>
  <c r="AR360" i="12"/>
  <c r="E360" i="16" s="1"/>
  <c r="AR366" i="12"/>
  <c r="E366" i="16" s="1"/>
  <c r="AR372" i="12"/>
  <c r="E372" i="16" s="1"/>
  <c r="AR378" i="12"/>
  <c r="E378" i="16" s="1"/>
  <c r="AR384" i="12"/>
  <c r="E384" i="16" s="1"/>
  <c r="AR390" i="12"/>
  <c r="E390" i="16" s="1"/>
  <c r="AR396" i="12"/>
  <c r="E396" i="16" s="1"/>
  <c r="AR402" i="12"/>
  <c r="E402" i="16" s="1"/>
  <c r="AR408" i="12"/>
  <c r="E408" i="16" s="1"/>
  <c r="AR414" i="12"/>
  <c r="E414" i="16" s="1"/>
  <c r="AR420" i="12"/>
  <c r="E420" i="16" s="1"/>
  <c r="AR426" i="12"/>
  <c r="E426" i="16" s="1"/>
  <c r="AR432" i="12"/>
  <c r="E432" i="16" s="1"/>
  <c r="AR438" i="12"/>
  <c r="E438" i="16" s="1"/>
  <c r="AR444" i="12"/>
  <c r="E444" i="16" s="1"/>
  <c r="AR450" i="12"/>
  <c r="E450" i="16" s="1"/>
  <c r="AR456" i="12"/>
  <c r="E456" i="16" s="1"/>
  <c r="AR462" i="12"/>
  <c r="E462" i="16" s="1"/>
  <c r="AR468" i="12"/>
  <c r="E468" i="16" s="1"/>
  <c r="AR474" i="12"/>
  <c r="E474" i="16" s="1"/>
  <c r="AR480" i="12"/>
  <c r="E480" i="16" s="1"/>
  <c r="AR486" i="12"/>
  <c r="E486" i="16" s="1"/>
  <c r="AR492" i="12"/>
  <c r="E492" i="16" s="1"/>
  <c r="AR498" i="12"/>
  <c r="E498" i="16" s="1"/>
  <c r="AR504" i="12"/>
  <c r="E504" i="16" s="1"/>
  <c r="AR510" i="12"/>
  <c r="E510" i="16" s="1"/>
  <c r="AR516" i="12"/>
  <c r="E516" i="16" s="1"/>
  <c r="AR522" i="12"/>
  <c r="E522" i="16" s="1"/>
  <c r="AR528" i="12"/>
  <c r="E528" i="16" s="1"/>
  <c r="AR534" i="12"/>
  <c r="E534" i="16" s="1"/>
  <c r="AR540" i="12"/>
  <c r="E540" i="16" s="1"/>
  <c r="AR546" i="12"/>
  <c r="E546" i="16" s="1"/>
  <c r="AR552" i="12"/>
  <c r="E552" i="16" s="1"/>
  <c r="AR558" i="12"/>
  <c r="E558" i="16" s="1"/>
  <c r="AR564" i="12"/>
  <c r="E564" i="16" s="1"/>
  <c r="AR570" i="12"/>
  <c r="E570" i="16" s="1"/>
  <c r="AR576" i="12"/>
  <c r="E576" i="16" s="1"/>
  <c r="AR582" i="12"/>
  <c r="E582" i="16" s="1"/>
  <c r="AR761" i="12"/>
  <c r="E761" i="16" s="1"/>
  <c r="AR767" i="12"/>
  <c r="E767" i="16" s="1"/>
  <c r="AR773" i="12"/>
  <c r="E773" i="16" s="1"/>
  <c r="AR779" i="12"/>
  <c r="E779" i="16" s="1"/>
  <c r="AR785" i="12"/>
  <c r="E785" i="16" s="1"/>
  <c r="AR791" i="12"/>
  <c r="E791" i="16" s="1"/>
  <c r="AR797" i="12"/>
  <c r="E797" i="16" s="1"/>
  <c r="AR803" i="12"/>
  <c r="E803" i="16" s="1"/>
  <c r="AR809" i="12"/>
  <c r="E809" i="16" s="1"/>
  <c r="AR815" i="12"/>
  <c r="E815" i="16" s="1"/>
  <c r="AR821" i="12"/>
  <c r="E821" i="16" s="1"/>
  <c r="AR827" i="12"/>
  <c r="E827" i="16" s="1"/>
  <c r="AR833" i="12"/>
  <c r="E833" i="16" s="1"/>
  <c r="AR839" i="12"/>
  <c r="E839" i="16" s="1"/>
  <c r="AR845" i="12"/>
  <c r="E845" i="16" s="1"/>
  <c r="AR851" i="12"/>
  <c r="E851" i="16" s="1"/>
  <c r="AR857" i="12"/>
  <c r="E857" i="16" s="1"/>
  <c r="AR863" i="12"/>
  <c r="E863" i="16" s="1"/>
  <c r="AR869" i="12"/>
  <c r="E869" i="16" s="1"/>
  <c r="AR875" i="12"/>
  <c r="E875" i="16" s="1"/>
  <c r="AR881" i="12"/>
  <c r="E881" i="16" s="1"/>
  <c r="AR887" i="12"/>
  <c r="E887" i="16" s="1"/>
  <c r="AR893" i="12"/>
  <c r="E893" i="16" s="1"/>
  <c r="AR899" i="12"/>
  <c r="E899" i="16" s="1"/>
  <c r="AR905" i="12"/>
  <c r="E905" i="16" s="1"/>
  <c r="AR911" i="12"/>
  <c r="E911" i="16" s="1"/>
  <c r="AR917" i="12"/>
  <c r="E917" i="16" s="1"/>
  <c r="AR923" i="12"/>
  <c r="E923" i="16" s="1"/>
  <c r="AR929" i="12"/>
  <c r="E929" i="16" s="1"/>
  <c r="AR935" i="12"/>
  <c r="E935" i="16" s="1"/>
  <c r="AR941" i="12"/>
  <c r="E941" i="16" s="1"/>
  <c r="AR947" i="12"/>
  <c r="E947" i="16" s="1"/>
  <c r="AR953" i="12"/>
  <c r="E953" i="16" s="1"/>
  <c r="AR959" i="12"/>
  <c r="E959" i="16" s="1"/>
  <c r="AR965" i="12"/>
  <c r="E965" i="16" s="1"/>
  <c r="AR977" i="12"/>
  <c r="E977" i="16" s="1"/>
  <c r="AR983" i="12"/>
  <c r="E983" i="16" s="1"/>
  <c r="AR989" i="12"/>
  <c r="E989" i="16" s="1"/>
  <c r="AR995" i="12"/>
  <c r="E995" i="16" s="1"/>
  <c r="AR1001" i="12"/>
  <c r="E1001" i="16" s="1"/>
  <c r="AR1007" i="12"/>
  <c r="E1007" i="16" s="1"/>
  <c r="AR1013" i="12"/>
  <c r="E1013" i="16" s="1"/>
  <c r="AR1019" i="12"/>
  <c r="E1019" i="16" s="1"/>
  <c r="AR1025" i="12"/>
  <c r="E1025" i="16" s="1"/>
  <c r="R35" i="1"/>
  <c r="R32" i="1"/>
  <c r="S2" i="1"/>
  <c r="S28" i="1"/>
  <c r="AI1029" i="12"/>
  <c r="AI1028" i="12"/>
  <c r="AI1027" i="12"/>
  <c r="AI1026" i="12"/>
  <c r="AI1025" i="12"/>
  <c r="AI1024" i="12"/>
  <c r="AI1023" i="12"/>
  <c r="AI1022" i="12"/>
  <c r="AI1021" i="12"/>
  <c r="AI1020" i="12"/>
  <c r="AI1019" i="12"/>
  <c r="AI1018" i="12"/>
  <c r="AI1017" i="12"/>
  <c r="AI1016" i="12"/>
  <c r="AI1015" i="12"/>
  <c r="AI1014" i="12"/>
  <c r="AI1013" i="12"/>
  <c r="AI1012" i="12"/>
  <c r="AI1011" i="12"/>
  <c r="AI1010" i="12"/>
  <c r="AI1009" i="12"/>
  <c r="AI1008" i="12"/>
  <c r="AI1007" i="12"/>
  <c r="AI1006" i="12"/>
  <c r="AI1005" i="12"/>
  <c r="AI1004" i="12"/>
  <c r="AI1003" i="12"/>
  <c r="AI1002" i="12"/>
  <c r="AI1001" i="12"/>
  <c r="AI1000" i="12"/>
  <c r="AI999" i="12"/>
  <c r="AI998" i="12"/>
  <c r="AI997" i="12"/>
  <c r="AI996" i="12"/>
  <c r="AI995" i="12"/>
  <c r="AI994" i="12"/>
  <c r="AI993" i="12"/>
  <c r="AI992" i="12"/>
  <c r="AI991" i="12"/>
  <c r="AI990" i="12"/>
  <c r="AI989" i="12"/>
  <c r="AI988" i="12"/>
  <c r="AI987" i="12"/>
  <c r="AI986" i="12"/>
  <c r="AI985" i="12"/>
  <c r="AI984" i="12"/>
  <c r="AI983" i="12"/>
  <c r="AI982" i="12"/>
  <c r="AI981" i="12"/>
  <c r="AI980" i="12"/>
  <c r="AI979" i="12"/>
  <c r="AI978" i="12"/>
  <c r="AI977" i="12"/>
  <c r="AI976" i="12"/>
  <c r="AI975" i="12"/>
  <c r="AI974" i="12"/>
  <c r="AI973" i="12"/>
  <c r="AI972" i="12"/>
  <c r="AI971" i="12"/>
  <c r="AI970" i="12"/>
  <c r="AI969" i="12"/>
  <c r="AI968" i="12"/>
  <c r="AI967" i="12"/>
  <c r="AI966" i="12"/>
  <c r="AI965" i="12"/>
  <c r="AI964" i="12"/>
  <c r="AI963" i="12"/>
  <c r="AI962" i="12"/>
  <c r="AI961" i="12"/>
  <c r="AI960" i="12"/>
  <c r="AI959" i="12"/>
  <c r="AI958" i="12"/>
  <c r="AI957" i="12"/>
  <c r="AI956" i="12"/>
  <c r="AI955" i="12"/>
  <c r="AI954" i="12"/>
  <c r="AI953" i="12"/>
  <c r="AI952" i="12"/>
  <c r="AI951" i="12"/>
  <c r="AI950" i="12"/>
  <c r="AI949" i="12"/>
  <c r="AI948" i="12"/>
  <c r="AI947" i="12"/>
  <c r="AI946" i="12"/>
  <c r="AI945" i="12"/>
  <c r="AI944" i="12"/>
  <c r="AI943" i="12"/>
  <c r="AI942" i="12"/>
  <c r="AI941" i="12"/>
  <c r="AI940" i="12"/>
  <c r="AI939" i="12"/>
  <c r="AI938" i="12"/>
  <c r="AI937" i="12"/>
  <c r="AI936" i="12"/>
  <c r="AI935" i="12"/>
  <c r="AI934" i="12"/>
  <c r="AI933" i="12"/>
  <c r="AI932" i="12"/>
  <c r="AI931" i="12"/>
  <c r="AI930" i="12"/>
  <c r="AI929" i="12"/>
  <c r="AI928" i="12"/>
  <c r="AI927" i="12"/>
  <c r="AI926" i="12"/>
  <c r="AI925" i="12"/>
  <c r="AI924" i="12"/>
  <c r="AI923" i="12"/>
  <c r="AI922" i="12"/>
  <c r="AI921" i="12"/>
  <c r="AI920" i="12"/>
  <c r="AI919" i="12"/>
  <c r="AI918" i="12"/>
  <c r="AI917" i="12"/>
  <c r="AI916" i="12"/>
  <c r="AI915" i="12"/>
  <c r="AI914" i="12"/>
  <c r="AI913" i="12"/>
  <c r="AI912" i="12"/>
  <c r="AI911" i="12"/>
  <c r="AI910" i="12"/>
  <c r="AI909" i="12"/>
  <c r="AI908" i="12"/>
  <c r="AI907" i="12"/>
  <c r="AI906" i="12"/>
  <c r="AI905" i="12"/>
  <c r="AI904" i="12"/>
  <c r="AI903" i="12"/>
  <c r="AI902" i="12"/>
  <c r="AI901" i="12"/>
  <c r="AI900" i="12"/>
  <c r="AI899" i="12"/>
  <c r="AI898" i="12"/>
  <c r="AI897" i="12"/>
  <c r="AI896" i="12"/>
  <c r="AI895" i="12"/>
  <c r="AI894" i="12"/>
  <c r="AI893" i="12"/>
  <c r="AI892" i="12"/>
  <c r="AI891" i="12"/>
  <c r="AI890" i="12"/>
  <c r="AI889" i="12"/>
  <c r="AI888" i="12"/>
  <c r="AI887" i="12"/>
  <c r="AI886" i="12"/>
  <c r="AI885" i="12"/>
  <c r="AI884" i="12"/>
  <c r="AI883" i="12"/>
  <c r="AI882" i="12"/>
  <c r="AI881" i="12"/>
  <c r="AI880" i="12"/>
  <c r="AI879" i="12"/>
  <c r="AI878" i="12"/>
  <c r="AI877" i="12"/>
  <c r="AI876" i="12"/>
  <c r="AI875" i="12"/>
  <c r="AI874" i="12"/>
  <c r="AI873" i="12"/>
  <c r="AI872" i="12"/>
  <c r="AI871" i="12"/>
  <c r="AI870" i="12"/>
  <c r="AI869" i="12"/>
  <c r="AI868" i="12"/>
  <c r="AI867" i="12"/>
  <c r="AI866" i="12"/>
  <c r="AI865" i="12"/>
  <c r="AI864" i="12"/>
  <c r="AI863" i="12"/>
  <c r="AI862" i="12"/>
  <c r="AI861" i="12"/>
  <c r="AI860" i="12"/>
  <c r="AI859" i="12"/>
  <c r="AI858" i="12"/>
  <c r="AI857" i="12"/>
  <c r="AI856" i="12"/>
  <c r="AI855" i="12"/>
  <c r="AI854" i="12"/>
  <c r="AI853" i="12"/>
  <c r="AI852" i="12"/>
  <c r="AI851" i="12"/>
  <c r="AI850" i="12"/>
  <c r="AI849" i="12"/>
  <c r="AI848" i="12"/>
  <c r="AI847" i="12"/>
  <c r="AI846" i="12"/>
  <c r="AI845" i="12"/>
  <c r="AI844" i="12"/>
  <c r="AI843" i="12"/>
  <c r="AI842" i="12"/>
  <c r="AI841" i="12"/>
  <c r="AI840" i="12"/>
  <c r="AI839" i="12"/>
  <c r="AI838" i="12"/>
  <c r="AI837" i="12"/>
  <c r="AI836" i="12"/>
  <c r="AI835" i="12"/>
  <c r="AI834" i="12"/>
  <c r="AI833" i="12"/>
  <c r="AI832" i="12"/>
  <c r="AI831" i="12"/>
  <c r="AI830" i="12"/>
  <c r="AI829" i="12"/>
  <c r="AI828" i="12"/>
  <c r="AI827" i="12"/>
  <c r="AI826" i="12"/>
  <c r="AI825" i="12"/>
  <c r="AI824" i="12"/>
  <c r="AI823" i="12"/>
  <c r="AI822" i="12"/>
  <c r="AI821" i="12"/>
  <c r="AI820" i="12"/>
  <c r="AI819" i="12"/>
  <c r="AI818" i="12"/>
  <c r="AI817" i="12"/>
  <c r="AI816" i="12"/>
  <c r="AI815" i="12"/>
  <c r="AI814" i="12"/>
  <c r="AI813" i="12"/>
  <c r="AI812" i="12"/>
  <c r="AI811" i="12"/>
  <c r="AI810" i="12"/>
  <c r="AI809" i="12"/>
  <c r="AI808" i="12"/>
  <c r="AI807" i="12"/>
  <c r="AI806" i="12"/>
  <c r="AI805" i="12"/>
  <c r="AI804" i="12"/>
  <c r="AI803" i="12"/>
  <c r="AI802" i="12"/>
  <c r="AI801" i="12"/>
  <c r="AI800" i="12"/>
  <c r="AI799" i="12"/>
  <c r="AI798" i="12"/>
  <c r="AI797" i="12"/>
  <c r="AI796" i="12"/>
  <c r="AI795" i="12"/>
  <c r="AI794" i="12"/>
  <c r="AI793" i="12"/>
  <c r="AI792" i="12"/>
  <c r="AI791" i="12"/>
  <c r="AI790" i="12"/>
  <c r="AI789" i="12"/>
  <c r="AI788" i="12"/>
  <c r="AI787" i="12"/>
  <c r="AI786" i="12"/>
  <c r="AI785" i="12"/>
  <c r="AI784" i="12"/>
  <c r="AI783" i="12"/>
  <c r="AI782" i="12"/>
  <c r="AI781" i="12"/>
  <c r="AI780" i="12"/>
  <c r="AI779" i="12"/>
  <c r="AI778" i="12"/>
  <c r="AI777" i="12"/>
  <c r="AI776" i="12"/>
  <c r="AI775" i="12"/>
  <c r="AI774" i="12"/>
  <c r="AI773" i="12"/>
  <c r="AI772" i="12"/>
  <c r="AI771" i="12"/>
  <c r="AI770" i="12"/>
  <c r="AI769" i="12"/>
  <c r="AI768" i="12"/>
  <c r="AI767" i="12"/>
  <c r="AI766" i="12"/>
  <c r="AI765" i="12"/>
  <c r="AI764" i="12"/>
  <c r="AI763" i="12"/>
  <c r="AI762" i="12"/>
  <c r="AI761" i="12"/>
  <c r="AI760" i="12"/>
  <c r="AI759" i="12"/>
  <c r="AI758" i="12"/>
  <c r="AI757" i="12"/>
  <c r="AI756" i="12"/>
  <c r="AI755" i="12"/>
  <c r="AI754" i="12"/>
  <c r="AI753" i="12"/>
  <c r="AI752" i="12"/>
  <c r="AI751" i="12"/>
  <c r="AI750" i="12"/>
  <c r="AI749" i="12"/>
  <c r="AI748" i="12"/>
  <c r="AI747" i="12"/>
  <c r="AI746" i="12"/>
  <c r="AI745" i="12"/>
  <c r="AI744" i="12"/>
  <c r="AI743" i="12"/>
  <c r="AI742" i="12"/>
  <c r="AI741" i="12"/>
  <c r="AI740" i="12"/>
  <c r="AI739" i="12"/>
  <c r="AI738" i="12"/>
  <c r="AI737" i="12"/>
  <c r="AI736" i="12"/>
  <c r="AI735" i="12"/>
  <c r="AI734" i="12"/>
  <c r="AI733" i="12"/>
  <c r="AI732" i="12"/>
  <c r="AI731" i="12"/>
  <c r="AI730" i="12"/>
  <c r="AI729" i="12"/>
  <c r="AI728" i="12"/>
  <c r="AI727" i="12"/>
  <c r="AI726" i="12"/>
  <c r="AI725" i="12"/>
  <c r="AI724" i="12"/>
  <c r="AI723" i="12"/>
  <c r="AI722" i="12"/>
  <c r="AI721" i="12"/>
  <c r="AI720" i="12"/>
  <c r="AI719" i="12"/>
  <c r="AI718" i="12"/>
  <c r="AI717" i="12"/>
  <c r="AI716" i="12"/>
  <c r="AI715" i="12"/>
  <c r="AI714" i="12"/>
  <c r="AI713" i="12"/>
  <c r="AI712" i="12"/>
  <c r="AI711" i="12"/>
  <c r="AI710" i="12"/>
  <c r="AI709" i="12"/>
  <c r="AI708" i="12"/>
  <c r="AI707" i="12"/>
  <c r="AI706" i="12"/>
  <c r="AI705" i="12"/>
  <c r="AI704" i="12"/>
  <c r="AI703" i="12"/>
  <c r="AI702" i="12"/>
  <c r="AI701" i="12"/>
  <c r="AI700" i="12"/>
  <c r="AI699" i="12"/>
  <c r="AI698" i="12"/>
  <c r="AI697" i="12"/>
  <c r="AI696" i="12"/>
  <c r="AI695" i="12"/>
  <c r="AI694" i="12"/>
  <c r="AI693" i="12"/>
  <c r="AI692" i="12"/>
  <c r="AI691" i="12"/>
  <c r="AI690" i="12"/>
  <c r="AI689" i="12"/>
  <c r="AI688" i="12"/>
  <c r="AI687" i="12"/>
  <c r="AI686" i="12"/>
  <c r="AI685" i="12"/>
  <c r="AI684" i="12"/>
  <c r="AI683" i="12"/>
  <c r="AI682" i="12"/>
  <c r="AI681" i="12"/>
  <c r="AI680" i="12"/>
  <c r="AI679" i="12"/>
  <c r="AI678" i="12"/>
  <c r="AI677" i="12"/>
  <c r="AI676" i="12"/>
  <c r="AI675" i="12"/>
  <c r="AI674" i="12"/>
  <c r="AI673" i="12"/>
  <c r="AI672" i="12"/>
  <c r="AI671" i="12"/>
  <c r="AI670" i="12"/>
  <c r="AI669" i="12"/>
  <c r="AI668" i="12"/>
  <c r="AI667" i="12"/>
  <c r="AI666" i="12"/>
  <c r="AI665" i="12"/>
  <c r="AI664" i="12"/>
  <c r="AI663" i="12"/>
  <c r="AI662" i="12"/>
  <c r="AI661" i="12"/>
  <c r="AI660" i="12"/>
  <c r="AI659" i="12"/>
  <c r="AI658" i="12"/>
  <c r="AI657" i="12"/>
  <c r="AI656" i="12"/>
  <c r="AI655" i="12"/>
  <c r="AI654" i="12"/>
  <c r="AI653" i="12"/>
  <c r="AI652" i="12"/>
  <c r="AI651" i="12"/>
  <c r="AI650" i="12"/>
  <c r="AI649" i="12"/>
  <c r="AI648" i="12"/>
  <c r="AI647" i="12"/>
  <c r="AI646" i="12"/>
  <c r="AI645" i="12"/>
  <c r="AI644" i="12"/>
  <c r="AI643" i="12"/>
  <c r="AI642" i="12"/>
  <c r="AI641" i="12"/>
  <c r="AI640" i="12"/>
  <c r="AI639" i="12"/>
  <c r="AI638" i="12"/>
  <c r="AI637" i="12"/>
  <c r="AI636" i="12"/>
  <c r="AI635" i="12"/>
  <c r="AI634" i="12"/>
  <c r="AI633" i="12"/>
  <c r="AI632" i="12"/>
  <c r="AI631" i="12"/>
  <c r="AI630" i="12"/>
  <c r="AI629" i="12"/>
  <c r="AI628" i="12"/>
  <c r="AI627" i="12"/>
  <c r="AI626" i="12"/>
  <c r="AI625" i="12"/>
  <c r="AI624" i="12"/>
  <c r="AI623" i="12"/>
  <c r="AI622" i="12"/>
  <c r="AI621" i="12"/>
  <c r="AI620" i="12"/>
  <c r="AI619" i="12"/>
  <c r="AI618" i="12"/>
  <c r="AI617" i="12"/>
  <c r="AI616" i="12"/>
  <c r="AI615" i="12"/>
  <c r="AI614" i="12"/>
  <c r="AI613" i="12"/>
  <c r="AI612" i="12"/>
  <c r="AI611" i="12"/>
  <c r="AI610" i="12"/>
  <c r="AI609" i="12"/>
  <c r="AI608" i="12"/>
  <c r="AI607" i="12"/>
  <c r="AI606" i="12"/>
  <c r="AI605" i="12"/>
  <c r="AI604" i="12"/>
  <c r="AI603" i="12"/>
  <c r="AI602" i="12"/>
  <c r="AI601" i="12"/>
  <c r="AI600" i="12"/>
  <c r="AI599" i="12"/>
  <c r="AI598" i="12"/>
  <c r="AI597" i="12"/>
  <c r="AI596" i="12"/>
  <c r="AI595" i="12"/>
  <c r="AI594" i="12"/>
  <c r="AI593" i="12"/>
  <c r="AI592" i="12"/>
  <c r="AI591" i="12"/>
  <c r="AI590" i="12"/>
  <c r="AI589" i="12"/>
  <c r="AI588" i="12"/>
  <c r="AI587" i="12"/>
  <c r="AI586" i="12"/>
  <c r="AI585" i="12"/>
  <c r="AI584" i="12"/>
  <c r="AI583" i="12"/>
  <c r="AI582" i="12"/>
  <c r="AI581" i="12"/>
  <c r="AI580" i="12"/>
  <c r="AI579" i="12"/>
  <c r="AI578" i="12"/>
  <c r="AI577" i="12"/>
  <c r="AI576" i="12"/>
  <c r="AI575" i="12"/>
  <c r="AI574" i="12"/>
  <c r="AI573" i="12"/>
  <c r="AI572" i="12"/>
  <c r="AI571" i="12"/>
  <c r="AI570" i="12"/>
  <c r="AI569" i="12"/>
  <c r="AI568" i="12"/>
  <c r="AI567" i="12"/>
  <c r="AI566" i="12"/>
  <c r="AI565" i="12"/>
  <c r="AI564" i="12"/>
  <c r="AI563" i="12"/>
  <c r="AI562" i="12"/>
  <c r="AI561" i="12"/>
  <c r="AI560" i="12"/>
  <c r="AI559" i="12"/>
  <c r="AI558" i="12"/>
  <c r="AI557" i="12"/>
  <c r="AI556" i="12"/>
  <c r="AI555" i="12"/>
  <c r="AI554" i="12"/>
  <c r="AI553" i="12"/>
  <c r="AI552" i="12"/>
  <c r="AI551" i="12"/>
  <c r="AI550" i="12"/>
  <c r="AI549" i="12"/>
  <c r="AI548" i="12"/>
  <c r="AI547" i="12"/>
  <c r="AI546" i="12"/>
  <c r="AI545" i="12"/>
  <c r="AI544" i="12"/>
  <c r="AI543" i="12"/>
  <c r="AI542" i="12"/>
  <c r="AI541" i="12"/>
  <c r="AI540" i="12"/>
  <c r="AI539" i="12"/>
  <c r="AI538" i="12"/>
  <c r="AI537" i="12"/>
  <c r="AI536" i="12"/>
  <c r="AI535" i="12"/>
  <c r="AI534" i="12"/>
  <c r="AI533" i="12"/>
  <c r="AI532" i="12"/>
  <c r="AI531" i="12"/>
  <c r="AI530" i="12"/>
  <c r="AI529" i="12"/>
  <c r="AI528" i="12"/>
  <c r="AI527" i="12"/>
  <c r="AI526" i="12"/>
  <c r="AI525" i="12"/>
  <c r="AI524" i="12"/>
  <c r="AI523" i="12"/>
  <c r="AI522" i="12"/>
  <c r="AI521" i="12"/>
  <c r="AI520" i="12"/>
  <c r="AI519" i="12"/>
  <c r="AI518" i="12"/>
  <c r="AI517" i="12"/>
  <c r="AI516" i="12"/>
  <c r="AI515" i="12"/>
  <c r="AI514" i="12"/>
  <c r="AI513" i="12"/>
  <c r="AI512" i="12"/>
  <c r="AI511" i="12"/>
  <c r="AI510" i="12"/>
  <c r="AI509" i="12"/>
  <c r="AI508" i="12"/>
  <c r="AI507" i="12"/>
  <c r="AI506" i="12"/>
  <c r="AI505" i="12"/>
  <c r="AI504" i="12"/>
  <c r="AI503" i="12"/>
  <c r="AI502" i="12"/>
  <c r="AI501" i="12"/>
  <c r="AI500" i="12"/>
  <c r="AI499" i="12"/>
  <c r="AI498" i="12"/>
  <c r="AI497" i="12"/>
  <c r="AI496" i="12"/>
  <c r="AI495" i="12"/>
  <c r="AI494" i="12"/>
  <c r="AI493" i="12"/>
  <c r="AI492" i="12"/>
  <c r="AI491" i="12"/>
  <c r="AI490" i="12"/>
  <c r="AI489" i="12"/>
  <c r="AI488" i="12"/>
  <c r="AI487" i="12"/>
  <c r="AI486" i="12"/>
  <c r="AI485" i="12"/>
  <c r="AI484" i="12"/>
  <c r="AI483" i="12"/>
  <c r="AI482" i="12"/>
  <c r="AI481" i="12"/>
  <c r="AI480" i="12"/>
  <c r="AI479" i="12"/>
  <c r="AI478" i="12"/>
  <c r="AI477" i="12"/>
  <c r="AI476" i="12"/>
  <c r="AI475" i="12"/>
  <c r="AI474" i="12"/>
  <c r="AI473" i="12"/>
  <c r="AI472" i="12"/>
  <c r="AI471" i="12"/>
  <c r="AI470" i="12"/>
  <c r="AI469" i="12"/>
  <c r="AI468" i="12"/>
  <c r="AI467" i="12"/>
  <c r="AI466" i="12"/>
  <c r="AI465" i="12"/>
  <c r="AI464" i="12"/>
  <c r="AI463" i="12"/>
  <c r="AI462" i="12"/>
  <c r="AI461" i="12"/>
  <c r="AI460" i="12"/>
  <c r="AI459" i="12"/>
  <c r="AI458" i="12"/>
  <c r="AI457" i="12"/>
  <c r="AI456" i="12"/>
  <c r="AI455" i="12"/>
  <c r="AI454" i="12"/>
  <c r="AI453" i="12"/>
  <c r="AI452" i="12"/>
  <c r="AI451" i="12"/>
  <c r="AI450" i="12"/>
  <c r="AI449" i="12"/>
  <c r="AI448" i="12"/>
  <c r="AI447" i="12"/>
  <c r="AI446" i="12"/>
  <c r="AI445" i="12"/>
  <c r="AI444" i="12"/>
  <c r="AI443" i="12"/>
  <c r="AI442" i="12"/>
  <c r="AI441" i="12"/>
  <c r="AI440" i="12"/>
  <c r="AI439" i="12"/>
  <c r="AI438" i="12"/>
  <c r="AI437" i="12"/>
  <c r="AI436" i="12"/>
  <c r="AI435" i="12"/>
  <c r="AI434" i="12"/>
  <c r="AI433" i="12"/>
  <c r="AI432" i="12"/>
  <c r="AI431" i="12"/>
  <c r="AI430" i="12"/>
  <c r="AI429" i="12"/>
  <c r="AI428" i="12"/>
  <c r="AI427" i="12"/>
  <c r="AI426" i="12"/>
  <c r="AI425" i="12"/>
  <c r="AI424" i="12"/>
  <c r="AI423" i="12"/>
  <c r="AI422" i="12"/>
  <c r="AI421" i="12"/>
  <c r="AI420" i="12"/>
  <c r="AI419" i="12"/>
  <c r="AI418" i="12"/>
  <c r="AI417" i="12"/>
  <c r="AI416" i="12"/>
  <c r="AI415" i="12"/>
  <c r="AI414" i="12"/>
  <c r="AI413" i="12"/>
  <c r="AI412" i="12"/>
  <c r="AI411" i="12"/>
  <c r="AI410" i="12"/>
  <c r="AI409" i="12"/>
  <c r="AI408" i="12"/>
  <c r="AI407" i="12"/>
  <c r="AI406" i="12"/>
  <c r="AI405" i="12"/>
  <c r="AI404" i="12"/>
  <c r="AI403" i="12"/>
  <c r="AI402" i="12"/>
  <c r="AI401" i="12"/>
  <c r="AI400" i="12"/>
  <c r="AI399" i="12"/>
  <c r="AI398" i="12"/>
  <c r="AI397" i="12"/>
  <c r="AI396" i="12"/>
  <c r="AI395" i="12"/>
  <c r="AI394" i="12"/>
  <c r="AI393" i="12"/>
  <c r="AI392" i="12"/>
  <c r="AI391" i="12"/>
  <c r="AI390" i="12"/>
  <c r="AI389" i="12"/>
  <c r="AI388" i="12"/>
  <c r="AI387" i="12"/>
  <c r="AI386" i="12"/>
  <c r="AI385" i="12"/>
  <c r="AI384" i="12"/>
  <c r="AI383" i="12"/>
  <c r="AI382" i="12"/>
  <c r="AI381" i="12"/>
  <c r="AI380" i="12"/>
  <c r="AI379" i="12"/>
  <c r="AI378" i="12"/>
  <c r="AI377" i="12"/>
  <c r="AI376" i="12"/>
  <c r="AI375" i="12"/>
  <c r="AI374" i="12"/>
  <c r="AI373" i="12"/>
  <c r="AI372" i="12"/>
  <c r="AI371" i="12"/>
  <c r="AI370" i="12"/>
  <c r="AI369" i="12"/>
  <c r="AI368" i="12"/>
  <c r="AI367" i="12"/>
  <c r="AI366" i="12"/>
  <c r="AI365" i="12"/>
  <c r="AI364" i="12"/>
  <c r="AI363" i="12"/>
  <c r="AI362" i="12"/>
  <c r="AI361" i="12"/>
  <c r="AI360" i="12"/>
  <c r="AI359" i="12"/>
  <c r="AI358" i="12"/>
  <c r="AI357" i="12"/>
  <c r="AI356" i="12"/>
  <c r="AI355" i="12"/>
  <c r="AI354" i="12"/>
  <c r="AI353" i="12"/>
  <c r="AI352" i="12"/>
  <c r="AI351" i="12"/>
  <c r="AI350" i="12"/>
  <c r="AI349" i="12"/>
  <c r="AI348" i="12"/>
  <c r="AI347" i="12"/>
  <c r="AI346" i="12"/>
  <c r="AI345" i="12"/>
  <c r="AI344" i="12"/>
  <c r="AI343" i="12"/>
  <c r="AI342" i="12"/>
  <c r="AI341" i="12"/>
  <c r="AI340" i="12"/>
  <c r="AI339" i="12"/>
  <c r="AI338" i="12"/>
  <c r="AI337" i="12"/>
  <c r="AI336" i="12"/>
  <c r="AI335" i="12"/>
  <c r="AI334" i="12"/>
  <c r="AI333" i="12"/>
  <c r="AI332" i="12"/>
  <c r="AI331" i="12"/>
  <c r="AI330" i="12"/>
  <c r="AI329" i="12"/>
  <c r="AI328" i="12"/>
  <c r="AI327" i="12"/>
  <c r="AI326" i="12"/>
  <c r="AI325" i="12"/>
  <c r="AI324" i="12"/>
  <c r="AI323" i="12"/>
  <c r="AI322" i="12"/>
  <c r="AI321" i="12"/>
  <c r="AI320" i="12"/>
  <c r="AI319" i="12"/>
  <c r="AI318" i="12"/>
  <c r="AI317" i="12"/>
  <c r="AI316" i="12"/>
  <c r="AI315" i="12"/>
  <c r="AI314" i="12"/>
  <c r="AI313" i="12"/>
  <c r="AI312" i="12"/>
  <c r="AI311" i="12"/>
  <c r="AI310" i="12"/>
  <c r="AI309" i="12"/>
  <c r="AI308" i="12"/>
  <c r="AI307" i="12"/>
  <c r="AI306" i="12"/>
  <c r="AI305" i="12"/>
  <c r="AI304" i="12"/>
  <c r="AI303" i="12"/>
  <c r="AI302" i="12"/>
  <c r="AI301" i="12"/>
  <c r="AI300" i="12"/>
  <c r="AI299" i="12"/>
  <c r="AI298" i="12"/>
  <c r="AI297" i="12"/>
  <c r="AI296" i="12"/>
  <c r="AI295" i="12"/>
  <c r="AI294" i="12"/>
  <c r="AI293" i="12"/>
  <c r="AI292" i="12"/>
  <c r="AI291" i="12"/>
  <c r="AI290" i="12"/>
  <c r="AI289" i="12"/>
  <c r="AI288" i="12"/>
  <c r="AI287" i="12"/>
  <c r="AI286" i="12"/>
  <c r="AI285" i="12"/>
  <c r="AI284" i="12"/>
  <c r="AI283" i="12"/>
  <c r="AI282" i="12"/>
  <c r="AI281" i="12"/>
  <c r="AI280" i="12"/>
  <c r="AI279" i="12"/>
  <c r="AI278" i="12"/>
  <c r="AI277" i="12"/>
  <c r="AI276" i="12"/>
  <c r="AI275" i="12"/>
  <c r="AI274" i="12"/>
  <c r="AI273" i="12"/>
  <c r="AI272" i="12"/>
  <c r="AI271" i="12"/>
  <c r="AI270" i="12"/>
  <c r="AI269" i="12"/>
  <c r="AI268" i="12"/>
  <c r="AI267" i="12"/>
  <c r="AI266" i="12"/>
  <c r="AI265" i="12"/>
  <c r="AI264" i="12"/>
  <c r="AI263" i="12"/>
  <c r="AI262" i="12"/>
  <c r="AI261" i="12"/>
  <c r="AI260" i="12"/>
  <c r="AI259" i="12"/>
  <c r="AI258" i="12"/>
  <c r="AI257" i="12"/>
  <c r="AI256" i="12"/>
  <c r="AI255" i="12"/>
  <c r="AI254" i="12"/>
  <c r="AI253" i="12"/>
  <c r="AI252" i="12"/>
  <c r="AI251" i="12"/>
  <c r="AI250" i="12"/>
  <c r="AI249" i="12"/>
  <c r="AI248" i="12"/>
  <c r="AI247" i="12"/>
  <c r="AI246" i="12"/>
  <c r="AI245" i="12"/>
  <c r="AI244" i="12"/>
  <c r="AI243" i="12"/>
  <c r="AI242" i="12"/>
  <c r="AI241" i="12"/>
  <c r="AI240" i="12"/>
  <c r="AI239" i="12"/>
  <c r="AI238" i="12"/>
  <c r="AI237" i="12"/>
  <c r="AI236" i="12"/>
  <c r="AI235" i="12"/>
  <c r="AI234" i="12"/>
  <c r="AI233" i="12"/>
  <c r="AI232" i="12"/>
  <c r="AI231" i="12"/>
  <c r="AI230" i="12"/>
  <c r="AI229" i="12"/>
  <c r="AI228" i="12"/>
  <c r="AI227" i="12"/>
  <c r="AI226" i="12"/>
  <c r="AI225" i="12"/>
  <c r="AI224" i="12"/>
  <c r="AI223" i="12"/>
  <c r="AI222" i="12"/>
  <c r="AI221" i="12"/>
  <c r="AI220" i="12"/>
  <c r="AI219" i="12"/>
  <c r="AI218" i="12"/>
  <c r="AI217" i="12"/>
  <c r="AI216" i="12"/>
  <c r="AI215" i="12"/>
  <c r="AI214" i="12"/>
  <c r="AI213" i="12"/>
  <c r="AI212" i="12"/>
  <c r="AI211" i="12"/>
  <c r="AI210" i="12"/>
  <c r="AI209" i="12"/>
  <c r="AI208" i="12"/>
  <c r="AI207" i="12"/>
  <c r="AI206" i="12"/>
  <c r="AI205" i="12"/>
  <c r="AI204" i="12"/>
  <c r="AI203" i="12"/>
  <c r="AI202" i="12"/>
  <c r="AI201" i="12"/>
  <c r="AI200" i="12"/>
  <c r="AI199" i="12"/>
  <c r="AI198" i="12"/>
  <c r="AI197" i="12"/>
  <c r="AI196" i="12"/>
  <c r="AI195" i="12"/>
  <c r="AI194" i="12"/>
  <c r="AI193" i="12"/>
  <c r="AI192" i="12"/>
  <c r="AI191" i="12"/>
  <c r="AI190" i="12"/>
  <c r="AI189" i="12"/>
  <c r="AI188" i="12"/>
  <c r="AI187" i="12"/>
  <c r="AI186" i="12"/>
  <c r="AI185" i="12"/>
  <c r="AI184" i="12"/>
  <c r="AI183" i="12"/>
  <c r="AI182" i="12"/>
  <c r="AI181" i="12"/>
  <c r="AI180" i="12"/>
  <c r="AI179" i="12"/>
  <c r="AI178" i="12"/>
  <c r="AI177" i="12"/>
  <c r="AI176" i="12"/>
  <c r="AI175" i="12"/>
  <c r="AI174" i="12"/>
  <c r="AI173" i="12"/>
  <c r="AI172" i="12"/>
  <c r="AI171" i="12"/>
  <c r="AI170" i="12"/>
  <c r="AI169" i="12"/>
  <c r="AI168" i="12"/>
  <c r="AI167" i="12"/>
  <c r="AI166" i="12"/>
  <c r="AI165" i="12"/>
  <c r="AI164" i="12"/>
  <c r="AI163" i="12"/>
  <c r="AI162" i="12"/>
  <c r="AI161" i="12"/>
  <c r="AI160" i="12"/>
  <c r="AI159" i="12"/>
  <c r="AI158" i="12"/>
  <c r="AI157" i="12"/>
  <c r="AI156" i="12"/>
  <c r="AI155" i="12"/>
  <c r="AI154" i="12"/>
  <c r="AI153" i="12"/>
  <c r="AI152" i="12"/>
  <c r="AI151" i="12"/>
  <c r="AI150" i="12"/>
  <c r="AI149" i="12"/>
  <c r="AI148" i="12"/>
  <c r="AI147" i="12"/>
  <c r="AI146" i="12"/>
  <c r="AI145" i="12"/>
  <c r="AI144" i="12"/>
  <c r="AI143" i="12"/>
  <c r="AI142" i="12"/>
  <c r="AI141" i="12"/>
  <c r="AI140" i="12"/>
  <c r="AI139" i="12"/>
  <c r="AI138" i="12"/>
  <c r="AI137" i="12"/>
  <c r="AI136" i="12"/>
  <c r="AI135" i="12"/>
  <c r="AI134" i="12"/>
  <c r="AI133" i="12"/>
  <c r="AI132" i="12"/>
  <c r="AI131" i="12"/>
  <c r="AI130" i="12"/>
  <c r="AI129" i="12"/>
  <c r="AI128" i="12"/>
  <c r="AI127" i="12"/>
  <c r="AI126" i="12"/>
  <c r="AI125" i="12"/>
  <c r="AI124" i="12"/>
  <c r="AI123" i="12"/>
  <c r="AI122" i="12"/>
  <c r="AI121" i="12"/>
  <c r="AI120" i="12"/>
  <c r="AI119" i="12"/>
  <c r="AI118" i="12"/>
  <c r="AI117" i="12"/>
  <c r="AI116" i="12"/>
  <c r="AI115" i="12"/>
  <c r="AI114" i="12"/>
  <c r="AI113" i="12"/>
  <c r="AI112" i="12"/>
  <c r="AI111" i="12"/>
  <c r="AI110" i="12"/>
  <c r="AI109" i="12"/>
  <c r="AI108" i="12"/>
  <c r="AI107" i="12"/>
  <c r="AI106" i="12"/>
  <c r="AI105" i="12"/>
  <c r="AI104" i="12"/>
  <c r="AI103" i="12"/>
  <c r="AI102" i="12"/>
  <c r="AI101" i="12"/>
  <c r="AI100" i="12"/>
  <c r="AI99" i="12"/>
  <c r="AI98" i="12"/>
  <c r="AI97" i="12"/>
  <c r="AI96" i="12"/>
  <c r="AI95" i="12"/>
  <c r="AI94" i="12"/>
  <c r="AI93" i="12"/>
  <c r="AI92" i="12"/>
  <c r="AI91" i="12"/>
  <c r="AI90" i="12"/>
  <c r="AI89" i="12"/>
  <c r="AI88" i="12"/>
  <c r="AI87" i="12"/>
  <c r="AI86" i="12"/>
  <c r="AI85" i="12"/>
  <c r="AI84" i="12"/>
  <c r="AI83" i="12"/>
  <c r="AI82" i="12"/>
  <c r="AI81" i="12"/>
  <c r="AI80" i="12"/>
  <c r="AI79" i="12"/>
  <c r="AI78" i="12"/>
  <c r="AI77" i="12"/>
  <c r="AI76" i="12"/>
  <c r="AI75" i="12"/>
  <c r="AI74" i="12"/>
  <c r="AI73" i="12"/>
  <c r="AI72" i="12"/>
  <c r="AI71" i="12"/>
  <c r="AI70" i="12"/>
  <c r="AI69" i="12"/>
  <c r="AI68" i="12"/>
  <c r="AI67" i="12"/>
  <c r="AI66" i="12"/>
  <c r="AI65" i="12"/>
  <c r="AI64" i="12"/>
  <c r="AI63" i="12"/>
  <c r="AI62" i="12"/>
  <c r="AI61" i="12"/>
  <c r="AI60" i="12"/>
  <c r="AI59" i="12"/>
  <c r="AI58" i="12"/>
  <c r="AI57" i="12"/>
  <c r="AI56" i="12"/>
  <c r="AI55" i="12"/>
  <c r="AI54" i="12"/>
  <c r="AI53" i="12"/>
  <c r="AI52" i="12"/>
  <c r="AI51" i="12"/>
  <c r="AI50" i="12"/>
  <c r="AI49" i="12"/>
  <c r="AI48" i="12"/>
  <c r="AI47" i="12"/>
  <c r="AI46" i="12"/>
  <c r="AI45" i="12"/>
  <c r="AI44" i="12"/>
  <c r="AI43" i="12"/>
  <c r="AI42" i="12"/>
  <c r="AI41" i="12"/>
  <c r="AI40" i="12"/>
  <c r="AI39" i="12"/>
  <c r="AI38" i="12"/>
  <c r="AI37" i="12"/>
  <c r="AI36" i="12"/>
  <c r="AI35" i="12"/>
  <c r="AI34" i="12"/>
  <c r="AI33" i="12"/>
  <c r="AI32" i="12"/>
  <c r="AI31" i="12"/>
  <c r="AI30" i="12"/>
  <c r="AI29" i="12"/>
  <c r="AI28" i="12"/>
  <c r="AI27" i="12"/>
  <c r="AI26" i="12"/>
  <c r="AI25" i="12"/>
  <c r="AI24" i="12"/>
  <c r="AI23" i="12"/>
  <c r="AI22" i="12"/>
  <c r="AI21" i="12"/>
  <c r="AI20" i="12"/>
  <c r="AI19" i="12"/>
  <c r="AI18" i="12"/>
  <c r="AI17" i="12"/>
  <c r="AI16" i="12"/>
  <c r="AI15" i="12"/>
  <c r="AI14" i="12"/>
  <c r="AI13" i="12"/>
  <c r="AI12" i="12"/>
  <c r="AI11" i="12"/>
  <c r="AI10" i="12"/>
  <c r="AI9" i="12"/>
  <c r="AI8" i="12"/>
  <c r="AI7" i="12"/>
  <c r="AI6" i="12"/>
  <c r="AI5" i="12"/>
  <c r="AI4" i="12"/>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44" i="6"/>
  <c r="AL45" i="6"/>
  <c r="AL46" i="6"/>
  <c r="AL47" i="6"/>
  <c r="AL48" i="6"/>
  <c r="AL49" i="6"/>
  <c r="AL50" i="6"/>
  <c r="AL51" i="6"/>
  <c r="AL52" i="6"/>
  <c r="AL53" i="6"/>
  <c r="AL54" i="6"/>
  <c r="AL55" i="6"/>
  <c r="AL56" i="6"/>
  <c r="AL57" i="6"/>
  <c r="AL58" i="6"/>
  <c r="AL59" i="6"/>
  <c r="AL60" i="6"/>
  <c r="AL61" i="6"/>
  <c r="AL62" i="6"/>
  <c r="AL63" i="6"/>
  <c r="AL64" i="6"/>
  <c r="AL65" i="6"/>
  <c r="AL66" i="6"/>
  <c r="AL67" i="6"/>
  <c r="AL68" i="6"/>
  <c r="AL69" i="6"/>
  <c r="AL70" i="6"/>
  <c r="AL71" i="6"/>
  <c r="AL72" i="6"/>
  <c r="AL73" i="6"/>
  <c r="AL74" i="6"/>
  <c r="AL75" i="6"/>
  <c r="AL76" i="6"/>
  <c r="AL77" i="6"/>
  <c r="AL78" i="6"/>
  <c r="AL79" i="6"/>
  <c r="AL80" i="6"/>
  <c r="AL81" i="6"/>
  <c r="AL82" i="6"/>
  <c r="AL83" i="6"/>
  <c r="AL84" i="6"/>
  <c r="AL85" i="6"/>
  <c r="AL86" i="6"/>
  <c r="AL87" i="6"/>
  <c r="AL88" i="6"/>
  <c r="AL89" i="6"/>
  <c r="AL90" i="6"/>
  <c r="AL91" i="6"/>
  <c r="AL92" i="6"/>
  <c r="AL93" i="6"/>
  <c r="AL94" i="6"/>
  <c r="AL95" i="6"/>
  <c r="AL96" i="6"/>
  <c r="AL97" i="6"/>
  <c r="AL98" i="6"/>
  <c r="AL99" i="6"/>
  <c r="AL100" i="6"/>
  <c r="AL101" i="6"/>
  <c r="AL102" i="6"/>
  <c r="AL103" i="6"/>
  <c r="AL104" i="6"/>
  <c r="AL105" i="6"/>
  <c r="AL106" i="6"/>
  <c r="AL107" i="6"/>
  <c r="AL108" i="6"/>
  <c r="AL109" i="6"/>
  <c r="AL110" i="6"/>
  <c r="AL111" i="6"/>
  <c r="AL112" i="6"/>
  <c r="AL113" i="6"/>
  <c r="AL114" i="6"/>
  <c r="AL115" i="6"/>
  <c r="AL116" i="6"/>
  <c r="AL117" i="6"/>
  <c r="AL118" i="6"/>
  <c r="AL119" i="6"/>
  <c r="AL120" i="6"/>
  <c r="AL121" i="6"/>
  <c r="AL122" i="6"/>
  <c r="AL123" i="6"/>
  <c r="AL124" i="6"/>
  <c r="AL125" i="6"/>
  <c r="AL126" i="6"/>
  <c r="AL127" i="6"/>
  <c r="AL128" i="6"/>
  <c r="AL129" i="6"/>
  <c r="AL130" i="6"/>
  <c r="AL131" i="6"/>
  <c r="AL132" i="6"/>
  <c r="AL133" i="6"/>
  <c r="AL134" i="6"/>
  <c r="AL135" i="6"/>
  <c r="AL136" i="6"/>
  <c r="AL137" i="6"/>
  <c r="AL138" i="6"/>
  <c r="AL139" i="6"/>
  <c r="AL140" i="6"/>
  <c r="AL141" i="6"/>
  <c r="AL142" i="6"/>
  <c r="AL143" i="6"/>
  <c r="AL144" i="6"/>
  <c r="AL145" i="6"/>
  <c r="AL146" i="6"/>
  <c r="AL147" i="6"/>
  <c r="AL148" i="6"/>
  <c r="AL149" i="6"/>
  <c r="AL150" i="6"/>
  <c r="AL151" i="6"/>
  <c r="AL152" i="6"/>
  <c r="AL153" i="6"/>
  <c r="AL154" i="6"/>
  <c r="AL155" i="6"/>
  <c r="AL156" i="6"/>
  <c r="AL157" i="6"/>
  <c r="AL158" i="6"/>
  <c r="AL159" i="6"/>
  <c r="AL160" i="6"/>
  <c r="AL161" i="6"/>
  <c r="AL162" i="6"/>
  <c r="AL163" i="6"/>
  <c r="AL164" i="6"/>
  <c r="AL165" i="6"/>
  <c r="AL166" i="6"/>
  <c r="AL167" i="6"/>
  <c r="AL168" i="6"/>
  <c r="AL169" i="6"/>
  <c r="AL170" i="6"/>
  <c r="AL171" i="6"/>
  <c r="AL172" i="6"/>
  <c r="AL173" i="6"/>
  <c r="AL174" i="6"/>
  <c r="AL175" i="6"/>
  <c r="AL176" i="6"/>
  <c r="AL177" i="6"/>
  <c r="AL178" i="6"/>
  <c r="AL179" i="6"/>
  <c r="AL180" i="6"/>
  <c r="AL181" i="6"/>
  <c r="AL182" i="6"/>
  <c r="AL183" i="6"/>
  <c r="AL184" i="6"/>
  <c r="AL185" i="6"/>
  <c r="AL186" i="6"/>
  <c r="AL187" i="6"/>
  <c r="AL188" i="6"/>
  <c r="AL189" i="6"/>
  <c r="AL190" i="6"/>
  <c r="AL191" i="6"/>
  <c r="AL192" i="6"/>
  <c r="AL193" i="6"/>
  <c r="AL194" i="6"/>
  <c r="AL195" i="6"/>
  <c r="AL196" i="6"/>
  <c r="AL197" i="6"/>
  <c r="AL198" i="6"/>
  <c r="AL199" i="6"/>
  <c r="AL200" i="6"/>
  <c r="AL201" i="6"/>
  <c r="AL202" i="6"/>
  <c r="AL203" i="6"/>
  <c r="AL204" i="6"/>
  <c r="AL205" i="6"/>
  <c r="AL206" i="6"/>
  <c r="AL207" i="6"/>
  <c r="AL208" i="6"/>
  <c r="AL209" i="6"/>
  <c r="AL210" i="6"/>
  <c r="AL211" i="6"/>
  <c r="AL212" i="6"/>
  <c r="AL213" i="6"/>
  <c r="AL214" i="6"/>
  <c r="AL215" i="6"/>
  <c r="AL216" i="6"/>
  <c r="AL217" i="6"/>
  <c r="AL218" i="6"/>
  <c r="AL219" i="6"/>
  <c r="AL220" i="6"/>
  <c r="AL221" i="6"/>
  <c r="AL222" i="6"/>
  <c r="AL223" i="6"/>
  <c r="AL224" i="6"/>
  <c r="AL225" i="6"/>
  <c r="AL226" i="6"/>
  <c r="AL227" i="6"/>
  <c r="AL228" i="6"/>
  <c r="AL229" i="6"/>
  <c r="AL230" i="6"/>
  <c r="AL231" i="6"/>
  <c r="AL232" i="6"/>
  <c r="AL233" i="6"/>
  <c r="AL234" i="6"/>
  <c r="AL235" i="6"/>
  <c r="AL236" i="6"/>
  <c r="AL237" i="6"/>
  <c r="AL238" i="6"/>
  <c r="AL239" i="6"/>
  <c r="AL240" i="6"/>
  <c r="AL241" i="6"/>
  <c r="AL242" i="6"/>
  <c r="AL243" i="6"/>
  <c r="AL244" i="6"/>
  <c r="AL245" i="6"/>
  <c r="AL246" i="6"/>
  <c r="AL247" i="6"/>
  <c r="AL248" i="6"/>
  <c r="AL249" i="6"/>
  <c r="AL250" i="6"/>
  <c r="AL251" i="6"/>
  <c r="AL252" i="6"/>
  <c r="AL253" i="6"/>
  <c r="AL254" i="6"/>
  <c r="AL255" i="6"/>
  <c r="AL256" i="6"/>
  <c r="AL257" i="6"/>
  <c r="AL258" i="6"/>
  <c r="AL259" i="6"/>
  <c r="AL260" i="6"/>
  <c r="AL261" i="6"/>
  <c r="AL262" i="6"/>
  <c r="AL263" i="6"/>
  <c r="AL264" i="6"/>
  <c r="AL265" i="6"/>
  <c r="AL266" i="6"/>
  <c r="AL267" i="6"/>
  <c r="AL268" i="6"/>
  <c r="AL269" i="6"/>
  <c r="AL270" i="6"/>
  <c r="AL271" i="6"/>
  <c r="AL272" i="6"/>
  <c r="AL273" i="6"/>
  <c r="AL274" i="6"/>
  <c r="AL275" i="6"/>
  <c r="AL276" i="6"/>
  <c r="AL277" i="6"/>
  <c r="AL278" i="6"/>
  <c r="AL279" i="6"/>
  <c r="AL280" i="6"/>
  <c r="AL281" i="6"/>
  <c r="AL282" i="6"/>
  <c r="AL283" i="6"/>
  <c r="AL284" i="6"/>
  <c r="AL285" i="6"/>
  <c r="AL286" i="6"/>
  <c r="AL287" i="6"/>
  <c r="AL288" i="6"/>
  <c r="AL289" i="6"/>
  <c r="AL290" i="6"/>
  <c r="AL291" i="6"/>
  <c r="AL292" i="6"/>
  <c r="AL293" i="6"/>
  <c r="AL294" i="6"/>
  <c r="AL295" i="6"/>
  <c r="AL296" i="6"/>
  <c r="AL297" i="6"/>
  <c r="AL298" i="6"/>
  <c r="AL299" i="6"/>
  <c r="AL300" i="6"/>
  <c r="AL301" i="6"/>
  <c r="AL302" i="6"/>
  <c r="AL303" i="6"/>
  <c r="AL304" i="6"/>
  <c r="AL305" i="6"/>
  <c r="AL306" i="6"/>
  <c r="AL307" i="6"/>
  <c r="AL308" i="6"/>
  <c r="AL309" i="6"/>
  <c r="AL310" i="6"/>
  <c r="AL311" i="6"/>
  <c r="AL312" i="6"/>
  <c r="AL313" i="6"/>
  <c r="AL314" i="6"/>
  <c r="AL315" i="6"/>
  <c r="AL316" i="6"/>
  <c r="AL317" i="6"/>
  <c r="AL318" i="6"/>
  <c r="AL319" i="6"/>
  <c r="AL320" i="6"/>
  <c r="AL321" i="6"/>
  <c r="AL322" i="6"/>
  <c r="AL323" i="6"/>
  <c r="AL324" i="6"/>
  <c r="AL325" i="6"/>
  <c r="AL326" i="6"/>
  <c r="AL327" i="6"/>
  <c r="AL328" i="6"/>
  <c r="AL329" i="6"/>
  <c r="AL330" i="6"/>
  <c r="AL331" i="6"/>
  <c r="AL332" i="6"/>
  <c r="AL333" i="6"/>
  <c r="AL334" i="6"/>
  <c r="AL335" i="6"/>
  <c r="AL336" i="6"/>
  <c r="AL337" i="6"/>
  <c r="AL338" i="6"/>
  <c r="AL339" i="6"/>
  <c r="AL340" i="6"/>
  <c r="AL341" i="6"/>
  <c r="AL342" i="6"/>
  <c r="AL343" i="6"/>
  <c r="AL344" i="6"/>
  <c r="AL345" i="6"/>
  <c r="AL346" i="6"/>
  <c r="AL347" i="6"/>
  <c r="AL348" i="6"/>
  <c r="AL349" i="6"/>
  <c r="AL350" i="6"/>
  <c r="AL351" i="6"/>
  <c r="AL352" i="6"/>
  <c r="AL353" i="6"/>
  <c r="AL354" i="6"/>
  <c r="AL355" i="6"/>
  <c r="AL356" i="6"/>
  <c r="AL357" i="6"/>
  <c r="AL358" i="6"/>
  <c r="AL359" i="6"/>
  <c r="AL360" i="6"/>
  <c r="AL361" i="6"/>
  <c r="AL362" i="6"/>
  <c r="AL363" i="6"/>
  <c r="AL364" i="6"/>
  <c r="AL365" i="6"/>
  <c r="AL366" i="6"/>
  <c r="AL367" i="6"/>
  <c r="AL368" i="6"/>
  <c r="AL369" i="6"/>
  <c r="AL370" i="6"/>
  <c r="AL371" i="6"/>
  <c r="AL372" i="6"/>
  <c r="AL373" i="6"/>
  <c r="AL374" i="6"/>
  <c r="AL375" i="6"/>
  <c r="AL376" i="6"/>
  <c r="AL377" i="6"/>
  <c r="AL378" i="6"/>
  <c r="AL379" i="6"/>
  <c r="AL380" i="6"/>
  <c r="AL381" i="6"/>
  <c r="AL382" i="6"/>
  <c r="AL383" i="6"/>
  <c r="AL384" i="6"/>
  <c r="AL385" i="6"/>
  <c r="AL386" i="6"/>
  <c r="AL387" i="6"/>
  <c r="AL388" i="6"/>
  <c r="AL389" i="6"/>
  <c r="AL390" i="6"/>
  <c r="AL391" i="6"/>
  <c r="AL392" i="6"/>
  <c r="AL393" i="6"/>
  <c r="AL394" i="6"/>
  <c r="AL395" i="6"/>
  <c r="AL396" i="6"/>
  <c r="AL397" i="6"/>
  <c r="AL398" i="6"/>
  <c r="AL399" i="6"/>
  <c r="AL400" i="6"/>
  <c r="AL401" i="6"/>
  <c r="AL402" i="6"/>
  <c r="AL403" i="6"/>
  <c r="AL404" i="6"/>
  <c r="AL405" i="6"/>
  <c r="AL406" i="6"/>
  <c r="AL407" i="6"/>
  <c r="AL408" i="6"/>
  <c r="AL409" i="6"/>
  <c r="AL410" i="6"/>
  <c r="AL411" i="6"/>
  <c r="AL412" i="6"/>
  <c r="AL413" i="6"/>
  <c r="AL414" i="6"/>
  <c r="AL415" i="6"/>
  <c r="AL416" i="6"/>
  <c r="AL417" i="6"/>
  <c r="AL418" i="6"/>
  <c r="AL419" i="6"/>
  <c r="AL420" i="6"/>
  <c r="AL421" i="6"/>
  <c r="AL422" i="6"/>
  <c r="AL423" i="6"/>
  <c r="AL424" i="6"/>
  <c r="AL425" i="6"/>
  <c r="AL426" i="6"/>
  <c r="AL427" i="6"/>
  <c r="AL428" i="6"/>
  <c r="AL429" i="6"/>
  <c r="AL430" i="6"/>
  <c r="AL431" i="6"/>
  <c r="AL432" i="6"/>
  <c r="AL433" i="6"/>
  <c r="AL434" i="6"/>
  <c r="AL435" i="6"/>
  <c r="AL436" i="6"/>
  <c r="AL437" i="6"/>
  <c r="AL438" i="6"/>
  <c r="AL439" i="6"/>
  <c r="AL440" i="6"/>
  <c r="AL441" i="6"/>
  <c r="AL442" i="6"/>
  <c r="AL443" i="6"/>
  <c r="AL444" i="6"/>
  <c r="AL445" i="6"/>
  <c r="AL446" i="6"/>
  <c r="AL447" i="6"/>
  <c r="AL448" i="6"/>
  <c r="AL449" i="6"/>
  <c r="AL450" i="6"/>
  <c r="AL451" i="6"/>
  <c r="AL452" i="6"/>
  <c r="AL453" i="6"/>
  <c r="AL454" i="6"/>
  <c r="AL455" i="6"/>
  <c r="AL456" i="6"/>
  <c r="AL457" i="6"/>
  <c r="AL458" i="6"/>
  <c r="AL459" i="6"/>
  <c r="AL460" i="6"/>
  <c r="AL461" i="6"/>
  <c r="AL462" i="6"/>
  <c r="AL463" i="6"/>
  <c r="AL464" i="6"/>
  <c r="AL465" i="6"/>
  <c r="AL466" i="6"/>
  <c r="AL467" i="6"/>
  <c r="AL468" i="6"/>
  <c r="AL469" i="6"/>
  <c r="AL470" i="6"/>
  <c r="AL471" i="6"/>
  <c r="AL472" i="6"/>
  <c r="AL473" i="6"/>
  <c r="AL474" i="6"/>
  <c r="AL475" i="6"/>
  <c r="AL476" i="6"/>
  <c r="AL477" i="6"/>
  <c r="AL478" i="6"/>
  <c r="AL479" i="6"/>
  <c r="AL480" i="6"/>
  <c r="AL481" i="6"/>
  <c r="AL482" i="6"/>
  <c r="AL483" i="6"/>
  <c r="AL484" i="6"/>
  <c r="AL485" i="6"/>
  <c r="AL486" i="6"/>
  <c r="AL487" i="6"/>
  <c r="AL488" i="6"/>
  <c r="AL489" i="6"/>
  <c r="AL490" i="6"/>
  <c r="AL491" i="6"/>
  <c r="AL492" i="6"/>
  <c r="AL493" i="6"/>
  <c r="AL494" i="6"/>
  <c r="AL495" i="6"/>
  <c r="AL496" i="6"/>
  <c r="AL497" i="6"/>
  <c r="AL498" i="6"/>
  <c r="AL499" i="6"/>
  <c r="AL500" i="6"/>
  <c r="AL501" i="6"/>
  <c r="AL502" i="6"/>
  <c r="AL503" i="6"/>
  <c r="AL504" i="6"/>
  <c r="AL505" i="6"/>
  <c r="AL506" i="6"/>
  <c r="AL507" i="6"/>
  <c r="AL508" i="6"/>
  <c r="AL509" i="6"/>
  <c r="AL510" i="6"/>
  <c r="AL511" i="6"/>
  <c r="AL512" i="6"/>
  <c r="AL513" i="6"/>
  <c r="AL514" i="6"/>
  <c r="AL515" i="6"/>
  <c r="AL516" i="6"/>
  <c r="AL517" i="6"/>
  <c r="AL518" i="6"/>
  <c r="AL519" i="6"/>
  <c r="AL520" i="6"/>
  <c r="AL521" i="6"/>
  <c r="AL522" i="6"/>
  <c r="AL523" i="6"/>
  <c r="AL524" i="6"/>
  <c r="AL525" i="6"/>
  <c r="AL526" i="6"/>
  <c r="AL527" i="6"/>
  <c r="AL528" i="6"/>
  <c r="AL529" i="6"/>
  <c r="AL530" i="6"/>
  <c r="AL531" i="6"/>
  <c r="AL532" i="6"/>
  <c r="AL533" i="6"/>
  <c r="AL534" i="6"/>
  <c r="AL535" i="6"/>
  <c r="AL536" i="6"/>
  <c r="AL537" i="6"/>
  <c r="AL538" i="6"/>
  <c r="AL539" i="6"/>
  <c r="AL540" i="6"/>
  <c r="AL541" i="6"/>
  <c r="AL542" i="6"/>
  <c r="AL543" i="6"/>
  <c r="AL544" i="6"/>
  <c r="AL545" i="6"/>
  <c r="AL546" i="6"/>
  <c r="AL547" i="6"/>
  <c r="AL548" i="6"/>
  <c r="AL549" i="6"/>
  <c r="AL550" i="6"/>
  <c r="AL551" i="6"/>
  <c r="AL552" i="6"/>
  <c r="AL553" i="6"/>
  <c r="AL554" i="6"/>
  <c r="AL555" i="6"/>
  <c r="AL556" i="6"/>
  <c r="AL557" i="6"/>
  <c r="AL558" i="6"/>
  <c r="AL559" i="6"/>
  <c r="AL560" i="6"/>
  <c r="AL561" i="6"/>
  <c r="AL562" i="6"/>
  <c r="AL563" i="6"/>
  <c r="AL564" i="6"/>
  <c r="AL565" i="6"/>
  <c r="AL566" i="6"/>
  <c r="AL567" i="6"/>
  <c r="AL568" i="6"/>
  <c r="AL569" i="6"/>
  <c r="AL570" i="6"/>
  <c r="AL571" i="6"/>
  <c r="AL572" i="6"/>
  <c r="AL573" i="6"/>
  <c r="AL574" i="6"/>
  <c r="AL575" i="6"/>
  <c r="AL576" i="6"/>
  <c r="AL577" i="6"/>
  <c r="AL578" i="6"/>
  <c r="AL579" i="6"/>
  <c r="AL580" i="6"/>
  <c r="AL581" i="6"/>
  <c r="AL582" i="6"/>
  <c r="AL583" i="6"/>
  <c r="AL584" i="6"/>
  <c r="AL585" i="6"/>
  <c r="AL586" i="6"/>
  <c r="AL587" i="6"/>
  <c r="AL588" i="6"/>
  <c r="AL589" i="6"/>
  <c r="AL590" i="6"/>
  <c r="AL591" i="6"/>
  <c r="AL592" i="6"/>
  <c r="AL593" i="6"/>
  <c r="AL594" i="6"/>
  <c r="AL595" i="6"/>
  <c r="AL596" i="6"/>
  <c r="AL597" i="6"/>
  <c r="AL598" i="6"/>
  <c r="AL599" i="6"/>
  <c r="AL600" i="6"/>
  <c r="AL601" i="6"/>
  <c r="AL602" i="6"/>
  <c r="AL603" i="6"/>
  <c r="AL604" i="6"/>
  <c r="AL605" i="6"/>
  <c r="AL606" i="6"/>
  <c r="AL607" i="6"/>
  <c r="AL608" i="6"/>
  <c r="AL609" i="6"/>
  <c r="AL610" i="6"/>
  <c r="AL611" i="6"/>
  <c r="AL612" i="6"/>
  <c r="AL613" i="6"/>
  <c r="AL614" i="6"/>
  <c r="AL615" i="6"/>
  <c r="AL616" i="6"/>
  <c r="AL617" i="6"/>
  <c r="AL618" i="6"/>
  <c r="AL619" i="6"/>
  <c r="AL620" i="6"/>
  <c r="AL621" i="6"/>
  <c r="AL622" i="6"/>
  <c r="AL623" i="6"/>
  <c r="AL624" i="6"/>
  <c r="AL625" i="6"/>
  <c r="AL626" i="6"/>
  <c r="AL627" i="6"/>
  <c r="AL628" i="6"/>
  <c r="AL629" i="6"/>
  <c r="AL630" i="6"/>
  <c r="AL631" i="6"/>
  <c r="AL632" i="6"/>
  <c r="AL633" i="6"/>
  <c r="AL634" i="6"/>
  <c r="AL635" i="6"/>
  <c r="AL636" i="6"/>
  <c r="AL637" i="6"/>
  <c r="AL638" i="6"/>
  <c r="AL639" i="6"/>
  <c r="AL640" i="6"/>
  <c r="AL641" i="6"/>
  <c r="AL642" i="6"/>
  <c r="AL643" i="6"/>
  <c r="AL644" i="6"/>
  <c r="AL645" i="6"/>
  <c r="AL646" i="6"/>
  <c r="AL647" i="6"/>
  <c r="AL648" i="6"/>
  <c r="AL649" i="6"/>
  <c r="AL650" i="6"/>
  <c r="AL651" i="6"/>
  <c r="AL652" i="6"/>
  <c r="AL653" i="6"/>
  <c r="AL654" i="6"/>
  <c r="AL655" i="6"/>
  <c r="AL656" i="6"/>
  <c r="AL657" i="6"/>
  <c r="AL658" i="6"/>
  <c r="AL659" i="6"/>
  <c r="AL660" i="6"/>
  <c r="AL661" i="6"/>
  <c r="AL662" i="6"/>
  <c r="AL663" i="6"/>
  <c r="AL664" i="6"/>
  <c r="AL665" i="6"/>
  <c r="AL666" i="6"/>
  <c r="AL667" i="6"/>
  <c r="AL668" i="6"/>
  <c r="AL669" i="6"/>
  <c r="AL670" i="6"/>
  <c r="AL671" i="6"/>
  <c r="AL672" i="6"/>
  <c r="AL673" i="6"/>
  <c r="AL674" i="6"/>
  <c r="AL675" i="6"/>
  <c r="AL676" i="6"/>
  <c r="AL677" i="6"/>
  <c r="AL678" i="6"/>
  <c r="AL679" i="6"/>
  <c r="AL680" i="6"/>
  <c r="AL681" i="6"/>
  <c r="AL682" i="6"/>
  <c r="AL683" i="6"/>
  <c r="AL684" i="6"/>
  <c r="AL685" i="6"/>
  <c r="AL686" i="6"/>
  <c r="AL687" i="6"/>
  <c r="AL688" i="6"/>
  <c r="AL689" i="6"/>
  <c r="AL690" i="6"/>
  <c r="AL691" i="6"/>
  <c r="AL692" i="6"/>
  <c r="AL693" i="6"/>
  <c r="AL694" i="6"/>
  <c r="AL695" i="6"/>
  <c r="AL696" i="6"/>
  <c r="AL697" i="6"/>
  <c r="AL698" i="6"/>
  <c r="AL699" i="6"/>
  <c r="AL700" i="6"/>
  <c r="AL701" i="6"/>
  <c r="AL702" i="6"/>
  <c r="AL703" i="6"/>
  <c r="AL704" i="6"/>
  <c r="AL705" i="6"/>
  <c r="AL706" i="6"/>
  <c r="AL707" i="6"/>
  <c r="AL708" i="6"/>
  <c r="AL709" i="6"/>
  <c r="AL710" i="6"/>
  <c r="AL711" i="6"/>
  <c r="AL712" i="6"/>
  <c r="AL713" i="6"/>
  <c r="AL714" i="6"/>
  <c r="AL715" i="6"/>
  <c r="AL716" i="6"/>
  <c r="AL717" i="6"/>
  <c r="AL718" i="6"/>
  <c r="AL719" i="6"/>
  <c r="AL720" i="6"/>
  <c r="AL721" i="6"/>
  <c r="AL722" i="6"/>
  <c r="AL723" i="6"/>
  <c r="AL724" i="6"/>
  <c r="AL725" i="6"/>
  <c r="AL726" i="6"/>
  <c r="AL727" i="6"/>
  <c r="AL728" i="6"/>
  <c r="AL729" i="6"/>
  <c r="AL730" i="6"/>
  <c r="AL731" i="6"/>
  <c r="AL732" i="6"/>
  <c r="AL733" i="6"/>
  <c r="AL734" i="6"/>
  <c r="AL735" i="6"/>
  <c r="AL736" i="6"/>
  <c r="AL737" i="6"/>
  <c r="AL738" i="6"/>
  <c r="AL739" i="6"/>
  <c r="AL740" i="6"/>
  <c r="AL741" i="6"/>
  <c r="AL742" i="6"/>
  <c r="AL743" i="6"/>
  <c r="AL744" i="6"/>
  <c r="AL745" i="6"/>
  <c r="AL746" i="6"/>
  <c r="AL747" i="6"/>
  <c r="AL748" i="6"/>
  <c r="AL749" i="6"/>
  <c r="AL750" i="6"/>
  <c r="AL751" i="6"/>
  <c r="AL752" i="6"/>
  <c r="AL753" i="6"/>
  <c r="AL754" i="6"/>
  <c r="AL755" i="6"/>
  <c r="AL756" i="6"/>
  <c r="AL757" i="6"/>
  <c r="AL758" i="6"/>
  <c r="AL759" i="6"/>
  <c r="AL760" i="6"/>
  <c r="AL761" i="6"/>
  <c r="AL762" i="6"/>
  <c r="AL763" i="6"/>
  <c r="AL764" i="6"/>
  <c r="AL765" i="6"/>
  <c r="AL766" i="6"/>
  <c r="AL767" i="6"/>
  <c r="AL768" i="6"/>
  <c r="AL769" i="6"/>
  <c r="AL770" i="6"/>
  <c r="AL771" i="6"/>
  <c r="AL772" i="6"/>
  <c r="AL773" i="6"/>
  <c r="AL774" i="6"/>
  <c r="AL775" i="6"/>
  <c r="AL776" i="6"/>
  <c r="AL777" i="6"/>
  <c r="AL778" i="6"/>
  <c r="AL779" i="6"/>
  <c r="AL780" i="6"/>
  <c r="AL781" i="6"/>
  <c r="AL782" i="6"/>
  <c r="AL783" i="6"/>
  <c r="AL784" i="6"/>
  <c r="AL785" i="6"/>
  <c r="AL786" i="6"/>
  <c r="AL787" i="6"/>
  <c r="AL788" i="6"/>
  <c r="AL789" i="6"/>
  <c r="AL790" i="6"/>
  <c r="AL791" i="6"/>
  <c r="AL792" i="6"/>
  <c r="AL793" i="6"/>
  <c r="AL794" i="6"/>
  <c r="AL795" i="6"/>
  <c r="AL796" i="6"/>
  <c r="AL797" i="6"/>
  <c r="AL798" i="6"/>
  <c r="AL799" i="6"/>
  <c r="AL800" i="6"/>
  <c r="AL801" i="6"/>
  <c r="AL802" i="6"/>
  <c r="AL803" i="6"/>
  <c r="AL804" i="6"/>
  <c r="AL805" i="6"/>
  <c r="AL806" i="6"/>
  <c r="AL807" i="6"/>
  <c r="AL808" i="6"/>
  <c r="AL809" i="6"/>
  <c r="AL810" i="6"/>
  <c r="AL811" i="6"/>
  <c r="AL812" i="6"/>
  <c r="AL813" i="6"/>
  <c r="AL814" i="6"/>
  <c r="AL815" i="6"/>
  <c r="AL816" i="6"/>
  <c r="AL817" i="6"/>
  <c r="AL818" i="6"/>
  <c r="AL819" i="6"/>
  <c r="AL820" i="6"/>
  <c r="AL821" i="6"/>
  <c r="AL822" i="6"/>
  <c r="AL823" i="6"/>
  <c r="AL824" i="6"/>
  <c r="AL825" i="6"/>
  <c r="AL826" i="6"/>
  <c r="AL827" i="6"/>
  <c r="AL828" i="6"/>
  <c r="AL829" i="6"/>
  <c r="AL830" i="6"/>
  <c r="AL831" i="6"/>
  <c r="AL832" i="6"/>
  <c r="AL833" i="6"/>
  <c r="AL834" i="6"/>
  <c r="AL835" i="6"/>
  <c r="AL836" i="6"/>
  <c r="AL837" i="6"/>
  <c r="AL838" i="6"/>
  <c r="AL839" i="6"/>
  <c r="AL840" i="6"/>
  <c r="AL841" i="6"/>
  <c r="AL842" i="6"/>
  <c r="AL843" i="6"/>
  <c r="AL844" i="6"/>
  <c r="AL845" i="6"/>
  <c r="AL846" i="6"/>
  <c r="AL847" i="6"/>
  <c r="AL848" i="6"/>
  <c r="AL849" i="6"/>
  <c r="AL850" i="6"/>
  <c r="AL851" i="6"/>
  <c r="AL852" i="6"/>
  <c r="AL853" i="6"/>
  <c r="AL854" i="6"/>
  <c r="AL855" i="6"/>
  <c r="AL856" i="6"/>
  <c r="AL857" i="6"/>
  <c r="AL858" i="6"/>
  <c r="AL859" i="6"/>
  <c r="AL860" i="6"/>
  <c r="AL861" i="6"/>
  <c r="AL862" i="6"/>
  <c r="AL863" i="6"/>
  <c r="AL864" i="6"/>
  <c r="AL865" i="6"/>
  <c r="AL866" i="6"/>
  <c r="AL867" i="6"/>
  <c r="AL868" i="6"/>
  <c r="AL869" i="6"/>
  <c r="AL870" i="6"/>
  <c r="AL871" i="6"/>
  <c r="AL872" i="6"/>
  <c r="AL873" i="6"/>
  <c r="AL874" i="6"/>
  <c r="AL875" i="6"/>
  <c r="AL876" i="6"/>
  <c r="AL877" i="6"/>
  <c r="AL878" i="6"/>
  <c r="AL879" i="6"/>
  <c r="AL880" i="6"/>
  <c r="AL881" i="6"/>
  <c r="AL882" i="6"/>
  <c r="AL883" i="6"/>
  <c r="AL884" i="6"/>
  <c r="AL885" i="6"/>
  <c r="AL886" i="6"/>
  <c r="AL887" i="6"/>
  <c r="AL888" i="6"/>
  <c r="AL889" i="6"/>
  <c r="AL890" i="6"/>
  <c r="AL891" i="6"/>
  <c r="AL892" i="6"/>
  <c r="AL893" i="6"/>
  <c r="AL894" i="6"/>
  <c r="AL895" i="6"/>
  <c r="AL896" i="6"/>
  <c r="AL897" i="6"/>
  <c r="AL898" i="6"/>
  <c r="AL899" i="6"/>
  <c r="AL900" i="6"/>
  <c r="AL901" i="6"/>
  <c r="AL902" i="6"/>
  <c r="AL903" i="6"/>
  <c r="AL904" i="6"/>
  <c r="AL905" i="6"/>
  <c r="AL906" i="6"/>
  <c r="AL907" i="6"/>
  <c r="AL908" i="6"/>
  <c r="AL909" i="6"/>
  <c r="AL910" i="6"/>
  <c r="AL911" i="6"/>
  <c r="AL912" i="6"/>
  <c r="AL913" i="6"/>
  <c r="AL914" i="6"/>
  <c r="AL915" i="6"/>
  <c r="AL916" i="6"/>
  <c r="AL917" i="6"/>
  <c r="AL918" i="6"/>
  <c r="AL919" i="6"/>
  <c r="AL920" i="6"/>
  <c r="AL921" i="6"/>
  <c r="AL922" i="6"/>
  <c r="AL923" i="6"/>
  <c r="AL924" i="6"/>
  <c r="AL925" i="6"/>
  <c r="AL926" i="6"/>
  <c r="AL927" i="6"/>
  <c r="AL928" i="6"/>
  <c r="AL929" i="6"/>
  <c r="AL930" i="6"/>
  <c r="AL931" i="6"/>
  <c r="AL932" i="6"/>
  <c r="AL933" i="6"/>
  <c r="AL934" i="6"/>
  <c r="AL935" i="6"/>
  <c r="AL936" i="6"/>
  <c r="AL937" i="6"/>
  <c r="AL938" i="6"/>
  <c r="AL939" i="6"/>
  <c r="AL940" i="6"/>
  <c r="AL941" i="6"/>
  <c r="AL942" i="6"/>
  <c r="AL943" i="6"/>
  <c r="AL944" i="6"/>
  <c r="AL945" i="6"/>
  <c r="AL946" i="6"/>
  <c r="AL947" i="6"/>
  <c r="AL948" i="6"/>
  <c r="AL949" i="6"/>
  <c r="AL950" i="6"/>
  <c r="AL951" i="6"/>
  <c r="AL952" i="6"/>
  <c r="AL953" i="6"/>
  <c r="AL954" i="6"/>
  <c r="AL955" i="6"/>
  <c r="AL956" i="6"/>
  <c r="AL957" i="6"/>
  <c r="AL958" i="6"/>
  <c r="AL959" i="6"/>
  <c r="AL960" i="6"/>
  <c r="AL961" i="6"/>
  <c r="AL962" i="6"/>
  <c r="AL963" i="6"/>
  <c r="AL964" i="6"/>
  <c r="AL965" i="6"/>
  <c r="AL966" i="6"/>
  <c r="AL967" i="6"/>
  <c r="AL968" i="6"/>
  <c r="AL969" i="6"/>
  <c r="AL970" i="6"/>
  <c r="AL971" i="6"/>
  <c r="AL972" i="6"/>
  <c r="AL973" i="6"/>
  <c r="AL974" i="6"/>
  <c r="AL975" i="6"/>
  <c r="AL976" i="6"/>
  <c r="AL977" i="6"/>
  <c r="AL978" i="6"/>
  <c r="AL979" i="6"/>
  <c r="AL980" i="6"/>
  <c r="AL981" i="6"/>
  <c r="AL982" i="6"/>
  <c r="AL983" i="6"/>
  <c r="AL984" i="6"/>
  <c r="AL985" i="6"/>
  <c r="AL986" i="6"/>
  <c r="AL987" i="6"/>
  <c r="AL988" i="6"/>
  <c r="AL989" i="6"/>
  <c r="AL990" i="6"/>
  <c r="AL991" i="6"/>
  <c r="AL992" i="6"/>
  <c r="AL993" i="6"/>
  <c r="AL994" i="6"/>
  <c r="AL995" i="6"/>
  <c r="AL996" i="6"/>
  <c r="AL997" i="6"/>
  <c r="AL998" i="6"/>
  <c r="AL999" i="6"/>
  <c r="AL1000" i="6"/>
  <c r="AL1001" i="6"/>
  <c r="AL1002" i="6"/>
  <c r="AL1003" i="6"/>
  <c r="AL1004" i="6"/>
  <c r="AL1005" i="6"/>
  <c r="AL1006" i="6"/>
  <c r="AL1007" i="6"/>
  <c r="AL1008" i="6"/>
  <c r="AL1009" i="6"/>
  <c r="AL1010" i="6"/>
  <c r="AL1011" i="6"/>
  <c r="AL1012" i="6"/>
  <c r="AL1013" i="6"/>
  <c r="AL1014" i="6"/>
  <c r="AL1015" i="6"/>
  <c r="AL1016" i="6"/>
  <c r="AL1017" i="6"/>
  <c r="AL1018" i="6"/>
  <c r="AL1019" i="6"/>
  <c r="AL1020" i="6"/>
  <c r="AL1021" i="6"/>
  <c r="AL1022" i="6"/>
  <c r="AL1023" i="6"/>
  <c r="AL1024" i="6"/>
  <c r="AL1025" i="6"/>
  <c r="AL1026" i="6"/>
  <c r="AL1027" i="6"/>
  <c r="AL1028" i="6"/>
  <c r="AL1029" i="6"/>
  <c r="AL3" i="6"/>
  <c r="AK4" i="6"/>
  <c r="AK5" i="6"/>
  <c r="AK6" i="6"/>
  <c r="AK7" i="6"/>
  <c r="AK8" i="6"/>
  <c r="AK9" i="6"/>
  <c r="AK10" i="6"/>
  <c r="AK11" i="6"/>
  <c r="AK12" i="6"/>
  <c r="AK13" i="6"/>
  <c r="AK14" i="6"/>
  <c r="AK15" i="6"/>
  <c r="AK16" i="6"/>
  <c r="AK17" i="6"/>
  <c r="AK18" i="6"/>
  <c r="AK19" i="6"/>
  <c r="AK20" i="6"/>
  <c r="AK21" i="6"/>
  <c r="AK22" i="6"/>
  <c r="AK23" i="6"/>
  <c r="AK24" i="6"/>
  <c r="AK25" i="6"/>
  <c r="AK26" i="6"/>
  <c r="AK27" i="6"/>
  <c r="AK28" i="6"/>
  <c r="AK29" i="6"/>
  <c r="AK30" i="6"/>
  <c r="AK31" i="6"/>
  <c r="AK32" i="6"/>
  <c r="AK33" i="6"/>
  <c r="AK34" i="6"/>
  <c r="AK35" i="6"/>
  <c r="AK36" i="6"/>
  <c r="AK37" i="6"/>
  <c r="AK38" i="6"/>
  <c r="AK39" i="6"/>
  <c r="AK40" i="6"/>
  <c r="AK41" i="6"/>
  <c r="AK42" i="6"/>
  <c r="AK43" i="6"/>
  <c r="AK44" i="6"/>
  <c r="AK45" i="6"/>
  <c r="AK46" i="6"/>
  <c r="AK47" i="6"/>
  <c r="AK48" i="6"/>
  <c r="AK49" i="6"/>
  <c r="AK50" i="6"/>
  <c r="AK51" i="6"/>
  <c r="AK52" i="6"/>
  <c r="AK53" i="6"/>
  <c r="AK54" i="6"/>
  <c r="AK55" i="6"/>
  <c r="AK56" i="6"/>
  <c r="AK57" i="6"/>
  <c r="AK58" i="6"/>
  <c r="AK59" i="6"/>
  <c r="AK60" i="6"/>
  <c r="AK61" i="6"/>
  <c r="AK62" i="6"/>
  <c r="AK63" i="6"/>
  <c r="AK64" i="6"/>
  <c r="AK65" i="6"/>
  <c r="AK66" i="6"/>
  <c r="AK67" i="6"/>
  <c r="AK68" i="6"/>
  <c r="AK69" i="6"/>
  <c r="AK70" i="6"/>
  <c r="AK71" i="6"/>
  <c r="AK72" i="6"/>
  <c r="AK73" i="6"/>
  <c r="AK74" i="6"/>
  <c r="AK75" i="6"/>
  <c r="AK76" i="6"/>
  <c r="AK77" i="6"/>
  <c r="AK78" i="6"/>
  <c r="AK79" i="6"/>
  <c r="AK80" i="6"/>
  <c r="AK81" i="6"/>
  <c r="AK82" i="6"/>
  <c r="AK83" i="6"/>
  <c r="AK84" i="6"/>
  <c r="AK85" i="6"/>
  <c r="AK86" i="6"/>
  <c r="AK87" i="6"/>
  <c r="AK88" i="6"/>
  <c r="AK89" i="6"/>
  <c r="AK90" i="6"/>
  <c r="AK91" i="6"/>
  <c r="AK92" i="6"/>
  <c r="AK93" i="6"/>
  <c r="AK94" i="6"/>
  <c r="AK95" i="6"/>
  <c r="AK96" i="6"/>
  <c r="AK97" i="6"/>
  <c r="AK98" i="6"/>
  <c r="AK99" i="6"/>
  <c r="AK100" i="6"/>
  <c r="AK101" i="6"/>
  <c r="AK102" i="6"/>
  <c r="AK103" i="6"/>
  <c r="AK104" i="6"/>
  <c r="AK105" i="6"/>
  <c r="AK106" i="6"/>
  <c r="AK107" i="6"/>
  <c r="AK108" i="6"/>
  <c r="AK109" i="6"/>
  <c r="AK110" i="6"/>
  <c r="AK111" i="6"/>
  <c r="AK112" i="6"/>
  <c r="AK113" i="6"/>
  <c r="AK114" i="6"/>
  <c r="AK115" i="6"/>
  <c r="AK116" i="6"/>
  <c r="AK117" i="6"/>
  <c r="AK118" i="6"/>
  <c r="AK119" i="6"/>
  <c r="AK120" i="6"/>
  <c r="AK121" i="6"/>
  <c r="AK122" i="6"/>
  <c r="AK123" i="6"/>
  <c r="AK124" i="6"/>
  <c r="AK125" i="6"/>
  <c r="AK126" i="6"/>
  <c r="AK127" i="6"/>
  <c r="AK128" i="6"/>
  <c r="AK129" i="6"/>
  <c r="AK130" i="6"/>
  <c r="AK131" i="6"/>
  <c r="AK132" i="6"/>
  <c r="AK133" i="6"/>
  <c r="AK134" i="6"/>
  <c r="AK135" i="6"/>
  <c r="AK136" i="6"/>
  <c r="AK137" i="6"/>
  <c r="AK138" i="6"/>
  <c r="AK139" i="6"/>
  <c r="AK140" i="6"/>
  <c r="AK141" i="6"/>
  <c r="AK142" i="6"/>
  <c r="AK143" i="6"/>
  <c r="AK144" i="6"/>
  <c r="AK145" i="6"/>
  <c r="AK146" i="6"/>
  <c r="AK147" i="6"/>
  <c r="AK148" i="6"/>
  <c r="AK149" i="6"/>
  <c r="AK150" i="6"/>
  <c r="AK151" i="6"/>
  <c r="AK152" i="6"/>
  <c r="AK153" i="6"/>
  <c r="AK154" i="6"/>
  <c r="AK155" i="6"/>
  <c r="AK156" i="6"/>
  <c r="AK157" i="6"/>
  <c r="AK158" i="6"/>
  <c r="AK159" i="6"/>
  <c r="AK160" i="6"/>
  <c r="AK161" i="6"/>
  <c r="AK162" i="6"/>
  <c r="AK163" i="6"/>
  <c r="AK164" i="6"/>
  <c r="AK165" i="6"/>
  <c r="AK166" i="6"/>
  <c r="AK167" i="6"/>
  <c r="AK168" i="6"/>
  <c r="AK169" i="6"/>
  <c r="AK170" i="6"/>
  <c r="AK171" i="6"/>
  <c r="AK172" i="6"/>
  <c r="AK173" i="6"/>
  <c r="AK174" i="6"/>
  <c r="AK175" i="6"/>
  <c r="AK176" i="6"/>
  <c r="AK177" i="6"/>
  <c r="AK178" i="6"/>
  <c r="AK179" i="6"/>
  <c r="AK180" i="6"/>
  <c r="AK181" i="6"/>
  <c r="AK182" i="6"/>
  <c r="AK183" i="6"/>
  <c r="AK184" i="6"/>
  <c r="AK185" i="6"/>
  <c r="AK186" i="6"/>
  <c r="AK187" i="6"/>
  <c r="AK188" i="6"/>
  <c r="AK189" i="6"/>
  <c r="AK190" i="6"/>
  <c r="AK191" i="6"/>
  <c r="AK192" i="6"/>
  <c r="AK193" i="6"/>
  <c r="AK194" i="6"/>
  <c r="AK195" i="6"/>
  <c r="AK196" i="6"/>
  <c r="AK197" i="6"/>
  <c r="AK198" i="6"/>
  <c r="AK199" i="6"/>
  <c r="AK200" i="6"/>
  <c r="AK201" i="6"/>
  <c r="AK202" i="6"/>
  <c r="AK203" i="6"/>
  <c r="AK204" i="6"/>
  <c r="AK205" i="6"/>
  <c r="AK206" i="6"/>
  <c r="AK207" i="6"/>
  <c r="AK208" i="6"/>
  <c r="AK209" i="6"/>
  <c r="AK210" i="6"/>
  <c r="AK211" i="6"/>
  <c r="AK212" i="6"/>
  <c r="AK213" i="6"/>
  <c r="AK214" i="6"/>
  <c r="AK215" i="6"/>
  <c r="AK216" i="6"/>
  <c r="AK217" i="6"/>
  <c r="AK218" i="6"/>
  <c r="AK219" i="6"/>
  <c r="AK220" i="6"/>
  <c r="AK221" i="6"/>
  <c r="AK222" i="6"/>
  <c r="AK223" i="6"/>
  <c r="AK224" i="6"/>
  <c r="AK225" i="6"/>
  <c r="AK226" i="6"/>
  <c r="AK227" i="6"/>
  <c r="AK228" i="6"/>
  <c r="AK229" i="6"/>
  <c r="AK230" i="6"/>
  <c r="AK231" i="6"/>
  <c r="AK232" i="6"/>
  <c r="AK233" i="6"/>
  <c r="AK234" i="6"/>
  <c r="AK235" i="6"/>
  <c r="AK236" i="6"/>
  <c r="AK237" i="6"/>
  <c r="AK238" i="6"/>
  <c r="AK239" i="6"/>
  <c r="AK240" i="6"/>
  <c r="AK241" i="6"/>
  <c r="AK242" i="6"/>
  <c r="AK243" i="6"/>
  <c r="AK244" i="6"/>
  <c r="AK245" i="6"/>
  <c r="AK246" i="6"/>
  <c r="AK247" i="6"/>
  <c r="AK248" i="6"/>
  <c r="AK249" i="6"/>
  <c r="AK250" i="6"/>
  <c r="AK251" i="6"/>
  <c r="AK252" i="6"/>
  <c r="AK253" i="6"/>
  <c r="AK254" i="6"/>
  <c r="AK255" i="6"/>
  <c r="AK256" i="6"/>
  <c r="AK257" i="6"/>
  <c r="AK258" i="6"/>
  <c r="AK259" i="6"/>
  <c r="AK260" i="6"/>
  <c r="AK261" i="6"/>
  <c r="AK262" i="6"/>
  <c r="AK263" i="6"/>
  <c r="AK264" i="6"/>
  <c r="AK265" i="6"/>
  <c r="AK266" i="6"/>
  <c r="AK267" i="6"/>
  <c r="AK268" i="6"/>
  <c r="AK269" i="6"/>
  <c r="AK270" i="6"/>
  <c r="AK271" i="6"/>
  <c r="AK272" i="6"/>
  <c r="AK273" i="6"/>
  <c r="AK274" i="6"/>
  <c r="AK275" i="6"/>
  <c r="AK276" i="6"/>
  <c r="AK277" i="6"/>
  <c r="AK278" i="6"/>
  <c r="AK279" i="6"/>
  <c r="AK280" i="6"/>
  <c r="AK281" i="6"/>
  <c r="AK282" i="6"/>
  <c r="AK283" i="6"/>
  <c r="AK284" i="6"/>
  <c r="AK285" i="6"/>
  <c r="AK286" i="6"/>
  <c r="AK287" i="6"/>
  <c r="AK288" i="6"/>
  <c r="AK289" i="6"/>
  <c r="AK290" i="6"/>
  <c r="AK291" i="6"/>
  <c r="AK292" i="6"/>
  <c r="AK293" i="6"/>
  <c r="AK294" i="6"/>
  <c r="AK295" i="6"/>
  <c r="AK296" i="6"/>
  <c r="AK297" i="6"/>
  <c r="AK298" i="6"/>
  <c r="AK299" i="6"/>
  <c r="AK300" i="6"/>
  <c r="AK301" i="6"/>
  <c r="AK302" i="6"/>
  <c r="AK303" i="6"/>
  <c r="AK304" i="6"/>
  <c r="AK305" i="6"/>
  <c r="AK306" i="6"/>
  <c r="AK307" i="6"/>
  <c r="AK308" i="6"/>
  <c r="AK309" i="6"/>
  <c r="AK310" i="6"/>
  <c r="AK311" i="6"/>
  <c r="AK312" i="6"/>
  <c r="AK313" i="6"/>
  <c r="AK314" i="6"/>
  <c r="AK315" i="6"/>
  <c r="AK316" i="6"/>
  <c r="AK317" i="6"/>
  <c r="AK318" i="6"/>
  <c r="AK319" i="6"/>
  <c r="AK320" i="6"/>
  <c r="AK321" i="6"/>
  <c r="AK322" i="6"/>
  <c r="AK323" i="6"/>
  <c r="AK324" i="6"/>
  <c r="AK325" i="6"/>
  <c r="AK326" i="6"/>
  <c r="AK327" i="6"/>
  <c r="AK328" i="6"/>
  <c r="AK329" i="6"/>
  <c r="AK330" i="6"/>
  <c r="AK331" i="6"/>
  <c r="AK332" i="6"/>
  <c r="AK333" i="6"/>
  <c r="AK334" i="6"/>
  <c r="AK335" i="6"/>
  <c r="AK336" i="6"/>
  <c r="AK337" i="6"/>
  <c r="AK338" i="6"/>
  <c r="AK339" i="6"/>
  <c r="AK340" i="6"/>
  <c r="AK341" i="6"/>
  <c r="AK342" i="6"/>
  <c r="AK343" i="6"/>
  <c r="AK344" i="6"/>
  <c r="AK345" i="6"/>
  <c r="AK346" i="6"/>
  <c r="AK347" i="6"/>
  <c r="AK348" i="6"/>
  <c r="AK349" i="6"/>
  <c r="AK350" i="6"/>
  <c r="AK351" i="6"/>
  <c r="AK352" i="6"/>
  <c r="AK353" i="6"/>
  <c r="AK354" i="6"/>
  <c r="AK355" i="6"/>
  <c r="AK356" i="6"/>
  <c r="AK357" i="6"/>
  <c r="AK358" i="6"/>
  <c r="AK359" i="6"/>
  <c r="AK360" i="6"/>
  <c r="AK361" i="6"/>
  <c r="AK362" i="6"/>
  <c r="AK363" i="6"/>
  <c r="AK364" i="6"/>
  <c r="AK365" i="6"/>
  <c r="AK366" i="6"/>
  <c r="AK367" i="6"/>
  <c r="AK368" i="6"/>
  <c r="AK369" i="6"/>
  <c r="AK370" i="6"/>
  <c r="AK371" i="6"/>
  <c r="AK372" i="6"/>
  <c r="AK373" i="6"/>
  <c r="AK374" i="6"/>
  <c r="AK375" i="6"/>
  <c r="AK376" i="6"/>
  <c r="AK377" i="6"/>
  <c r="AK378" i="6"/>
  <c r="AK379" i="6"/>
  <c r="AK380" i="6"/>
  <c r="AK381" i="6"/>
  <c r="AK382" i="6"/>
  <c r="AK383" i="6"/>
  <c r="AK384" i="6"/>
  <c r="AK385" i="6"/>
  <c r="AK386" i="6"/>
  <c r="AK387" i="6"/>
  <c r="AK388" i="6"/>
  <c r="AK389" i="6"/>
  <c r="AK390" i="6"/>
  <c r="AK391" i="6"/>
  <c r="AK392" i="6"/>
  <c r="AK393" i="6"/>
  <c r="AK394" i="6"/>
  <c r="AK395" i="6"/>
  <c r="AK396" i="6"/>
  <c r="AK397" i="6"/>
  <c r="AK398" i="6"/>
  <c r="AK399" i="6"/>
  <c r="AK400" i="6"/>
  <c r="AK401" i="6"/>
  <c r="AK402" i="6"/>
  <c r="AK403" i="6"/>
  <c r="AK404" i="6"/>
  <c r="AK405" i="6"/>
  <c r="AK406" i="6"/>
  <c r="AK407" i="6"/>
  <c r="AK408" i="6"/>
  <c r="AK409" i="6"/>
  <c r="AK410" i="6"/>
  <c r="AK411" i="6"/>
  <c r="AK412" i="6"/>
  <c r="AK413" i="6"/>
  <c r="AK414" i="6"/>
  <c r="AK415" i="6"/>
  <c r="AK416" i="6"/>
  <c r="AK417" i="6"/>
  <c r="AK418" i="6"/>
  <c r="AK419" i="6"/>
  <c r="AK420" i="6"/>
  <c r="AK421" i="6"/>
  <c r="AK422" i="6"/>
  <c r="AK423" i="6"/>
  <c r="AK424" i="6"/>
  <c r="AK425" i="6"/>
  <c r="AK426" i="6"/>
  <c r="AK427" i="6"/>
  <c r="AK428" i="6"/>
  <c r="AK429" i="6"/>
  <c r="AK430" i="6"/>
  <c r="AK431" i="6"/>
  <c r="AK432" i="6"/>
  <c r="AK433" i="6"/>
  <c r="AK434" i="6"/>
  <c r="AK435" i="6"/>
  <c r="AK436" i="6"/>
  <c r="AK437" i="6"/>
  <c r="AK438" i="6"/>
  <c r="AK439" i="6"/>
  <c r="AK440" i="6"/>
  <c r="AK441" i="6"/>
  <c r="AK442" i="6"/>
  <c r="AK443" i="6"/>
  <c r="AK444" i="6"/>
  <c r="AK445" i="6"/>
  <c r="AK446" i="6"/>
  <c r="AK447" i="6"/>
  <c r="AK448" i="6"/>
  <c r="AK449" i="6"/>
  <c r="AK450" i="6"/>
  <c r="AK451" i="6"/>
  <c r="AK452" i="6"/>
  <c r="AK453" i="6"/>
  <c r="AK454" i="6"/>
  <c r="AK455" i="6"/>
  <c r="AK456" i="6"/>
  <c r="AK457" i="6"/>
  <c r="AK458" i="6"/>
  <c r="AK459" i="6"/>
  <c r="AK460" i="6"/>
  <c r="AK461" i="6"/>
  <c r="AK462" i="6"/>
  <c r="AK463" i="6"/>
  <c r="AK464" i="6"/>
  <c r="AK465" i="6"/>
  <c r="AK466" i="6"/>
  <c r="AK467" i="6"/>
  <c r="AK468" i="6"/>
  <c r="AK469" i="6"/>
  <c r="AK470" i="6"/>
  <c r="AK471" i="6"/>
  <c r="AK472" i="6"/>
  <c r="AK473" i="6"/>
  <c r="AK474" i="6"/>
  <c r="AK475" i="6"/>
  <c r="AK476" i="6"/>
  <c r="AK477" i="6"/>
  <c r="AK478" i="6"/>
  <c r="AK479" i="6"/>
  <c r="AK480" i="6"/>
  <c r="AK481" i="6"/>
  <c r="AK482" i="6"/>
  <c r="AK483" i="6"/>
  <c r="AK484" i="6"/>
  <c r="AK485" i="6"/>
  <c r="AK486" i="6"/>
  <c r="AK487" i="6"/>
  <c r="AK488" i="6"/>
  <c r="AK489" i="6"/>
  <c r="AK490" i="6"/>
  <c r="AK491" i="6"/>
  <c r="AK492" i="6"/>
  <c r="AK493" i="6"/>
  <c r="AK494" i="6"/>
  <c r="AK495" i="6"/>
  <c r="AK496" i="6"/>
  <c r="AK497" i="6"/>
  <c r="AK498" i="6"/>
  <c r="AK499" i="6"/>
  <c r="AK500" i="6"/>
  <c r="AK501" i="6"/>
  <c r="AK502" i="6"/>
  <c r="AK503" i="6"/>
  <c r="AK504" i="6"/>
  <c r="AK505" i="6"/>
  <c r="AK506" i="6"/>
  <c r="AK507" i="6"/>
  <c r="AK508" i="6"/>
  <c r="AK509" i="6"/>
  <c r="AK510" i="6"/>
  <c r="AK511" i="6"/>
  <c r="AK512" i="6"/>
  <c r="AK513" i="6"/>
  <c r="AK514" i="6"/>
  <c r="AK515" i="6"/>
  <c r="AK516" i="6"/>
  <c r="AK517" i="6"/>
  <c r="AK518" i="6"/>
  <c r="AK519" i="6"/>
  <c r="AK520" i="6"/>
  <c r="AK521" i="6"/>
  <c r="AK522" i="6"/>
  <c r="AK523" i="6"/>
  <c r="AK524" i="6"/>
  <c r="AK525" i="6"/>
  <c r="AK526" i="6"/>
  <c r="AK527" i="6"/>
  <c r="AK528" i="6"/>
  <c r="AK529" i="6"/>
  <c r="AK530" i="6"/>
  <c r="AK531" i="6"/>
  <c r="AK532" i="6"/>
  <c r="AK533" i="6"/>
  <c r="AK534" i="6"/>
  <c r="AK535" i="6"/>
  <c r="AK536" i="6"/>
  <c r="AK537" i="6"/>
  <c r="AK538" i="6"/>
  <c r="AK539" i="6"/>
  <c r="AK540" i="6"/>
  <c r="AK541" i="6"/>
  <c r="AK542" i="6"/>
  <c r="AK543" i="6"/>
  <c r="AK544" i="6"/>
  <c r="AK545" i="6"/>
  <c r="AK546" i="6"/>
  <c r="AK547" i="6"/>
  <c r="AK548" i="6"/>
  <c r="AK549" i="6"/>
  <c r="AK550" i="6"/>
  <c r="AK551" i="6"/>
  <c r="AK552" i="6"/>
  <c r="AK553" i="6"/>
  <c r="AK554" i="6"/>
  <c r="AK555" i="6"/>
  <c r="AK556" i="6"/>
  <c r="AK557" i="6"/>
  <c r="AK558" i="6"/>
  <c r="AK559" i="6"/>
  <c r="AK560" i="6"/>
  <c r="AK561" i="6"/>
  <c r="AK562" i="6"/>
  <c r="AK563" i="6"/>
  <c r="AK564" i="6"/>
  <c r="AK565" i="6"/>
  <c r="AK566" i="6"/>
  <c r="AK567" i="6"/>
  <c r="AK568" i="6"/>
  <c r="AK569" i="6"/>
  <c r="AK570" i="6"/>
  <c r="AK571" i="6"/>
  <c r="AK572" i="6"/>
  <c r="AK573" i="6"/>
  <c r="AK574" i="6"/>
  <c r="AK575" i="6"/>
  <c r="AK576" i="6"/>
  <c r="AK577" i="6"/>
  <c r="AK578" i="6"/>
  <c r="AK579" i="6"/>
  <c r="AK580" i="6"/>
  <c r="AK581" i="6"/>
  <c r="AK582" i="6"/>
  <c r="AK583" i="6"/>
  <c r="AK584" i="6"/>
  <c r="AK585" i="6"/>
  <c r="AK586" i="6"/>
  <c r="AK587" i="6"/>
  <c r="AK588" i="6"/>
  <c r="AK589" i="6"/>
  <c r="AK590" i="6"/>
  <c r="AK591" i="6"/>
  <c r="AK592" i="6"/>
  <c r="AK593" i="6"/>
  <c r="AK594" i="6"/>
  <c r="AK595" i="6"/>
  <c r="AK596" i="6"/>
  <c r="AK597" i="6"/>
  <c r="AK598" i="6"/>
  <c r="AK599" i="6"/>
  <c r="AK600" i="6"/>
  <c r="AK601" i="6"/>
  <c r="AK602" i="6"/>
  <c r="AK603" i="6"/>
  <c r="AK604" i="6"/>
  <c r="AK605" i="6"/>
  <c r="AK606" i="6"/>
  <c r="AK607" i="6"/>
  <c r="AK608" i="6"/>
  <c r="AK609" i="6"/>
  <c r="AK610" i="6"/>
  <c r="AK611" i="6"/>
  <c r="AK612" i="6"/>
  <c r="AK613" i="6"/>
  <c r="AK614" i="6"/>
  <c r="AK615" i="6"/>
  <c r="AK616" i="6"/>
  <c r="AK617" i="6"/>
  <c r="AK618" i="6"/>
  <c r="AK619" i="6"/>
  <c r="AK620" i="6"/>
  <c r="AK621" i="6"/>
  <c r="AK622" i="6"/>
  <c r="AK623" i="6"/>
  <c r="AK624" i="6"/>
  <c r="AK625" i="6"/>
  <c r="AK626" i="6"/>
  <c r="AK627" i="6"/>
  <c r="AK628" i="6"/>
  <c r="AK629" i="6"/>
  <c r="AK630" i="6"/>
  <c r="AK631" i="6"/>
  <c r="AK632" i="6"/>
  <c r="AK633" i="6"/>
  <c r="AK634" i="6"/>
  <c r="AK635" i="6"/>
  <c r="AK636" i="6"/>
  <c r="AK637" i="6"/>
  <c r="AK638" i="6"/>
  <c r="AK639" i="6"/>
  <c r="AK640" i="6"/>
  <c r="AK641" i="6"/>
  <c r="AK642" i="6"/>
  <c r="AK643" i="6"/>
  <c r="AK644" i="6"/>
  <c r="AK645" i="6"/>
  <c r="AK646" i="6"/>
  <c r="AK647" i="6"/>
  <c r="AK648" i="6"/>
  <c r="AK649" i="6"/>
  <c r="AK650" i="6"/>
  <c r="AK651" i="6"/>
  <c r="AK652" i="6"/>
  <c r="AK653" i="6"/>
  <c r="AK654" i="6"/>
  <c r="AK655" i="6"/>
  <c r="AK656" i="6"/>
  <c r="AK657" i="6"/>
  <c r="AK658" i="6"/>
  <c r="AK659" i="6"/>
  <c r="AK660" i="6"/>
  <c r="AK661" i="6"/>
  <c r="AK662" i="6"/>
  <c r="AK663" i="6"/>
  <c r="AK664" i="6"/>
  <c r="AK665" i="6"/>
  <c r="AK666" i="6"/>
  <c r="AK667" i="6"/>
  <c r="AK668" i="6"/>
  <c r="AK669" i="6"/>
  <c r="AK670" i="6"/>
  <c r="AK671" i="6"/>
  <c r="AK672" i="6"/>
  <c r="AK673" i="6"/>
  <c r="AK674" i="6"/>
  <c r="AK675" i="6"/>
  <c r="AK676" i="6"/>
  <c r="AK677" i="6"/>
  <c r="AK678" i="6"/>
  <c r="AK679" i="6"/>
  <c r="AK680" i="6"/>
  <c r="AK681" i="6"/>
  <c r="AK682" i="6"/>
  <c r="AK683" i="6"/>
  <c r="AK684" i="6"/>
  <c r="AK685" i="6"/>
  <c r="AK686" i="6"/>
  <c r="AK687" i="6"/>
  <c r="AK688" i="6"/>
  <c r="AK689" i="6"/>
  <c r="AK690" i="6"/>
  <c r="AK691" i="6"/>
  <c r="AK692" i="6"/>
  <c r="AK693" i="6"/>
  <c r="AK694" i="6"/>
  <c r="AK695" i="6"/>
  <c r="AK696" i="6"/>
  <c r="AK697" i="6"/>
  <c r="AK698" i="6"/>
  <c r="AK699" i="6"/>
  <c r="AK700" i="6"/>
  <c r="AK701" i="6"/>
  <c r="AK702" i="6"/>
  <c r="AK703" i="6"/>
  <c r="AK704" i="6"/>
  <c r="AK705" i="6"/>
  <c r="AK706" i="6"/>
  <c r="AK707" i="6"/>
  <c r="AK708" i="6"/>
  <c r="AK709" i="6"/>
  <c r="AK710" i="6"/>
  <c r="AK711" i="6"/>
  <c r="AK712" i="6"/>
  <c r="AK713" i="6"/>
  <c r="AK714" i="6"/>
  <c r="AK715" i="6"/>
  <c r="AK716" i="6"/>
  <c r="AK717" i="6"/>
  <c r="AK718" i="6"/>
  <c r="AK719" i="6"/>
  <c r="AK720" i="6"/>
  <c r="AK721" i="6"/>
  <c r="AK722" i="6"/>
  <c r="AK723" i="6"/>
  <c r="AK724" i="6"/>
  <c r="AK725" i="6"/>
  <c r="AK726" i="6"/>
  <c r="AK727" i="6"/>
  <c r="AK728" i="6"/>
  <c r="AK729" i="6"/>
  <c r="AK730" i="6"/>
  <c r="AK731" i="6"/>
  <c r="AK732" i="6"/>
  <c r="AK733" i="6"/>
  <c r="AK734" i="6"/>
  <c r="AK735" i="6"/>
  <c r="AK736" i="6"/>
  <c r="AK737" i="6"/>
  <c r="AK738" i="6"/>
  <c r="AK739" i="6"/>
  <c r="AK740" i="6"/>
  <c r="AK741" i="6"/>
  <c r="AK742" i="6"/>
  <c r="AK743" i="6"/>
  <c r="AK744" i="6"/>
  <c r="AK745" i="6"/>
  <c r="AK746" i="6"/>
  <c r="AK747" i="6"/>
  <c r="AK748" i="6"/>
  <c r="AK749" i="6"/>
  <c r="AK750" i="6"/>
  <c r="AK751" i="6"/>
  <c r="AK752" i="6"/>
  <c r="AK753" i="6"/>
  <c r="AK754" i="6"/>
  <c r="AK755" i="6"/>
  <c r="AK756" i="6"/>
  <c r="AK757" i="6"/>
  <c r="AK758" i="6"/>
  <c r="AK759" i="6"/>
  <c r="AK760" i="6"/>
  <c r="AK761" i="6"/>
  <c r="AK762" i="6"/>
  <c r="AK763" i="6"/>
  <c r="AK764" i="6"/>
  <c r="AK765" i="6"/>
  <c r="AK766" i="6"/>
  <c r="AK767" i="6"/>
  <c r="AK768" i="6"/>
  <c r="AK769" i="6"/>
  <c r="AK770" i="6"/>
  <c r="AK771" i="6"/>
  <c r="AK772" i="6"/>
  <c r="AK773" i="6"/>
  <c r="AK774" i="6"/>
  <c r="AK775" i="6"/>
  <c r="AK776" i="6"/>
  <c r="AK777" i="6"/>
  <c r="AK778" i="6"/>
  <c r="AK779" i="6"/>
  <c r="AK780" i="6"/>
  <c r="AK781" i="6"/>
  <c r="AK782" i="6"/>
  <c r="AK783" i="6"/>
  <c r="AK784" i="6"/>
  <c r="AK785" i="6"/>
  <c r="AK786" i="6"/>
  <c r="AK787" i="6"/>
  <c r="AK788" i="6"/>
  <c r="AK789" i="6"/>
  <c r="AK790" i="6"/>
  <c r="AK791" i="6"/>
  <c r="AK792" i="6"/>
  <c r="AK793" i="6"/>
  <c r="AK794" i="6"/>
  <c r="AK795" i="6"/>
  <c r="AK796" i="6"/>
  <c r="AK797" i="6"/>
  <c r="AK798" i="6"/>
  <c r="AK799" i="6"/>
  <c r="AK800" i="6"/>
  <c r="AK801" i="6"/>
  <c r="AK802" i="6"/>
  <c r="AK803" i="6"/>
  <c r="AK804" i="6"/>
  <c r="AK805" i="6"/>
  <c r="AK806" i="6"/>
  <c r="AK807" i="6"/>
  <c r="AK808" i="6"/>
  <c r="AK809" i="6"/>
  <c r="AK810" i="6"/>
  <c r="AK811" i="6"/>
  <c r="AK812" i="6"/>
  <c r="AK813" i="6"/>
  <c r="AK814" i="6"/>
  <c r="AK815" i="6"/>
  <c r="AK816" i="6"/>
  <c r="AK817" i="6"/>
  <c r="AK818" i="6"/>
  <c r="AK819" i="6"/>
  <c r="AK820" i="6"/>
  <c r="AK821" i="6"/>
  <c r="AK822" i="6"/>
  <c r="AK823" i="6"/>
  <c r="AK824" i="6"/>
  <c r="AK825" i="6"/>
  <c r="AK826" i="6"/>
  <c r="AK827" i="6"/>
  <c r="AK828" i="6"/>
  <c r="AK829" i="6"/>
  <c r="AK830" i="6"/>
  <c r="AK831" i="6"/>
  <c r="AK832" i="6"/>
  <c r="AK833" i="6"/>
  <c r="AK834" i="6"/>
  <c r="AK835" i="6"/>
  <c r="AK836" i="6"/>
  <c r="AK837" i="6"/>
  <c r="AK838" i="6"/>
  <c r="AK839" i="6"/>
  <c r="AK840" i="6"/>
  <c r="AK841" i="6"/>
  <c r="AK842" i="6"/>
  <c r="AK843" i="6"/>
  <c r="AK844" i="6"/>
  <c r="AK845" i="6"/>
  <c r="AK846" i="6"/>
  <c r="AK847" i="6"/>
  <c r="AK848" i="6"/>
  <c r="AK849" i="6"/>
  <c r="AK850" i="6"/>
  <c r="AK851" i="6"/>
  <c r="AK852" i="6"/>
  <c r="AK853" i="6"/>
  <c r="AK854" i="6"/>
  <c r="AK855" i="6"/>
  <c r="AK856" i="6"/>
  <c r="AK857" i="6"/>
  <c r="AK858" i="6"/>
  <c r="AK859" i="6"/>
  <c r="AK860" i="6"/>
  <c r="AK861" i="6"/>
  <c r="AK862" i="6"/>
  <c r="AK863" i="6"/>
  <c r="AK864" i="6"/>
  <c r="AK865" i="6"/>
  <c r="AK866" i="6"/>
  <c r="AK867" i="6"/>
  <c r="AK868" i="6"/>
  <c r="AK869" i="6"/>
  <c r="AK870" i="6"/>
  <c r="AK871" i="6"/>
  <c r="AK872" i="6"/>
  <c r="AK873" i="6"/>
  <c r="AK874" i="6"/>
  <c r="AK875" i="6"/>
  <c r="AK876" i="6"/>
  <c r="AK877" i="6"/>
  <c r="AK878" i="6"/>
  <c r="AK879" i="6"/>
  <c r="AK880" i="6"/>
  <c r="AK881" i="6"/>
  <c r="AK882" i="6"/>
  <c r="AK883" i="6"/>
  <c r="AK884" i="6"/>
  <c r="AK885" i="6"/>
  <c r="AK886" i="6"/>
  <c r="AK887" i="6"/>
  <c r="AK888" i="6"/>
  <c r="AK889" i="6"/>
  <c r="AK890" i="6"/>
  <c r="AK891" i="6"/>
  <c r="AK892" i="6"/>
  <c r="AK893" i="6"/>
  <c r="AK894" i="6"/>
  <c r="AK895" i="6"/>
  <c r="AK896" i="6"/>
  <c r="AK897" i="6"/>
  <c r="AK898" i="6"/>
  <c r="AK899" i="6"/>
  <c r="AK900" i="6"/>
  <c r="AK901" i="6"/>
  <c r="AK902" i="6"/>
  <c r="AK903" i="6"/>
  <c r="AK904" i="6"/>
  <c r="AK905" i="6"/>
  <c r="AK906" i="6"/>
  <c r="AK907" i="6"/>
  <c r="AK908" i="6"/>
  <c r="AK909" i="6"/>
  <c r="AK910" i="6"/>
  <c r="AK911" i="6"/>
  <c r="AK912" i="6"/>
  <c r="AK913" i="6"/>
  <c r="AK914" i="6"/>
  <c r="AK915" i="6"/>
  <c r="AK916" i="6"/>
  <c r="AK917" i="6"/>
  <c r="AK918" i="6"/>
  <c r="AK919" i="6"/>
  <c r="AK920" i="6"/>
  <c r="AK921" i="6"/>
  <c r="AK922" i="6"/>
  <c r="AK923" i="6"/>
  <c r="AK924" i="6"/>
  <c r="AK925" i="6"/>
  <c r="AK926" i="6"/>
  <c r="AK927" i="6"/>
  <c r="AK928" i="6"/>
  <c r="AK929" i="6"/>
  <c r="AK930" i="6"/>
  <c r="AK931" i="6"/>
  <c r="AK932" i="6"/>
  <c r="AK933" i="6"/>
  <c r="AK934" i="6"/>
  <c r="AK935" i="6"/>
  <c r="AK936" i="6"/>
  <c r="AK937" i="6"/>
  <c r="AK938" i="6"/>
  <c r="AK939" i="6"/>
  <c r="AK940" i="6"/>
  <c r="AK941" i="6"/>
  <c r="AK942" i="6"/>
  <c r="AK943" i="6"/>
  <c r="AK944" i="6"/>
  <c r="AK945" i="6"/>
  <c r="AK946" i="6"/>
  <c r="AK947" i="6"/>
  <c r="AK948" i="6"/>
  <c r="AK949" i="6"/>
  <c r="AK950" i="6"/>
  <c r="AK951" i="6"/>
  <c r="AK952" i="6"/>
  <c r="AK953" i="6"/>
  <c r="AK954" i="6"/>
  <c r="AK955" i="6"/>
  <c r="AK956" i="6"/>
  <c r="AK957" i="6"/>
  <c r="AK958" i="6"/>
  <c r="AK959" i="6"/>
  <c r="AK960" i="6"/>
  <c r="AK961" i="6"/>
  <c r="AK962" i="6"/>
  <c r="AK963" i="6"/>
  <c r="AK964" i="6"/>
  <c r="AK965" i="6"/>
  <c r="AK966" i="6"/>
  <c r="AK967" i="6"/>
  <c r="AK968" i="6"/>
  <c r="AK969" i="6"/>
  <c r="AK970" i="6"/>
  <c r="AK971" i="6"/>
  <c r="AK972" i="6"/>
  <c r="AK973" i="6"/>
  <c r="AK974" i="6"/>
  <c r="AK975" i="6"/>
  <c r="AK976" i="6"/>
  <c r="AK977" i="6"/>
  <c r="AK978" i="6"/>
  <c r="AK979" i="6"/>
  <c r="AK980" i="6"/>
  <c r="AK981" i="6"/>
  <c r="AK982" i="6"/>
  <c r="AK983" i="6"/>
  <c r="AK984" i="6"/>
  <c r="AK985" i="6"/>
  <c r="AK986" i="6"/>
  <c r="AK987" i="6"/>
  <c r="AK988" i="6"/>
  <c r="AK989" i="6"/>
  <c r="AK990" i="6"/>
  <c r="AK991" i="6"/>
  <c r="AK992" i="6"/>
  <c r="AK993" i="6"/>
  <c r="AK994" i="6"/>
  <c r="AK995" i="6"/>
  <c r="AK996" i="6"/>
  <c r="AK997" i="6"/>
  <c r="AK998" i="6"/>
  <c r="AK999" i="6"/>
  <c r="AK1000" i="6"/>
  <c r="AK1001" i="6"/>
  <c r="AK1002" i="6"/>
  <c r="AK1003" i="6"/>
  <c r="AK1004" i="6"/>
  <c r="AK1005" i="6"/>
  <c r="AK1006" i="6"/>
  <c r="AK1007" i="6"/>
  <c r="AK1008" i="6"/>
  <c r="AK1009" i="6"/>
  <c r="AK1010" i="6"/>
  <c r="AK1011" i="6"/>
  <c r="AK1012" i="6"/>
  <c r="AK1013" i="6"/>
  <c r="AK1014" i="6"/>
  <c r="AK1015" i="6"/>
  <c r="AK1016" i="6"/>
  <c r="AK1017" i="6"/>
  <c r="AK1018" i="6"/>
  <c r="AK1019" i="6"/>
  <c r="AK1020" i="6"/>
  <c r="AK1021" i="6"/>
  <c r="AK1022" i="6"/>
  <c r="AK1023" i="6"/>
  <c r="AK1024" i="6"/>
  <c r="AK1025" i="6"/>
  <c r="AK1026" i="6"/>
  <c r="AK1027" i="6"/>
  <c r="AK1028" i="6"/>
  <c r="AK1029" i="6"/>
  <c r="AK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37" i="6"/>
  <c r="AJ38" i="6"/>
  <c r="AJ39" i="6"/>
  <c r="AJ40" i="6"/>
  <c r="AJ41" i="6"/>
  <c r="AJ42" i="6"/>
  <c r="AJ43" i="6"/>
  <c r="AJ44" i="6"/>
  <c r="AJ45" i="6"/>
  <c r="AJ46" i="6"/>
  <c r="AJ47" i="6"/>
  <c r="AJ48" i="6"/>
  <c r="AJ49" i="6"/>
  <c r="AJ50" i="6"/>
  <c r="AJ51" i="6"/>
  <c r="AJ52" i="6"/>
  <c r="AJ53" i="6"/>
  <c r="AJ54" i="6"/>
  <c r="AJ55" i="6"/>
  <c r="AJ56" i="6"/>
  <c r="AJ57" i="6"/>
  <c r="AJ58" i="6"/>
  <c r="AJ59" i="6"/>
  <c r="AJ60" i="6"/>
  <c r="AJ61" i="6"/>
  <c r="AJ62" i="6"/>
  <c r="AJ63" i="6"/>
  <c r="AJ64" i="6"/>
  <c r="AJ65" i="6"/>
  <c r="AJ66" i="6"/>
  <c r="AJ67" i="6"/>
  <c r="AJ68" i="6"/>
  <c r="AJ69" i="6"/>
  <c r="AJ70" i="6"/>
  <c r="AJ71" i="6"/>
  <c r="AJ72" i="6"/>
  <c r="AJ73" i="6"/>
  <c r="AJ74" i="6"/>
  <c r="AJ75" i="6"/>
  <c r="AJ76" i="6"/>
  <c r="AJ77" i="6"/>
  <c r="AJ78" i="6"/>
  <c r="AJ79" i="6"/>
  <c r="AJ80" i="6"/>
  <c r="AJ81" i="6"/>
  <c r="AJ82" i="6"/>
  <c r="AJ83" i="6"/>
  <c r="AJ84" i="6"/>
  <c r="AJ85" i="6"/>
  <c r="AJ86" i="6"/>
  <c r="AJ87" i="6"/>
  <c r="AJ88" i="6"/>
  <c r="AJ89" i="6"/>
  <c r="AJ90" i="6"/>
  <c r="AJ91" i="6"/>
  <c r="AJ92" i="6"/>
  <c r="AJ93" i="6"/>
  <c r="AJ94" i="6"/>
  <c r="AJ95" i="6"/>
  <c r="AJ96" i="6"/>
  <c r="AJ97" i="6"/>
  <c r="AJ98" i="6"/>
  <c r="AJ99" i="6"/>
  <c r="AJ100" i="6"/>
  <c r="AJ101" i="6"/>
  <c r="AJ102" i="6"/>
  <c r="AJ103" i="6"/>
  <c r="AJ104" i="6"/>
  <c r="AJ105" i="6"/>
  <c r="AJ106" i="6"/>
  <c r="AJ107" i="6"/>
  <c r="AJ108" i="6"/>
  <c r="AJ109" i="6"/>
  <c r="AJ110" i="6"/>
  <c r="AJ111" i="6"/>
  <c r="AJ112" i="6"/>
  <c r="AJ113" i="6"/>
  <c r="AJ114" i="6"/>
  <c r="AJ115" i="6"/>
  <c r="AJ116" i="6"/>
  <c r="AJ117" i="6"/>
  <c r="AJ118" i="6"/>
  <c r="AJ119" i="6"/>
  <c r="AJ120" i="6"/>
  <c r="AJ121" i="6"/>
  <c r="AJ122" i="6"/>
  <c r="AJ123" i="6"/>
  <c r="AJ124" i="6"/>
  <c r="AJ125" i="6"/>
  <c r="AJ126" i="6"/>
  <c r="AJ127" i="6"/>
  <c r="AJ128" i="6"/>
  <c r="AJ129" i="6"/>
  <c r="AJ130" i="6"/>
  <c r="AJ131" i="6"/>
  <c r="AJ132" i="6"/>
  <c r="AJ133" i="6"/>
  <c r="AJ134" i="6"/>
  <c r="AJ135" i="6"/>
  <c r="AJ136" i="6"/>
  <c r="AJ137" i="6"/>
  <c r="AJ138" i="6"/>
  <c r="AJ139" i="6"/>
  <c r="AJ140" i="6"/>
  <c r="AJ141" i="6"/>
  <c r="AJ142" i="6"/>
  <c r="AJ143" i="6"/>
  <c r="AJ144" i="6"/>
  <c r="AJ145" i="6"/>
  <c r="AJ146" i="6"/>
  <c r="AJ147" i="6"/>
  <c r="AJ148" i="6"/>
  <c r="AJ149" i="6"/>
  <c r="AJ150" i="6"/>
  <c r="AJ151" i="6"/>
  <c r="AJ152" i="6"/>
  <c r="AJ153" i="6"/>
  <c r="AJ154" i="6"/>
  <c r="AJ155" i="6"/>
  <c r="AJ156" i="6"/>
  <c r="AJ157" i="6"/>
  <c r="AJ158" i="6"/>
  <c r="AJ159" i="6"/>
  <c r="AJ160" i="6"/>
  <c r="AJ161" i="6"/>
  <c r="AJ162" i="6"/>
  <c r="AJ163" i="6"/>
  <c r="AJ164" i="6"/>
  <c r="AJ165" i="6"/>
  <c r="AJ166" i="6"/>
  <c r="AJ167" i="6"/>
  <c r="AJ168" i="6"/>
  <c r="AJ169" i="6"/>
  <c r="AJ170" i="6"/>
  <c r="AJ171" i="6"/>
  <c r="AJ172" i="6"/>
  <c r="AJ173" i="6"/>
  <c r="AJ174" i="6"/>
  <c r="AJ175" i="6"/>
  <c r="AJ176" i="6"/>
  <c r="AJ177" i="6"/>
  <c r="AJ178" i="6"/>
  <c r="AJ179" i="6"/>
  <c r="AJ180" i="6"/>
  <c r="AJ181" i="6"/>
  <c r="AJ182" i="6"/>
  <c r="AJ183" i="6"/>
  <c r="AJ184" i="6"/>
  <c r="AJ185" i="6"/>
  <c r="AJ186" i="6"/>
  <c r="AJ187" i="6"/>
  <c r="AJ188" i="6"/>
  <c r="AJ189" i="6"/>
  <c r="AJ190" i="6"/>
  <c r="AJ191" i="6"/>
  <c r="AJ192" i="6"/>
  <c r="AJ193" i="6"/>
  <c r="AJ194" i="6"/>
  <c r="AJ195" i="6"/>
  <c r="AJ196" i="6"/>
  <c r="AJ197" i="6"/>
  <c r="AJ198" i="6"/>
  <c r="AJ199" i="6"/>
  <c r="AJ200" i="6"/>
  <c r="AJ201" i="6"/>
  <c r="AJ202" i="6"/>
  <c r="AJ203" i="6"/>
  <c r="AJ204" i="6"/>
  <c r="AJ205" i="6"/>
  <c r="AJ206" i="6"/>
  <c r="AJ207" i="6"/>
  <c r="AJ208" i="6"/>
  <c r="AJ209" i="6"/>
  <c r="AJ210" i="6"/>
  <c r="AJ211" i="6"/>
  <c r="AJ212" i="6"/>
  <c r="AJ213" i="6"/>
  <c r="AJ214" i="6"/>
  <c r="AJ215" i="6"/>
  <c r="AJ216" i="6"/>
  <c r="AJ217" i="6"/>
  <c r="AJ218" i="6"/>
  <c r="AJ219" i="6"/>
  <c r="AJ220" i="6"/>
  <c r="AJ221" i="6"/>
  <c r="AJ222" i="6"/>
  <c r="AJ223" i="6"/>
  <c r="AJ224" i="6"/>
  <c r="AJ225" i="6"/>
  <c r="AJ226" i="6"/>
  <c r="AJ227" i="6"/>
  <c r="AJ228" i="6"/>
  <c r="AJ229" i="6"/>
  <c r="AJ230" i="6"/>
  <c r="AJ231" i="6"/>
  <c r="AJ232" i="6"/>
  <c r="AJ233" i="6"/>
  <c r="AJ234" i="6"/>
  <c r="AJ235" i="6"/>
  <c r="AJ236" i="6"/>
  <c r="AJ237" i="6"/>
  <c r="AJ238" i="6"/>
  <c r="AJ239" i="6"/>
  <c r="AJ240" i="6"/>
  <c r="AJ241" i="6"/>
  <c r="AJ242" i="6"/>
  <c r="AJ243" i="6"/>
  <c r="AJ244" i="6"/>
  <c r="AJ245" i="6"/>
  <c r="AJ246" i="6"/>
  <c r="AJ247" i="6"/>
  <c r="AJ248" i="6"/>
  <c r="AJ249" i="6"/>
  <c r="AJ250" i="6"/>
  <c r="AJ251" i="6"/>
  <c r="AJ252" i="6"/>
  <c r="AJ253" i="6"/>
  <c r="AJ254" i="6"/>
  <c r="AJ255" i="6"/>
  <c r="AJ256" i="6"/>
  <c r="AJ257" i="6"/>
  <c r="AJ258" i="6"/>
  <c r="AJ259" i="6"/>
  <c r="AJ260" i="6"/>
  <c r="AJ261" i="6"/>
  <c r="AJ262" i="6"/>
  <c r="AJ263" i="6"/>
  <c r="AJ264" i="6"/>
  <c r="AJ265" i="6"/>
  <c r="AJ266" i="6"/>
  <c r="AJ267" i="6"/>
  <c r="AJ268" i="6"/>
  <c r="AJ269" i="6"/>
  <c r="AJ270" i="6"/>
  <c r="AJ271" i="6"/>
  <c r="AJ272" i="6"/>
  <c r="AJ273" i="6"/>
  <c r="AJ274" i="6"/>
  <c r="AJ275" i="6"/>
  <c r="AJ276" i="6"/>
  <c r="AJ277" i="6"/>
  <c r="AJ278" i="6"/>
  <c r="AJ279" i="6"/>
  <c r="AJ280" i="6"/>
  <c r="AJ281" i="6"/>
  <c r="AJ282" i="6"/>
  <c r="AJ283" i="6"/>
  <c r="AJ284" i="6"/>
  <c r="AJ285" i="6"/>
  <c r="AJ286" i="6"/>
  <c r="AJ287" i="6"/>
  <c r="AJ288" i="6"/>
  <c r="AJ289" i="6"/>
  <c r="AJ290" i="6"/>
  <c r="AJ291" i="6"/>
  <c r="AJ292" i="6"/>
  <c r="AJ293" i="6"/>
  <c r="AJ294" i="6"/>
  <c r="AJ295" i="6"/>
  <c r="AJ296" i="6"/>
  <c r="AJ297" i="6"/>
  <c r="AJ298" i="6"/>
  <c r="AJ299" i="6"/>
  <c r="AJ300" i="6"/>
  <c r="AJ301" i="6"/>
  <c r="AJ302" i="6"/>
  <c r="AJ303" i="6"/>
  <c r="AJ304" i="6"/>
  <c r="AJ305" i="6"/>
  <c r="AJ306" i="6"/>
  <c r="AJ307" i="6"/>
  <c r="AJ308" i="6"/>
  <c r="AJ309" i="6"/>
  <c r="AJ310" i="6"/>
  <c r="AJ311" i="6"/>
  <c r="AJ312" i="6"/>
  <c r="AJ313" i="6"/>
  <c r="AJ314" i="6"/>
  <c r="AJ315" i="6"/>
  <c r="AJ316" i="6"/>
  <c r="AJ317" i="6"/>
  <c r="AJ318" i="6"/>
  <c r="AJ319" i="6"/>
  <c r="AJ320" i="6"/>
  <c r="AJ321" i="6"/>
  <c r="AJ322" i="6"/>
  <c r="AJ323" i="6"/>
  <c r="AJ324" i="6"/>
  <c r="AJ325" i="6"/>
  <c r="AJ326" i="6"/>
  <c r="AJ327" i="6"/>
  <c r="AJ328" i="6"/>
  <c r="AJ329" i="6"/>
  <c r="AJ330" i="6"/>
  <c r="AJ331" i="6"/>
  <c r="AJ332" i="6"/>
  <c r="AJ333" i="6"/>
  <c r="AJ334" i="6"/>
  <c r="AJ335" i="6"/>
  <c r="AJ336" i="6"/>
  <c r="AJ337" i="6"/>
  <c r="AJ338" i="6"/>
  <c r="AJ339" i="6"/>
  <c r="AJ340" i="6"/>
  <c r="AJ341" i="6"/>
  <c r="AJ342" i="6"/>
  <c r="AJ343" i="6"/>
  <c r="AJ344" i="6"/>
  <c r="AJ345" i="6"/>
  <c r="AJ346" i="6"/>
  <c r="AJ347" i="6"/>
  <c r="AJ348" i="6"/>
  <c r="AJ349" i="6"/>
  <c r="AJ350" i="6"/>
  <c r="AJ351" i="6"/>
  <c r="AJ352" i="6"/>
  <c r="AJ353" i="6"/>
  <c r="AJ354" i="6"/>
  <c r="AJ355" i="6"/>
  <c r="AJ356" i="6"/>
  <c r="AJ357" i="6"/>
  <c r="AJ358" i="6"/>
  <c r="AJ359" i="6"/>
  <c r="AJ360" i="6"/>
  <c r="AJ361" i="6"/>
  <c r="AJ362" i="6"/>
  <c r="AJ363" i="6"/>
  <c r="AJ364" i="6"/>
  <c r="AJ365" i="6"/>
  <c r="AJ366" i="6"/>
  <c r="AJ367" i="6"/>
  <c r="AJ368" i="6"/>
  <c r="AJ369" i="6"/>
  <c r="AJ370" i="6"/>
  <c r="AJ371" i="6"/>
  <c r="AJ372" i="6"/>
  <c r="AJ373" i="6"/>
  <c r="AJ374" i="6"/>
  <c r="AJ375" i="6"/>
  <c r="AJ376" i="6"/>
  <c r="AJ377" i="6"/>
  <c r="AJ378" i="6"/>
  <c r="AJ379" i="6"/>
  <c r="AJ380" i="6"/>
  <c r="AJ381" i="6"/>
  <c r="AJ382" i="6"/>
  <c r="AJ383" i="6"/>
  <c r="AJ384" i="6"/>
  <c r="AJ385" i="6"/>
  <c r="AJ386" i="6"/>
  <c r="AJ387" i="6"/>
  <c r="AJ388" i="6"/>
  <c r="AJ389" i="6"/>
  <c r="AJ390" i="6"/>
  <c r="AJ391" i="6"/>
  <c r="AJ392" i="6"/>
  <c r="AJ393" i="6"/>
  <c r="AJ394" i="6"/>
  <c r="AJ395" i="6"/>
  <c r="AJ396" i="6"/>
  <c r="AJ397" i="6"/>
  <c r="AJ398" i="6"/>
  <c r="AJ399" i="6"/>
  <c r="AJ400" i="6"/>
  <c r="AJ401" i="6"/>
  <c r="AJ402" i="6"/>
  <c r="AJ403" i="6"/>
  <c r="AJ404" i="6"/>
  <c r="AJ405" i="6"/>
  <c r="AJ406" i="6"/>
  <c r="AJ407" i="6"/>
  <c r="AJ408" i="6"/>
  <c r="AJ409" i="6"/>
  <c r="AJ410" i="6"/>
  <c r="AJ411" i="6"/>
  <c r="AJ412" i="6"/>
  <c r="AJ413" i="6"/>
  <c r="AJ414" i="6"/>
  <c r="AJ415" i="6"/>
  <c r="AJ416" i="6"/>
  <c r="AJ417" i="6"/>
  <c r="AJ418" i="6"/>
  <c r="AJ419" i="6"/>
  <c r="AJ420" i="6"/>
  <c r="AJ421" i="6"/>
  <c r="AJ422" i="6"/>
  <c r="AJ423" i="6"/>
  <c r="AJ424" i="6"/>
  <c r="AJ425" i="6"/>
  <c r="AJ426" i="6"/>
  <c r="AJ427" i="6"/>
  <c r="AJ428" i="6"/>
  <c r="AJ429" i="6"/>
  <c r="AJ430" i="6"/>
  <c r="AJ431" i="6"/>
  <c r="AJ432" i="6"/>
  <c r="AJ433" i="6"/>
  <c r="AJ434" i="6"/>
  <c r="AJ435" i="6"/>
  <c r="AJ436" i="6"/>
  <c r="AJ437" i="6"/>
  <c r="AJ438" i="6"/>
  <c r="AJ439" i="6"/>
  <c r="AJ440" i="6"/>
  <c r="AJ441" i="6"/>
  <c r="AJ442" i="6"/>
  <c r="AJ443" i="6"/>
  <c r="AJ444" i="6"/>
  <c r="AJ445" i="6"/>
  <c r="AJ446" i="6"/>
  <c r="AJ447" i="6"/>
  <c r="AJ448" i="6"/>
  <c r="AJ449" i="6"/>
  <c r="AJ450" i="6"/>
  <c r="AJ451" i="6"/>
  <c r="AJ452" i="6"/>
  <c r="AJ453" i="6"/>
  <c r="AJ454" i="6"/>
  <c r="AJ455" i="6"/>
  <c r="AJ456" i="6"/>
  <c r="AJ457" i="6"/>
  <c r="AJ458" i="6"/>
  <c r="AJ459" i="6"/>
  <c r="AJ460" i="6"/>
  <c r="AJ461" i="6"/>
  <c r="AJ462" i="6"/>
  <c r="AJ463" i="6"/>
  <c r="AJ464" i="6"/>
  <c r="AJ465" i="6"/>
  <c r="AJ466" i="6"/>
  <c r="AJ467" i="6"/>
  <c r="AJ468" i="6"/>
  <c r="AJ469" i="6"/>
  <c r="AJ470" i="6"/>
  <c r="AJ471" i="6"/>
  <c r="AJ472" i="6"/>
  <c r="AJ473" i="6"/>
  <c r="AJ474" i="6"/>
  <c r="AJ475" i="6"/>
  <c r="AJ476" i="6"/>
  <c r="AJ477" i="6"/>
  <c r="AJ478" i="6"/>
  <c r="AJ479" i="6"/>
  <c r="AJ480" i="6"/>
  <c r="AJ481" i="6"/>
  <c r="AJ482" i="6"/>
  <c r="AJ483" i="6"/>
  <c r="AJ484" i="6"/>
  <c r="AJ485" i="6"/>
  <c r="AJ486" i="6"/>
  <c r="AJ487" i="6"/>
  <c r="AJ488" i="6"/>
  <c r="AJ489" i="6"/>
  <c r="AJ490" i="6"/>
  <c r="AJ491" i="6"/>
  <c r="AJ492" i="6"/>
  <c r="AJ493" i="6"/>
  <c r="AJ494" i="6"/>
  <c r="AJ495" i="6"/>
  <c r="AJ496" i="6"/>
  <c r="AJ497" i="6"/>
  <c r="AJ498" i="6"/>
  <c r="AJ499" i="6"/>
  <c r="AJ500" i="6"/>
  <c r="AJ501" i="6"/>
  <c r="AJ502" i="6"/>
  <c r="AJ503" i="6"/>
  <c r="AJ504" i="6"/>
  <c r="AJ505" i="6"/>
  <c r="AJ506" i="6"/>
  <c r="AJ507" i="6"/>
  <c r="AJ508" i="6"/>
  <c r="AJ509" i="6"/>
  <c r="AJ510" i="6"/>
  <c r="AJ511" i="6"/>
  <c r="AJ512" i="6"/>
  <c r="AJ513" i="6"/>
  <c r="AJ514" i="6"/>
  <c r="AJ515" i="6"/>
  <c r="AJ516" i="6"/>
  <c r="AJ517" i="6"/>
  <c r="AJ518" i="6"/>
  <c r="AJ519" i="6"/>
  <c r="AJ520" i="6"/>
  <c r="AJ521" i="6"/>
  <c r="AJ522" i="6"/>
  <c r="AJ523" i="6"/>
  <c r="AJ524" i="6"/>
  <c r="AJ525" i="6"/>
  <c r="AJ526" i="6"/>
  <c r="AJ527" i="6"/>
  <c r="AJ528" i="6"/>
  <c r="AJ529" i="6"/>
  <c r="AJ530" i="6"/>
  <c r="AJ531" i="6"/>
  <c r="AJ532" i="6"/>
  <c r="AJ533" i="6"/>
  <c r="AJ534" i="6"/>
  <c r="AJ535" i="6"/>
  <c r="AJ536" i="6"/>
  <c r="AJ537" i="6"/>
  <c r="AJ538" i="6"/>
  <c r="AJ539" i="6"/>
  <c r="AJ540" i="6"/>
  <c r="AJ541" i="6"/>
  <c r="AJ542" i="6"/>
  <c r="AJ543" i="6"/>
  <c r="AJ544" i="6"/>
  <c r="AJ545" i="6"/>
  <c r="AJ546" i="6"/>
  <c r="AJ547" i="6"/>
  <c r="AJ548" i="6"/>
  <c r="AJ549" i="6"/>
  <c r="AJ550" i="6"/>
  <c r="AJ551" i="6"/>
  <c r="AJ552" i="6"/>
  <c r="AJ553" i="6"/>
  <c r="AJ554" i="6"/>
  <c r="AJ555" i="6"/>
  <c r="AJ556" i="6"/>
  <c r="AJ557" i="6"/>
  <c r="AJ558" i="6"/>
  <c r="AJ559" i="6"/>
  <c r="AJ560" i="6"/>
  <c r="AJ561" i="6"/>
  <c r="AJ562" i="6"/>
  <c r="AJ563" i="6"/>
  <c r="AJ564" i="6"/>
  <c r="AJ565" i="6"/>
  <c r="AJ566" i="6"/>
  <c r="AJ567" i="6"/>
  <c r="AJ568" i="6"/>
  <c r="AJ569" i="6"/>
  <c r="AJ570" i="6"/>
  <c r="AJ571" i="6"/>
  <c r="AJ572" i="6"/>
  <c r="AJ573" i="6"/>
  <c r="AJ574" i="6"/>
  <c r="AJ575" i="6"/>
  <c r="AJ576" i="6"/>
  <c r="AJ577" i="6"/>
  <c r="AJ578" i="6"/>
  <c r="AJ579" i="6"/>
  <c r="AJ580" i="6"/>
  <c r="AJ581" i="6"/>
  <c r="AJ582" i="6"/>
  <c r="AJ583" i="6"/>
  <c r="AJ584" i="6"/>
  <c r="AJ585" i="6"/>
  <c r="AJ586" i="6"/>
  <c r="AJ587" i="6"/>
  <c r="AJ588" i="6"/>
  <c r="AJ589" i="6"/>
  <c r="AJ590" i="6"/>
  <c r="AJ591" i="6"/>
  <c r="AJ592" i="6"/>
  <c r="AJ593" i="6"/>
  <c r="AJ594" i="6"/>
  <c r="AJ595" i="6"/>
  <c r="AJ596" i="6"/>
  <c r="AJ597" i="6"/>
  <c r="AJ598" i="6"/>
  <c r="AJ599" i="6"/>
  <c r="AJ600" i="6"/>
  <c r="AJ601" i="6"/>
  <c r="AJ602" i="6"/>
  <c r="AJ603" i="6"/>
  <c r="AJ604" i="6"/>
  <c r="AJ605" i="6"/>
  <c r="AJ606" i="6"/>
  <c r="AJ607" i="6"/>
  <c r="AJ608" i="6"/>
  <c r="AJ609" i="6"/>
  <c r="AJ610" i="6"/>
  <c r="AJ611" i="6"/>
  <c r="AJ612" i="6"/>
  <c r="AJ613" i="6"/>
  <c r="AJ614" i="6"/>
  <c r="AJ615" i="6"/>
  <c r="AJ616" i="6"/>
  <c r="AJ617" i="6"/>
  <c r="AJ618" i="6"/>
  <c r="AJ619" i="6"/>
  <c r="AJ620" i="6"/>
  <c r="AJ621" i="6"/>
  <c r="AJ622" i="6"/>
  <c r="AJ623" i="6"/>
  <c r="AJ624" i="6"/>
  <c r="AJ625" i="6"/>
  <c r="AJ626" i="6"/>
  <c r="AJ627" i="6"/>
  <c r="AJ628" i="6"/>
  <c r="AJ629" i="6"/>
  <c r="AJ630" i="6"/>
  <c r="AJ631" i="6"/>
  <c r="AJ632" i="6"/>
  <c r="AJ633" i="6"/>
  <c r="AJ634" i="6"/>
  <c r="AJ635" i="6"/>
  <c r="AJ636" i="6"/>
  <c r="AJ637" i="6"/>
  <c r="AJ638" i="6"/>
  <c r="AJ639" i="6"/>
  <c r="AJ640" i="6"/>
  <c r="AJ641" i="6"/>
  <c r="AJ642" i="6"/>
  <c r="AJ643" i="6"/>
  <c r="AJ644" i="6"/>
  <c r="AJ645" i="6"/>
  <c r="AJ646" i="6"/>
  <c r="AJ647" i="6"/>
  <c r="AJ648" i="6"/>
  <c r="AJ649" i="6"/>
  <c r="AJ650" i="6"/>
  <c r="AJ651" i="6"/>
  <c r="AJ652" i="6"/>
  <c r="AJ653" i="6"/>
  <c r="AJ654" i="6"/>
  <c r="AJ655" i="6"/>
  <c r="AJ656" i="6"/>
  <c r="AJ657" i="6"/>
  <c r="AJ658" i="6"/>
  <c r="AJ659" i="6"/>
  <c r="AJ660" i="6"/>
  <c r="AJ661" i="6"/>
  <c r="AJ662" i="6"/>
  <c r="AJ663" i="6"/>
  <c r="AJ664" i="6"/>
  <c r="AJ665" i="6"/>
  <c r="AJ666" i="6"/>
  <c r="AJ667" i="6"/>
  <c r="AJ668" i="6"/>
  <c r="AJ669" i="6"/>
  <c r="AJ670" i="6"/>
  <c r="AJ671" i="6"/>
  <c r="AJ672" i="6"/>
  <c r="AJ673" i="6"/>
  <c r="AJ674" i="6"/>
  <c r="AJ675" i="6"/>
  <c r="AJ676" i="6"/>
  <c r="AJ677" i="6"/>
  <c r="AJ678" i="6"/>
  <c r="AJ679" i="6"/>
  <c r="AJ680" i="6"/>
  <c r="AJ681" i="6"/>
  <c r="AJ682" i="6"/>
  <c r="AJ683" i="6"/>
  <c r="AJ684" i="6"/>
  <c r="AJ685" i="6"/>
  <c r="AJ686" i="6"/>
  <c r="AJ687" i="6"/>
  <c r="AJ688" i="6"/>
  <c r="AJ689" i="6"/>
  <c r="AJ690" i="6"/>
  <c r="AJ691" i="6"/>
  <c r="AJ692" i="6"/>
  <c r="AJ693" i="6"/>
  <c r="AJ694" i="6"/>
  <c r="AJ695" i="6"/>
  <c r="AJ696" i="6"/>
  <c r="AJ697" i="6"/>
  <c r="AJ698" i="6"/>
  <c r="AJ699" i="6"/>
  <c r="AJ700" i="6"/>
  <c r="AJ701" i="6"/>
  <c r="AJ702" i="6"/>
  <c r="AJ703" i="6"/>
  <c r="AJ704" i="6"/>
  <c r="AJ705" i="6"/>
  <c r="AJ706" i="6"/>
  <c r="AJ707" i="6"/>
  <c r="AJ708" i="6"/>
  <c r="AJ709" i="6"/>
  <c r="AJ710" i="6"/>
  <c r="AJ711" i="6"/>
  <c r="AJ712" i="6"/>
  <c r="AJ713" i="6"/>
  <c r="AJ714" i="6"/>
  <c r="AJ715" i="6"/>
  <c r="AJ716" i="6"/>
  <c r="AJ717" i="6"/>
  <c r="AJ718" i="6"/>
  <c r="AJ719" i="6"/>
  <c r="AJ720" i="6"/>
  <c r="AJ721" i="6"/>
  <c r="AJ722" i="6"/>
  <c r="AJ723" i="6"/>
  <c r="AJ724" i="6"/>
  <c r="AJ725" i="6"/>
  <c r="AJ726" i="6"/>
  <c r="AJ727" i="6"/>
  <c r="AJ728" i="6"/>
  <c r="AJ729" i="6"/>
  <c r="AJ730" i="6"/>
  <c r="AJ731" i="6"/>
  <c r="AJ732" i="6"/>
  <c r="AJ733" i="6"/>
  <c r="AJ734" i="6"/>
  <c r="AJ735" i="6"/>
  <c r="AJ736" i="6"/>
  <c r="AJ737" i="6"/>
  <c r="AJ738" i="6"/>
  <c r="AJ739" i="6"/>
  <c r="AJ740" i="6"/>
  <c r="AJ741" i="6"/>
  <c r="AJ742" i="6"/>
  <c r="AJ743" i="6"/>
  <c r="AJ744" i="6"/>
  <c r="AJ745" i="6"/>
  <c r="AJ746" i="6"/>
  <c r="AJ747" i="6"/>
  <c r="AJ748" i="6"/>
  <c r="AJ749" i="6"/>
  <c r="AJ750" i="6"/>
  <c r="AJ751" i="6"/>
  <c r="AJ752" i="6"/>
  <c r="AJ753" i="6"/>
  <c r="AJ754" i="6"/>
  <c r="AJ755" i="6"/>
  <c r="AJ756" i="6"/>
  <c r="AJ757" i="6"/>
  <c r="AJ758" i="6"/>
  <c r="AJ759" i="6"/>
  <c r="AJ760" i="6"/>
  <c r="AJ761" i="6"/>
  <c r="AJ762" i="6"/>
  <c r="AJ763" i="6"/>
  <c r="AJ764" i="6"/>
  <c r="AJ765" i="6"/>
  <c r="AJ766" i="6"/>
  <c r="AJ767" i="6"/>
  <c r="AJ768" i="6"/>
  <c r="AJ769" i="6"/>
  <c r="AJ770" i="6"/>
  <c r="AJ771" i="6"/>
  <c r="AJ772" i="6"/>
  <c r="AJ773" i="6"/>
  <c r="AJ774" i="6"/>
  <c r="AJ775" i="6"/>
  <c r="AJ776" i="6"/>
  <c r="AJ777" i="6"/>
  <c r="AJ778" i="6"/>
  <c r="AJ779" i="6"/>
  <c r="AJ780" i="6"/>
  <c r="AJ781" i="6"/>
  <c r="AJ782" i="6"/>
  <c r="AJ783" i="6"/>
  <c r="AJ784" i="6"/>
  <c r="AJ785" i="6"/>
  <c r="AJ786" i="6"/>
  <c r="AJ787" i="6"/>
  <c r="AJ788" i="6"/>
  <c r="AJ789" i="6"/>
  <c r="AJ790" i="6"/>
  <c r="AJ791" i="6"/>
  <c r="AJ792" i="6"/>
  <c r="AJ793" i="6"/>
  <c r="AJ794" i="6"/>
  <c r="AJ795" i="6"/>
  <c r="AJ796" i="6"/>
  <c r="AJ797" i="6"/>
  <c r="AJ798" i="6"/>
  <c r="AJ799" i="6"/>
  <c r="AJ800" i="6"/>
  <c r="AJ801" i="6"/>
  <c r="AJ802" i="6"/>
  <c r="AJ803" i="6"/>
  <c r="AJ804" i="6"/>
  <c r="AJ805" i="6"/>
  <c r="AJ806" i="6"/>
  <c r="AJ807" i="6"/>
  <c r="AJ808" i="6"/>
  <c r="AJ809" i="6"/>
  <c r="AJ810" i="6"/>
  <c r="AJ811" i="6"/>
  <c r="AJ812" i="6"/>
  <c r="AJ813" i="6"/>
  <c r="AJ814" i="6"/>
  <c r="AJ815" i="6"/>
  <c r="AJ816" i="6"/>
  <c r="AJ817" i="6"/>
  <c r="AJ818" i="6"/>
  <c r="AJ819" i="6"/>
  <c r="AJ820" i="6"/>
  <c r="AJ821" i="6"/>
  <c r="AJ822" i="6"/>
  <c r="AJ823" i="6"/>
  <c r="AJ824" i="6"/>
  <c r="AJ825" i="6"/>
  <c r="AJ826" i="6"/>
  <c r="AJ827" i="6"/>
  <c r="AJ828" i="6"/>
  <c r="AJ829" i="6"/>
  <c r="AJ830" i="6"/>
  <c r="AJ831" i="6"/>
  <c r="AJ832" i="6"/>
  <c r="AJ833" i="6"/>
  <c r="AJ834" i="6"/>
  <c r="AJ835" i="6"/>
  <c r="AJ836" i="6"/>
  <c r="AJ837" i="6"/>
  <c r="AJ838" i="6"/>
  <c r="AJ839" i="6"/>
  <c r="AJ840" i="6"/>
  <c r="AJ841" i="6"/>
  <c r="AJ842" i="6"/>
  <c r="AJ843" i="6"/>
  <c r="AJ844" i="6"/>
  <c r="AJ845" i="6"/>
  <c r="AJ846" i="6"/>
  <c r="AJ847" i="6"/>
  <c r="AJ848" i="6"/>
  <c r="AJ849" i="6"/>
  <c r="AJ850" i="6"/>
  <c r="AJ851" i="6"/>
  <c r="AJ852" i="6"/>
  <c r="AJ853" i="6"/>
  <c r="AJ854" i="6"/>
  <c r="AJ855" i="6"/>
  <c r="AJ856" i="6"/>
  <c r="AJ857" i="6"/>
  <c r="AJ858" i="6"/>
  <c r="AJ859" i="6"/>
  <c r="AJ860" i="6"/>
  <c r="AJ861" i="6"/>
  <c r="AJ862" i="6"/>
  <c r="AJ863" i="6"/>
  <c r="AJ864" i="6"/>
  <c r="AJ865" i="6"/>
  <c r="AJ866" i="6"/>
  <c r="AJ867" i="6"/>
  <c r="AJ868" i="6"/>
  <c r="AJ869" i="6"/>
  <c r="AJ870" i="6"/>
  <c r="AJ871" i="6"/>
  <c r="AJ872" i="6"/>
  <c r="AJ873" i="6"/>
  <c r="AJ874" i="6"/>
  <c r="AJ875" i="6"/>
  <c r="AJ876" i="6"/>
  <c r="AJ877" i="6"/>
  <c r="AJ878" i="6"/>
  <c r="AJ879" i="6"/>
  <c r="AJ880" i="6"/>
  <c r="AJ881" i="6"/>
  <c r="AJ882" i="6"/>
  <c r="AJ883" i="6"/>
  <c r="AJ884" i="6"/>
  <c r="AJ885" i="6"/>
  <c r="AJ886" i="6"/>
  <c r="AJ887" i="6"/>
  <c r="AJ888" i="6"/>
  <c r="AJ889" i="6"/>
  <c r="AJ890" i="6"/>
  <c r="AJ891" i="6"/>
  <c r="AJ892" i="6"/>
  <c r="AJ893" i="6"/>
  <c r="AJ894" i="6"/>
  <c r="AJ895" i="6"/>
  <c r="AJ896" i="6"/>
  <c r="AJ897" i="6"/>
  <c r="AJ898" i="6"/>
  <c r="AJ899" i="6"/>
  <c r="AJ900" i="6"/>
  <c r="AJ901" i="6"/>
  <c r="AJ902" i="6"/>
  <c r="AJ903" i="6"/>
  <c r="AJ904" i="6"/>
  <c r="AJ905" i="6"/>
  <c r="AJ906" i="6"/>
  <c r="AJ907" i="6"/>
  <c r="AJ908" i="6"/>
  <c r="AJ909" i="6"/>
  <c r="AJ910" i="6"/>
  <c r="AJ911" i="6"/>
  <c r="AJ912" i="6"/>
  <c r="AJ913" i="6"/>
  <c r="AJ914" i="6"/>
  <c r="AJ915" i="6"/>
  <c r="AJ916" i="6"/>
  <c r="AJ917" i="6"/>
  <c r="AJ918" i="6"/>
  <c r="AJ919" i="6"/>
  <c r="AJ920" i="6"/>
  <c r="AJ921" i="6"/>
  <c r="AJ922" i="6"/>
  <c r="AJ923" i="6"/>
  <c r="AJ924" i="6"/>
  <c r="AJ925" i="6"/>
  <c r="AJ926" i="6"/>
  <c r="AJ927" i="6"/>
  <c r="AJ928" i="6"/>
  <c r="AJ929" i="6"/>
  <c r="AJ930" i="6"/>
  <c r="AJ931" i="6"/>
  <c r="AJ932" i="6"/>
  <c r="AJ933" i="6"/>
  <c r="AJ934" i="6"/>
  <c r="AJ935" i="6"/>
  <c r="AJ936" i="6"/>
  <c r="AJ937" i="6"/>
  <c r="AJ938" i="6"/>
  <c r="AJ939" i="6"/>
  <c r="AJ940" i="6"/>
  <c r="AJ941" i="6"/>
  <c r="AJ942" i="6"/>
  <c r="AJ943" i="6"/>
  <c r="AJ944" i="6"/>
  <c r="AJ945" i="6"/>
  <c r="AJ946" i="6"/>
  <c r="AJ947" i="6"/>
  <c r="AJ948" i="6"/>
  <c r="AJ949" i="6"/>
  <c r="AJ950" i="6"/>
  <c r="AJ951" i="6"/>
  <c r="AJ952" i="6"/>
  <c r="AJ953" i="6"/>
  <c r="AJ954" i="6"/>
  <c r="AJ955" i="6"/>
  <c r="AJ956" i="6"/>
  <c r="AJ957" i="6"/>
  <c r="AJ958" i="6"/>
  <c r="AJ959" i="6"/>
  <c r="AJ960" i="6"/>
  <c r="AJ961" i="6"/>
  <c r="AJ962" i="6"/>
  <c r="AJ963" i="6"/>
  <c r="AJ964" i="6"/>
  <c r="AJ965" i="6"/>
  <c r="AJ966" i="6"/>
  <c r="AJ967" i="6"/>
  <c r="AJ968" i="6"/>
  <c r="AJ969" i="6"/>
  <c r="AJ970" i="6"/>
  <c r="AJ971" i="6"/>
  <c r="AJ972" i="6"/>
  <c r="AJ973" i="6"/>
  <c r="AJ974" i="6"/>
  <c r="AJ975" i="6"/>
  <c r="AJ976" i="6"/>
  <c r="AJ977" i="6"/>
  <c r="AJ978" i="6"/>
  <c r="AJ979" i="6"/>
  <c r="AJ980" i="6"/>
  <c r="AJ981" i="6"/>
  <c r="AJ982" i="6"/>
  <c r="AJ983" i="6"/>
  <c r="AJ984" i="6"/>
  <c r="AJ985" i="6"/>
  <c r="AJ986" i="6"/>
  <c r="AJ987" i="6"/>
  <c r="AJ988" i="6"/>
  <c r="AJ989" i="6"/>
  <c r="AJ990" i="6"/>
  <c r="AJ991" i="6"/>
  <c r="AJ992" i="6"/>
  <c r="AJ993" i="6"/>
  <c r="AJ994" i="6"/>
  <c r="AJ995" i="6"/>
  <c r="AJ996" i="6"/>
  <c r="AJ997" i="6"/>
  <c r="AJ998" i="6"/>
  <c r="AJ999" i="6"/>
  <c r="AJ1000" i="6"/>
  <c r="AJ1001" i="6"/>
  <c r="AJ1002" i="6"/>
  <c r="AJ1003" i="6"/>
  <c r="AJ1004" i="6"/>
  <c r="AJ1005" i="6"/>
  <c r="AJ1006" i="6"/>
  <c r="AJ1007" i="6"/>
  <c r="AJ1008" i="6"/>
  <c r="AJ1009" i="6"/>
  <c r="AJ1010" i="6"/>
  <c r="AJ1011" i="6"/>
  <c r="AJ1012" i="6"/>
  <c r="AJ1013" i="6"/>
  <c r="AJ1014" i="6"/>
  <c r="AJ1015" i="6"/>
  <c r="AJ1016" i="6"/>
  <c r="AJ1017" i="6"/>
  <c r="AJ1018" i="6"/>
  <c r="AJ1019" i="6"/>
  <c r="AJ1020" i="6"/>
  <c r="AJ1021" i="6"/>
  <c r="AJ1022" i="6"/>
  <c r="AJ1023" i="6"/>
  <c r="AJ1024" i="6"/>
  <c r="AJ1025" i="6"/>
  <c r="AJ1026" i="6"/>
  <c r="AJ1027" i="6"/>
  <c r="AJ1028" i="6"/>
  <c r="AJ1029" i="6"/>
  <c r="AJ3" i="6"/>
  <c r="S3" i="1"/>
  <c r="S4" i="1"/>
  <c r="S5" i="1"/>
  <c r="S6" i="1"/>
  <c r="S7" i="1"/>
  <c r="S8" i="1"/>
  <c r="S9" i="1"/>
  <c r="S10" i="1"/>
  <c r="C10" i="1" s="1" a="1"/>
  <c r="C10" i="1" s="1"/>
  <c r="S11" i="1"/>
  <c r="S12" i="1"/>
  <c r="S13" i="1"/>
  <c r="S14" i="1"/>
  <c r="S15" i="1"/>
  <c r="S16" i="1"/>
  <c r="C16" i="1" s="1" a="1"/>
  <c r="C16" i="1" s="1"/>
  <c r="S17" i="1"/>
  <c r="S18" i="1"/>
  <c r="S19" i="1"/>
  <c r="S20" i="1"/>
  <c r="S21" i="1"/>
  <c r="S22" i="1"/>
  <c r="C22" i="1" s="1" a="1"/>
  <c r="C22" i="1" s="1"/>
  <c r="S23" i="1"/>
  <c r="S24" i="1"/>
  <c r="S25" i="1"/>
  <c r="S26" i="1"/>
  <c r="S27" i="1"/>
  <c r="S29" i="1"/>
  <c r="U3" i="1"/>
  <c r="U4" i="1"/>
  <c r="U5" i="1"/>
  <c r="U6" i="1"/>
  <c r="U7" i="1"/>
  <c r="U8" i="1"/>
  <c r="U9" i="1"/>
  <c r="U10" i="1"/>
  <c r="U11" i="1"/>
  <c r="U12" i="1"/>
  <c r="U13" i="1"/>
  <c r="U14" i="1"/>
  <c r="U15" i="1"/>
  <c r="U16" i="1"/>
  <c r="U17" i="1"/>
  <c r="U18" i="1"/>
  <c r="U19" i="1"/>
  <c r="U20" i="1"/>
  <c r="C20" i="1" s="1" a="1"/>
  <c r="C20" i="1" s="1"/>
  <c r="U21" i="1"/>
  <c r="U22" i="1"/>
  <c r="U23" i="1"/>
  <c r="U24" i="1"/>
  <c r="U25" i="1"/>
  <c r="U26" i="1"/>
  <c r="U27" i="1"/>
  <c r="U28" i="1"/>
  <c r="U29"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2" i="1"/>
  <c r="AO4" i="12"/>
  <c r="AO8" i="12"/>
  <c r="AO10" i="12"/>
  <c r="AO12" i="12"/>
  <c r="AO14" i="12"/>
  <c r="AO16" i="12"/>
  <c r="AO18" i="12"/>
  <c r="AO20" i="12"/>
  <c r="AO22" i="12"/>
  <c r="AO24" i="12"/>
  <c r="AO26" i="12"/>
  <c r="AO28" i="12"/>
  <c r="AO30" i="12"/>
  <c r="AO32" i="12"/>
  <c r="AO34" i="12"/>
  <c r="AO36" i="12"/>
  <c r="AO38" i="12"/>
  <c r="AO40" i="12"/>
  <c r="AO42" i="12"/>
  <c r="AO44" i="12"/>
  <c r="AO46" i="12"/>
  <c r="AO48" i="12"/>
  <c r="AO50" i="12"/>
  <c r="AO52" i="12"/>
  <c r="AO54" i="12"/>
  <c r="AR472" i="12"/>
  <c r="E472" i="16" s="1"/>
  <c r="AR466" i="12"/>
  <c r="E466" i="16" s="1"/>
  <c r="AR460" i="12"/>
  <c r="E460" i="16" s="1"/>
  <c r="AR454" i="12"/>
  <c r="E454" i="16" s="1"/>
  <c r="AR448" i="12"/>
  <c r="E448" i="16" s="1"/>
  <c r="AR442" i="12"/>
  <c r="E442" i="16" s="1"/>
  <c r="AR436" i="12"/>
  <c r="E436" i="16" s="1"/>
  <c r="AR424" i="12"/>
  <c r="E424" i="16" s="1"/>
  <c r="AR394" i="12"/>
  <c r="E394" i="16" s="1"/>
  <c r="AR388" i="12"/>
  <c r="E388" i="16" s="1"/>
  <c r="AR382" i="12"/>
  <c r="E382" i="16" s="1"/>
  <c r="AR376" i="12"/>
  <c r="E376" i="16" s="1"/>
  <c r="AR370" i="12"/>
  <c r="E370" i="16" s="1"/>
  <c r="AR352" i="12"/>
  <c r="E352" i="16" s="1"/>
  <c r="AR346" i="12"/>
  <c r="E346" i="16" s="1"/>
  <c r="AR340" i="12"/>
  <c r="E340" i="16" s="1"/>
  <c r="AR334" i="12"/>
  <c r="E334" i="16" s="1"/>
  <c r="AR328" i="12"/>
  <c r="E328" i="16" s="1"/>
  <c r="AR322" i="12"/>
  <c r="E322" i="16" s="1"/>
  <c r="AR316" i="12"/>
  <c r="E316" i="16" s="1"/>
  <c r="AR310" i="12"/>
  <c r="E310" i="16" s="1"/>
  <c r="AR304" i="12"/>
  <c r="E304" i="16" s="1"/>
  <c r="AR298" i="12"/>
  <c r="E298" i="16" s="1"/>
  <c r="AR292" i="12"/>
  <c r="E292" i="16" s="1"/>
  <c r="AR286" i="12"/>
  <c r="E286" i="16" s="1"/>
  <c r="AR280" i="12"/>
  <c r="E280" i="16" s="1"/>
  <c r="AR274" i="12"/>
  <c r="E274" i="16" s="1"/>
  <c r="AR268" i="12"/>
  <c r="E268" i="16" s="1"/>
  <c r="AR262" i="12"/>
  <c r="E262" i="16" s="1"/>
  <c r="AR256" i="12"/>
  <c r="E256" i="16" s="1"/>
  <c r="AR250" i="12"/>
  <c r="E250" i="16" s="1"/>
  <c r="AR244" i="12"/>
  <c r="E244" i="16" s="1"/>
  <c r="AR238" i="12"/>
  <c r="E238" i="16" s="1"/>
  <c r="AR226" i="12"/>
  <c r="E226" i="16" s="1"/>
  <c r="AR220" i="12"/>
  <c r="E220" i="16" s="1"/>
  <c r="AR214" i="12"/>
  <c r="E214" i="16" s="1"/>
  <c r="AR208" i="12"/>
  <c r="E208" i="16" s="1"/>
  <c r="AR202" i="12"/>
  <c r="E202" i="16" s="1"/>
  <c r="AR196" i="12"/>
  <c r="E196" i="16" s="1"/>
  <c r="AR190" i="12"/>
  <c r="E190" i="16" s="1"/>
  <c r="AR184" i="12"/>
  <c r="E184" i="16" s="1"/>
  <c r="AR178" i="12"/>
  <c r="E178" i="16" s="1"/>
  <c r="AR172" i="12"/>
  <c r="E172" i="16" s="1"/>
  <c r="AR136" i="12"/>
  <c r="E136" i="16" s="1"/>
  <c r="AR10" i="12"/>
  <c r="E10" i="16" s="1"/>
  <c r="AR78" i="12"/>
  <c r="E78" i="16" s="1"/>
  <c r="AR72" i="12"/>
  <c r="E72" i="16" s="1"/>
  <c r="AR66" i="12"/>
  <c r="E66" i="16" s="1"/>
  <c r="AR60" i="12"/>
  <c r="E60" i="16" s="1"/>
  <c r="AR54" i="12"/>
  <c r="E54" i="16" s="1"/>
  <c r="AR48" i="12"/>
  <c r="E48" i="16" s="1"/>
  <c r="AR42" i="12"/>
  <c r="E42" i="16" s="1"/>
  <c r="AR36" i="12"/>
  <c r="E36" i="16" s="1"/>
  <c r="AR30" i="12"/>
  <c r="E30" i="16" s="1"/>
  <c r="AR24" i="12"/>
  <c r="E24" i="16" s="1"/>
  <c r="AR18" i="12"/>
  <c r="E18" i="16" s="1"/>
  <c r="AR12" i="12"/>
  <c r="E12" i="16" s="1"/>
  <c r="AO56" i="12"/>
  <c r="AO58" i="12"/>
  <c r="AO60" i="12"/>
  <c r="AO62" i="12"/>
  <c r="AO64" i="12"/>
  <c r="AO66" i="12"/>
  <c r="AO68" i="12"/>
  <c r="AO70" i="12"/>
  <c r="AO72" i="12"/>
  <c r="AO74" i="12"/>
  <c r="AO76" i="12"/>
  <c r="AO78" i="12"/>
  <c r="AO80" i="12"/>
  <c r="AO82" i="12"/>
  <c r="AO84" i="12"/>
  <c r="AO86" i="12"/>
  <c r="AO88" i="12"/>
  <c r="AO90" i="12"/>
  <c r="AO92" i="12"/>
  <c r="AO94" i="12"/>
  <c r="AO96" i="12"/>
  <c r="AO98" i="12"/>
  <c r="AO100" i="12"/>
  <c r="AO102" i="12"/>
  <c r="AO104" i="12"/>
  <c r="AO106" i="12"/>
  <c r="AO108" i="12"/>
  <c r="AO110" i="12"/>
  <c r="AO112" i="12"/>
  <c r="AO114" i="12"/>
  <c r="AO116" i="12"/>
  <c r="AO118" i="12"/>
  <c r="AO120" i="12"/>
  <c r="AO122" i="12"/>
  <c r="AO124" i="12"/>
  <c r="AO126" i="12"/>
  <c r="AO128" i="12"/>
  <c r="AO130" i="12"/>
  <c r="AO132" i="12"/>
  <c r="AO134" i="12"/>
  <c r="AO136" i="12"/>
  <c r="AO138" i="12"/>
  <c r="AO140" i="12"/>
  <c r="AO142" i="12"/>
  <c r="AO144" i="12"/>
  <c r="AO146" i="12"/>
  <c r="AO148" i="12"/>
  <c r="AO150" i="12"/>
  <c r="AO152" i="12"/>
  <c r="AO154" i="12"/>
  <c r="AO156" i="12"/>
  <c r="AO158" i="12"/>
  <c r="AO160" i="12"/>
  <c r="AO162" i="12"/>
  <c r="AO164" i="12"/>
  <c r="AO166" i="12"/>
  <c r="AO168" i="12"/>
  <c r="AO170" i="12"/>
  <c r="AO172" i="12"/>
  <c r="AO174" i="12"/>
  <c r="AO176" i="12"/>
  <c r="AO178" i="12"/>
  <c r="AO180" i="12"/>
  <c r="AO182" i="12"/>
  <c r="AO184" i="12"/>
  <c r="AO186" i="12"/>
  <c r="AO188" i="12"/>
  <c r="AO190" i="12"/>
  <c r="AO192" i="12"/>
  <c r="AO194" i="12"/>
  <c r="AO196" i="12"/>
  <c r="AO198" i="12"/>
  <c r="AO200" i="12"/>
  <c r="AO202" i="12"/>
  <c r="AO204" i="12"/>
  <c r="AO206" i="12"/>
  <c r="AO208" i="12"/>
  <c r="AO210" i="12"/>
  <c r="AO212" i="12"/>
  <c r="AO214" i="12"/>
  <c r="AO216" i="12"/>
  <c r="AO218" i="12"/>
  <c r="AO220" i="12"/>
  <c r="AO222" i="12"/>
  <c r="AO224" i="12"/>
  <c r="AO226" i="12"/>
  <c r="AO228" i="12"/>
  <c r="AO230" i="12"/>
  <c r="AO232" i="12"/>
  <c r="AO234" i="12"/>
  <c r="AO236" i="12"/>
  <c r="AO238" i="12"/>
  <c r="AO240" i="12"/>
  <c r="AO242" i="12"/>
  <c r="AO244" i="12"/>
  <c r="AO246" i="12"/>
  <c r="AO248" i="12"/>
  <c r="AO250" i="12"/>
  <c r="AO252" i="12"/>
  <c r="AO254" i="12"/>
  <c r="AO256" i="12"/>
  <c r="AO258" i="12"/>
  <c r="AO260" i="12"/>
  <c r="AO262" i="12"/>
  <c r="AO264" i="12"/>
  <c r="AO266" i="12"/>
  <c r="AO268" i="12"/>
  <c r="AO270" i="12"/>
  <c r="AO272" i="12"/>
  <c r="AO274" i="12"/>
  <c r="AO276" i="12"/>
  <c r="AO278" i="12"/>
  <c r="AO280" i="12"/>
  <c r="AP4" i="12"/>
  <c r="C4" i="16" s="1"/>
  <c r="AP6" i="12"/>
  <c r="C6" i="16" s="1"/>
  <c r="AP8" i="12"/>
  <c r="C8" i="16" s="1"/>
  <c r="AP10" i="12"/>
  <c r="C10" i="16" s="1"/>
  <c r="AP12" i="12"/>
  <c r="C12" i="16" s="1"/>
  <c r="AP14" i="12"/>
  <c r="C14" i="16" s="1"/>
  <c r="AP16" i="12"/>
  <c r="C16" i="16" s="1"/>
  <c r="AP18" i="12"/>
  <c r="C18" i="16" s="1"/>
  <c r="AP20" i="12"/>
  <c r="C20" i="16" s="1"/>
  <c r="AP22" i="12"/>
  <c r="C22" i="16" s="1"/>
  <c r="AP24" i="12"/>
  <c r="C24" i="16" s="1"/>
  <c r="AP26" i="12"/>
  <c r="C26" i="16" s="1"/>
  <c r="AP28" i="12"/>
  <c r="C28" i="16" s="1"/>
  <c r="AP30" i="12"/>
  <c r="C30" i="16" s="1"/>
  <c r="AP32" i="12"/>
  <c r="C32" i="16" s="1"/>
  <c r="AP34" i="12"/>
  <c r="C34" i="16" s="1"/>
  <c r="AP36" i="12"/>
  <c r="C36" i="16" s="1"/>
  <c r="AP38" i="12"/>
  <c r="C38" i="16" s="1"/>
  <c r="AP40" i="12"/>
  <c r="C40" i="16" s="1"/>
  <c r="AP42" i="12"/>
  <c r="C42" i="16" s="1"/>
  <c r="AP44" i="12"/>
  <c r="C44" i="16" s="1"/>
  <c r="AP46" i="12"/>
  <c r="C46" i="16" s="1"/>
  <c r="AP48" i="12"/>
  <c r="C48" i="16" s="1"/>
  <c r="AP50" i="12"/>
  <c r="C50" i="16" s="1"/>
  <c r="AP52" i="12"/>
  <c r="C52" i="16" s="1"/>
  <c r="AP54" i="12"/>
  <c r="C54" i="16" s="1"/>
  <c r="AP56" i="12"/>
  <c r="C56" i="16" s="1"/>
  <c r="AP58" i="12"/>
  <c r="C58" i="16" s="1"/>
  <c r="AP60" i="12"/>
  <c r="C60" i="16" s="1"/>
  <c r="AP62" i="12"/>
  <c r="C62" i="16" s="1"/>
  <c r="AP64" i="12"/>
  <c r="C64" i="16" s="1"/>
  <c r="AP66" i="12"/>
  <c r="C66" i="16" s="1"/>
  <c r="AP68" i="12"/>
  <c r="C68" i="16" s="1"/>
  <c r="AP70" i="12"/>
  <c r="C70" i="16" s="1"/>
  <c r="AP72" i="12"/>
  <c r="C72" i="16" s="1"/>
  <c r="AP74" i="12"/>
  <c r="C74" i="16" s="1"/>
  <c r="AP76" i="12"/>
  <c r="C76" i="16" s="1"/>
  <c r="AP78" i="12"/>
  <c r="C78" i="16" s="1"/>
  <c r="AP80" i="12"/>
  <c r="C80" i="16" s="1"/>
  <c r="AP82" i="12"/>
  <c r="C82" i="16" s="1"/>
  <c r="AP84" i="12"/>
  <c r="C84" i="16" s="1"/>
  <c r="AP86" i="12"/>
  <c r="C86" i="16" s="1"/>
  <c r="AP88" i="12"/>
  <c r="C88" i="16" s="1"/>
  <c r="AP90" i="12"/>
  <c r="C90" i="16" s="1"/>
  <c r="AP92" i="12"/>
  <c r="C92" i="16" s="1"/>
  <c r="AP94" i="12"/>
  <c r="C94" i="16" s="1"/>
  <c r="AP96" i="12"/>
  <c r="C96" i="16" s="1"/>
  <c r="AP98" i="12"/>
  <c r="C98" i="16" s="1"/>
  <c r="AP100" i="12"/>
  <c r="C100" i="16" s="1"/>
  <c r="AP102" i="12"/>
  <c r="C102" i="16" s="1"/>
  <c r="AP104" i="12"/>
  <c r="C104" i="16" s="1"/>
  <c r="AP106" i="12"/>
  <c r="C106" i="16" s="1"/>
  <c r="AP108" i="12"/>
  <c r="C108" i="16" s="1"/>
  <c r="AP110" i="12"/>
  <c r="C110" i="16" s="1"/>
  <c r="AP112" i="12"/>
  <c r="C112" i="16" s="1"/>
  <c r="AP114" i="12"/>
  <c r="C114" i="16" s="1"/>
  <c r="AP116" i="12"/>
  <c r="C116" i="16" s="1"/>
  <c r="AP118" i="12"/>
  <c r="C118" i="16" s="1"/>
  <c r="AP120" i="12"/>
  <c r="C120" i="16" s="1"/>
  <c r="AP122" i="12"/>
  <c r="C122" i="16" s="1"/>
  <c r="AP124" i="12"/>
  <c r="C124" i="16" s="1"/>
  <c r="AP126" i="12"/>
  <c r="C126" i="16" s="1"/>
  <c r="AP128" i="12"/>
  <c r="C128" i="16" s="1"/>
  <c r="AP130" i="12"/>
  <c r="C130" i="16" s="1"/>
  <c r="AP132" i="12"/>
  <c r="C132" i="16" s="1"/>
  <c r="AP134" i="12"/>
  <c r="C134" i="16" s="1"/>
  <c r="AP136" i="12"/>
  <c r="C136" i="16" s="1"/>
  <c r="AP138" i="12"/>
  <c r="C138" i="16" s="1"/>
  <c r="AP140" i="12"/>
  <c r="C140" i="16" s="1"/>
  <c r="AP142" i="12"/>
  <c r="C142" i="16" s="1"/>
  <c r="AP144" i="12"/>
  <c r="C144" i="16" s="1"/>
  <c r="AP146" i="12"/>
  <c r="C146" i="16" s="1"/>
  <c r="AP148" i="12"/>
  <c r="C148" i="16" s="1"/>
  <c r="AP150" i="12"/>
  <c r="C150" i="16" s="1"/>
  <c r="AP152" i="12"/>
  <c r="C152" i="16" s="1"/>
  <c r="AP154" i="12"/>
  <c r="C154" i="16" s="1"/>
  <c r="AP156" i="12"/>
  <c r="C156" i="16" s="1"/>
  <c r="AP158" i="12"/>
  <c r="C158" i="16" s="1"/>
  <c r="AP160" i="12"/>
  <c r="C160" i="16" s="1"/>
  <c r="AP162" i="12"/>
  <c r="C162" i="16" s="1"/>
  <c r="AP164" i="12"/>
  <c r="C164" i="16" s="1"/>
  <c r="AP166" i="12"/>
  <c r="C166" i="16" s="1"/>
  <c r="AP168" i="12"/>
  <c r="C168" i="16" s="1"/>
  <c r="AP170" i="12"/>
  <c r="C170" i="16" s="1"/>
  <c r="AP172" i="12"/>
  <c r="C172" i="16" s="1"/>
  <c r="AP174" i="12"/>
  <c r="C174" i="16" s="1"/>
  <c r="AP176" i="12"/>
  <c r="C176" i="16" s="1"/>
  <c r="AP178" i="12"/>
  <c r="C178" i="16" s="1"/>
  <c r="AP180" i="12"/>
  <c r="C180" i="16" s="1"/>
  <c r="AP182" i="12"/>
  <c r="C182" i="16" s="1"/>
  <c r="AP184" i="12"/>
  <c r="C184" i="16" s="1"/>
  <c r="AO282" i="12"/>
  <c r="AO284" i="12"/>
  <c r="AO286" i="12"/>
  <c r="AO288" i="12"/>
  <c r="AO290" i="12"/>
  <c r="AO292" i="12"/>
  <c r="AO294" i="12"/>
  <c r="AO296" i="12"/>
  <c r="AO298" i="12"/>
  <c r="AO300" i="12"/>
  <c r="AO302" i="12"/>
  <c r="AO304" i="12"/>
  <c r="AO306" i="12"/>
  <c r="AO308" i="12"/>
  <c r="AO310" i="12"/>
  <c r="AO312" i="12"/>
  <c r="AO314" i="12"/>
  <c r="AO316" i="12"/>
  <c r="AO318" i="12"/>
  <c r="AO320" i="12"/>
  <c r="AO322" i="12"/>
  <c r="AO324" i="12"/>
  <c r="AO326" i="12"/>
  <c r="AO328" i="12"/>
  <c r="AO330" i="12"/>
  <c r="AO332" i="12"/>
  <c r="AO334" i="12"/>
  <c r="AO336" i="12"/>
  <c r="AO338" i="12"/>
  <c r="AO340" i="12"/>
  <c r="AO342" i="12"/>
  <c r="AO344" i="12"/>
  <c r="AO346" i="12"/>
  <c r="AO348" i="12"/>
  <c r="AO350" i="12"/>
  <c r="AO352" i="12"/>
  <c r="AO354" i="12"/>
  <c r="AO356" i="12"/>
  <c r="AO358" i="12"/>
  <c r="AO360" i="12"/>
  <c r="AO362" i="12"/>
  <c r="AO364" i="12"/>
  <c r="AO366" i="12"/>
  <c r="AO368" i="12"/>
  <c r="AO370" i="12"/>
  <c r="AO372" i="12"/>
  <c r="AO374" i="12"/>
  <c r="AO376" i="12"/>
  <c r="AO378" i="12"/>
  <c r="AO380" i="12"/>
  <c r="AO382" i="12"/>
  <c r="AO384" i="12"/>
  <c r="AO386" i="12"/>
  <c r="AO388" i="12"/>
  <c r="AO390" i="12"/>
  <c r="AO392" i="12"/>
  <c r="AO394" i="12"/>
  <c r="AO396" i="12"/>
  <c r="AO398" i="12"/>
  <c r="AO400" i="12"/>
  <c r="AO402" i="12"/>
  <c r="AO404" i="12"/>
  <c r="AO406" i="12"/>
  <c r="AO408" i="12"/>
  <c r="AO410" i="12"/>
  <c r="AO412" i="12"/>
  <c r="AO414" i="12"/>
  <c r="AO416" i="12"/>
  <c r="AO418" i="12"/>
  <c r="AO420" i="12"/>
  <c r="AO422" i="12"/>
  <c r="AO424" i="12"/>
  <c r="AO426" i="12"/>
  <c r="AO428" i="12"/>
  <c r="AO430" i="12"/>
  <c r="AO432" i="12"/>
  <c r="AO434" i="12"/>
  <c r="AO436" i="12"/>
  <c r="AO438" i="12"/>
  <c r="AO440" i="12"/>
  <c r="AO442" i="12"/>
  <c r="AO444" i="12"/>
  <c r="AO446" i="12"/>
  <c r="AO448" i="12"/>
  <c r="AO450" i="12"/>
  <c r="AO452" i="12"/>
  <c r="AO454" i="12"/>
  <c r="AO456" i="12"/>
  <c r="AO458" i="12"/>
  <c r="AO460" i="12"/>
  <c r="AO462" i="12"/>
  <c r="AO464" i="12"/>
  <c r="AO466" i="12"/>
  <c r="AO468" i="12"/>
  <c r="AO470" i="12"/>
  <c r="AO472" i="12"/>
  <c r="AO474" i="12"/>
  <c r="AO476" i="12"/>
  <c r="AO478" i="12"/>
  <c r="AO480" i="12"/>
  <c r="AO482" i="12"/>
  <c r="AO484" i="12"/>
  <c r="AO486" i="12"/>
  <c r="AO488" i="12"/>
  <c r="AO490" i="12"/>
  <c r="AO492" i="12"/>
  <c r="AO494" i="12"/>
  <c r="AO496" i="12"/>
  <c r="AO498" i="12"/>
  <c r="AO500" i="12"/>
  <c r="AO502" i="12"/>
  <c r="AO504" i="12"/>
  <c r="AO506" i="12"/>
  <c r="AO508" i="12"/>
  <c r="AO510" i="12"/>
  <c r="AO512" i="12"/>
  <c r="AO514" i="12"/>
  <c r="AO516" i="12"/>
  <c r="AO518" i="12"/>
  <c r="AO520" i="12"/>
  <c r="AO522" i="12"/>
  <c r="AO524" i="12"/>
  <c r="AO526" i="12"/>
  <c r="AO528" i="12"/>
  <c r="AO530" i="12"/>
  <c r="AO532" i="12"/>
  <c r="AO534" i="12"/>
  <c r="AO536" i="12"/>
  <c r="AO538" i="12"/>
  <c r="AO540" i="12"/>
  <c r="AO542" i="12"/>
  <c r="AO544" i="12"/>
  <c r="AO546" i="12"/>
  <c r="AO548" i="12"/>
  <c r="AO550" i="12"/>
  <c r="AO552" i="12"/>
  <c r="AO554" i="12"/>
  <c r="AO556" i="12"/>
  <c r="AO558" i="12"/>
  <c r="AO560" i="12"/>
  <c r="AO562" i="12"/>
  <c r="AO564" i="12"/>
  <c r="AO566" i="12"/>
  <c r="AO568" i="12"/>
  <c r="AO570" i="12"/>
  <c r="AO572" i="12"/>
  <c r="AO574" i="12"/>
  <c r="AO576" i="12"/>
  <c r="AO578" i="12"/>
  <c r="AO580" i="12"/>
  <c r="AO582" i="12"/>
  <c r="AO584" i="12"/>
  <c r="AO586" i="12"/>
  <c r="AO588" i="12"/>
  <c r="AO590" i="12"/>
  <c r="AO592" i="12"/>
  <c r="AO594" i="12"/>
  <c r="AO596" i="12"/>
  <c r="AO598" i="12"/>
  <c r="AO600" i="12"/>
  <c r="AO602" i="12"/>
  <c r="AO604" i="12"/>
  <c r="AO606" i="12"/>
  <c r="AO608" i="12"/>
  <c r="AO610" i="12"/>
  <c r="AO612" i="12"/>
  <c r="AO614" i="12"/>
  <c r="AO616" i="12"/>
  <c r="AO618" i="12"/>
  <c r="AO620" i="12"/>
  <c r="AP186" i="12"/>
  <c r="C186" i="16" s="1"/>
  <c r="AP188" i="12"/>
  <c r="C188" i="16" s="1"/>
  <c r="AP190" i="12"/>
  <c r="C190" i="16" s="1"/>
  <c r="AP192" i="12"/>
  <c r="C192" i="16" s="1"/>
  <c r="AP194" i="12"/>
  <c r="C194" i="16" s="1"/>
  <c r="AP196" i="12"/>
  <c r="C196" i="16" s="1"/>
  <c r="AP198" i="12"/>
  <c r="C198" i="16" s="1"/>
  <c r="AP200" i="12"/>
  <c r="C200" i="16" s="1"/>
  <c r="AP202" i="12"/>
  <c r="C202" i="16" s="1"/>
  <c r="AP204" i="12"/>
  <c r="C204" i="16" s="1"/>
  <c r="AP206" i="12"/>
  <c r="C206" i="16" s="1"/>
  <c r="AP208" i="12"/>
  <c r="C208" i="16" s="1"/>
  <c r="AP210" i="12"/>
  <c r="C210" i="16" s="1"/>
  <c r="AP212" i="12"/>
  <c r="C212" i="16" s="1"/>
  <c r="AP214" i="12"/>
  <c r="C214" i="16" s="1"/>
  <c r="AP216" i="12"/>
  <c r="C216" i="16" s="1"/>
  <c r="AP218" i="12"/>
  <c r="C218" i="16" s="1"/>
  <c r="AP220" i="12"/>
  <c r="C220" i="16" s="1"/>
  <c r="AP222" i="12"/>
  <c r="C222" i="16" s="1"/>
  <c r="AP224" i="12"/>
  <c r="C224" i="16" s="1"/>
  <c r="AP226" i="12"/>
  <c r="C226" i="16" s="1"/>
  <c r="AP228" i="12"/>
  <c r="C228" i="16" s="1"/>
  <c r="AP230" i="12"/>
  <c r="C230" i="16" s="1"/>
  <c r="AP232" i="12"/>
  <c r="C232" i="16" s="1"/>
  <c r="AP234" i="12"/>
  <c r="C234" i="16" s="1"/>
  <c r="AP236" i="12"/>
  <c r="C236" i="16" s="1"/>
  <c r="AP238" i="12"/>
  <c r="C238" i="16" s="1"/>
  <c r="AP240" i="12"/>
  <c r="C240" i="16" s="1"/>
  <c r="AP242" i="12"/>
  <c r="C242" i="16" s="1"/>
  <c r="AP244" i="12"/>
  <c r="C244" i="16" s="1"/>
  <c r="AP246" i="12"/>
  <c r="C246" i="16" s="1"/>
  <c r="AP248" i="12"/>
  <c r="C248" i="16" s="1"/>
  <c r="AP250" i="12"/>
  <c r="C250" i="16" s="1"/>
  <c r="AP252" i="12"/>
  <c r="C252" i="16" s="1"/>
  <c r="AP254" i="12"/>
  <c r="C254" i="16" s="1"/>
  <c r="AP256" i="12"/>
  <c r="C256" i="16" s="1"/>
  <c r="AP258" i="12"/>
  <c r="C258" i="16" s="1"/>
  <c r="AP260" i="12"/>
  <c r="C260" i="16" s="1"/>
  <c r="AP262" i="12"/>
  <c r="C262" i="16" s="1"/>
  <c r="AP264" i="12"/>
  <c r="C264" i="16" s="1"/>
  <c r="AP266" i="12"/>
  <c r="C266" i="16" s="1"/>
  <c r="AP268" i="12"/>
  <c r="C268" i="16" s="1"/>
  <c r="AP270" i="12"/>
  <c r="C270" i="16" s="1"/>
  <c r="AP272" i="12"/>
  <c r="C272" i="16" s="1"/>
  <c r="AP274" i="12"/>
  <c r="C274" i="16" s="1"/>
  <c r="AP276" i="12"/>
  <c r="C276" i="16" s="1"/>
  <c r="AP278" i="12"/>
  <c r="C278" i="16" s="1"/>
  <c r="AP280" i="12"/>
  <c r="C280" i="16" s="1"/>
  <c r="AP282" i="12"/>
  <c r="C282" i="16" s="1"/>
  <c r="AP284" i="12"/>
  <c r="C284" i="16" s="1"/>
  <c r="AP286" i="12"/>
  <c r="C286" i="16" s="1"/>
  <c r="AP288" i="12"/>
  <c r="C288" i="16" s="1"/>
  <c r="AP290" i="12"/>
  <c r="C290" i="16" s="1"/>
  <c r="AP292" i="12"/>
  <c r="C292" i="16" s="1"/>
  <c r="AP294" i="12"/>
  <c r="C294" i="16" s="1"/>
  <c r="AP296" i="12"/>
  <c r="C296" i="16" s="1"/>
  <c r="AP298" i="12"/>
  <c r="C298" i="16" s="1"/>
  <c r="AP300" i="12"/>
  <c r="C300" i="16" s="1"/>
  <c r="AP302" i="12"/>
  <c r="C302" i="16" s="1"/>
  <c r="AP304" i="12"/>
  <c r="C304" i="16" s="1"/>
  <c r="AP306" i="12"/>
  <c r="C306" i="16" s="1"/>
  <c r="AP308" i="12"/>
  <c r="C308" i="16" s="1"/>
  <c r="AP310" i="12"/>
  <c r="C310" i="16" s="1"/>
  <c r="AP312" i="12"/>
  <c r="C312" i="16" s="1"/>
  <c r="AP314" i="12"/>
  <c r="C314" i="16" s="1"/>
  <c r="AP316" i="12"/>
  <c r="C316" i="16" s="1"/>
  <c r="AP318" i="12"/>
  <c r="C318" i="16" s="1"/>
  <c r="AP320" i="12"/>
  <c r="C320" i="16" s="1"/>
  <c r="AP322" i="12"/>
  <c r="C322" i="16" s="1"/>
  <c r="AP324" i="12"/>
  <c r="C324" i="16" s="1"/>
  <c r="AP326" i="12"/>
  <c r="C326" i="16" s="1"/>
  <c r="AP328" i="12"/>
  <c r="C328" i="16" s="1"/>
  <c r="AP330" i="12"/>
  <c r="C330" i="16" s="1"/>
  <c r="AP332" i="12"/>
  <c r="C332" i="16" s="1"/>
  <c r="AP334" i="12"/>
  <c r="C334" i="16" s="1"/>
  <c r="AP336" i="12"/>
  <c r="C336" i="16" s="1"/>
  <c r="AP338" i="12"/>
  <c r="C338" i="16" s="1"/>
  <c r="AP340" i="12"/>
  <c r="C340" i="16" s="1"/>
  <c r="AP342" i="12"/>
  <c r="C342" i="16" s="1"/>
  <c r="AP344" i="12"/>
  <c r="C344" i="16" s="1"/>
  <c r="AP346" i="12"/>
  <c r="C346" i="16" s="1"/>
  <c r="AP348" i="12"/>
  <c r="C348" i="16" s="1"/>
  <c r="AP350" i="12"/>
  <c r="C350" i="16" s="1"/>
  <c r="AP352" i="12"/>
  <c r="C352" i="16" s="1"/>
  <c r="AP354" i="12"/>
  <c r="C354" i="16" s="1"/>
  <c r="AO622" i="12"/>
  <c r="AO624" i="12"/>
  <c r="AO626" i="12"/>
  <c r="AO628" i="12"/>
  <c r="AO630" i="12"/>
  <c r="AO632" i="12"/>
  <c r="AO634" i="12"/>
  <c r="AO636" i="12"/>
  <c r="AO638" i="12"/>
  <c r="AO640" i="12"/>
  <c r="AO642" i="12"/>
  <c r="AO644" i="12"/>
  <c r="AO646" i="12"/>
  <c r="AO648" i="12"/>
  <c r="AO650" i="12"/>
  <c r="AO652" i="12"/>
  <c r="AO654" i="12"/>
  <c r="AO656" i="12"/>
  <c r="AO658" i="12"/>
  <c r="AO660" i="12"/>
  <c r="AO662" i="12"/>
  <c r="AO664" i="12"/>
  <c r="AO666" i="12"/>
  <c r="AO668" i="12"/>
  <c r="AO670" i="12"/>
  <c r="AO672" i="12"/>
  <c r="AO674" i="12"/>
  <c r="AO676" i="12"/>
  <c r="AO678" i="12"/>
  <c r="AO680" i="12"/>
  <c r="AO682" i="12"/>
  <c r="AO684" i="12"/>
  <c r="AO686" i="12"/>
  <c r="AO688" i="12"/>
  <c r="AO690" i="12"/>
  <c r="AO692" i="12"/>
  <c r="AO694" i="12"/>
  <c r="AO696" i="12"/>
  <c r="AO698" i="12"/>
  <c r="AO700" i="12"/>
  <c r="AO702" i="12"/>
  <c r="AO704" i="12"/>
  <c r="AO706" i="12"/>
  <c r="AO708" i="12"/>
  <c r="AO710" i="12"/>
  <c r="AO712" i="12"/>
  <c r="AO714" i="12"/>
  <c r="AO716" i="12"/>
  <c r="AO718" i="12"/>
  <c r="AO720" i="12"/>
  <c r="AO722" i="12"/>
  <c r="AO724" i="12"/>
  <c r="AO726" i="12"/>
  <c r="AO728" i="12"/>
  <c r="AO730" i="12"/>
  <c r="AO732" i="12"/>
  <c r="AO734" i="12"/>
  <c r="AO736" i="12"/>
  <c r="AO738" i="12"/>
  <c r="AO740" i="12"/>
  <c r="AO742" i="12"/>
  <c r="AO744" i="12"/>
  <c r="AO746" i="12"/>
  <c r="AO748" i="12"/>
  <c r="AO750" i="12"/>
  <c r="AO752" i="12"/>
  <c r="AO754" i="12"/>
  <c r="AO756" i="12"/>
  <c r="AO758" i="12"/>
  <c r="AO760" i="12"/>
  <c r="AO762" i="12"/>
  <c r="AO764" i="12"/>
  <c r="AO766" i="12"/>
  <c r="AO768" i="12"/>
  <c r="AO770" i="12"/>
  <c r="AO772" i="12"/>
  <c r="AO774" i="12"/>
  <c r="AO776" i="12"/>
  <c r="AO778" i="12"/>
  <c r="AO780" i="12"/>
  <c r="AO782" i="12"/>
  <c r="AO784" i="12"/>
  <c r="AO786" i="12"/>
  <c r="AO788" i="12"/>
  <c r="AO790" i="12"/>
  <c r="AO792" i="12"/>
  <c r="AO794" i="12"/>
  <c r="AO796" i="12"/>
  <c r="AO798" i="12"/>
  <c r="AO800" i="12"/>
  <c r="AO802" i="12"/>
  <c r="AO804" i="12"/>
  <c r="AO806" i="12"/>
  <c r="AO808" i="12"/>
  <c r="AO810" i="12"/>
  <c r="AO812" i="12"/>
  <c r="AO814" i="12"/>
  <c r="AO816" i="12"/>
  <c r="AO818" i="12"/>
  <c r="AO820" i="12"/>
  <c r="AO822" i="12"/>
  <c r="AO824" i="12"/>
  <c r="AO826" i="12"/>
  <c r="AO828" i="12"/>
  <c r="AO830" i="12"/>
  <c r="AO942" i="12"/>
  <c r="AO944" i="12"/>
  <c r="AO946" i="12"/>
  <c r="AO948" i="12"/>
  <c r="AO950" i="12"/>
  <c r="AO952" i="12"/>
  <c r="AO954" i="12"/>
  <c r="AO956" i="12"/>
  <c r="AO958" i="12"/>
  <c r="AO960" i="12"/>
  <c r="AO962" i="12"/>
  <c r="AO964" i="12"/>
  <c r="AO966" i="12"/>
  <c r="AO968" i="12"/>
  <c r="AO970" i="12"/>
  <c r="AO972" i="12"/>
  <c r="AO974" i="12"/>
  <c r="AO976" i="12"/>
  <c r="AO978" i="12"/>
  <c r="AO980" i="12"/>
  <c r="AO982" i="12"/>
  <c r="AO984" i="12"/>
  <c r="AO986" i="12"/>
  <c r="AO988" i="12"/>
  <c r="AO990" i="12"/>
  <c r="AO992" i="12"/>
  <c r="AO994" i="12"/>
  <c r="AO996" i="12"/>
  <c r="AO998" i="12"/>
  <c r="AO1000" i="12"/>
  <c r="AO1002" i="12"/>
  <c r="AO1004" i="12"/>
  <c r="AO1006" i="12"/>
  <c r="AO1008" i="12"/>
  <c r="AO1010" i="12"/>
  <c r="AO1012" i="12"/>
  <c r="AO1014" i="12"/>
  <c r="AO1016" i="12"/>
  <c r="AO1018" i="12"/>
  <c r="AO1020" i="12"/>
  <c r="AO1022" i="12"/>
  <c r="AO1024" i="12"/>
  <c r="AO1026" i="12"/>
  <c r="AO1028" i="12"/>
  <c r="AR430" i="12"/>
  <c r="E430" i="16" s="1"/>
  <c r="AR358" i="12"/>
  <c r="E358" i="16" s="1"/>
  <c r="AR166" i="12"/>
  <c r="E166" i="16" s="1"/>
  <c r="AR795" i="12"/>
  <c r="E795" i="16" s="1"/>
  <c r="AR579" i="12"/>
  <c r="E579" i="16" s="1"/>
  <c r="AQ5" i="12"/>
  <c r="D5" i="16" s="1"/>
  <c r="AQ9" i="12"/>
  <c r="D9" i="16" s="1"/>
  <c r="AQ11" i="12"/>
  <c r="D11" i="16" s="1"/>
  <c r="AQ15" i="12"/>
  <c r="D15" i="16" s="1"/>
  <c r="AQ17" i="12"/>
  <c r="D17" i="16" s="1"/>
  <c r="AQ21" i="12"/>
  <c r="D21" i="16" s="1"/>
  <c r="AQ23" i="12"/>
  <c r="D23" i="16" s="1"/>
  <c r="AQ27" i="12"/>
  <c r="D27" i="16" s="1"/>
  <c r="AQ29" i="12"/>
  <c r="D29" i="16" s="1"/>
  <c r="AQ33" i="12"/>
  <c r="D33" i="16" s="1"/>
  <c r="AQ35" i="12"/>
  <c r="D35" i="16" s="1"/>
  <c r="AQ39" i="12"/>
  <c r="D39" i="16" s="1"/>
  <c r="AQ41" i="12"/>
  <c r="D41" i="16" s="1"/>
  <c r="AQ45" i="12"/>
  <c r="D45" i="16" s="1"/>
  <c r="AQ47" i="12"/>
  <c r="D47" i="16" s="1"/>
  <c r="AQ51" i="12"/>
  <c r="D51" i="16" s="1"/>
  <c r="AQ53" i="12"/>
  <c r="D53" i="16" s="1"/>
  <c r="AQ57" i="12"/>
  <c r="D57" i="16" s="1"/>
  <c r="AQ59" i="12"/>
  <c r="D59" i="16" s="1"/>
  <c r="AQ63" i="12"/>
  <c r="D63" i="16" s="1"/>
  <c r="AQ65" i="12"/>
  <c r="D65" i="16" s="1"/>
  <c r="AQ69" i="12"/>
  <c r="D69" i="16" s="1"/>
  <c r="AQ71" i="12"/>
  <c r="D71" i="16" s="1"/>
  <c r="AQ75" i="12"/>
  <c r="D75" i="16" s="1"/>
  <c r="AQ77" i="12"/>
  <c r="D77" i="16" s="1"/>
  <c r="AQ81" i="12"/>
  <c r="D81" i="16" s="1"/>
  <c r="AQ83" i="12"/>
  <c r="D83" i="16" s="1"/>
  <c r="AQ87" i="12"/>
  <c r="D87" i="16" s="1"/>
  <c r="AQ89" i="12"/>
  <c r="D89" i="16" s="1"/>
  <c r="AQ93" i="12"/>
  <c r="D93" i="16" s="1"/>
  <c r="AQ95" i="12"/>
  <c r="D95" i="16" s="1"/>
  <c r="AQ99" i="12"/>
  <c r="D99" i="16" s="1"/>
  <c r="AQ101" i="12"/>
  <c r="D101" i="16" s="1"/>
  <c r="AQ105" i="12"/>
  <c r="D105" i="16" s="1"/>
  <c r="AQ107" i="12"/>
  <c r="D107" i="16" s="1"/>
  <c r="AQ111" i="12"/>
  <c r="D111" i="16" s="1"/>
  <c r="AQ113" i="12"/>
  <c r="D113" i="16" s="1"/>
  <c r="AQ117" i="12"/>
  <c r="D117" i="16" s="1"/>
  <c r="AQ119" i="12"/>
  <c r="D119" i="16" s="1"/>
  <c r="AQ123" i="12"/>
  <c r="D123" i="16" s="1"/>
  <c r="AQ125" i="12"/>
  <c r="D125" i="16" s="1"/>
  <c r="AQ129" i="12"/>
  <c r="D129" i="16" s="1"/>
  <c r="AQ131" i="12"/>
  <c r="D131" i="16" s="1"/>
  <c r="AQ135" i="12"/>
  <c r="D135" i="16" s="1"/>
  <c r="AQ137" i="12"/>
  <c r="D137" i="16" s="1"/>
  <c r="AQ141" i="12"/>
  <c r="D141" i="16" s="1"/>
  <c r="AQ143" i="12"/>
  <c r="D143" i="16" s="1"/>
  <c r="AQ147" i="12"/>
  <c r="D147" i="16" s="1"/>
  <c r="AQ149" i="12"/>
  <c r="D149" i="16" s="1"/>
  <c r="AQ153" i="12"/>
  <c r="D153" i="16" s="1"/>
  <c r="AQ155" i="12"/>
  <c r="D155" i="16" s="1"/>
  <c r="AQ159" i="12"/>
  <c r="D159" i="16" s="1"/>
  <c r="AQ161" i="12"/>
  <c r="D161" i="16" s="1"/>
  <c r="AQ165" i="12"/>
  <c r="D165" i="16" s="1"/>
  <c r="AQ167" i="12"/>
  <c r="D167" i="16" s="1"/>
  <c r="AQ171" i="12"/>
  <c r="D171" i="16" s="1"/>
  <c r="AQ173" i="12"/>
  <c r="D173" i="16" s="1"/>
  <c r="AQ177" i="12"/>
  <c r="D177" i="16" s="1"/>
  <c r="AQ179" i="12"/>
  <c r="D179" i="16" s="1"/>
  <c r="AQ183" i="12"/>
  <c r="D183" i="16" s="1"/>
  <c r="AQ185" i="12"/>
  <c r="D185" i="16" s="1"/>
  <c r="AQ189" i="12"/>
  <c r="D189" i="16" s="1"/>
  <c r="AQ191" i="12"/>
  <c r="D191" i="16" s="1"/>
  <c r="AQ195" i="12"/>
  <c r="D195" i="16" s="1"/>
  <c r="AQ197" i="12"/>
  <c r="D197" i="16" s="1"/>
  <c r="AQ201" i="12"/>
  <c r="D201" i="16" s="1"/>
  <c r="AQ203" i="12"/>
  <c r="D203" i="16" s="1"/>
  <c r="AQ207" i="12"/>
  <c r="D207" i="16" s="1"/>
  <c r="AQ209" i="12"/>
  <c r="D209" i="16" s="1"/>
  <c r="AQ213" i="12"/>
  <c r="D213" i="16" s="1"/>
  <c r="AQ215" i="12"/>
  <c r="D215" i="16" s="1"/>
  <c r="AQ219" i="12"/>
  <c r="D219" i="16" s="1"/>
  <c r="AQ221" i="12"/>
  <c r="D221" i="16" s="1"/>
  <c r="AQ225" i="12"/>
  <c r="D225" i="16" s="1"/>
  <c r="AQ227" i="12"/>
  <c r="D227" i="16" s="1"/>
  <c r="AQ231" i="12"/>
  <c r="D231" i="16" s="1"/>
  <c r="AQ233" i="12"/>
  <c r="D233" i="16" s="1"/>
  <c r="AQ237" i="12"/>
  <c r="D237" i="16" s="1"/>
  <c r="AQ239" i="12"/>
  <c r="D239" i="16" s="1"/>
  <c r="AQ243" i="12"/>
  <c r="D243" i="16" s="1"/>
  <c r="AQ245" i="12"/>
  <c r="D245" i="16" s="1"/>
  <c r="AQ249" i="12"/>
  <c r="D249" i="16" s="1"/>
  <c r="AQ251" i="12"/>
  <c r="D251" i="16" s="1"/>
  <c r="AQ255" i="12"/>
  <c r="D255" i="16" s="1"/>
  <c r="AQ257" i="12"/>
  <c r="D257" i="16" s="1"/>
  <c r="AQ261" i="12"/>
  <c r="D261" i="16" s="1"/>
  <c r="AQ263" i="12"/>
  <c r="D263" i="16" s="1"/>
  <c r="AQ267" i="12"/>
  <c r="D267" i="16" s="1"/>
  <c r="AQ269" i="12"/>
  <c r="D269" i="16" s="1"/>
  <c r="AQ273" i="12"/>
  <c r="D273" i="16" s="1"/>
  <c r="AQ275" i="12"/>
  <c r="D275" i="16" s="1"/>
  <c r="AQ279" i="12"/>
  <c r="D279" i="16" s="1"/>
  <c r="AQ281" i="12"/>
  <c r="D281" i="16" s="1"/>
  <c r="AQ285" i="12"/>
  <c r="D285" i="16" s="1"/>
  <c r="AQ287" i="12"/>
  <c r="D287" i="16" s="1"/>
  <c r="AQ291" i="12"/>
  <c r="D291" i="16" s="1"/>
  <c r="AQ293" i="12"/>
  <c r="D293" i="16" s="1"/>
  <c r="AQ297" i="12"/>
  <c r="D297" i="16" s="1"/>
  <c r="AQ299" i="12"/>
  <c r="D299" i="16" s="1"/>
  <c r="AQ303" i="12"/>
  <c r="D303" i="16" s="1"/>
  <c r="AQ305" i="12"/>
  <c r="D305" i="16" s="1"/>
  <c r="AQ309" i="12"/>
  <c r="D309" i="16" s="1"/>
  <c r="AQ311" i="12"/>
  <c r="D311" i="16" s="1"/>
  <c r="AQ315" i="12"/>
  <c r="D315" i="16" s="1"/>
  <c r="AQ317" i="12"/>
  <c r="D317" i="16" s="1"/>
  <c r="AQ321" i="12"/>
  <c r="D321" i="16" s="1"/>
  <c r="AQ323" i="12"/>
  <c r="D323" i="16" s="1"/>
  <c r="AQ327" i="12"/>
  <c r="D327" i="16" s="1"/>
  <c r="AQ329" i="12"/>
  <c r="D329" i="16" s="1"/>
  <c r="AQ333" i="12"/>
  <c r="D333" i="16" s="1"/>
  <c r="AQ335" i="12"/>
  <c r="D335" i="16" s="1"/>
  <c r="AQ339" i="12"/>
  <c r="D339" i="16" s="1"/>
  <c r="AQ341" i="12"/>
  <c r="D341" i="16" s="1"/>
  <c r="AQ345" i="12"/>
  <c r="D345" i="16" s="1"/>
  <c r="AQ347" i="12"/>
  <c r="D347" i="16" s="1"/>
  <c r="AQ351" i="12"/>
  <c r="D351" i="16" s="1"/>
  <c r="AQ353" i="12"/>
  <c r="D353" i="16" s="1"/>
  <c r="AQ357" i="12"/>
  <c r="D357" i="16" s="1"/>
  <c r="AQ359" i="12"/>
  <c r="D359" i="16" s="1"/>
  <c r="AQ363" i="12"/>
  <c r="D363" i="16" s="1"/>
  <c r="AQ365" i="12"/>
  <c r="D365" i="16" s="1"/>
  <c r="AQ369" i="12"/>
  <c r="D369" i="16" s="1"/>
  <c r="AQ371" i="12"/>
  <c r="D371" i="16" s="1"/>
  <c r="AQ375" i="12"/>
  <c r="D375" i="16" s="1"/>
  <c r="AQ377" i="12"/>
  <c r="D377" i="16" s="1"/>
  <c r="AQ381" i="12"/>
  <c r="D381" i="16" s="1"/>
  <c r="AQ383" i="12"/>
  <c r="D383" i="16" s="1"/>
  <c r="AQ387" i="12"/>
  <c r="D387" i="16" s="1"/>
  <c r="AQ389" i="12"/>
  <c r="D389" i="16" s="1"/>
  <c r="AQ393" i="12"/>
  <c r="D393" i="16" s="1"/>
  <c r="AQ395" i="12"/>
  <c r="D395" i="16" s="1"/>
  <c r="AQ399" i="12"/>
  <c r="D399" i="16" s="1"/>
  <c r="AQ401" i="12"/>
  <c r="D401" i="16" s="1"/>
  <c r="AQ405" i="12"/>
  <c r="D405" i="16" s="1"/>
  <c r="AQ407" i="12"/>
  <c r="D407" i="16" s="1"/>
  <c r="AQ411" i="12"/>
  <c r="D411" i="16" s="1"/>
  <c r="AQ413" i="12"/>
  <c r="D413" i="16" s="1"/>
  <c r="AQ417" i="12"/>
  <c r="D417" i="16" s="1"/>
  <c r="AQ419" i="12"/>
  <c r="D419" i="16" s="1"/>
  <c r="AQ423" i="12"/>
  <c r="D423" i="16" s="1"/>
  <c r="AQ425" i="12"/>
  <c r="D425" i="16" s="1"/>
  <c r="AQ429" i="12"/>
  <c r="D429" i="16" s="1"/>
  <c r="AQ431" i="12"/>
  <c r="D431" i="16" s="1"/>
  <c r="AQ435" i="12"/>
  <c r="D435" i="16" s="1"/>
  <c r="AQ437" i="12"/>
  <c r="D437" i="16" s="1"/>
  <c r="AQ441" i="12"/>
  <c r="D441" i="16" s="1"/>
  <c r="AQ443" i="12"/>
  <c r="D443" i="16" s="1"/>
  <c r="AQ447" i="12"/>
  <c r="D447" i="16" s="1"/>
  <c r="AQ449" i="12"/>
  <c r="D449" i="16" s="1"/>
  <c r="AQ453" i="12"/>
  <c r="D453" i="16" s="1"/>
  <c r="AQ455" i="12"/>
  <c r="D455" i="16" s="1"/>
  <c r="AQ459" i="12"/>
  <c r="D459" i="16" s="1"/>
  <c r="AQ461" i="12"/>
  <c r="D461" i="16" s="1"/>
  <c r="AQ465" i="12"/>
  <c r="D465" i="16" s="1"/>
  <c r="AQ467" i="12"/>
  <c r="D467" i="16" s="1"/>
  <c r="AQ471" i="12"/>
  <c r="D471" i="16" s="1"/>
  <c r="AQ473" i="12"/>
  <c r="D473" i="16" s="1"/>
  <c r="AQ477" i="12"/>
  <c r="D477" i="16" s="1"/>
  <c r="AQ479" i="12"/>
  <c r="D479" i="16" s="1"/>
  <c r="AQ483" i="12"/>
  <c r="D483" i="16" s="1"/>
  <c r="AQ485" i="12"/>
  <c r="D485" i="16" s="1"/>
  <c r="AQ489" i="12"/>
  <c r="D489" i="16" s="1"/>
  <c r="AQ491" i="12"/>
  <c r="D491" i="16" s="1"/>
  <c r="AQ495" i="12"/>
  <c r="D495" i="16" s="1"/>
  <c r="AQ497" i="12"/>
  <c r="D497" i="16" s="1"/>
  <c r="AQ501" i="12"/>
  <c r="D501" i="16" s="1"/>
  <c r="AQ503" i="12"/>
  <c r="D503" i="16" s="1"/>
  <c r="AQ507" i="12"/>
  <c r="D507" i="16" s="1"/>
  <c r="AQ509" i="12"/>
  <c r="D509" i="16" s="1"/>
  <c r="AQ513" i="12"/>
  <c r="D513" i="16" s="1"/>
  <c r="AQ515" i="12"/>
  <c r="D515" i="16" s="1"/>
  <c r="AQ519" i="12"/>
  <c r="D519" i="16" s="1"/>
  <c r="AQ521" i="12"/>
  <c r="D521" i="16" s="1"/>
  <c r="AQ525" i="12"/>
  <c r="D525" i="16" s="1"/>
  <c r="AQ527" i="12"/>
  <c r="D527" i="16" s="1"/>
  <c r="AQ531" i="12"/>
  <c r="D531" i="16" s="1"/>
  <c r="AQ533" i="12"/>
  <c r="D533" i="16" s="1"/>
  <c r="AQ537" i="12"/>
  <c r="D537" i="16" s="1"/>
  <c r="AQ539" i="12"/>
  <c r="D539" i="16" s="1"/>
  <c r="AQ543" i="12"/>
  <c r="D543" i="16" s="1"/>
  <c r="AQ545" i="12"/>
  <c r="D545" i="16" s="1"/>
  <c r="AQ549" i="12"/>
  <c r="D549" i="16" s="1"/>
  <c r="AQ551" i="12"/>
  <c r="D551" i="16" s="1"/>
  <c r="AQ555" i="12"/>
  <c r="D555" i="16" s="1"/>
  <c r="AQ557" i="12"/>
  <c r="D557" i="16" s="1"/>
  <c r="AQ561" i="12"/>
  <c r="D561" i="16" s="1"/>
  <c r="AQ563" i="12"/>
  <c r="D563" i="16" s="1"/>
  <c r="AQ567" i="12"/>
  <c r="D567" i="16" s="1"/>
  <c r="AQ569" i="12"/>
  <c r="D569" i="16" s="1"/>
  <c r="AQ573" i="12"/>
  <c r="D573" i="16" s="1"/>
  <c r="AQ575" i="12"/>
  <c r="D575" i="16" s="1"/>
  <c r="AQ579" i="12"/>
  <c r="D579" i="16" s="1"/>
  <c r="AQ581" i="12"/>
  <c r="D581" i="16" s="1"/>
  <c r="AQ585" i="12"/>
  <c r="D585" i="16" s="1"/>
  <c r="AQ587" i="12"/>
  <c r="D587" i="16" s="1"/>
  <c r="AQ591" i="12"/>
  <c r="D591" i="16" s="1"/>
  <c r="AQ593" i="12"/>
  <c r="D593" i="16" s="1"/>
  <c r="AQ597" i="12"/>
  <c r="D597" i="16" s="1"/>
  <c r="AQ599" i="12"/>
  <c r="D599" i="16" s="1"/>
  <c r="AQ603" i="12"/>
  <c r="D603" i="16" s="1"/>
  <c r="AQ605" i="12"/>
  <c r="D605" i="16" s="1"/>
  <c r="AQ609" i="12"/>
  <c r="D609" i="16" s="1"/>
  <c r="AQ611" i="12"/>
  <c r="D611" i="16" s="1"/>
  <c r="AQ615" i="12"/>
  <c r="D615" i="16" s="1"/>
  <c r="AQ617" i="12"/>
  <c r="D617" i="16" s="1"/>
  <c r="AQ621" i="12"/>
  <c r="D621" i="16" s="1"/>
  <c r="AQ623" i="12"/>
  <c r="D623" i="16" s="1"/>
  <c r="AQ627" i="12"/>
  <c r="D627" i="16" s="1"/>
  <c r="AQ629" i="12"/>
  <c r="D629" i="16" s="1"/>
  <c r="AQ633" i="12"/>
  <c r="D633" i="16" s="1"/>
  <c r="AQ635" i="12"/>
  <c r="D635" i="16" s="1"/>
  <c r="AQ639" i="12"/>
  <c r="D639" i="16" s="1"/>
  <c r="AQ641" i="12"/>
  <c r="D641" i="16" s="1"/>
  <c r="AQ645" i="12"/>
  <c r="D645" i="16" s="1"/>
  <c r="AQ647" i="12"/>
  <c r="D647" i="16" s="1"/>
  <c r="AQ651" i="12"/>
  <c r="D651" i="16" s="1"/>
  <c r="AQ653" i="12"/>
  <c r="D653" i="16" s="1"/>
  <c r="AQ657" i="12"/>
  <c r="D657" i="16" s="1"/>
  <c r="AQ659" i="12"/>
  <c r="D659" i="16" s="1"/>
  <c r="AQ663" i="12"/>
  <c r="D663" i="16" s="1"/>
  <c r="AQ665" i="12"/>
  <c r="D665" i="16" s="1"/>
  <c r="AQ669" i="12"/>
  <c r="D669" i="16" s="1"/>
  <c r="AQ671" i="12"/>
  <c r="D671" i="16" s="1"/>
  <c r="AQ675" i="12"/>
  <c r="D675" i="16" s="1"/>
  <c r="AP356" i="12"/>
  <c r="C356" i="16" s="1"/>
  <c r="AP358" i="12"/>
  <c r="C358" i="16" s="1"/>
  <c r="AP360" i="12"/>
  <c r="C360" i="16" s="1"/>
  <c r="AP362" i="12"/>
  <c r="C362" i="16" s="1"/>
  <c r="AP364" i="12"/>
  <c r="C364" i="16" s="1"/>
  <c r="AP366" i="12"/>
  <c r="C366" i="16" s="1"/>
  <c r="AP368" i="12"/>
  <c r="C368" i="16" s="1"/>
  <c r="AP370" i="12"/>
  <c r="C370" i="16" s="1"/>
  <c r="AP372" i="12"/>
  <c r="C372" i="16" s="1"/>
  <c r="AP374" i="12"/>
  <c r="C374" i="16" s="1"/>
  <c r="AP376" i="12"/>
  <c r="C376" i="16" s="1"/>
  <c r="AP378" i="12"/>
  <c r="C378" i="16" s="1"/>
  <c r="AP380" i="12"/>
  <c r="C380" i="16" s="1"/>
  <c r="AP382" i="12"/>
  <c r="C382" i="16" s="1"/>
  <c r="AP384" i="12"/>
  <c r="C384" i="16" s="1"/>
  <c r="AP386" i="12"/>
  <c r="C386" i="16" s="1"/>
  <c r="AP388" i="12"/>
  <c r="C388" i="16" s="1"/>
  <c r="AP390" i="12"/>
  <c r="C390" i="16" s="1"/>
  <c r="AP392" i="12"/>
  <c r="C392" i="16" s="1"/>
  <c r="AP394" i="12"/>
  <c r="C394" i="16" s="1"/>
  <c r="AP396" i="12"/>
  <c r="C396" i="16" s="1"/>
  <c r="AP398" i="12"/>
  <c r="C398" i="16" s="1"/>
  <c r="AP400" i="12"/>
  <c r="C400" i="16" s="1"/>
  <c r="AP402" i="12"/>
  <c r="C402" i="16" s="1"/>
  <c r="AP404" i="12"/>
  <c r="C404" i="16" s="1"/>
  <c r="AP406" i="12"/>
  <c r="C406" i="16" s="1"/>
  <c r="AP408" i="12"/>
  <c r="C408" i="16" s="1"/>
  <c r="AP410" i="12"/>
  <c r="C410" i="16" s="1"/>
  <c r="AP412" i="12"/>
  <c r="C412" i="16" s="1"/>
  <c r="AP414" i="12"/>
  <c r="C414" i="16" s="1"/>
  <c r="AP416" i="12"/>
  <c r="C416" i="16" s="1"/>
  <c r="AP418" i="12"/>
  <c r="C418" i="16" s="1"/>
  <c r="AP420" i="12"/>
  <c r="C420" i="16" s="1"/>
  <c r="AP422" i="12"/>
  <c r="C422" i="16" s="1"/>
  <c r="AP424" i="12"/>
  <c r="C424" i="16" s="1"/>
  <c r="AP426" i="12"/>
  <c r="C426" i="16" s="1"/>
  <c r="AP428" i="12"/>
  <c r="C428" i="16" s="1"/>
  <c r="AP430" i="12"/>
  <c r="C430" i="16" s="1"/>
  <c r="AP432" i="12"/>
  <c r="C432" i="16" s="1"/>
  <c r="AP434" i="12"/>
  <c r="C434" i="16" s="1"/>
  <c r="AP436" i="12"/>
  <c r="C436" i="16" s="1"/>
  <c r="AP438" i="12"/>
  <c r="C438" i="16" s="1"/>
  <c r="AP440" i="12"/>
  <c r="C440" i="16" s="1"/>
  <c r="AP442" i="12"/>
  <c r="C442" i="16" s="1"/>
  <c r="AP444" i="12"/>
  <c r="C444" i="16" s="1"/>
  <c r="AP446" i="12"/>
  <c r="C446" i="16" s="1"/>
  <c r="AP448" i="12"/>
  <c r="C448" i="16" s="1"/>
  <c r="AP450" i="12"/>
  <c r="C450" i="16" s="1"/>
  <c r="AP452" i="12"/>
  <c r="C452" i="16" s="1"/>
  <c r="AP454" i="12"/>
  <c r="C454" i="16" s="1"/>
  <c r="AP456" i="12"/>
  <c r="C456" i="16" s="1"/>
  <c r="AP458" i="12"/>
  <c r="C458" i="16" s="1"/>
  <c r="AP460" i="12"/>
  <c r="C460" i="16" s="1"/>
  <c r="AP462" i="12"/>
  <c r="C462" i="16" s="1"/>
  <c r="AP464" i="12"/>
  <c r="C464" i="16" s="1"/>
  <c r="AP466" i="12"/>
  <c r="C466" i="16" s="1"/>
  <c r="AP468" i="12"/>
  <c r="C468" i="16" s="1"/>
  <c r="AP470" i="12"/>
  <c r="C470" i="16" s="1"/>
  <c r="AP472" i="12"/>
  <c r="C472" i="16" s="1"/>
  <c r="AP474" i="12"/>
  <c r="C474" i="16" s="1"/>
  <c r="AP476" i="12"/>
  <c r="C476" i="16" s="1"/>
  <c r="AP478" i="12"/>
  <c r="C478" i="16" s="1"/>
  <c r="AP480" i="12"/>
  <c r="C480" i="16" s="1"/>
  <c r="AP482" i="12"/>
  <c r="C482" i="16" s="1"/>
  <c r="AP484" i="12"/>
  <c r="C484" i="16" s="1"/>
  <c r="AP486" i="12"/>
  <c r="C486" i="16" s="1"/>
  <c r="AP488" i="12"/>
  <c r="C488" i="16" s="1"/>
  <c r="AP490" i="12"/>
  <c r="C490" i="16" s="1"/>
  <c r="AP492" i="12"/>
  <c r="C492" i="16" s="1"/>
  <c r="AP494" i="12"/>
  <c r="C494" i="16" s="1"/>
  <c r="AP496" i="12"/>
  <c r="C496" i="16" s="1"/>
  <c r="AP498" i="12"/>
  <c r="C498" i="16" s="1"/>
  <c r="AP500" i="12"/>
  <c r="C500" i="16" s="1"/>
  <c r="AP502" i="12"/>
  <c r="C502" i="16" s="1"/>
  <c r="AP504" i="12"/>
  <c r="C504" i="16" s="1"/>
  <c r="AP506" i="12"/>
  <c r="C506" i="16" s="1"/>
  <c r="AP508" i="12"/>
  <c r="C508" i="16" s="1"/>
  <c r="AP510" i="12"/>
  <c r="C510" i="16" s="1"/>
  <c r="AP512" i="12"/>
  <c r="C512" i="16" s="1"/>
  <c r="AP514" i="12"/>
  <c r="C514" i="16" s="1"/>
  <c r="AP516" i="12"/>
  <c r="C516" i="16" s="1"/>
  <c r="AP518" i="12"/>
  <c r="C518" i="16" s="1"/>
  <c r="AP520" i="12"/>
  <c r="C520" i="16" s="1"/>
  <c r="AP522" i="12"/>
  <c r="C522" i="16" s="1"/>
  <c r="AP524" i="12"/>
  <c r="C524" i="16" s="1"/>
  <c r="AP526" i="12"/>
  <c r="C526" i="16" s="1"/>
  <c r="AP528" i="12"/>
  <c r="C528" i="16" s="1"/>
  <c r="AP530" i="12"/>
  <c r="C530" i="16" s="1"/>
  <c r="AP532" i="12"/>
  <c r="C532" i="16" s="1"/>
  <c r="AP534" i="12"/>
  <c r="C534" i="16" s="1"/>
  <c r="AP536" i="12"/>
  <c r="C536" i="16" s="1"/>
  <c r="AP538" i="12"/>
  <c r="C538" i="16" s="1"/>
  <c r="AP540" i="12"/>
  <c r="C540" i="16" s="1"/>
  <c r="AP542" i="12"/>
  <c r="C542" i="16" s="1"/>
  <c r="AP544" i="12"/>
  <c r="C544" i="16" s="1"/>
  <c r="AP546" i="12"/>
  <c r="C546" i="16" s="1"/>
  <c r="AP548" i="12"/>
  <c r="C548" i="16" s="1"/>
  <c r="AP550" i="12"/>
  <c r="C550" i="16" s="1"/>
  <c r="AP552" i="12"/>
  <c r="C552" i="16" s="1"/>
  <c r="AP554" i="12"/>
  <c r="C554" i="16" s="1"/>
  <c r="AP556" i="12"/>
  <c r="C556" i="16" s="1"/>
  <c r="AP558" i="12"/>
  <c r="C558" i="16" s="1"/>
  <c r="AP560" i="12"/>
  <c r="C560" i="16" s="1"/>
  <c r="AP562" i="12"/>
  <c r="C562" i="16" s="1"/>
  <c r="AP564" i="12"/>
  <c r="C564" i="16" s="1"/>
  <c r="AP566" i="12"/>
  <c r="C566" i="16" s="1"/>
  <c r="AP568" i="12"/>
  <c r="C568" i="16" s="1"/>
  <c r="AP570" i="12"/>
  <c r="C570" i="16" s="1"/>
  <c r="AP572" i="12"/>
  <c r="C572" i="16" s="1"/>
  <c r="AP574" i="12"/>
  <c r="C574" i="16" s="1"/>
  <c r="AP576" i="12"/>
  <c r="C576" i="16" s="1"/>
  <c r="AP578" i="12"/>
  <c r="C578" i="16" s="1"/>
  <c r="AP580" i="12"/>
  <c r="C580" i="16" s="1"/>
  <c r="AP582" i="12"/>
  <c r="C582" i="16" s="1"/>
  <c r="AP584" i="12"/>
  <c r="C584" i="16" s="1"/>
  <c r="AP586" i="12"/>
  <c r="C586" i="16" s="1"/>
  <c r="AP588" i="12"/>
  <c r="C588" i="16" s="1"/>
  <c r="AP590" i="12"/>
  <c r="C590" i="16" s="1"/>
  <c r="AP592" i="12"/>
  <c r="C592" i="16" s="1"/>
  <c r="AP594" i="12"/>
  <c r="C594" i="16" s="1"/>
  <c r="AP596" i="12"/>
  <c r="C596" i="16" s="1"/>
  <c r="AP598" i="12"/>
  <c r="C598" i="16" s="1"/>
  <c r="AP600" i="12"/>
  <c r="C600" i="16" s="1"/>
  <c r="AP602" i="12"/>
  <c r="C602" i="16" s="1"/>
  <c r="AP604" i="12"/>
  <c r="C604" i="16" s="1"/>
  <c r="AP606" i="12"/>
  <c r="C606" i="16" s="1"/>
  <c r="AP608" i="12"/>
  <c r="C608" i="16" s="1"/>
  <c r="AP610" i="12"/>
  <c r="C610" i="16" s="1"/>
  <c r="AP612" i="12"/>
  <c r="C612" i="16" s="1"/>
  <c r="AP614" i="12"/>
  <c r="C614" i="16" s="1"/>
  <c r="AP616" i="12"/>
  <c r="C616" i="16" s="1"/>
  <c r="AP618" i="12"/>
  <c r="C618" i="16" s="1"/>
  <c r="AP620" i="12"/>
  <c r="C620" i="16" s="1"/>
  <c r="AP622" i="12"/>
  <c r="C622" i="16" s="1"/>
  <c r="AP624" i="12"/>
  <c r="C624" i="16" s="1"/>
  <c r="AP626" i="12"/>
  <c r="C626" i="16" s="1"/>
  <c r="AP628" i="12"/>
  <c r="C628" i="16" s="1"/>
  <c r="AP630" i="12"/>
  <c r="C630" i="16" s="1"/>
  <c r="AP632" i="12"/>
  <c r="C632" i="16" s="1"/>
  <c r="AP634" i="12"/>
  <c r="C634" i="16" s="1"/>
  <c r="AP636" i="12"/>
  <c r="C636" i="16" s="1"/>
  <c r="AP638" i="12"/>
  <c r="C638" i="16" s="1"/>
  <c r="AP640" i="12"/>
  <c r="C640" i="16" s="1"/>
  <c r="AP642" i="12"/>
  <c r="C642" i="16" s="1"/>
  <c r="AP644" i="12"/>
  <c r="C644" i="16" s="1"/>
  <c r="AP646" i="12"/>
  <c r="C646" i="16" s="1"/>
  <c r="AP648" i="12"/>
  <c r="C648" i="16" s="1"/>
  <c r="AP650" i="12"/>
  <c r="C650" i="16" s="1"/>
  <c r="AP652" i="12"/>
  <c r="C652" i="16" s="1"/>
  <c r="AP654" i="12"/>
  <c r="C654" i="16" s="1"/>
  <c r="AP656" i="12"/>
  <c r="C656" i="16" s="1"/>
  <c r="AP658" i="12"/>
  <c r="C658" i="16" s="1"/>
  <c r="AP660" i="12"/>
  <c r="C660" i="16" s="1"/>
  <c r="AP662" i="12"/>
  <c r="C662" i="16" s="1"/>
  <c r="AP664" i="12"/>
  <c r="C664" i="16" s="1"/>
  <c r="AP666" i="12"/>
  <c r="C666" i="16" s="1"/>
  <c r="AP668" i="12"/>
  <c r="C668" i="16" s="1"/>
  <c r="AP670" i="12"/>
  <c r="C670" i="16" s="1"/>
  <c r="AP672" i="12"/>
  <c r="C672" i="16" s="1"/>
  <c r="AP674" i="12"/>
  <c r="C674" i="16" s="1"/>
  <c r="AP676" i="12"/>
  <c r="C676" i="16" s="1"/>
  <c r="AP678" i="12"/>
  <c r="C678" i="16" s="1"/>
  <c r="AP680" i="12"/>
  <c r="C680" i="16" s="1"/>
  <c r="AP682" i="12"/>
  <c r="C682" i="16" s="1"/>
  <c r="AP684" i="12"/>
  <c r="C684" i="16" s="1"/>
  <c r="AP686" i="12"/>
  <c r="C686" i="16" s="1"/>
  <c r="AP688" i="12"/>
  <c r="C688" i="16" s="1"/>
  <c r="AP690" i="12"/>
  <c r="C690" i="16" s="1"/>
  <c r="AP692" i="12"/>
  <c r="C692" i="16" s="1"/>
  <c r="AP694" i="12"/>
  <c r="C694" i="16" s="1"/>
  <c r="AP696" i="12"/>
  <c r="C696" i="16" s="1"/>
  <c r="AP698" i="12"/>
  <c r="C698" i="16" s="1"/>
  <c r="AP700" i="12"/>
  <c r="C700" i="16" s="1"/>
  <c r="AP702" i="12"/>
  <c r="C702" i="16" s="1"/>
  <c r="AP704" i="12"/>
  <c r="C704" i="16" s="1"/>
  <c r="AP706" i="12"/>
  <c r="C706" i="16" s="1"/>
  <c r="AP708" i="12"/>
  <c r="C708" i="16" s="1"/>
  <c r="AP710" i="12"/>
  <c r="C710" i="16" s="1"/>
  <c r="AP712" i="12"/>
  <c r="C712" i="16" s="1"/>
  <c r="AP714" i="12"/>
  <c r="C714" i="16" s="1"/>
  <c r="AP716" i="12"/>
  <c r="C716" i="16" s="1"/>
  <c r="AP718" i="12"/>
  <c r="C718" i="16" s="1"/>
  <c r="AP720" i="12"/>
  <c r="C720" i="16" s="1"/>
  <c r="AP722" i="12"/>
  <c r="C722" i="16" s="1"/>
  <c r="AP724" i="12"/>
  <c r="C724" i="16" s="1"/>
  <c r="AP726" i="12"/>
  <c r="C726" i="16" s="1"/>
  <c r="AP728" i="12"/>
  <c r="C728" i="16" s="1"/>
  <c r="AP730" i="12"/>
  <c r="C730" i="16" s="1"/>
  <c r="AP732" i="12"/>
  <c r="C732" i="16" s="1"/>
  <c r="AP734" i="12"/>
  <c r="C734" i="16" s="1"/>
  <c r="AP736" i="12"/>
  <c r="C736" i="16" s="1"/>
  <c r="AP738" i="12"/>
  <c r="C738" i="16" s="1"/>
  <c r="AP740" i="12"/>
  <c r="C740" i="16" s="1"/>
  <c r="AP742" i="12"/>
  <c r="C742" i="16" s="1"/>
  <c r="AP744" i="12"/>
  <c r="C744" i="16" s="1"/>
  <c r="AP746" i="12"/>
  <c r="C746" i="16" s="1"/>
  <c r="AP748" i="12"/>
  <c r="C748" i="16" s="1"/>
  <c r="AP750" i="12"/>
  <c r="C750" i="16" s="1"/>
  <c r="AP752" i="12"/>
  <c r="C752" i="16" s="1"/>
  <c r="AP754" i="12"/>
  <c r="C754" i="16" s="1"/>
  <c r="AP756" i="12"/>
  <c r="C756" i="16" s="1"/>
  <c r="AP758" i="12"/>
  <c r="C758" i="16" s="1"/>
  <c r="AP760" i="12"/>
  <c r="C760" i="16" s="1"/>
  <c r="AP762" i="12"/>
  <c r="C762" i="16" s="1"/>
  <c r="AP764" i="12"/>
  <c r="C764" i="16" s="1"/>
  <c r="AP766" i="12"/>
  <c r="C766" i="16" s="1"/>
  <c r="AP768" i="12"/>
  <c r="C768" i="16" s="1"/>
  <c r="AP770" i="12"/>
  <c r="C770" i="16" s="1"/>
  <c r="AP772" i="12"/>
  <c r="C772" i="16" s="1"/>
  <c r="AP774" i="12"/>
  <c r="C774" i="16" s="1"/>
  <c r="AP776" i="12"/>
  <c r="C776" i="16" s="1"/>
  <c r="AP778" i="12"/>
  <c r="C778" i="16" s="1"/>
  <c r="AP780" i="12"/>
  <c r="C780" i="16" s="1"/>
  <c r="AP782" i="12"/>
  <c r="C782" i="16" s="1"/>
  <c r="AP784" i="12"/>
  <c r="C784" i="16" s="1"/>
  <c r="AP786" i="12"/>
  <c r="C786" i="16" s="1"/>
  <c r="AP788" i="12"/>
  <c r="C788" i="16" s="1"/>
  <c r="AP790" i="12"/>
  <c r="C790" i="16" s="1"/>
  <c r="AP792" i="12"/>
  <c r="C792" i="16" s="1"/>
  <c r="AP794" i="12"/>
  <c r="C794" i="16" s="1"/>
  <c r="AP796" i="12"/>
  <c r="C796" i="16" s="1"/>
  <c r="AP798" i="12"/>
  <c r="C798" i="16" s="1"/>
  <c r="AP800" i="12"/>
  <c r="C800" i="16" s="1"/>
  <c r="AP802" i="12"/>
  <c r="C802" i="16" s="1"/>
  <c r="AP804" i="12"/>
  <c r="C804" i="16" s="1"/>
  <c r="AP806" i="12"/>
  <c r="C806" i="16" s="1"/>
  <c r="AP808" i="12"/>
  <c r="C808" i="16" s="1"/>
  <c r="AP810" i="12"/>
  <c r="C810" i="16" s="1"/>
  <c r="AP812" i="12"/>
  <c r="C812" i="16" s="1"/>
  <c r="AP814" i="12"/>
  <c r="C814" i="16" s="1"/>
  <c r="AP816" i="12"/>
  <c r="C816" i="16" s="1"/>
  <c r="AP818" i="12"/>
  <c r="C818" i="16" s="1"/>
  <c r="AP820" i="12"/>
  <c r="C820" i="16" s="1"/>
  <c r="AP822" i="12"/>
  <c r="C822" i="16" s="1"/>
  <c r="AP824" i="12"/>
  <c r="C824" i="16" s="1"/>
  <c r="AP826" i="12"/>
  <c r="C826" i="16" s="1"/>
  <c r="AP828" i="12"/>
  <c r="C828" i="16" s="1"/>
  <c r="AP830" i="12"/>
  <c r="C830" i="16" s="1"/>
  <c r="AP832" i="12"/>
  <c r="C832" i="16" s="1"/>
  <c r="AP834" i="12"/>
  <c r="C834" i="16" s="1"/>
  <c r="AP836" i="12"/>
  <c r="C836" i="16" s="1"/>
  <c r="AP838" i="12"/>
  <c r="C838" i="16" s="1"/>
  <c r="AP840" i="12"/>
  <c r="C840" i="16" s="1"/>
  <c r="AP842" i="12"/>
  <c r="C842" i="16" s="1"/>
  <c r="AP844" i="12"/>
  <c r="C844" i="16" s="1"/>
  <c r="AP846" i="12"/>
  <c r="C846" i="16" s="1"/>
  <c r="AP848" i="12"/>
  <c r="C848" i="16" s="1"/>
  <c r="AP850" i="12"/>
  <c r="C850" i="16" s="1"/>
  <c r="AP852" i="12"/>
  <c r="C852" i="16" s="1"/>
  <c r="AP854" i="12"/>
  <c r="C854" i="16" s="1"/>
  <c r="AP856" i="12"/>
  <c r="C856" i="16" s="1"/>
  <c r="AP858" i="12"/>
  <c r="C858" i="16" s="1"/>
  <c r="AP860" i="12"/>
  <c r="C860" i="16" s="1"/>
  <c r="AP862" i="12"/>
  <c r="C862" i="16" s="1"/>
  <c r="AP864" i="12"/>
  <c r="C864" i="16" s="1"/>
  <c r="AP866" i="12"/>
  <c r="C866" i="16" s="1"/>
  <c r="AP868" i="12"/>
  <c r="C868" i="16" s="1"/>
  <c r="AP870" i="12"/>
  <c r="C870" i="16" s="1"/>
  <c r="AP872" i="12"/>
  <c r="C872" i="16" s="1"/>
  <c r="AP874" i="12"/>
  <c r="C874" i="16" s="1"/>
  <c r="AP876" i="12"/>
  <c r="C876" i="16" s="1"/>
  <c r="AP878" i="12"/>
  <c r="C878" i="16" s="1"/>
  <c r="AP880" i="12"/>
  <c r="C880" i="16" s="1"/>
  <c r="AP882" i="12"/>
  <c r="C882" i="16" s="1"/>
  <c r="AP884" i="12"/>
  <c r="C884" i="16" s="1"/>
  <c r="AP886" i="12"/>
  <c r="C886" i="16" s="1"/>
  <c r="AP888" i="12"/>
  <c r="C888" i="16" s="1"/>
  <c r="AP890" i="12"/>
  <c r="C890" i="16" s="1"/>
  <c r="AP892" i="12"/>
  <c r="C892" i="16" s="1"/>
  <c r="AP894" i="12"/>
  <c r="C894" i="16" s="1"/>
  <c r="AP896" i="12"/>
  <c r="C896" i="16" s="1"/>
  <c r="AP898" i="12"/>
  <c r="C898" i="16" s="1"/>
  <c r="AP900" i="12"/>
  <c r="C900" i="16" s="1"/>
  <c r="AP902" i="12"/>
  <c r="C902" i="16" s="1"/>
  <c r="AP904" i="12"/>
  <c r="C904" i="16" s="1"/>
  <c r="AP906" i="12"/>
  <c r="C906" i="16" s="1"/>
  <c r="AP908" i="12"/>
  <c r="C908" i="16" s="1"/>
  <c r="AP910" i="12"/>
  <c r="C910" i="16" s="1"/>
  <c r="AP912" i="12"/>
  <c r="C912" i="16" s="1"/>
  <c r="AP914" i="12"/>
  <c r="C914" i="16" s="1"/>
  <c r="AP916" i="12"/>
  <c r="C916" i="16" s="1"/>
  <c r="AP918" i="12"/>
  <c r="C918" i="16" s="1"/>
  <c r="AP920" i="12"/>
  <c r="C920" i="16" s="1"/>
  <c r="AP922" i="12"/>
  <c r="C922" i="16" s="1"/>
  <c r="AP924" i="12"/>
  <c r="C924" i="16" s="1"/>
  <c r="AP926" i="12"/>
  <c r="C926" i="16" s="1"/>
  <c r="AP928" i="12"/>
  <c r="C928" i="16" s="1"/>
  <c r="AP930" i="12"/>
  <c r="C930" i="16" s="1"/>
  <c r="AP932" i="12"/>
  <c r="C932" i="16" s="1"/>
  <c r="AP934" i="12"/>
  <c r="C934" i="16" s="1"/>
  <c r="AP936" i="12"/>
  <c r="C936" i="16" s="1"/>
  <c r="AP938" i="12"/>
  <c r="C938" i="16" s="1"/>
  <c r="AP940" i="12"/>
  <c r="C940" i="16" s="1"/>
  <c r="AP942" i="12"/>
  <c r="C942" i="16" s="1"/>
  <c r="AP944" i="12"/>
  <c r="C944" i="16" s="1"/>
  <c r="AP946" i="12"/>
  <c r="C946" i="16" s="1"/>
  <c r="AP948" i="12"/>
  <c r="C948" i="16" s="1"/>
  <c r="AP950" i="12"/>
  <c r="C950" i="16" s="1"/>
  <c r="AP952" i="12"/>
  <c r="C952" i="16" s="1"/>
  <c r="AP954" i="12"/>
  <c r="C954" i="16" s="1"/>
  <c r="AP956" i="12"/>
  <c r="C956" i="16" s="1"/>
  <c r="AP958" i="12"/>
  <c r="C958" i="16" s="1"/>
  <c r="AP960" i="12"/>
  <c r="C960" i="16" s="1"/>
  <c r="AP962" i="12"/>
  <c r="C962" i="16" s="1"/>
  <c r="AP964" i="12"/>
  <c r="C964" i="16" s="1"/>
  <c r="AP966" i="12"/>
  <c r="C966" i="16" s="1"/>
  <c r="AP968" i="12"/>
  <c r="C968" i="16" s="1"/>
  <c r="AP970" i="12"/>
  <c r="C970" i="16" s="1"/>
  <c r="AP972" i="12"/>
  <c r="C972" i="16" s="1"/>
  <c r="AP974" i="12"/>
  <c r="C974" i="16" s="1"/>
  <c r="AP976" i="12"/>
  <c r="C976" i="16" s="1"/>
  <c r="AP978" i="12"/>
  <c r="C978" i="16" s="1"/>
  <c r="AP980" i="12"/>
  <c r="C980" i="16" s="1"/>
  <c r="AP982" i="12"/>
  <c r="C982" i="16" s="1"/>
  <c r="AP984" i="12"/>
  <c r="C984" i="16" s="1"/>
  <c r="AP986" i="12"/>
  <c r="C986" i="16" s="1"/>
  <c r="AP988" i="12"/>
  <c r="C988" i="16" s="1"/>
  <c r="AP990" i="12"/>
  <c r="C990" i="16" s="1"/>
  <c r="AP992" i="12"/>
  <c r="C992" i="16" s="1"/>
  <c r="AP994" i="12"/>
  <c r="C994" i="16" s="1"/>
  <c r="AP996" i="12"/>
  <c r="C996" i="16" s="1"/>
  <c r="AP998" i="12"/>
  <c r="C998" i="16" s="1"/>
  <c r="AP1000" i="12"/>
  <c r="C1000" i="16" s="1"/>
  <c r="AP1002" i="12"/>
  <c r="C1002" i="16" s="1"/>
  <c r="AP1004" i="12"/>
  <c r="C1004" i="16" s="1"/>
  <c r="AP1006" i="12"/>
  <c r="C1006" i="16" s="1"/>
  <c r="AP1008" i="12"/>
  <c r="C1008" i="16" s="1"/>
  <c r="AP1010" i="12"/>
  <c r="C1010" i="16" s="1"/>
  <c r="AP1012" i="12"/>
  <c r="C1012" i="16" s="1"/>
  <c r="AP1014" i="12"/>
  <c r="C1014" i="16" s="1"/>
  <c r="AP1016" i="12"/>
  <c r="C1016" i="16" s="1"/>
  <c r="AP1018" i="12"/>
  <c r="C1018" i="16" s="1"/>
  <c r="AP1020" i="12"/>
  <c r="C1020" i="16" s="1"/>
  <c r="AP1022" i="12"/>
  <c r="C1022" i="16" s="1"/>
  <c r="AP1024" i="12"/>
  <c r="C1024" i="16" s="1"/>
  <c r="AP1026" i="12"/>
  <c r="C1026" i="16" s="1"/>
  <c r="AP1028" i="12"/>
  <c r="C1028" i="16" s="1"/>
  <c r="AR1024" i="12"/>
  <c r="E1024" i="16" s="1"/>
  <c r="AR1018" i="12"/>
  <c r="E1018" i="16" s="1"/>
  <c r="AO935" i="12"/>
  <c r="AR914" i="12"/>
  <c r="E914" i="16" s="1"/>
  <c r="AR698" i="12"/>
  <c r="E698" i="16" s="1"/>
  <c r="AR482" i="12"/>
  <c r="E482" i="16" s="1"/>
  <c r="AR398" i="12"/>
  <c r="E398" i="16" s="1"/>
  <c r="AR392" i="12"/>
  <c r="E392" i="16" s="1"/>
  <c r="AR386" i="12"/>
  <c r="E386" i="16" s="1"/>
  <c r="AR380" i="12"/>
  <c r="E380" i="16" s="1"/>
  <c r="AR374" i="12"/>
  <c r="E374" i="16" s="1"/>
  <c r="AR368" i="12"/>
  <c r="E368" i="16" s="1"/>
  <c r="AR362" i="12"/>
  <c r="E362" i="16" s="1"/>
  <c r="AR356" i="12"/>
  <c r="E356" i="16" s="1"/>
  <c r="AR344" i="12"/>
  <c r="E344" i="16" s="1"/>
  <c r="AR338" i="12"/>
  <c r="E338" i="16" s="1"/>
  <c r="AR332" i="12"/>
  <c r="E332" i="16" s="1"/>
  <c r="AR326" i="12"/>
  <c r="E326" i="16" s="1"/>
  <c r="AR320" i="12"/>
  <c r="E320" i="16" s="1"/>
  <c r="AR314" i="12"/>
  <c r="E314" i="16" s="1"/>
  <c r="AR308" i="12"/>
  <c r="E308" i="16" s="1"/>
  <c r="AR302" i="12"/>
  <c r="E302" i="16" s="1"/>
  <c r="AR296" i="12"/>
  <c r="E296" i="16" s="1"/>
  <c r="AR290" i="12"/>
  <c r="E290" i="16" s="1"/>
  <c r="AR284" i="12"/>
  <c r="E284" i="16" s="1"/>
  <c r="AR278" i="12"/>
  <c r="E278" i="16" s="1"/>
  <c r="AR272" i="12"/>
  <c r="E272" i="16" s="1"/>
  <c r="AR266" i="12"/>
  <c r="E266" i="16" s="1"/>
  <c r="AR260" i="12"/>
  <c r="E260" i="16" s="1"/>
  <c r="AR254" i="12"/>
  <c r="E254" i="16" s="1"/>
  <c r="AR248" i="12"/>
  <c r="E248" i="16" s="1"/>
  <c r="AR242" i="12"/>
  <c r="E242" i="16" s="1"/>
  <c r="AR236" i="12"/>
  <c r="E236" i="16" s="1"/>
  <c r="AR230" i="12"/>
  <c r="E230" i="16" s="1"/>
  <c r="AR224" i="12"/>
  <c r="E224" i="16" s="1"/>
  <c r="AR218" i="12"/>
  <c r="E218" i="16" s="1"/>
  <c r="AR212" i="12"/>
  <c r="E212" i="16" s="1"/>
  <c r="AR206" i="12"/>
  <c r="E206" i="16" s="1"/>
  <c r="AR200" i="12"/>
  <c r="E200" i="16" s="1"/>
  <c r="AR194" i="12"/>
  <c r="E194" i="16" s="1"/>
  <c r="AR188" i="12"/>
  <c r="E188" i="16" s="1"/>
  <c r="AR182" i="12"/>
  <c r="E182" i="16" s="1"/>
  <c r="AR176" i="12"/>
  <c r="E176" i="16" s="1"/>
  <c r="AR170" i="12"/>
  <c r="E170" i="16" s="1"/>
  <c r="AR164" i="12"/>
  <c r="E164" i="16" s="1"/>
  <c r="AR158" i="12"/>
  <c r="E158" i="16" s="1"/>
  <c r="AR152" i="12"/>
  <c r="E152" i="16" s="1"/>
  <c r="AR146" i="12"/>
  <c r="E146" i="16" s="1"/>
  <c r="AR140" i="12"/>
  <c r="E140" i="16" s="1"/>
  <c r="AR134" i="12"/>
  <c r="E134" i="16" s="1"/>
  <c r="AR128" i="12"/>
  <c r="E128" i="16" s="1"/>
  <c r="AR122" i="12"/>
  <c r="E122" i="16" s="1"/>
  <c r="AR116" i="12"/>
  <c r="E116" i="16" s="1"/>
  <c r="AR110" i="12"/>
  <c r="E110" i="16" s="1"/>
  <c r="AR104" i="12"/>
  <c r="E104" i="16" s="1"/>
  <c r="AR98" i="12"/>
  <c r="E98" i="16" s="1"/>
  <c r="AR92" i="12"/>
  <c r="E92" i="16" s="1"/>
  <c r="AR86" i="12"/>
  <c r="E86" i="16" s="1"/>
  <c r="AR80" i="12"/>
  <c r="E80" i="16" s="1"/>
  <c r="AR74" i="12"/>
  <c r="E74" i="16" s="1"/>
  <c r="AR68" i="12"/>
  <c r="E68" i="16" s="1"/>
  <c r="AR62" i="12"/>
  <c r="E62" i="16" s="1"/>
  <c r="AR56" i="12"/>
  <c r="E56" i="16" s="1"/>
  <c r="AR50" i="12"/>
  <c r="E50" i="16" s="1"/>
  <c r="AR44" i="12"/>
  <c r="E44" i="16" s="1"/>
  <c r="AR38" i="12"/>
  <c r="E38" i="16" s="1"/>
  <c r="AR32" i="12"/>
  <c r="E32" i="16" s="1"/>
  <c r="AR26" i="12"/>
  <c r="E26" i="16" s="1"/>
  <c r="AR20" i="12"/>
  <c r="E20" i="16" s="1"/>
  <c r="AR14" i="12"/>
  <c r="E14" i="16" s="1"/>
  <c r="AR8" i="12"/>
  <c r="E8" i="16" s="1"/>
  <c r="AR1012" i="12"/>
  <c r="E1012" i="16" s="1"/>
  <c r="AR1006" i="12"/>
  <c r="E1006" i="16" s="1"/>
  <c r="AR1000" i="12"/>
  <c r="E1000" i="16" s="1"/>
  <c r="AR994" i="12"/>
  <c r="E994" i="16" s="1"/>
  <c r="AR988" i="12"/>
  <c r="E988" i="16" s="1"/>
  <c r="AR982" i="12"/>
  <c r="E982" i="16" s="1"/>
  <c r="AR976" i="12"/>
  <c r="E976" i="16" s="1"/>
  <c r="AR970" i="12"/>
  <c r="E970" i="16" s="1"/>
  <c r="AR964" i="12"/>
  <c r="E964" i="16" s="1"/>
  <c r="AR952" i="12"/>
  <c r="E952" i="16" s="1"/>
  <c r="AR946" i="12"/>
  <c r="E946" i="16" s="1"/>
  <c r="AR940" i="12"/>
  <c r="E940" i="16" s="1"/>
  <c r="AR934" i="12"/>
  <c r="E934" i="16" s="1"/>
  <c r="AR928" i="12"/>
  <c r="E928" i="16" s="1"/>
  <c r="AR922" i="12"/>
  <c r="E922" i="16" s="1"/>
  <c r="AR916" i="12"/>
  <c r="E916" i="16" s="1"/>
  <c r="AR910" i="12"/>
  <c r="E910" i="16" s="1"/>
  <c r="AR904" i="12"/>
  <c r="E904" i="16" s="1"/>
  <c r="AR898" i="12"/>
  <c r="E898" i="16" s="1"/>
  <c r="AR892" i="12"/>
  <c r="E892" i="16" s="1"/>
  <c r="AR886" i="12"/>
  <c r="E886" i="16" s="1"/>
  <c r="AR880" i="12"/>
  <c r="E880" i="16" s="1"/>
  <c r="AR874" i="12"/>
  <c r="E874" i="16" s="1"/>
  <c r="AR868" i="12"/>
  <c r="E868" i="16" s="1"/>
  <c r="AR862" i="12"/>
  <c r="E862" i="16" s="1"/>
  <c r="AR856" i="12"/>
  <c r="E856" i="16" s="1"/>
  <c r="AR844" i="12"/>
  <c r="E844" i="16" s="1"/>
  <c r="AR838" i="12"/>
  <c r="E838" i="16" s="1"/>
  <c r="AR832" i="12"/>
  <c r="E832" i="16" s="1"/>
  <c r="AR826" i="12"/>
  <c r="E826" i="16" s="1"/>
  <c r="AR820" i="12"/>
  <c r="E820" i="16" s="1"/>
  <c r="AR814" i="12"/>
  <c r="E814" i="16" s="1"/>
  <c r="AR808" i="12"/>
  <c r="E808" i="16" s="1"/>
  <c r="AR802" i="12"/>
  <c r="E802" i="16" s="1"/>
  <c r="AR796" i="12"/>
  <c r="E796" i="16" s="1"/>
  <c r="AR700" i="12"/>
  <c r="E700" i="16" s="1"/>
  <c r="AR694" i="12"/>
  <c r="E694" i="16" s="1"/>
  <c r="AR688" i="12"/>
  <c r="E688" i="16" s="1"/>
  <c r="AR682" i="12"/>
  <c r="E682" i="16" s="1"/>
  <c r="AR676" i="12"/>
  <c r="E676" i="16" s="1"/>
  <c r="AR670" i="12"/>
  <c r="E670" i="16" s="1"/>
  <c r="AR664" i="12"/>
  <c r="E664" i="16" s="1"/>
  <c r="AR658" i="12"/>
  <c r="E658" i="16" s="1"/>
  <c r="AR652" i="12"/>
  <c r="E652" i="16" s="1"/>
  <c r="AR646" i="12"/>
  <c r="E646" i="16" s="1"/>
  <c r="AR640" i="12"/>
  <c r="E640" i="16" s="1"/>
  <c r="AR634" i="12"/>
  <c r="E634" i="16" s="1"/>
  <c r="AR628" i="12"/>
  <c r="E628" i="16" s="1"/>
  <c r="AR622" i="12"/>
  <c r="E622" i="16" s="1"/>
  <c r="AR616" i="12"/>
  <c r="E616" i="16" s="1"/>
  <c r="AR610" i="12"/>
  <c r="E610" i="16" s="1"/>
  <c r="AR544" i="12"/>
  <c r="E544" i="16" s="1"/>
  <c r="AR496" i="12"/>
  <c r="E496" i="16" s="1"/>
  <c r="AR453" i="12"/>
  <c r="E453" i="16" s="1"/>
  <c r="AR417" i="12"/>
  <c r="E417" i="16" s="1"/>
  <c r="AR399" i="12"/>
  <c r="E399" i="16" s="1"/>
  <c r="AR393" i="12"/>
  <c r="E393" i="16" s="1"/>
  <c r="AR387" i="12"/>
  <c r="E387" i="16" s="1"/>
  <c r="AR381" i="12"/>
  <c r="E381" i="16" s="1"/>
  <c r="AR375" i="12"/>
  <c r="E375" i="16" s="1"/>
  <c r="AR369" i="12"/>
  <c r="E369" i="16" s="1"/>
  <c r="AR363" i="12"/>
  <c r="E363" i="16" s="1"/>
  <c r="AR357" i="12"/>
  <c r="E357" i="16" s="1"/>
  <c r="AR351" i="12"/>
  <c r="E351" i="16" s="1"/>
  <c r="AR345" i="12"/>
  <c r="E345" i="16" s="1"/>
  <c r="AR339" i="12"/>
  <c r="E339" i="16" s="1"/>
  <c r="AR333" i="12"/>
  <c r="E333" i="16" s="1"/>
  <c r="AR327" i="12"/>
  <c r="E327" i="16" s="1"/>
  <c r="AR321" i="12"/>
  <c r="E321" i="16" s="1"/>
  <c r="AR315" i="12"/>
  <c r="E315" i="16" s="1"/>
  <c r="AR309" i="12"/>
  <c r="E309" i="16" s="1"/>
  <c r="AR303" i="12"/>
  <c r="E303" i="16" s="1"/>
  <c r="AR297" i="12"/>
  <c r="E297" i="16" s="1"/>
  <c r="AR291" i="12"/>
  <c r="E291" i="16" s="1"/>
  <c r="AR285" i="12"/>
  <c r="E285" i="16" s="1"/>
  <c r="AR279" i="12"/>
  <c r="E279" i="16" s="1"/>
  <c r="AR273" i="12"/>
  <c r="E273" i="16" s="1"/>
  <c r="AR267" i="12"/>
  <c r="E267" i="16" s="1"/>
  <c r="AR261" i="12"/>
  <c r="E261" i="16" s="1"/>
  <c r="AR255" i="12"/>
  <c r="E255" i="16" s="1"/>
  <c r="AR249" i="12"/>
  <c r="E249" i="16" s="1"/>
  <c r="AR243" i="12"/>
  <c r="E243" i="16" s="1"/>
  <c r="AR237" i="12"/>
  <c r="E237" i="16" s="1"/>
  <c r="AR231" i="12"/>
  <c r="E231" i="16" s="1"/>
  <c r="AR225" i="12"/>
  <c r="E225" i="16" s="1"/>
  <c r="AR219" i="12"/>
  <c r="E219" i="16" s="1"/>
  <c r="AR213" i="12"/>
  <c r="E213" i="16" s="1"/>
  <c r="AR207" i="12"/>
  <c r="E207" i="16" s="1"/>
  <c r="AR201" i="12"/>
  <c r="E201" i="16" s="1"/>
  <c r="AR195" i="12"/>
  <c r="E195" i="16" s="1"/>
  <c r="AR189" i="12"/>
  <c r="E189" i="16" s="1"/>
  <c r="AR183" i="12"/>
  <c r="E183" i="16" s="1"/>
  <c r="AR177" i="12"/>
  <c r="E177" i="16" s="1"/>
  <c r="AR171" i="12"/>
  <c r="E171" i="16" s="1"/>
  <c r="AR165" i="12"/>
  <c r="E165" i="16" s="1"/>
  <c r="AR159" i="12"/>
  <c r="E159" i="16" s="1"/>
  <c r="AR153" i="12"/>
  <c r="E153" i="16" s="1"/>
  <c r="AR147" i="12"/>
  <c r="E147" i="16" s="1"/>
  <c r="AR141" i="12"/>
  <c r="E141" i="16" s="1"/>
  <c r="AR135" i="12"/>
  <c r="E135" i="16" s="1"/>
  <c r="AR129" i="12"/>
  <c r="E129" i="16" s="1"/>
  <c r="AR123" i="12"/>
  <c r="E123" i="16" s="1"/>
  <c r="AR117" i="12"/>
  <c r="E117" i="16" s="1"/>
  <c r="AR111" i="12"/>
  <c r="E111" i="16" s="1"/>
  <c r="AR105" i="12"/>
  <c r="E105" i="16" s="1"/>
  <c r="AR99" i="12"/>
  <c r="E99" i="16" s="1"/>
  <c r="AR93" i="12"/>
  <c r="E93" i="16" s="1"/>
  <c r="AR87" i="12"/>
  <c r="E87" i="16" s="1"/>
  <c r="AR81" i="12"/>
  <c r="E81" i="16" s="1"/>
  <c r="AR75" i="12"/>
  <c r="E75" i="16" s="1"/>
  <c r="AR69" i="12"/>
  <c r="E69" i="16" s="1"/>
  <c r="AR63" i="12"/>
  <c r="E63" i="16" s="1"/>
  <c r="AR57" i="12"/>
  <c r="E57" i="16" s="1"/>
  <c r="AR51" i="12"/>
  <c r="E51" i="16" s="1"/>
  <c r="AR45" i="12"/>
  <c r="E45" i="16" s="1"/>
  <c r="AR39" i="12"/>
  <c r="E39" i="16" s="1"/>
  <c r="AR27" i="12"/>
  <c r="E27" i="16" s="1"/>
  <c r="AR21" i="12"/>
  <c r="E21" i="16" s="1"/>
  <c r="AR15" i="12"/>
  <c r="E15" i="16" s="1"/>
  <c r="AQ676" i="12"/>
  <c r="D676" i="16" s="1"/>
  <c r="AQ680" i="12"/>
  <c r="D680" i="16" s="1"/>
  <c r="AQ682" i="12"/>
  <c r="D682" i="16" s="1"/>
  <c r="AQ686" i="12"/>
  <c r="D686" i="16" s="1"/>
  <c r="AQ688" i="12"/>
  <c r="D688" i="16" s="1"/>
  <c r="AQ692" i="12"/>
  <c r="D692" i="16" s="1"/>
  <c r="AQ694" i="12"/>
  <c r="D694" i="16" s="1"/>
  <c r="AQ698" i="12"/>
  <c r="D698" i="16" s="1"/>
  <c r="AQ700" i="12"/>
  <c r="D700" i="16" s="1"/>
  <c r="AQ704" i="12"/>
  <c r="D704" i="16" s="1"/>
  <c r="AQ706" i="12"/>
  <c r="D706" i="16" s="1"/>
  <c r="AQ710" i="12"/>
  <c r="D710" i="16" s="1"/>
  <c r="AQ712" i="12"/>
  <c r="D712" i="16" s="1"/>
  <c r="AQ716" i="12"/>
  <c r="D716" i="16" s="1"/>
  <c r="AQ718" i="12"/>
  <c r="D718" i="16" s="1"/>
  <c r="AQ722" i="12"/>
  <c r="D722" i="16" s="1"/>
  <c r="AQ724" i="12"/>
  <c r="D724" i="16" s="1"/>
  <c r="AQ728" i="12"/>
  <c r="D728" i="16" s="1"/>
  <c r="AQ730" i="12"/>
  <c r="D730" i="16" s="1"/>
  <c r="AQ734" i="12"/>
  <c r="D734" i="16" s="1"/>
  <c r="AQ736" i="12"/>
  <c r="D736" i="16" s="1"/>
  <c r="AQ740" i="12"/>
  <c r="D740" i="16" s="1"/>
  <c r="AQ742" i="12"/>
  <c r="D742" i="16" s="1"/>
  <c r="AQ746" i="12"/>
  <c r="D746" i="16" s="1"/>
  <c r="AQ748" i="12"/>
  <c r="D748" i="16" s="1"/>
  <c r="AQ752" i="12"/>
  <c r="D752" i="16" s="1"/>
  <c r="AQ754" i="12"/>
  <c r="D754" i="16" s="1"/>
  <c r="AQ758" i="12"/>
  <c r="D758" i="16" s="1"/>
  <c r="AQ760" i="12"/>
  <c r="D760" i="16" s="1"/>
  <c r="AQ764" i="12"/>
  <c r="D764" i="16" s="1"/>
  <c r="AQ766" i="12"/>
  <c r="D766" i="16" s="1"/>
  <c r="AQ770" i="12"/>
  <c r="D770" i="16" s="1"/>
  <c r="AQ772" i="12"/>
  <c r="D772" i="16" s="1"/>
  <c r="AQ776" i="12"/>
  <c r="D776" i="16" s="1"/>
  <c r="AQ778" i="12"/>
  <c r="D778" i="16" s="1"/>
  <c r="AQ782" i="12"/>
  <c r="D782" i="16" s="1"/>
  <c r="AQ784" i="12"/>
  <c r="D784" i="16" s="1"/>
  <c r="AQ788" i="12"/>
  <c r="D788" i="16" s="1"/>
  <c r="AQ790" i="12"/>
  <c r="D790" i="16" s="1"/>
  <c r="AQ794" i="12"/>
  <c r="D794" i="16" s="1"/>
  <c r="AQ796" i="12"/>
  <c r="D796" i="16" s="1"/>
  <c r="AQ800" i="12"/>
  <c r="D800" i="16" s="1"/>
  <c r="AQ802" i="12"/>
  <c r="D802" i="16" s="1"/>
  <c r="AQ806" i="12"/>
  <c r="D806" i="16" s="1"/>
  <c r="AQ808" i="12"/>
  <c r="D808" i="16" s="1"/>
  <c r="AQ812" i="12"/>
  <c r="D812" i="16" s="1"/>
  <c r="AQ814" i="12"/>
  <c r="D814" i="16" s="1"/>
  <c r="AQ818" i="12"/>
  <c r="D818" i="16" s="1"/>
  <c r="AQ820" i="12"/>
  <c r="D820" i="16" s="1"/>
  <c r="AQ824" i="12"/>
  <c r="D824" i="16" s="1"/>
  <c r="AQ826" i="12"/>
  <c r="D826" i="16" s="1"/>
  <c r="AQ830" i="12"/>
  <c r="D830" i="16" s="1"/>
  <c r="AQ832" i="12"/>
  <c r="D832" i="16" s="1"/>
  <c r="AQ836" i="12"/>
  <c r="D836" i="16" s="1"/>
  <c r="AQ838" i="12"/>
  <c r="D838" i="16" s="1"/>
  <c r="AQ842" i="12"/>
  <c r="D842" i="16" s="1"/>
  <c r="AQ844" i="12"/>
  <c r="D844" i="16" s="1"/>
  <c r="AQ848" i="12"/>
  <c r="D848" i="16" s="1"/>
  <c r="AQ850" i="12"/>
  <c r="D850" i="16" s="1"/>
  <c r="AQ854" i="12"/>
  <c r="D854" i="16" s="1"/>
  <c r="AQ856" i="12"/>
  <c r="D856" i="16" s="1"/>
  <c r="AQ860" i="12"/>
  <c r="D860" i="16" s="1"/>
  <c r="AQ862" i="12"/>
  <c r="D862" i="16" s="1"/>
  <c r="AQ866" i="12"/>
  <c r="D866" i="16" s="1"/>
  <c r="AQ868" i="12"/>
  <c r="D868" i="16" s="1"/>
  <c r="AQ872" i="12"/>
  <c r="D872" i="16" s="1"/>
  <c r="AQ874" i="12"/>
  <c r="D874" i="16" s="1"/>
  <c r="AQ878" i="12"/>
  <c r="D878" i="16" s="1"/>
  <c r="AQ880" i="12"/>
  <c r="D880" i="16" s="1"/>
  <c r="AQ884" i="12"/>
  <c r="D884" i="16" s="1"/>
  <c r="AQ886" i="12"/>
  <c r="D886" i="16" s="1"/>
  <c r="AQ890" i="12"/>
  <c r="D890" i="16" s="1"/>
  <c r="AQ892" i="12"/>
  <c r="D892" i="16" s="1"/>
  <c r="AQ896" i="12"/>
  <c r="D896" i="16" s="1"/>
  <c r="AQ898" i="12"/>
  <c r="D898" i="16" s="1"/>
  <c r="AQ902" i="12"/>
  <c r="D902" i="16" s="1"/>
  <c r="AQ904" i="12"/>
  <c r="D904" i="16" s="1"/>
  <c r="AO832" i="12"/>
  <c r="AO834" i="12"/>
  <c r="AO836" i="12"/>
  <c r="AO838" i="12"/>
  <c r="AO840" i="12"/>
  <c r="AO842" i="12"/>
  <c r="AO844" i="12"/>
  <c r="AO846" i="12"/>
  <c r="AO848" i="12"/>
  <c r="AO850" i="12"/>
  <c r="AO852" i="12"/>
  <c r="AO854" i="12"/>
  <c r="AO856" i="12"/>
  <c r="AO858" i="12"/>
  <c r="AO860" i="12"/>
  <c r="AO862" i="12"/>
  <c r="AO864" i="12"/>
  <c r="AO866" i="12"/>
  <c r="AO868" i="12"/>
  <c r="AO870" i="12"/>
  <c r="AO872" i="12"/>
  <c r="AO874" i="12"/>
  <c r="AO876" i="12"/>
  <c r="AO878" i="12"/>
  <c r="AO880" i="12"/>
  <c r="AO882" i="12"/>
  <c r="AO884" i="12"/>
  <c r="AO886" i="12"/>
  <c r="AO888" i="12"/>
  <c r="AO890" i="12"/>
  <c r="AO892" i="12"/>
  <c r="AO894" i="12"/>
  <c r="AO896" i="12"/>
  <c r="AO898" i="12"/>
  <c r="AO900" i="12"/>
  <c r="AO902" i="12"/>
  <c r="AO904" i="12"/>
  <c r="AO906" i="12"/>
  <c r="AO908" i="12"/>
  <c r="AO910" i="12"/>
  <c r="AO912" i="12"/>
  <c r="AO914" i="12"/>
  <c r="AO916" i="12"/>
  <c r="AO918" i="12"/>
  <c r="AO920" i="12"/>
  <c r="AO922" i="12"/>
  <c r="AO924" i="12"/>
  <c r="AO926" i="12"/>
  <c r="AO928" i="12"/>
  <c r="AO930" i="12"/>
  <c r="AO932" i="12"/>
  <c r="AO934" i="12"/>
  <c r="AO936" i="12"/>
  <c r="AO938" i="12"/>
  <c r="AO940" i="12"/>
  <c r="AR971" i="12"/>
  <c r="E971" i="16" s="1"/>
  <c r="AR755" i="12"/>
  <c r="E755" i="16" s="1"/>
  <c r="AR749" i="12"/>
  <c r="E749" i="16" s="1"/>
  <c r="AR743" i="12"/>
  <c r="E743" i="16" s="1"/>
  <c r="AR737" i="12"/>
  <c r="E737" i="16" s="1"/>
  <c r="AR731" i="12"/>
  <c r="E731" i="16" s="1"/>
  <c r="AR725" i="12"/>
  <c r="E725" i="16" s="1"/>
  <c r="AR719" i="12"/>
  <c r="E719" i="16" s="1"/>
  <c r="AR713" i="12"/>
  <c r="E713" i="16" s="1"/>
  <c r="AR707" i="12"/>
  <c r="E707" i="16" s="1"/>
  <c r="AR701" i="12"/>
  <c r="E701" i="16" s="1"/>
  <c r="AR695" i="12"/>
  <c r="E695" i="16" s="1"/>
  <c r="AR689" i="12"/>
  <c r="E689" i="16" s="1"/>
  <c r="AR683" i="12"/>
  <c r="E683" i="16" s="1"/>
  <c r="AR677" i="12"/>
  <c r="E677" i="16" s="1"/>
  <c r="AR671" i="12"/>
  <c r="E671" i="16" s="1"/>
  <c r="AR665" i="12"/>
  <c r="E665" i="16" s="1"/>
  <c r="AR659" i="12"/>
  <c r="E659" i="16" s="1"/>
  <c r="AR653" i="12"/>
  <c r="E653" i="16" s="1"/>
  <c r="AR647" i="12"/>
  <c r="E647" i="16" s="1"/>
  <c r="AR641" i="12"/>
  <c r="E641" i="16" s="1"/>
  <c r="AR635" i="12"/>
  <c r="E635" i="16" s="1"/>
  <c r="AR629" i="12"/>
  <c r="E629" i="16" s="1"/>
  <c r="AR623" i="12"/>
  <c r="E623" i="16" s="1"/>
  <c r="AR617" i="12"/>
  <c r="E617" i="16" s="1"/>
  <c r="AR611" i="12"/>
  <c r="E611" i="16" s="1"/>
  <c r="AR605" i="12"/>
  <c r="E605" i="16" s="1"/>
  <c r="AR599" i="12"/>
  <c r="E599" i="16" s="1"/>
  <c r="AR593" i="12"/>
  <c r="E593" i="16" s="1"/>
  <c r="AR587" i="12"/>
  <c r="E587" i="16" s="1"/>
  <c r="AR958" i="12"/>
  <c r="E958" i="16" s="1"/>
  <c r="AR850" i="12"/>
  <c r="E850" i="16" s="1"/>
  <c r="AR790" i="12"/>
  <c r="E790" i="16" s="1"/>
  <c r="AR784" i="12"/>
  <c r="E784" i="16" s="1"/>
  <c r="AR778" i="12"/>
  <c r="E778" i="16" s="1"/>
  <c r="AR772" i="12"/>
  <c r="E772" i="16" s="1"/>
  <c r="AR766" i="12"/>
  <c r="E766" i="16" s="1"/>
  <c r="AR760" i="12"/>
  <c r="E760" i="16" s="1"/>
  <c r="AR754" i="12"/>
  <c r="E754" i="16" s="1"/>
  <c r="AR748" i="12"/>
  <c r="E748" i="16" s="1"/>
  <c r="AR742" i="12"/>
  <c r="E742" i="16" s="1"/>
  <c r="AR736" i="12"/>
  <c r="E736" i="16" s="1"/>
  <c r="AR730" i="12"/>
  <c r="E730" i="16" s="1"/>
  <c r="AR724" i="12"/>
  <c r="E724" i="16" s="1"/>
  <c r="AR718" i="12"/>
  <c r="E718" i="16" s="1"/>
  <c r="AR712" i="12"/>
  <c r="E712" i="16" s="1"/>
  <c r="AR706" i="12"/>
  <c r="E706" i="16" s="1"/>
  <c r="AR604" i="12"/>
  <c r="E604" i="16" s="1"/>
  <c r="AR598" i="12"/>
  <c r="E598" i="16" s="1"/>
  <c r="AR592" i="12"/>
  <c r="E592" i="16" s="1"/>
  <c r="AR586" i="12"/>
  <c r="E586" i="16" s="1"/>
  <c r="AR580" i="12"/>
  <c r="E580" i="16" s="1"/>
  <c r="AR574" i="12"/>
  <c r="E574" i="16" s="1"/>
  <c r="AR568" i="12"/>
  <c r="E568" i="16" s="1"/>
  <c r="AR562" i="12"/>
  <c r="E562" i="16" s="1"/>
  <c r="AR556" i="12"/>
  <c r="E556" i="16" s="1"/>
  <c r="AR550" i="12"/>
  <c r="E550" i="16" s="1"/>
  <c r="AR538" i="12"/>
  <c r="E538" i="16" s="1"/>
  <c r="AR532" i="12"/>
  <c r="E532" i="16" s="1"/>
  <c r="AR526" i="12"/>
  <c r="E526" i="16" s="1"/>
  <c r="AR520" i="12"/>
  <c r="E520" i="16" s="1"/>
  <c r="AR514" i="12"/>
  <c r="E514" i="16" s="1"/>
  <c r="AR508" i="12"/>
  <c r="E508" i="16" s="1"/>
  <c r="AR502" i="12"/>
  <c r="E502" i="16" s="1"/>
  <c r="AR490" i="12"/>
  <c r="E490" i="16" s="1"/>
  <c r="AR484" i="12"/>
  <c r="E484" i="16" s="1"/>
  <c r="AR478" i="12"/>
  <c r="E478" i="16" s="1"/>
  <c r="AR418" i="12"/>
  <c r="E418" i="16" s="1"/>
  <c r="AR412" i="12"/>
  <c r="E412" i="16" s="1"/>
  <c r="AR406" i="12"/>
  <c r="E406" i="16" s="1"/>
  <c r="AR400" i="12"/>
  <c r="E400" i="16" s="1"/>
  <c r="AR364" i="12"/>
  <c r="E364" i="16" s="1"/>
  <c r="AR232" i="12"/>
  <c r="E232" i="16" s="1"/>
  <c r="AR160" i="12"/>
  <c r="E160" i="16" s="1"/>
  <c r="AR154" i="12"/>
  <c r="E154" i="16" s="1"/>
  <c r="AR148" i="12"/>
  <c r="E148" i="16" s="1"/>
  <c r="AR142" i="12"/>
  <c r="E142" i="16" s="1"/>
  <c r="AR130" i="12"/>
  <c r="E130" i="16" s="1"/>
  <c r="AR124" i="12"/>
  <c r="E124" i="16" s="1"/>
  <c r="AR118" i="12"/>
  <c r="E118" i="16" s="1"/>
  <c r="AR112" i="12"/>
  <c r="E112" i="16" s="1"/>
  <c r="AR106" i="12"/>
  <c r="E106" i="16" s="1"/>
  <c r="AR100" i="12"/>
  <c r="E100" i="16" s="1"/>
  <c r="AR94" i="12"/>
  <c r="E94" i="16" s="1"/>
  <c r="AR88" i="12"/>
  <c r="E88" i="16" s="1"/>
  <c r="AR82" i="12"/>
  <c r="E82" i="16" s="1"/>
  <c r="AR76" i="12"/>
  <c r="E76" i="16" s="1"/>
  <c r="AR70" i="12"/>
  <c r="E70" i="16" s="1"/>
  <c r="AR64" i="12"/>
  <c r="E64" i="16" s="1"/>
  <c r="AR58" i="12"/>
  <c r="E58" i="16" s="1"/>
  <c r="AR52" i="12"/>
  <c r="E52" i="16" s="1"/>
  <c r="AR46" i="12"/>
  <c r="E46" i="16" s="1"/>
  <c r="AR40" i="12"/>
  <c r="E40" i="16" s="1"/>
  <c r="AR34" i="12"/>
  <c r="E34" i="16" s="1"/>
  <c r="AR28" i="12"/>
  <c r="E28" i="16" s="1"/>
  <c r="AR22" i="12"/>
  <c r="E22" i="16" s="1"/>
  <c r="AR16" i="12"/>
  <c r="E16" i="16" s="1"/>
  <c r="AR4" i="12"/>
  <c r="E4" i="16" s="1"/>
  <c r="AQ908" i="12"/>
  <c r="D908" i="16" s="1"/>
  <c r="AQ910" i="12"/>
  <c r="D910" i="16" s="1"/>
  <c r="AQ914" i="12"/>
  <c r="D914" i="16" s="1"/>
  <c r="AQ916" i="12"/>
  <c r="D916" i="16" s="1"/>
  <c r="AQ920" i="12"/>
  <c r="D920" i="16" s="1"/>
  <c r="AQ922" i="12"/>
  <c r="D922" i="16" s="1"/>
  <c r="AQ926" i="12"/>
  <c r="D926" i="16" s="1"/>
  <c r="AQ928" i="12"/>
  <c r="D928" i="16" s="1"/>
  <c r="AQ932" i="12"/>
  <c r="D932" i="16" s="1"/>
  <c r="AQ934" i="12"/>
  <c r="D934" i="16" s="1"/>
  <c r="AQ938" i="12"/>
  <c r="D938" i="16" s="1"/>
  <c r="AQ940" i="12"/>
  <c r="D940" i="16" s="1"/>
  <c r="AQ944" i="12"/>
  <c r="D944" i="16" s="1"/>
  <c r="AQ946" i="12"/>
  <c r="D946" i="16" s="1"/>
  <c r="AQ950" i="12"/>
  <c r="D950" i="16" s="1"/>
  <c r="AQ952" i="12"/>
  <c r="D952" i="16" s="1"/>
  <c r="AQ956" i="12"/>
  <c r="D956" i="16" s="1"/>
  <c r="AQ958" i="12"/>
  <c r="D958" i="16" s="1"/>
  <c r="AQ962" i="12"/>
  <c r="D962" i="16" s="1"/>
  <c r="AQ964" i="12"/>
  <c r="D964" i="16" s="1"/>
  <c r="AQ968" i="12"/>
  <c r="D968" i="16" s="1"/>
  <c r="AQ970" i="12"/>
  <c r="D970" i="16" s="1"/>
  <c r="AQ974" i="12"/>
  <c r="D974" i="16" s="1"/>
  <c r="AQ976" i="12"/>
  <c r="D976" i="16" s="1"/>
  <c r="AQ980" i="12"/>
  <c r="D980" i="16" s="1"/>
  <c r="AQ982" i="12"/>
  <c r="D982" i="16" s="1"/>
  <c r="AQ986" i="12"/>
  <c r="D986" i="16" s="1"/>
  <c r="AQ988" i="12"/>
  <c r="D988" i="16" s="1"/>
  <c r="AQ992" i="12"/>
  <c r="D992" i="16" s="1"/>
  <c r="AQ994" i="12"/>
  <c r="D994" i="16" s="1"/>
  <c r="AQ998" i="12"/>
  <c r="D998" i="16" s="1"/>
  <c r="AQ1000" i="12"/>
  <c r="D1000" i="16" s="1"/>
  <c r="AQ1004" i="12"/>
  <c r="D1004" i="16" s="1"/>
  <c r="AQ1006" i="12"/>
  <c r="D1006" i="16" s="1"/>
  <c r="AQ1010" i="12"/>
  <c r="D1010" i="16" s="1"/>
  <c r="AQ1012" i="12"/>
  <c r="D1012" i="16" s="1"/>
  <c r="AQ1016" i="12"/>
  <c r="D1016" i="16" s="1"/>
  <c r="AQ1018" i="12"/>
  <c r="D1018" i="16" s="1"/>
  <c r="AQ1022" i="12"/>
  <c r="D1022" i="16" s="1"/>
  <c r="AQ1024" i="12"/>
  <c r="D1024" i="16" s="1"/>
  <c r="AQ1028" i="12"/>
  <c r="D1028" i="16" s="1"/>
  <c r="AR33" i="12"/>
  <c r="E33" i="16" s="1"/>
  <c r="AR9" i="12"/>
  <c r="E9" i="16" s="1"/>
  <c r="AR350" i="12"/>
  <c r="E350" i="16" s="1"/>
  <c r="AR1021" i="12"/>
  <c r="E1021" i="16" s="1"/>
  <c r="AR1009" i="12"/>
  <c r="E1009" i="16" s="1"/>
  <c r="AR571" i="12"/>
  <c r="E571" i="16" s="1"/>
  <c r="AR565" i="12"/>
  <c r="E565" i="16" s="1"/>
  <c r="AR559" i="12"/>
  <c r="E559" i="16" s="1"/>
  <c r="AR553" i="12"/>
  <c r="E553" i="16" s="1"/>
  <c r="AR547" i="12"/>
  <c r="E547" i="16" s="1"/>
  <c r="AR541" i="12"/>
  <c r="E541" i="16" s="1"/>
  <c r="AR535" i="12"/>
  <c r="E535" i="16" s="1"/>
  <c r="AR529" i="12"/>
  <c r="E529" i="16" s="1"/>
  <c r="AR523" i="12"/>
  <c r="E523" i="16" s="1"/>
  <c r="AR517" i="12"/>
  <c r="E517" i="16" s="1"/>
  <c r="AR511" i="12"/>
  <c r="E511" i="16" s="1"/>
  <c r="AR505" i="12"/>
  <c r="E505" i="16" s="1"/>
  <c r="AR499" i="12"/>
  <c r="E499" i="16" s="1"/>
  <c r="AR493" i="12"/>
  <c r="E493" i="16" s="1"/>
  <c r="AR487" i="12"/>
  <c r="E487" i="16" s="1"/>
  <c r="AR481" i="12"/>
  <c r="E481" i="16" s="1"/>
  <c r="AR475" i="12"/>
  <c r="E475" i="16" s="1"/>
  <c r="AR469" i="12"/>
  <c r="E469" i="16" s="1"/>
  <c r="AR463" i="12"/>
  <c r="E463" i="16" s="1"/>
  <c r="AR457" i="12"/>
  <c r="E457" i="16" s="1"/>
  <c r="AR451" i="12"/>
  <c r="E451" i="16" s="1"/>
  <c r="AR445" i="12"/>
  <c r="E445" i="16" s="1"/>
  <c r="AR439" i="12"/>
  <c r="E439" i="16" s="1"/>
  <c r="AR433" i="12"/>
  <c r="E433" i="16" s="1"/>
  <c r="AR427" i="12"/>
  <c r="E427" i="16" s="1"/>
  <c r="AR421" i="12"/>
  <c r="E421" i="16" s="1"/>
  <c r="AR415" i="12"/>
  <c r="E415" i="16" s="1"/>
  <c r="AR409" i="12"/>
  <c r="E409" i="16" s="1"/>
  <c r="AR403" i="12"/>
  <c r="E403" i="16" s="1"/>
  <c r="AR397" i="12"/>
  <c r="E397" i="16" s="1"/>
  <c r="AR391" i="12"/>
  <c r="E391" i="16" s="1"/>
  <c r="AR385" i="12"/>
  <c r="AR379" i="12"/>
  <c r="E379" i="16" s="1"/>
  <c r="AR373" i="12"/>
  <c r="E373" i="16" s="1"/>
  <c r="AR367" i="12"/>
  <c r="E367" i="16" s="1"/>
  <c r="AR361" i="12"/>
  <c r="E361" i="16" s="1"/>
  <c r="AR355" i="12"/>
  <c r="E355" i="16" s="1"/>
  <c r="AR349" i="12"/>
  <c r="E349" i="16" s="1"/>
  <c r="AR343" i="12"/>
  <c r="E343" i="16" s="1"/>
  <c r="AR337" i="12"/>
  <c r="E337" i="16" s="1"/>
  <c r="AR331" i="12"/>
  <c r="E331" i="16" s="1"/>
  <c r="AR325" i="12"/>
  <c r="E325" i="16" s="1"/>
  <c r="AR319" i="12"/>
  <c r="E319" i="16" s="1"/>
  <c r="AR313" i="12"/>
  <c r="E313" i="16" s="1"/>
  <c r="AR307" i="12"/>
  <c r="E307" i="16" s="1"/>
  <c r="AR301" i="12"/>
  <c r="E301" i="16" s="1"/>
  <c r="AR295" i="12"/>
  <c r="E295" i="16" s="1"/>
  <c r="AR289" i="12"/>
  <c r="E289" i="16" s="1"/>
  <c r="AR283" i="12"/>
  <c r="E283" i="16" s="1"/>
  <c r="AR277" i="12"/>
  <c r="E277" i="16" s="1"/>
  <c r="AR271" i="12"/>
  <c r="E271" i="16" s="1"/>
  <c r="AR265" i="12"/>
  <c r="E265" i="16" s="1"/>
  <c r="AR259" i="12"/>
  <c r="E259" i="16" s="1"/>
  <c r="AR253" i="12"/>
  <c r="E253" i="16" s="1"/>
  <c r="AR247" i="12"/>
  <c r="E247" i="16" s="1"/>
  <c r="AR241" i="12"/>
  <c r="E241" i="16" s="1"/>
  <c r="AR235" i="12"/>
  <c r="E235" i="16" s="1"/>
  <c r="AR229" i="12"/>
  <c r="E229" i="16" s="1"/>
  <c r="AR223" i="12"/>
  <c r="E223" i="16" s="1"/>
  <c r="AR217" i="12"/>
  <c r="E217" i="16" s="1"/>
  <c r="AR211" i="12"/>
  <c r="E211" i="16" s="1"/>
  <c r="AR205" i="12"/>
  <c r="E205" i="16" s="1"/>
  <c r="AR199" i="12"/>
  <c r="E199" i="16" s="1"/>
  <c r="AR193" i="12"/>
  <c r="E193" i="16" s="1"/>
  <c r="AR187" i="12"/>
  <c r="E187" i="16" s="1"/>
  <c r="AR181" i="12"/>
  <c r="E181" i="16" s="1"/>
  <c r="AR175" i="12"/>
  <c r="E175" i="16" s="1"/>
  <c r="AR169" i="12"/>
  <c r="E169" i="16" s="1"/>
  <c r="AR163" i="12"/>
  <c r="E163" i="16" s="1"/>
  <c r="AR157" i="12"/>
  <c r="E157" i="16" s="1"/>
  <c r="AR151" i="12"/>
  <c r="E151" i="16" s="1"/>
  <c r="AR145" i="12"/>
  <c r="E145" i="16" s="1"/>
  <c r="AR139" i="12"/>
  <c r="E139" i="16" s="1"/>
  <c r="AR133" i="12"/>
  <c r="E133" i="16" s="1"/>
  <c r="AO7" i="12"/>
  <c r="AO9" i="12"/>
  <c r="AO11" i="12"/>
  <c r="AO13" i="12"/>
  <c r="AO15" i="12"/>
  <c r="AO17" i="12"/>
  <c r="AO19" i="12"/>
  <c r="AO21" i="12"/>
  <c r="AO23" i="12"/>
  <c r="AO25" i="12"/>
  <c r="AO27" i="12"/>
  <c r="AO29" i="12"/>
  <c r="AO31" i="12"/>
  <c r="AO33" i="12"/>
  <c r="AO35" i="12"/>
  <c r="AO37" i="12"/>
  <c r="AO39" i="12"/>
  <c r="AO41" i="12"/>
  <c r="AO43" i="12"/>
  <c r="AO45" i="12"/>
  <c r="AO47" i="12"/>
  <c r="AO49" i="12"/>
  <c r="AO51" i="12"/>
  <c r="AO53" i="12"/>
  <c r="AO55" i="12"/>
  <c r="AO57" i="12"/>
  <c r="AO59" i="12"/>
  <c r="AO61" i="12"/>
  <c r="AO63" i="12"/>
  <c r="AO65" i="12"/>
  <c r="AO67" i="12"/>
  <c r="AO69" i="12"/>
  <c r="AO71" i="12"/>
  <c r="AO73" i="12"/>
  <c r="AO75" i="12"/>
  <c r="AO77" i="12"/>
  <c r="AO79" i="12"/>
  <c r="AO81" i="12"/>
  <c r="AO83" i="12"/>
  <c r="AO85" i="12"/>
  <c r="AO87" i="12"/>
  <c r="AO89" i="12"/>
  <c r="AO91" i="12"/>
  <c r="AO93" i="12"/>
  <c r="AO95" i="12"/>
  <c r="AO97" i="12"/>
  <c r="AO99" i="12"/>
  <c r="AO101" i="12"/>
  <c r="AO103" i="12"/>
  <c r="AO105" i="12"/>
  <c r="AO107" i="12"/>
  <c r="AO109" i="12"/>
  <c r="AO111" i="12"/>
  <c r="AO113" i="12"/>
  <c r="AO115" i="12"/>
  <c r="AO117" i="12"/>
  <c r="AO119" i="12"/>
  <c r="AO121" i="12"/>
  <c r="AO123" i="12"/>
  <c r="AO125" i="12"/>
  <c r="AO127" i="12"/>
  <c r="AO129" i="12"/>
  <c r="AO131" i="12"/>
  <c r="AO133" i="12"/>
  <c r="AO135" i="12"/>
  <c r="AO137" i="12"/>
  <c r="AO139" i="12"/>
  <c r="AO141" i="12"/>
  <c r="AO143" i="12"/>
  <c r="AO145" i="12"/>
  <c r="AO147" i="12"/>
  <c r="AO149" i="12"/>
  <c r="AO151" i="12"/>
  <c r="AO153" i="12"/>
  <c r="AO155" i="12"/>
  <c r="AO157" i="12"/>
  <c r="AO159" i="12"/>
  <c r="AO161" i="12"/>
  <c r="AO163" i="12"/>
  <c r="AO165" i="12"/>
  <c r="AO167" i="12"/>
  <c r="AO169" i="12"/>
  <c r="AO171" i="12"/>
  <c r="AO173" i="12"/>
  <c r="AO175" i="12"/>
  <c r="AO177" i="12"/>
  <c r="AO179" i="12"/>
  <c r="AO181" i="12"/>
  <c r="AO183" i="12"/>
  <c r="AO185" i="12"/>
  <c r="AO187" i="12"/>
  <c r="AO189" i="12"/>
  <c r="AO191" i="12"/>
  <c r="AO193" i="12"/>
  <c r="AO195" i="12"/>
  <c r="AO197" i="12"/>
  <c r="AO199" i="12"/>
  <c r="AO201" i="12"/>
  <c r="AO203" i="12"/>
  <c r="AO205" i="12"/>
  <c r="AO207" i="12"/>
  <c r="AO209" i="12"/>
  <c r="AO211" i="12"/>
  <c r="AO213" i="12"/>
  <c r="AO215" i="12"/>
  <c r="AO217" i="12"/>
  <c r="AO219" i="12"/>
  <c r="AO221" i="12"/>
  <c r="AO223" i="12"/>
  <c r="AO225" i="12"/>
  <c r="AO227" i="12"/>
  <c r="AO229" i="12"/>
  <c r="AO231" i="12"/>
  <c r="AO233" i="12"/>
  <c r="AO235" i="12"/>
  <c r="AO237" i="12"/>
  <c r="AO239" i="12"/>
  <c r="AO241" i="12"/>
  <c r="AO243" i="12"/>
  <c r="AO245" i="12"/>
  <c r="AO247" i="12"/>
  <c r="AO249" i="12"/>
  <c r="AO251" i="12"/>
  <c r="AO253" i="12"/>
  <c r="AO255" i="12"/>
  <c r="AO257" i="12"/>
  <c r="AO259" i="12"/>
  <c r="AO261" i="12"/>
  <c r="AO263" i="12"/>
  <c r="AO265" i="12"/>
  <c r="AO267" i="12"/>
  <c r="AO269" i="12"/>
  <c r="AO271" i="12"/>
  <c r="AO273" i="12"/>
  <c r="AO275" i="12"/>
  <c r="AO277" i="12"/>
  <c r="AO279" i="12"/>
  <c r="AO281" i="12"/>
  <c r="AO283" i="12"/>
  <c r="AO285" i="12"/>
  <c r="AO287" i="12"/>
  <c r="AO289" i="12"/>
  <c r="AO291" i="12"/>
  <c r="AO293" i="12"/>
  <c r="AO295" i="12"/>
  <c r="AO297" i="12"/>
  <c r="AO299" i="12"/>
  <c r="AO301" i="12"/>
  <c r="AO303" i="12"/>
  <c r="AO305" i="12"/>
  <c r="AO307" i="12"/>
  <c r="AO309" i="12"/>
  <c r="AO311" i="12"/>
  <c r="AO313" i="12"/>
  <c r="AO315" i="12"/>
  <c r="AO317" i="12"/>
  <c r="AO319" i="12"/>
  <c r="AO321" i="12"/>
  <c r="AO323" i="12"/>
  <c r="AO325" i="12"/>
  <c r="AO327" i="12"/>
  <c r="AO329" i="12"/>
  <c r="AO331" i="12"/>
  <c r="AO333" i="12"/>
  <c r="AO335" i="12"/>
  <c r="AO337" i="12"/>
  <c r="AO339" i="12"/>
  <c r="AO341" i="12"/>
  <c r="AO343" i="12"/>
  <c r="AO345" i="12"/>
  <c r="AO347" i="12"/>
  <c r="AO349" i="12"/>
  <c r="AO351" i="12"/>
  <c r="AO353" i="12"/>
  <c r="AO355" i="12"/>
  <c r="AO357" i="12"/>
  <c r="AO359" i="12"/>
  <c r="AO361" i="12"/>
  <c r="AO363" i="12"/>
  <c r="AO365" i="12"/>
  <c r="AO367" i="12"/>
  <c r="AO369" i="12"/>
  <c r="AO371" i="12"/>
  <c r="AO373" i="12"/>
  <c r="AO375" i="12"/>
  <c r="AO377" i="12"/>
  <c r="AO379" i="12"/>
  <c r="AO381" i="12"/>
  <c r="AO383" i="12"/>
  <c r="AO385" i="12"/>
  <c r="AO387" i="12"/>
  <c r="AO389" i="12"/>
  <c r="AO391" i="12"/>
  <c r="AO393" i="12"/>
  <c r="AO395" i="12"/>
  <c r="AO397" i="12"/>
  <c r="AO399" i="12"/>
  <c r="AO401" i="12"/>
  <c r="AO403" i="12"/>
  <c r="AO405" i="12"/>
  <c r="AO407" i="12"/>
  <c r="AO409" i="12"/>
  <c r="AO411" i="12"/>
  <c r="AO413" i="12"/>
  <c r="AO415" i="12"/>
  <c r="AO417" i="12"/>
  <c r="AO419" i="12"/>
  <c r="AO421" i="12"/>
  <c r="AO423" i="12"/>
  <c r="AO425" i="12"/>
  <c r="AO427" i="12"/>
  <c r="AO429" i="12"/>
  <c r="AO431" i="12"/>
  <c r="AO433" i="12"/>
  <c r="AO435" i="12"/>
  <c r="AO437" i="12"/>
  <c r="AO439" i="12"/>
  <c r="AO441" i="12"/>
  <c r="AO443" i="12"/>
  <c r="AO445" i="12"/>
  <c r="AO447" i="12"/>
  <c r="AO449" i="12"/>
  <c r="AO451" i="12"/>
  <c r="AO453" i="12"/>
  <c r="AO767" i="12"/>
  <c r="AO773" i="12"/>
  <c r="AO779" i="12"/>
  <c r="AO785" i="12"/>
  <c r="AO797" i="12"/>
  <c r="AO803" i="12"/>
  <c r="AO809" i="12"/>
  <c r="AO815" i="12"/>
  <c r="AO821" i="12"/>
  <c r="AO833" i="12"/>
  <c r="AO839" i="12"/>
  <c r="AO845" i="12"/>
  <c r="AO851" i="12"/>
  <c r="AO857" i="12"/>
  <c r="AO869" i="12"/>
  <c r="AO875" i="12"/>
  <c r="AO881" i="12"/>
  <c r="AO887" i="12"/>
  <c r="AO893" i="12"/>
  <c r="AO905" i="12"/>
  <c r="AO911" i="12"/>
  <c r="AO917" i="12"/>
  <c r="AO923" i="12"/>
  <c r="AO929" i="12"/>
  <c r="AO941" i="12"/>
  <c r="AO947" i="12"/>
  <c r="AO953" i="12"/>
  <c r="AO959" i="12"/>
  <c r="AO965" i="12"/>
  <c r="AO977" i="12"/>
  <c r="AO983" i="12"/>
  <c r="AO989" i="12"/>
  <c r="AO995" i="12"/>
  <c r="AO1001" i="12"/>
  <c r="AO1013" i="12"/>
  <c r="AO1019" i="12"/>
  <c r="AO1025" i="12"/>
  <c r="AO1007" i="12"/>
  <c r="AO791" i="12"/>
  <c r="AO899" i="12"/>
  <c r="AP5" i="12"/>
  <c r="C5" i="16" s="1"/>
  <c r="AP7" i="12"/>
  <c r="C7" i="16" s="1"/>
  <c r="AP9" i="12"/>
  <c r="C9" i="16" s="1"/>
  <c r="AP11" i="12"/>
  <c r="C11" i="16" s="1"/>
  <c r="AP13" i="12"/>
  <c r="C13" i="16" s="1"/>
  <c r="AP15" i="12"/>
  <c r="C15" i="16" s="1"/>
  <c r="AP17" i="12"/>
  <c r="C17" i="16" s="1"/>
  <c r="AP19" i="12"/>
  <c r="C19" i="16" s="1"/>
  <c r="AP21" i="12"/>
  <c r="C21" i="16" s="1"/>
  <c r="AP23" i="12"/>
  <c r="C23" i="16" s="1"/>
  <c r="AP25" i="12"/>
  <c r="C25" i="16" s="1"/>
  <c r="AP27" i="12"/>
  <c r="C27" i="16" s="1"/>
  <c r="AP29" i="12"/>
  <c r="C29" i="16" s="1"/>
  <c r="AP31" i="12"/>
  <c r="C31" i="16" s="1"/>
  <c r="AP33" i="12"/>
  <c r="C33" i="16" s="1"/>
  <c r="AP35" i="12"/>
  <c r="C35" i="16" s="1"/>
  <c r="AP37" i="12"/>
  <c r="C37" i="16" s="1"/>
  <c r="AP39" i="12"/>
  <c r="C39" i="16" s="1"/>
  <c r="AP41" i="12"/>
  <c r="C41" i="16" s="1"/>
  <c r="AP43" i="12"/>
  <c r="C43" i="16" s="1"/>
  <c r="AP45" i="12"/>
  <c r="C45" i="16" s="1"/>
  <c r="AP47" i="12"/>
  <c r="C47" i="16" s="1"/>
  <c r="AP49" i="12"/>
  <c r="C49" i="16" s="1"/>
  <c r="AP51" i="12"/>
  <c r="C51" i="16" s="1"/>
  <c r="AP53" i="12"/>
  <c r="C53" i="16" s="1"/>
  <c r="AP55" i="12"/>
  <c r="C55" i="16" s="1"/>
  <c r="AP57" i="12"/>
  <c r="C57" i="16" s="1"/>
  <c r="AP59" i="12"/>
  <c r="C59" i="16" s="1"/>
  <c r="AP61" i="12"/>
  <c r="C61" i="16" s="1"/>
  <c r="AP63" i="12"/>
  <c r="C63" i="16" s="1"/>
  <c r="AP65" i="12"/>
  <c r="C65" i="16" s="1"/>
  <c r="AP67" i="12"/>
  <c r="C67" i="16" s="1"/>
  <c r="AP69" i="12"/>
  <c r="C69" i="16" s="1"/>
  <c r="AP71" i="12"/>
  <c r="C71" i="16" s="1"/>
  <c r="AP73" i="12"/>
  <c r="C73" i="16" s="1"/>
  <c r="AP75" i="12"/>
  <c r="C75" i="16" s="1"/>
  <c r="AP77" i="12"/>
  <c r="C77" i="16" s="1"/>
  <c r="AP79" i="12"/>
  <c r="C79" i="16" s="1"/>
  <c r="AP81" i="12"/>
  <c r="C81" i="16" s="1"/>
  <c r="AP83" i="12"/>
  <c r="C83" i="16" s="1"/>
  <c r="AP85" i="12"/>
  <c r="C85" i="16" s="1"/>
  <c r="AP87" i="12"/>
  <c r="C87" i="16" s="1"/>
  <c r="AP89" i="12"/>
  <c r="C89" i="16" s="1"/>
  <c r="AP91" i="12"/>
  <c r="C91" i="16" s="1"/>
  <c r="AP93" i="12"/>
  <c r="C93" i="16" s="1"/>
  <c r="AP95" i="12"/>
  <c r="C95" i="16" s="1"/>
  <c r="AP97" i="12"/>
  <c r="C97" i="16" s="1"/>
  <c r="AP99" i="12"/>
  <c r="C99" i="16" s="1"/>
  <c r="AP101" i="12"/>
  <c r="C101" i="16" s="1"/>
  <c r="AP103" i="12"/>
  <c r="C103" i="16" s="1"/>
  <c r="AP105" i="12"/>
  <c r="C105" i="16" s="1"/>
  <c r="AP107" i="12"/>
  <c r="C107" i="16" s="1"/>
  <c r="AP109" i="12"/>
  <c r="C109" i="16" s="1"/>
  <c r="AP111" i="12"/>
  <c r="C111" i="16" s="1"/>
  <c r="AP113" i="12"/>
  <c r="C113" i="16" s="1"/>
  <c r="AP115" i="12"/>
  <c r="C115" i="16" s="1"/>
  <c r="AP117" i="12"/>
  <c r="C117" i="16" s="1"/>
  <c r="AP119" i="12"/>
  <c r="C119" i="16" s="1"/>
  <c r="AP121" i="12"/>
  <c r="C121" i="16" s="1"/>
  <c r="AP123" i="12"/>
  <c r="C123" i="16" s="1"/>
  <c r="AP125" i="12"/>
  <c r="C125" i="16" s="1"/>
  <c r="AP127" i="12"/>
  <c r="C127" i="16" s="1"/>
  <c r="AP129" i="12"/>
  <c r="C129" i="16" s="1"/>
  <c r="AP131" i="12"/>
  <c r="C131" i="16" s="1"/>
  <c r="AP133" i="12"/>
  <c r="C133" i="16" s="1"/>
  <c r="AP135" i="12"/>
  <c r="C135" i="16" s="1"/>
  <c r="AP137" i="12"/>
  <c r="C137" i="16" s="1"/>
  <c r="AP139" i="12"/>
  <c r="C139" i="16" s="1"/>
  <c r="AP141" i="12"/>
  <c r="C141" i="16" s="1"/>
  <c r="AP143" i="12"/>
  <c r="C143" i="16" s="1"/>
  <c r="AP145" i="12"/>
  <c r="C145" i="16" s="1"/>
  <c r="AP147" i="12"/>
  <c r="C147" i="16" s="1"/>
  <c r="AP149" i="12"/>
  <c r="C149" i="16" s="1"/>
  <c r="AP151" i="12"/>
  <c r="C151" i="16" s="1"/>
  <c r="AP153" i="12"/>
  <c r="C153" i="16" s="1"/>
  <c r="AP155" i="12"/>
  <c r="C155" i="16" s="1"/>
  <c r="AP157" i="12"/>
  <c r="C157" i="16" s="1"/>
  <c r="AP159" i="12"/>
  <c r="C159" i="16" s="1"/>
  <c r="AP161" i="12"/>
  <c r="C161" i="16" s="1"/>
  <c r="AP163" i="12"/>
  <c r="C163" i="16" s="1"/>
  <c r="AP165" i="12"/>
  <c r="C165" i="16" s="1"/>
  <c r="AP167" i="12"/>
  <c r="C167" i="16" s="1"/>
  <c r="AP169" i="12"/>
  <c r="C169" i="16" s="1"/>
  <c r="AP171" i="12"/>
  <c r="C171" i="16" s="1"/>
  <c r="AP173" i="12"/>
  <c r="C173" i="16" s="1"/>
  <c r="AP175" i="12"/>
  <c r="C175" i="16" s="1"/>
  <c r="AP177" i="12"/>
  <c r="C177" i="16" s="1"/>
  <c r="AP179" i="12"/>
  <c r="C179" i="16" s="1"/>
  <c r="AP181" i="12"/>
  <c r="C181" i="16" s="1"/>
  <c r="AP183" i="12"/>
  <c r="C183" i="16" s="1"/>
  <c r="AP185" i="12"/>
  <c r="C185" i="16" s="1"/>
  <c r="AP187" i="12"/>
  <c r="C187" i="16" s="1"/>
  <c r="AP189" i="12"/>
  <c r="C189" i="16" s="1"/>
  <c r="AP191" i="12"/>
  <c r="C191" i="16" s="1"/>
  <c r="AP193" i="12"/>
  <c r="C193" i="16" s="1"/>
  <c r="AP195" i="12"/>
  <c r="C195" i="16" s="1"/>
  <c r="AP197" i="12"/>
  <c r="C197" i="16" s="1"/>
  <c r="AP199" i="12"/>
  <c r="C199" i="16" s="1"/>
  <c r="AP201" i="12"/>
  <c r="C201" i="16" s="1"/>
  <c r="AP203" i="12"/>
  <c r="C203" i="16" s="1"/>
  <c r="AP205" i="12"/>
  <c r="C205" i="16" s="1"/>
  <c r="AP207" i="12"/>
  <c r="C207" i="16" s="1"/>
  <c r="AP209" i="12"/>
  <c r="C209" i="16" s="1"/>
  <c r="AP211" i="12"/>
  <c r="C211" i="16" s="1"/>
  <c r="AP213" i="12"/>
  <c r="C213" i="16" s="1"/>
  <c r="AP215" i="12"/>
  <c r="C215" i="16" s="1"/>
  <c r="AP217" i="12"/>
  <c r="C217" i="16" s="1"/>
  <c r="AP219" i="12"/>
  <c r="C219" i="16" s="1"/>
  <c r="AP221" i="12"/>
  <c r="C221" i="16" s="1"/>
  <c r="AP223" i="12"/>
  <c r="C223" i="16" s="1"/>
  <c r="AP225" i="12"/>
  <c r="C225" i="16" s="1"/>
  <c r="AP227" i="12"/>
  <c r="C227" i="16" s="1"/>
  <c r="AP229" i="12"/>
  <c r="C229" i="16" s="1"/>
  <c r="AP231" i="12"/>
  <c r="C231" i="16" s="1"/>
  <c r="AP233" i="12"/>
  <c r="C233" i="16" s="1"/>
  <c r="AP235" i="12"/>
  <c r="C235" i="16" s="1"/>
  <c r="AP237" i="12"/>
  <c r="C237" i="16" s="1"/>
  <c r="AP239" i="12"/>
  <c r="C239" i="16" s="1"/>
  <c r="AP241" i="12"/>
  <c r="C241" i="16" s="1"/>
  <c r="AP243" i="12"/>
  <c r="C243" i="16" s="1"/>
  <c r="AP245" i="12"/>
  <c r="C245" i="16" s="1"/>
  <c r="AP247" i="12"/>
  <c r="C247" i="16" s="1"/>
  <c r="AP249" i="12"/>
  <c r="C249" i="16" s="1"/>
  <c r="AP251" i="12"/>
  <c r="C251" i="16" s="1"/>
  <c r="AP253" i="12"/>
  <c r="C253" i="16" s="1"/>
  <c r="AP255" i="12"/>
  <c r="C255" i="16" s="1"/>
  <c r="AP257" i="12"/>
  <c r="C257" i="16" s="1"/>
  <c r="AP259" i="12"/>
  <c r="C259" i="16" s="1"/>
  <c r="AP261" i="12"/>
  <c r="C261" i="16" s="1"/>
  <c r="AP263" i="12"/>
  <c r="C263" i="16" s="1"/>
  <c r="AP265" i="12"/>
  <c r="C265" i="16" s="1"/>
  <c r="AP267" i="12"/>
  <c r="C267" i="16" s="1"/>
  <c r="AP269" i="12"/>
  <c r="C269" i="16" s="1"/>
  <c r="AP271" i="12"/>
  <c r="C271" i="16" s="1"/>
  <c r="AP273" i="12"/>
  <c r="C273" i="16" s="1"/>
  <c r="AP275" i="12"/>
  <c r="C275" i="16" s="1"/>
  <c r="AP277" i="12"/>
  <c r="C277" i="16" s="1"/>
  <c r="AP279" i="12"/>
  <c r="C279" i="16" s="1"/>
  <c r="AP281" i="12"/>
  <c r="C281" i="16" s="1"/>
  <c r="AP283" i="12"/>
  <c r="C283" i="16" s="1"/>
  <c r="AP285" i="12"/>
  <c r="C285" i="16" s="1"/>
  <c r="AP287" i="12"/>
  <c r="C287" i="16" s="1"/>
  <c r="AP289" i="12"/>
  <c r="C289" i="16" s="1"/>
  <c r="AP291" i="12"/>
  <c r="C291" i="16" s="1"/>
  <c r="AP293" i="12"/>
  <c r="C293" i="16" s="1"/>
  <c r="AP295" i="12"/>
  <c r="C295" i="16" s="1"/>
  <c r="AP297" i="12"/>
  <c r="C297" i="16" s="1"/>
  <c r="AP299" i="12"/>
  <c r="C299" i="16" s="1"/>
  <c r="AP301" i="12"/>
  <c r="C301" i="16" s="1"/>
  <c r="AP303" i="12"/>
  <c r="C303" i="16" s="1"/>
  <c r="AP305" i="12"/>
  <c r="C305" i="16" s="1"/>
  <c r="AP307" i="12"/>
  <c r="C307" i="16" s="1"/>
  <c r="AP309" i="12"/>
  <c r="C309" i="16" s="1"/>
  <c r="AP311" i="12"/>
  <c r="C311" i="16" s="1"/>
  <c r="AP313" i="12"/>
  <c r="C313" i="16" s="1"/>
  <c r="AP315" i="12"/>
  <c r="C315" i="16" s="1"/>
  <c r="AP317" i="12"/>
  <c r="C317" i="16" s="1"/>
  <c r="AP319" i="12"/>
  <c r="C319" i="16" s="1"/>
  <c r="AP321" i="12"/>
  <c r="C321" i="16" s="1"/>
  <c r="AP323" i="12"/>
  <c r="C323" i="16" s="1"/>
  <c r="AP325" i="12"/>
  <c r="C325" i="16" s="1"/>
  <c r="AP327" i="12"/>
  <c r="C327" i="16" s="1"/>
  <c r="AP329" i="12"/>
  <c r="C329" i="16" s="1"/>
  <c r="AP331" i="12"/>
  <c r="C331" i="16" s="1"/>
  <c r="AP333" i="12"/>
  <c r="C333" i="16" s="1"/>
  <c r="AP335" i="12"/>
  <c r="C335" i="16" s="1"/>
  <c r="AP337" i="12"/>
  <c r="C337" i="16" s="1"/>
  <c r="AP339" i="12"/>
  <c r="C339" i="16" s="1"/>
  <c r="AP341" i="12"/>
  <c r="C341" i="16" s="1"/>
  <c r="AP343" i="12"/>
  <c r="C343" i="16" s="1"/>
  <c r="AP345" i="12"/>
  <c r="C345" i="16" s="1"/>
  <c r="AP347" i="12"/>
  <c r="C347" i="16" s="1"/>
  <c r="AP349" i="12"/>
  <c r="C349" i="16" s="1"/>
  <c r="AP351" i="12"/>
  <c r="C351" i="16" s="1"/>
  <c r="AP353" i="12"/>
  <c r="C353" i="16" s="1"/>
  <c r="AP355" i="12"/>
  <c r="C355" i="16" s="1"/>
  <c r="AP357" i="12"/>
  <c r="C357" i="16" s="1"/>
  <c r="AP359" i="12"/>
  <c r="C359" i="16" s="1"/>
  <c r="AP361" i="12"/>
  <c r="C361" i="16" s="1"/>
  <c r="AP363" i="12"/>
  <c r="C363" i="16" s="1"/>
  <c r="AP365" i="12"/>
  <c r="C365" i="16" s="1"/>
  <c r="AP367" i="12"/>
  <c r="C367" i="16" s="1"/>
  <c r="AP369" i="12"/>
  <c r="C369" i="16" s="1"/>
  <c r="AP371" i="12"/>
  <c r="C371" i="16" s="1"/>
  <c r="AP373" i="12"/>
  <c r="C373" i="16" s="1"/>
  <c r="AP375" i="12"/>
  <c r="C375" i="16" s="1"/>
  <c r="AP377" i="12"/>
  <c r="C377" i="16" s="1"/>
  <c r="AP379" i="12"/>
  <c r="C379" i="16" s="1"/>
  <c r="AP381" i="12"/>
  <c r="C381" i="16" s="1"/>
  <c r="AP383" i="12"/>
  <c r="C383" i="16" s="1"/>
  <c r="AP385" i="12"/>
  <c r="C385" i="16" s="1"/>
  <c r="AP387" i="12"/>
  <c r="C387" i="16" s="1"/>
  <c r="AP389" i="12"/>
  <c r="C389" i="16" s="1"/>
  <c r="AP391" i="12"/>
  <c r="C391" i="16" s="1"/>
  <c r="AP393" i="12"/>
  <c r="C393" i="16" s="1"/>
  <c r="AP395" i="12"/>
  <c r="C395" i="16" s="1"/>
  <c r="AP397" i="12"/>
  <c r="C397" i="16" s="1"/>
  <c r="AP399" i="12"/>
  <c r="C399" i="16" s="1"/>
  <c r="AP401" i="12"/>
  <c r="C401" i="16" s="1"/>
  <c r="AP403" i="12"/>
  <c r="C403" i="16" s="1"/>
  <c r="AP405" i="12"/>
  <c r="C405" i="16" s="1"/>
  <c r="AP407" i="12"/>
  <c r="C407" i="16" s="1"/>
  <c r="AP409" i="12"/>
  <c r="C409" i="16" s="1"/>
  <c r="AP411" i="12"/>
  <c r="C411" i="16" s="1"/>
  <c r="AP413" i="12"/>
  <c r="C413" i="16" s="1"/>
  <c r="AP415" i="12"/>
  <c r="C415" i="16" s="1"/>
  <c r="AP417" i="12"/>
  <c r="C417" i="16" s="1"/>
  <c r="AP419" i="12"/>
  <c r="C419" i="16" s="1"/>
  <c r="AP421" i="12"/>
  <c r="C421" i="16" s="1"/>
  <c r="AP423" i="12"/>
  <c r="C423" i="16" s="1"/>
  <c r="AP425" i="12"/>
  <c r="C425" i="16" s="1"/>
  <c r="AP427" i="12"/>
  <c r="C427" i="16" s="1"/>
  <c r="AP429" i="12"/>
  <c r="C429" i="16" s="1"/>
  <c r="AP431" i="12"/>
  <c r="C431" i="16" s="1"/>
  <c r="AP433" i="12"/>
  <c r="C433" i="16" s="1"/>
  <c r="AP435" i="12"/>
  <c r="C435" i="16" s="1"/>
  <c r="AP437" i="12"/>
  <c r="C437" i="16" s="1"/>
  <c r="AP439" i="12"/>
  <c r="C439" i="16" s="1"/>
  <c r="AP441" i="12"/>
  <c r="C441" i="16" s="1"/>
  <c r="AP443" i="12"/>
  <c r="C443" i="16" s="1"/>
  <c r="AP445" i="12"/>
  <c r="C445" i="16" s="1"/>
  <c r="AP447" i="12"/>
  <c r="C447" i="16" s="1"/>
  <c r="AP449" i="12"/>
  <c r="C449" i="16" s="1"/>
  <c r="AP451" i="12"/>
  <c r="C451" i="16" s="1"/>
  <c r="AP453" i="12"/>
  <c r="C453" i="16" s="1"/>
  <c r="AP455" i="12"/>
  <c r="C455" i="16" s="1"/>
  <c r="AP457" i="12"/>
  <c r="C457" i="16" s="1"/>
  <c r="AP459" i="12"/>
  <c r="C459" i="16" s="1"/>
  <c r="AP461" i="12"/>
  <c r="C461" i="16" s="1"/>
  <c r="AP463" i="12"/>
  <c r="C463" i="16" s="1"/>
  <c r="AP465" i="12"/>
  <c r="C465" i="16" s="1"/>
  <c r="AP467" i="12"/>
  <c r="C467" i="16" s="1"/>
  <c r="AP469" i="12"/>
  <c r="C469" i="16" s="1"/>
  <c r="AP471" i="12"/>
  <c r="C471" i="16" s="1"/>
  <c r="AP473" i="12"/>
  <c r="C473" i="16" s="1"/>
  <c r="AP475" i="12"/>
  <c r="C475" i="16" s="1"/>
  <c r="AP477" i="12"/>
  <c r="C477" i="16" s="1"/>
  <c r="AP479" i="12"/>
  <c r="C479" i="16" s="1"/>
  <c r="AP481" i="12"/>
  <c r="C481" i="16" s="1"/>
  <c r="AP483" i="12"/>
  <c r="C483" i="16" s="1"/>
  <c r="AP485" i="12"/>
  <c r="C485" i="16" s="1"/>
  <c r="AP487" i="12"/>
  <c r="C487" i="16" s="1"/>
  <c r="AP489" i="12"/>
  <c r="C489" i="16" s="1"/>
  <c r="AP491" i="12"/>
  <c r="C491" i="16" s="1"/>
  <c r="AP493" i="12"/>
  <c r="C493" i="16" s="1"/>
  <c r="AP495" i="12"/>
  <c r="C495" i="16" s="1"/>
  <c r="AP497" i="12"/>
  <c r="C497" i="16" s="1"/>
  <c r="AP499" i="12"/>
  <c r="C499" i="16" s="1"/>
  <c r="AP501" i="12"/>
  <c r="C501" i="16" s="1"/>
  <c r="AP503" i="12"/>
  <c r="C503" i="16" s="1"/>
  <c r="AP505" i="12"/>
  <c r="C505" i="16" s="1"/>
  <c r="AP507" i="12"/>
  <c r="C507" i="16" s="1"/>
  <c r="AP509" i="12"/>
  <c r="C509" i="16" s="1"/>
  <c r="AP511" i="12"/>
  <c r="C511" i="16" s="1"/>
  <c r="AP513" i="12"/>
  <c r="C513" i="16" s="1"/>
  <c r="AP515" i="12"/>
  <c r="C515" i="16" s="1"/>
  <c r="AP517" i="12"/>
  <c r="C517" i="16" s="1"/>
  <c r="AO971" i="12"/>
  <c r="AO863" i="12"/>
  <c r="AQ4" i="12"/>
  <c r="D4" i="16" s="1"/>
  <c r="AQ8" i="12"/>
  <c r="D8" i="16" s="1"/>
  <c r="AQ10" i="12"/>
  <c r="D10" i="16" s="1"/>
  <c r="AQ14" i="12"/>
  <c r="D14" i="16" s="1"/>
  <c r="AQ16" i="12"/>
  <c r="D16" i="16" s="1"/>
  <c r="AQ20" i="12"/>
  <c r="D20" i="16" s="1"/>
  <c r="AQ22" i="12"/>
  <c r="D22" i="16" s="1"/>
  <c r="AQ26" i="12"/>
  <c r="D26" i="16" s="1"/>
  <c r="AQ28" i="12"/>
  <c r="D28" i="16" s="1"/>
  <c r="AQ32" i="12"/>
  <c r="D32" i="16" s="1"/>
  <c r="AQ34" i="12"/>
  <c r="D34" i="16" s="1"/>
  <c r="AQ38" i="12"/>
  <c r="D38" i="16" s="1"/>
  <c r="AQ40" i="12"/>
  <c r="D40" i="16" s="1"/>
  <c r="AQ44" i="12"/>
  <c r="D44" i="16" s="1"/>
  <c r="AQ46" i="12"/>
  <c r="D46" i="16" s="1"/>
  <c r="AQ48" i="12"/>
  <c r="D48" i="16" s="1"/>
  <c r="AQ50" i="12"/>
  <c r="D50" i="16" s="1"/>
  <c r="AQ52" i="12"/>
  <c r="D52" i="16" s="1"/>
  <c r="AQ56" i="12"/>
  <c r="D56" i="16" s="1"/>
  <c r="AQ58" i="12"/>
  <c r="D58" i="16" s="1"/>
  <c r="AQ62" i="12"/>
  <c r="D62" i="16" s="1"/>
  <c r="AQ64" i="12"/>
  <c r="D64" i="16" s="1"/>
  <c r="AQ68" i="12"/>
  <c r="D68" i="16" s="1"/>
  <c r="AQ70" i="12"/>
  <c r="D70" i="16" s="1"/>
  <c r="AQ74" i="12"/>
  <c r="D74" i="16" s="1"/>
  <c r="AQ76" i="12"/>
  <c r="D76" i="16" s="1"/>
  <c r="AQ80" i="12"/>
  <c r="D80" i="16" s="1"/>
  <c r="AQ82" i="12"/>
  <c r="D82" i="16" s="1"/>
  <c r="AQ86" i="12"/>
  <c r="D86" i="16" s="1"/>
  <c r="AQ88" i="12"/>
  <c r="D88" i="16" s="1"/>
  <c r="AQ92" i="12"/>
  <c r="D92" i="16" s="1"/>
  <c r="AQ94" i="12"/>
  <c r="D94" i="16" s="1"/>
  <c r="AQ98" i="12"/>
  <c r="D98" i="16" s="1"/>
  <c r="AQ100" i="12"/>
  <c r="D100" i="16" s="1"/>
  <c r="AQ104" i="12"/>
  <c r="D104" i="16" s="1"/>
  <c r="AQ106" i="12"/>
  <c r="D106" i="16" s="1"/>
  <c r="AQ110" i="12"/>
  <c r="D110" i="16" s="1"/>
  <c r="AQ112" i="12"/>
  <c r="D112" i="16" s="1"/>
  <c r="AQ116" i="12"/>
  <c r="D116" i="16" s="1"/>
  <c r="AQ118" i="12"/>
  <c r="D118" i="16" s="1"/>
  <c r="AQ120" i="12"/>
  <c r="D120" i="16" s="1"/>
  <c r="AQ122" i="12"/>
  <c r="D122" i="16" s="1"/>
  <c r="AQ124" i="12"/>
  <c r="D124" i="16" s="1"/>
  <c r="AQ128" i="12"/>
  <c r="D128" i="16" s="1"/>
  <c r="AQ130" i="12"/>
  <c r="D130" i="16" s="1"/>
  <c r="AQ134" i="12"/>
  <c r="D134" i="16" s="1"/>
  <c r="AQ136" i="12"/>
  <c r="D136" i="16" s="1"/>
  <c r="AQ140" i="12"/>
  <c r="D140" i="16" s="1"/>
  <c r="AQ142" i="12"/>
  <c r="D142" i="16" s="1"/>
  <c r="AQ146" i="12"/>
  <c r="D146" i="16" s="1"/>
  <c r="AQ148" i="12"/>
  <c r="D148" i="16" s="1"/>
  <c r="AQ152" i="12"/>
  <c r="D152" i="16" s="1"/>
  <c r="AQ154" i="12"/>
  <c r="D154" i="16" s="1"/>
  <c r="AQ158" i="12"/>
  <c r="D158" i="16" s="1"/>
  <c r="AQ160" i="12"/>
  <c r="D160" i="16" s="1"/>
  <c r="AQ164" i="12"/>
  <c r="D164" i="16" s="1"/>
  <c r="AQ166" i="12"/>
  <c r="D166" i="16" s="1"/>
  <c r="AQ170" i="12"/>
  <c r="D170" i="16" s="1"/>
  <c r="AQ172" i="12"/>
  <c r="D172" i="16" s="1"/>
  <c r="AQ176" i="12"/>
  <c r="D176" i="16" s="1"/>
  <c r="AQ178" i="12"/>
  <c r="D178" i="16" s="1"/>
  <c r="AQ182" i="12"/>
  <c r="D182" i="16" s="1"/>
  <c r="AQ184" i="12"/>
  <c r="D184" i="16" s="1"/>
  <c r="AQ188" i="12"/>
  <c r="D188" i="16" s="1"/>
  <c r="AQ190" i="12"/>
  <c r="D190" i="16" s="1"/>
  <c r="AQ192" i="12"/>
  <c r="D192" i="16" s="1"/>
  <c r="AQ194" i="12"/>
  <c r="D194" i="16" s="1"/>
  <c r="AQ196" i="12"/>
  <c r="D196" i="16" s="1"/>
  <c r="AQ200" i="12"/>
  <c r="D200" i="16" s="1"/>
  <c r="AQ202" i="12"/>
  <c r="D202" i="16" s="1"/>
  <c r="AQ206" i="12"/>
  <c r="D206" i="16" s="1"/>
  <c r="AQ208" i="12"/>
  <c r="D208" i="16" s="1"/>
  <c r="AQ212" i="12"/>
  <c r="D212" i="16" s="1"/>
  <c r="AQ214" i="12"/>
  <c r="D214" i="16" s="1"/>
  <c r="AQ218" i="12"/>
  <c r="D218" i="16" s="1"/>
  <c r="AQ220" i="12"/>
  <c r="D220" i="16" s="1"/>
  <c r="AQ224" i="12"/>
  <c r="D224" i="16" s="1"/>
  <c r="AQ226" i="12"/>
  <c r="D226" i="16" s="1"/>
  <c r="AQ230" i="12"/>
  <c r="D230" i="16" s="1"/>
  <c r="AQ232" i="12"/>
  <c r="D232" i="16" s="1"/>
  <c r="AQ236" i="12"/>
  <c r="D236" i="16" s="1"/>
  <c r="AQ238" i="12"/>
  <c r="D238" i="16" s="1"/>
  <c r="AQ242" i="12"/>
  <c r="D242" i="16" s="1"/>
  <c r="AQ244" i="12"/>
  <c r="D244" i="16" s="1"/>
  <c r="AQ248" i="12"/>
  <c r="D248" i="16" s="1"/>
  <c r="AQ250" i="12"/>
  <c r="D250" i="16" s="1"/>
  <c r="AQ254" i="12"/>
  <c r="D254" i="16" s="1"/>
  <c r="AQ256" i="12"/>
  <c r="D256" i="16" s="1"/>
  <c r="AQ260" i="12"/>
  <c r="D260" i="16" s="1"/>
  <c r="AQ262" i="12"/>
  <c r="D262" i="16" s="1"/>
  <c r="AQ264" i="12"/>
  <c r="D264" i="16" s="1"/>
  <c r="AQ266" i="12"/>
  <c r="D266" i="16" s="1"/>
  <c r="AQ268" i="12"/>
  <c r="D268" i="16" s="1"/>
  <c r="AQ272" i="12"/>
  <c r="D272" i="16" s="1"/>
  <c r="AQ274" i="12"/>
  <c r="D274" i="16" s="1"/>
  <c r="AQ278" i="12"/>
  <c r="D278" i="16" s="1"/>
  <c r="AQ280" i="12"/>
  <c r="D280" i="16" s="1"/>
  <c r="AQ284" i="12"/>
  <c r="D284" i="16" s="1"/>
  <c r="AQ286" i="12"/>
  <c r="D286" i="16" s="1"/>
  <c r="AQ290" i="12"/>
  <c r="D290" i="16" s="1"/>
  <c r="AQ292" i="12"/>
  <c r="D292" i="16" s="1"/>
  <c r="AQ296" i="12"/>
  <c r="D296" i="16" s="1"/>
  <c r="AQ298" i="12"/>
  <c r="D298" i="16" s="1"/>
  <c r="AQ302" i="12"/>
  <c r="D302" i="16" s="1"/>
  <c r="AQ304" i="12"/>
  <c r="D304" i="16" s="1"/>
  <c r="AQ308" i="12"/>
  <c r="D308" i="16" s="1"/>
  <c r="AQ310" i="12"/>
  <c r="D310" i="16" s="1"/>
  <c r="AQ314" i="12"/>
  <c r="D314" i="16" s="1"/>
  <c r="AQ316" i="12"/>
  <c r="D316" i="16" s="1"/>
  <c r="AQ320" i="12"/>
  <c r="D320" i="16" s="1"/>
  <c r="AQ322" i="12"/>
  <c r="D322" i="16" s="1"/>
  <c r="AQ326" i="12"/>
  <c r="D326" i="16" s="1"/>
  <c r="AQ328" i="12"/>
  <c r="D328" i="16" s="1"/>
  <c r="AQ332" i="12"/>
  <c r="D332" i="16" s="1"/>
  <c r="AQ334" i="12"/>
  <c r="D334" i="16" s="1"/>
  <c r="AQ336" i="12"/>
  <c r="D336" i="16" s="1"/>
  <c r="AQ338" i="12"/>
  <c r="D338" i="16" s="1"/>
  <c r="AQ340" i="12"/>
  <c r="D340" i="16" s="1"/>
  <c r="AQ344" i="12"/>
  <c r="D344" i="16" s="1"/>
  <c r="AQ346" i="12"/>
  <c r="D346" i="16" s="1"/>
  <c r="AQ350" i="12"/>
  <c r="D350" i="16" s="1"/>
  <c r="AQ352" i="12"/>
  <c r="D352" i="16" s="1"/>
  <c r="AQ356" i="12"/>
  <c r="D356" i="16" s="1"/>
  <c r="AQ358" i="12"/>
  <c r="D358" i="16" s="1"/>
  <c r="AQ362" i="12"/>
  <c r="D362" i="16" s="1"/>
  <c r="AQ364" i="12"/>
  <c r="D364" i="16" s="1"/>
  <c r="AQ368" i="12"/>
  <c r="D368" i="16" s="1"/>
  <c r="AQ370" i="12"/>
  <c r="D370" i="16" s="1"/>
  <c r="AQ374" i="12"/>
  <c r="D374" i="16" s="1"/>
  <c r="AQ376" i="12"/>
  <c r="D376" i="16" s="1"/>
  <c r="AQ380" i="12"/>
  <c r="D380" i="16" s="1"/>
  <c r="AQ382" i="12"/>
  <c r="D382" i="16" s="1"/>
  <c r="AQ386" i="12"/>
  <c r="D386" i="16" s="1"/>
  <c r="AQ388" i="12"/>
  <c r="D388" i="16" s="1"/>
  <c r="AQ392" i="12"/>
  <c r="D392" i="16" s="1"/>
  <c r="AQ394" i="12"/>
  <c r="D394" i="16" s="1"/>
  <c r="AQ398" i="12"/>
  <c r="D398" i="16" s="1"/>
  <c r="AQ400" i="12"/>
  <c r="D400" i="16" s="1"/>
  <c r="AQ404" i="12"/>
  <c r="D404" i="16" s="1"/>
  <c r="AQ406" i="12"/>
  <c r="D406" i="16" s="1"/>
  <c r="AQ408" i="12"/>
  <c r="D408" i="16" s="1"/>
  <c r="AQ410" i="12"/>
  <c r="D410" i="16" s="1"/>
  <c r="AQ412" i="12"/>
  <c r="D412" i="16" s="1"/>
  <c r="AQ416" i="12"/>
  <c r="D416" i="16" s="1"/>
  <c r="AQ418" i="12"/>
  <c r="D418" i="16" s="1"/>
  <c r="AQ422" i="12"/>
  <c r="D422" i="16" s="1"/>
  <c r="AQ424" i="12"/>
  <c r="D424" i="16" s="1"/>
  <c r="AQ428" i="12"/>
  <c r="D428" i="16" s="1"/>
  <c r="AQ430" i="12"/>
  <c r="D430" i="16" s="1"/>
  <c r="AQ434" i="12"/>
  <c r="D434" i="16" s="1"/>
  <c r="AQ436" i="12"/>
  <c r="D436" i="16" s="1"/>
  <c r="AQ440" i="12"/>
  <c r="D440" i="16" s="1"/>
  <c r="AQ442" i="12"/>
  <c r="D442" i="16" s="1"/>
  <c r="AQ446" i="12"/>
  <c r="D446" i="16" s="1"/>
  <c r="AQ448" i="12"/>
  <c r="D448" i="16" s="1"/>
  <c r="AQ452" i="12"/>
  <c r="D452" i="16" s="1"/>
  <c r="AQ454" i="12"/>
  <c r="D454" i="16" s="1"/>
  <c r="AQ458" i="12"/>
  <c r="D458" i="16" s="1"/>
  <c r="AQ460" i="12"/>
  <c r="D460" i="16" s="1"/>
  <c r="AQ464" i="12"/>
  <c r="D464" i="16" s="1"/>
  <c r="AQ466" i="12"/>
  <c r="D466" i="16" s="1"/>
  <c r="AQ470" i="12"/>
  <c r="D470" i="16" s="1"/>
  <c r="AQ472" i="12"/>
  <c r="D472" i="16" s="1"/>
  <c r="AQ476" i="12"/>
  <c r="D476" i="16" s="1"/>
  <c r="AQ478" i="12"/>
  <c r="D478" i="16" s="1"/>
  <c r="AQ480" i="12"/>
  <c r="D480" i="16" s="1"/>
  <c r="AQ482" i="12"/>
  <c r="D482" i="16" s="1"/>
  <c r="AQ484" i="12"/>
  <c r="D484" i="16" s="1"/>
  <c r="AQ488" i="12"/>
  <c r="D488" i="16" s="1"/>
  <c r="AQ490" i="12"/>
  <c r="D490" i="16" s="1"/>
  <c r="AQ494" i="12"/>
  <c r="D494" i="16" s="1"/>
  <c r="AQ496" i="12"/>
  <c r="D496" i="16" s="1"/>
  <c r="AQ500" i="12"/>
  <c r="D500" i="16" s="1"/>
  <c r="AQ502" i="12"/>
  <c r="D502" i="16" s="1"/>
  <c r="AQ506" i="12"/>
  <c r="D506" i="16" s="1"/>
  <c r="AQ508" i="12"/>
  <c r="D508" i="16" s="1"/>
  <c r="AQ512" i="12"/>
  <c r="D512" i="16" s="1"/>
  <c r="AQ514" i="12"/>
  <c r="D514" i="16" s="1"/>
  <c r="AQ518" i="12"/>
  <c r="D518" i="16" s="1"/>
  <c r="AQ520" i="12"/>
  <c r="D520" i="16" s="1"/>
  <c r="AQ524" i="12"/>
  <c r="D524" i="16" s="1"/>
  <c r="AQ526" i="12"/>
  <c r="D526" i="16" s="1"/>
  <c r="AQ530" i="12"/>
  <c r="D530" i="16" s="1"/>
  <c r="AQ532" i="12"/>
  <c r="D532" i="16" s="1"/>
  <c r="AQ536" i="12"/>
  <c r="D536" i="16" s="1"/>
  <c r="AQ538" i="12"/>
  <c r="D538" i="16" s="1"/>
  <c r="AQ542" i="12"/>
  <c r="D542" i="16" s="1"/>
  <c r="AQ544" i="12"/>
  <c r="D544" i="16" s="1"/>
  <c r="AQ548" i="12"/>
  <c r="D548" i="16" s="1"/>
  <c r="AQ550" i="12"/>
  <c r="D550" i="16" s="1"/>
  <c r="AQ552" i="12"/>
  <c r="D552" i="16" s="1"/>
  <c r="AQ554" i="12"/>
  <c r="D554" i="16" s="1"/>
  <c r="AQ556" i="12"/>
  <c r="D556" i="16" s="1"/>
  <c r="AQ560" i="12"/>
  <c r="D560" i="16" s="1"/>
  <c r="AQ562" i="12"/>
  <c r="D562" i="16" s="1"/>
  <c r="AQ566" i="12"/>
  <c r="D566" i="16" s="1"/>
  <c r="AQ568" i="12"/>
  <c r="D568" i="16" s="1"/>
  <c r="AQ572" i="12"/>
  <c r="D572" i="16" s="1"/>
  <c r="AQ574" i="12"/>
  <c r="D574" i="16" s="1"/>
  <c r="AQ578" i="12"/>
  <c r="D578" i="16" s="1"/>
  <c r="AQ580" i="12"/>
  <c r="D580" i="16" s="1"/>
  <c r="AQ584" i="12"/>
  <c r="D584" i="16" s="1"/>
  <c r="AQ586" i="12"/>
  <c r="D586" i="16" s="1"/>
  <c r="AQ590" i="12"/>
  <c r="D590" i="16" s="1"/>
  <c r="AQ592" i="12"/>
  <c r="D592" i="16" s="1"/>
  <c r="AQ596" i="12"/>
  <c r="D596" i="16" s="1"/>
  <c r="AQ598" i="12"/>
  <c r="D598" i="16" s="1"/>
  <c r="AQ602" i="12"/>
  <c r="D602" i="16" s="1"/>
  <c r="AQ604" i="12"/>
  <c r="D604" i="16" s="1"/>
  <c r="AQ608" i="12"/>
  <c r="D608" i="16" s="1"/>
  <c r="AQ610" i="12"/>
  <c r="D610" i="16" s="1"/>
  <c r="AQ614" i="12"/>
  <c r="D614" i="16" s="1"/>
  <c r="AQ616" i="12"/>
  <c r="D616" i="16" s="1"/>
  <c r="AQ620" i="12"/>
  <c r="D620" i="16" s="1"/>
  <c r="AQ622" i="12"/>
  <c r="D622" i="16" s="1"/>
  <c r="AQ624" i="12"/>
  <c r="D624" i="16" s="1"/>
  <c r="AQ626" i="12"/>
  <c r="D626" i="16" s="1"/>
  <c r="AQ628" i="12"/>
  <c r="D628" i="16" s="1"/>
  <c r="AQ632" i="12"/>
  <c r="D632" i="16" s="1"/>
  <c r="AQ634" i="12"/>
  <c r="D634" i="16" s="1"/>
  <c r="AQ638" i="12"/>
  <c r="D638" i="16" s="1"/>
  <c r="AQ640" i="12"/>
  <c r="D640" i="16" s="1"/>
  <c r="AQ644" i="12"/>
  <c r="D644" i="16" s="1"/>
  <c r="AQ646" i="12"/>
  <c r="D646" i="16" s="1"/>
  <c r="AQ650" i="12"/>
  <c r="D650" i="16" s="1"/>
  <c r="AQ652" i="12"/>
  <c r="D652" i="16" s="1"/>
  <c r="AQ656" i="12"/>
  <c r="D656" i="16" s="1"/>
  <c r="AQ658" i="12"/>
  <c r="D658" i="16" s="1"/>
  <c r="AQ662" i="12"/>
  <c r="D662" i="16" s="1"/>
  <c r="AQ664" i="12"/>
  <c r="D664" i="16" s="1"/>
  <c r="AQ668" i="12"/>
  <c r="D668" i="16" s="1"/>
  <c r="AQ670" i="12"/>
  <c r="D670" i="16" s="1"/>
  <c r="AQ674" i="12"/>
  <c r="D674" i="16" s="1"/>
  <c r="AO827" i="12"/>
  <c r="AP519" i="12"/>
  <c r="C519" i="16" s="1"/>
  <c r="AP521" i="12"/>
  <c r="C521" i="16" s="1"/>
  <c r="AP523" i="12"/>
  <c r="C523" i="16" s="1"/>
  <c r="AP525" i="12"/>
  <c r="C525" i="16" s="1"/>
  <c r="AP527" i="12"/>
  <c r="C527" i="16" s="1"/>
  <c r="AP529" i="12"/>
  <c r="C529" i="16" s="1"/>
  <c r="AP531" i="12"/>
  <c r="C531" i="16" s="1"/>
  <c r="AP533" i="12"/>
  <c r="C533" i="16" s="1"/>
  <c r="AP535" i="12"/>
  <c r="C535" i="16" s="1"/>
  <c r="AP537" i="12"/>
  <c r="C537" i="16" s="1"/>
  <c r="AP539" i="12"/>
  <c r="C539" i="16" s="1"/>
  <c r="AP541" i="12"/>
  <c r="C541" i="16" s="1"/>
  <c r="AP543" i="12"/>
  <c r="C543" i="16" s="1"/>
  <c r="AP545" i="12"/>
  <c r="C545" i="16" s="1"/>
  <c r="AP547" i="12"/>
  <c r="C547" i="16" s="1"/>
  <c r="AP549" i="12"/>
  <c r="C549" i="16" s="1"/>
  <c r="AP551" i="12"/>
  <c r="C551" i="16" s="1"/>
  <c r="AP553" i="12"/>
  <c r="C553" i="16" s="1"/>
  <c r="AP555" i="12"/>
  <c r="C555" i="16" s="1"/>
  <c r="AP557" i="12"/>
  <c r="C557" i="16" s="1"/>
  <c r="AP559" i="12"/>
  <c r="C559" i="16" s="1"/>
  <c r="AP561" i="12"/>
  <c r="C561" i="16" s="1"/>
  <c r="AP563" i="12"/>
  <c r="C563" i="16" s="1"/>
  <c r="AP565" i="12"/>
  <c r="C565" i="16" s="1"/>
  <c r="AP567" i="12"/>
  <c r="C567" i="16" s="1"/>
  <c r="AP569" i="12"/>
  <c r="C569" i="16" s="1"/>
  <c r="AP571" i="12"/>
  <c r="C571" i="16" s="1"/>
  <c r="AP573" i="12"/>
  <c r="C573" i="16" s="1"/>
  <c r="AP575" i="12"/>
  <c r="C575" i="16" s="1"/>
  <c r="AP577" i="12"/>
  <c r="C577" i="16" s="1"/>
  <c r="AP579" i="12"/>
  <c r="C579" i="16" s="1"/>
  <c r="AP581" i="12"/>
  <c r="C581" i="16" s="1"/>
  <c r="AP583" i="12"/>
  <c r="C583" i="16" s="1"/>
  <c r="AP585" i="12"/>
  <c r="C585" i="16" s="1"/>
  <c r="AP587" i="12"/>
  <c r="C587" i="16" s="1"/>
  <c r="AP589" i="12"/>
  <c r="C589" i="16" s="1"/>
  <c r="AP591" i="12"/>
  <c r="C591" i="16" s="1"/>
  <c r="AP593" i="12"/>
  <c r="C593" i="16" s="1"/>
  <c r="AP595" i="12"/>
  <c r="C595" i="16" s="1"/>
  <c r="AP597" i="12"/>
  <c r="C597" i="16" s="1"/>
  <c r="AP599" i="12"/>
  <c r="C599" i="16" s="1"/>
  <c r="AP601" i="12"/>
  <c r="C601" i="16" s="1"/>
  <c r="AP603" i="12"/>
  <c r="C603" i="16" s="1"/>
  <c r="AP605" i="12"/>
  <c r="C605" i="16" s="1"/>
  <c r="AP607" i="12"/>
  <c r="C607" i="16" s="1"/>
  <c r="AP609" i="12"/>
  <c r="C609" i="16" s="1"/>
  <c r="AP611" i="12"/>
  <c r="C611" i="16" s="1"/>
  <c r="AP613" i="12"/>
  <c r="C613" i="16" s="1"/>
  <c r="AP615" i="12"/>
  <c r="C615" i="16" s="1"/>
  <c r="AP617" i="12"/>
  <c r="C617" i="16" s="1"/>
  <c r="AP619" i="12"/>
  <c r="C619" i="16" s="1"/>
  <c r="AP621" i="12"/>
  <c r="C621" i="16" s="1"/>
  <c r="AP623" i="12"/>
  <c r="C623" i="16" s="1"/>
  <c r="AP625" i="12"/>
  <c r="C625" i="16" s="1"/>
  <c r="AP627" i="12"/>
  <c r="C627" i="16" s="1"/>
  <c r="AP629" i="12"/>
  <c r="C629" i="16" s="1"/>
  <c r="AP631" i="12"/>
  <c r="C631" i="16" s="1"/>
  <c r="AP633" i="12"/>
  <c r="C633" i="16" s="1"/>
  <c r="AP635" i="12"/>
  <c r="C635" i="16" s="1"/>
  <c r="AP637" i="12"/>
  <c r="C637" i="16" s="1"/>
  <c r="AP639" i="12"/>
  <c r="C639" i="16" s="1"/>
  <c r="AP641" i="12"/>
  <c r="C641" i="16" s="1"/>
  <c r="AP643" i="12"/>
  <c r="C643" i="16" s="1"/>
  <c r="AP645" i="12"/>
  <c r="C645" i="16" s="1"/>
  <c r="AP647" i="12"/>
  <c r="C647" i="16" s="1"/>
  <c r="AP649" i="12"/>
  <c r="C649" i="16" s="1"/>
  <c r="AP651" i="12"/>
  <c r="C651" i="16" s="1"/>
  <c r="AP653" i="12"/>
  <c r="C653" i="16" s="1"/>
  <c r="AP655" i="12"/>
  <c r="C655" i="16" s="1"/>
  <c r="AP657" i="12"/>
  <c r="C657" i="16" s="1"/>
  <c r="AP659" i="12"/>
  <c r="C659" i="16" s="1"/>
  <c r="AP661" i="12"/>
  <c r="C661" i="16" s="1"/>
  <c r="AP663" i="12"/>
  <c r="C663" i="16" s="1"/>
  <c r="AP665" i="12"/>
  <c r="C665" i="16" s="1"/>
  <c r="AP667" i="12"/>
  <c r="C667" i="16" s="1"/>
  <c r="AP669" i="12"/>
  <c r="C669" i="16" s="1"/>
  <c r="AP671" i="12"/>
  <c r="C671" i="16" s="1"/>
  <c r="AP673" i="12"/>
  <c r="C673" i="16" s="1"/>
  <c r="AP675" i="12"/>
  <c r="C675" i="16" s="1"/>
  <c r="AP677" i="12"/>
  <c r="C677" i="16" s="1"/>
  <c r="AP679" i="12"/>
  <c r="C679" i="16" s="1"/>
  <c r="AP681" i="12"/>
  <c r="C681" i="16" s="1"/>
  <c r="AP683" i="12"/>
  <c r="C683" i="16" s="1"/>
  <c r="AP685" i="12"/>
  <c r="C685" i="16" s="1"/>
  <c r="AP687" i="12"/>
  <c r="C687" i="16" s="1"/>
  <c r="AP689" i="12"/>
  <c r="C689" i="16" s="1"/>
  <c r="AP691" i="12"/>
  <c r="C691" i="16" s="1"/>
  <c r="AP693" i="12"/>
  <c r="C693" i="16" s="1"/>
  <c r="AP695" i="12"/>
  <c r="C695" i="16" s="1"/>
  <c r="AP697" i="12"/>
  <c r="C697" i="16" s="1"/>
  <c r="AP699" i="12"/>
  <c r="C699" i="16" s="1"/>
  <c r="AP701" i="12"/>
  <c r="C701" i="16" s="1"/>
  <c r="AP703" i="12"/>
  <c r="C703" i="16" s="1"/>
  <c r="AP705" i="12"/>
  <c r="C705" i="16" s="1"/>
  <c r="AP707" i="12"/>
  <c r="C707" i="16" s="1"/>
  <c r="AP709" i="12"/>
  <c r="C709" i="16" s="1"/>
  <c r="AP711" i="12"/>
  <c r="C711" i="16" s="1"/>
  <c r="AP713" i="12"/>
  <c r="C713" i="16" s="1"/>
  <c r="AP715" i="12"/>
  <c r="C715" i="16" s="1"/>
  <c r="AP717" i="12"/>
  <c r="C717" i="16" s="1"/>
  <c r="AP719" i="12"/>
  <c r="C719" i="16" s="1"/>
  <c r="AP721" i="12"/>
  <c r="C721" i="16" s="1"/>
  <c r="AP723" i="12"/>
  <c r="C723" i="16" s="1"/>
  <c r="AP725" i="12"/>
  <c r="C725" i="16" s="1"/>
  <c r="AP727" i="12"/>
  <c r="C727" i="16" s="1"/>
  <c r="AP729" i="12"/>
  <c r="C729" i="16" s="1"/>
  <c r="AP731" i="12"/>
  <c r="C731" i="16" s="1"/>
  <c r="AP733" i="12"/>
  <c r="C733" i="16" s="1"/>
  <c r="AP735" i="12"/>
  <c r="C735" i="16" s="1"/>
  <c r="AP737" i="12"/>
  <c r="C737" i="16" s="1"/>
  <c r="AP739" i="12"/>
  <c r="C739" i="16" s="1"/>
  <c r="AP741" i="12"/>
  <c r="C741" i="16" s="1"/>
  <c r="AP743" i="12"/>
  <c r="C743" i="16" s="1"/>
  <c r="AP745" i="12"/>
  <c r="C745" i="16" s="1"/>
  <c r="AP747" i="12"/>
  <c r="C747" i="16" s="1"/>
  <c r="AP749" i="12"/>
  <c r="C749" i="16" s="1"/>
  <c r="AP751" i="12"/>
  <c r="C751" i="16" s="1"/>
  <c r="AP753" i="12"/>
  <c r="C753" i="16" s="1"/>
  <c r="AP755" i="12"/>
  <c r="C755" i="16" s="1"/>
  <c r="AP757" i="12"/>
  <c r="C757" i="16" s="1"/>
  <c r="AP759" i="12"/>
  <c r="C759" i="16" s="1"/>
  <c r="AP761" i="12"/>
  <c r="C761" i="16" s="1"/>
  <c r="AP763" i="12"/>
  <c r="C763" i="16" s="1"/>
  <c r="AP765" i="12"/>
  <c r="C765" i="16" s="1"/>
  <c r="AP767" i="12"/>
  <c r="C767" i="16" s="1"/>
  <c r="AP769" i="12"/>
  <c r="C769" i="16" s="1"/>
  <c r="AP771" i="12"/>
  <c r="C771" i="16" s="1"/>
  <c r="AP773" i="12"/>
  <c r="C773" i="16" s="1"/>
  <c r="AP775" i="12"/>
  <c r="C775" i="16" s="1"/>
  <c r="AP777" i="12"/>
  <c r="C777" i="16" s="1"/>
  <c r="AP779" i="12"/>
  <c r="C779" i="16" s="1"/>
  <c r="AP781" i="12"/>
  <c r="C781" i="16" s="1"/>
  <c r="AP783" i="12"/>
  <c r="C783" i="16" s="1"/>
  <c r="AP785" i="12"/>
  <c r="C785" i="16" s="1"/>
  <c r="AP787" i="12"/>
  <c r="C787" i="16" s="1"/>
  <c r="AP789" i="12"/>
  <c r="C789" i="16" s="1"/>
  <c r="AP791" i="12"/>
  <c r="C791" i="16" s="1"/>
  <c r="AP793" i="12"/>
  <c r="C793" i="16" s="1"/>
  <c r="AP795" i="12"/>
  <c r="C795" i="16" s="1"/>
  <c r="AP797" i="12"/>
  <c r="C797" i="16" s="1"/>
  <c r="AP799" i="12"/>
  <c r="C799" i="16" s="1"/>
  <c r="AP801" i="12"/>
  <c r="C801" i="16" s="1"/>
  <c r="AP803" i="12"/>
  <c r="C803" i="16" s="1"/>
  <c r="AP805" i="12"/>
  <c r="C805" i="16" s="1"/>
  <c r="AP807" i="12"/>
  <c r="C807" i="16" s="1"/>
  <c r="AP809" i="12"/>
  <c r="C809" i="16" s="1"/>
  <c r="AP811" i="12"/>
  <c r="C811" i="16" s="1"/>
  <c r="AP813" i="12"/>
  <c r="C813" i="16" s="1"/>
  <c r="AP815" i="12"/>
  <c r="C815" i="16" s="1"/>
  <c r="AP817" i="12"/>
  <c r="C817" i="16" s="1"/>
  <c r="AP819" i="12"/>
  <c r="C819" i="16" s="1"/>
  <c r="AP821" i="12"/>
  <c r="C821" i="16" s="1"/>
  <c r="AP823" i="12"/>
  <c r="C823" i="16" s="1"/>
  <c r="AP825" i="12"/>
  <c r="C825" i="16" s="1"/>
  <c r="AP827" i="12"/>
  <c r="C827" i="16" s="1"/>
  <c r="AP829" i="12"/>
  <c r="C829" i="16" s="1"/>
  <c r="AP831" i="12"/>
  <c r="C831" i="16" s="1"/>
  <c r="AP833" i="12"/>
  <c r="C833" i="16" s="1"/>
  <c r="AP835" i="12"/>
  <c r="C835" i="16" s="1"/>
  <c r="AP837" i="12"/>
  <c r="C837" i="16" s="1"/>
  <c r="AP839" i="12"/>
  <c r="C839" i="16" s="1"/>
  <c r="AP841" i="12"/>
  <c r="C841" i="16" s="1"/>
  <c r="AP843" i="12"/>
  <c r="C843" i="16" s="1"/>
  <c r="AP845" i="12"/>
  <c r="C845" i="16" s="1"/>
  <c r="AP847" i="12"/>
  <c r="C847" i="16" s="1"/>
  <c r="AP849" i="12"/>
  <c r="C849" i="16" s="1"/>
  <c r="AP851" i="12"/>
  <c r="C851" i="16" s="1"/>
  <c r="AP853" i="12"/>
  <c r="C853" i="16" s="1"/>
  <c r="AP855" i="12"/>
  <c r="C855" i="16" s="1"/>
  <c r="AP857" i="12"/>
  <c r="C857" i="16" s="1"/>
  <c r="AP859" i="12"/>
  <c r="C859" i="16" s="1"/>
  <c r="AP861" i="12"/>
  <c r="C861" i="16" s="1"/>
  <c r="AP863" i="12"/>
  <c r="C863" i="16" s="1"/>
  <c r="AP865" i="12"/>
  <c r="C865" i="16" s="1"/>
  <c r="AP867" i="12"/>
  <c r="C867" i="16" s="1"/>
  <c r="AP869" i="12"/>
  <c r="C869" i="16" s="1"/>
  <c r="AP871" i="12"/>
  <c r="C871" i="16" s="1"/>
  <c r="AP873" i="12"/>
  <c r="C873" i="16" s="1"/>
  <c r="AP875" i="12"/>
  <c r="C875" i="16" s="1"/>
  <c r="AP877" i="12"/>
  <c r="C877" i="16" s="1"/>
  <c r="AP879" i="12"/>
  <c r="C879" i="16" s="1"/>
  <c r="AP881" i="12"/>
  <c r="C881" i="16" s="1"/>
  <c r="AP883" i="12"/>
  <c r="C883" i="16" s="1"/>
  <c r="AP885" i="12"/>
  <c r="C885" i="16" s="1"/>
  <c r="AP887" i="12"/>
  <c r="C887" i="16" s="1"/>
  <c r="AP889" i="12"/>
  <c r="C889" i="16" s="1"/>
  <c r="AP891" i="12"/>
  <c r="C891" i="16" s="1"/>
  <c r="AP893" i="12"/>
  <c r="C893" i="16" s="1"/>
  <c r="AP895" i="12"/>
  <c r="C895" i="16" s="1"/>
  <c r="AP897" i="12"/>
  <c r="C897" i="16" s="1"/>
  <c r="AP899" i="12"/>
  <c r="C899" i="16" s="1"/>
  <c r="AP901" i="12"/>
  <c r="C901" i="16" s="1"/>
  <c r="AP903" i="12"/>
  <c r="C903" i="16" s="1"/>
  <c r="AP905" i="12"/>
  <c r="C905" i="16" s="1"/>
  <c r="AP907" i="12"/>
  <c r="C907" i="16" s="1"/>
  <c r="AP909" i="12"/>
  <c r="C909" i="16" s="1"/>
  <c r="AP911" i="12"/>
  <c r="C911" i="16" s="1"/>
  <c r="AP913" i="12"/>
  <c r="C913" i="16" s="1"/>
  <c r="AP915" i="12"/>
  <c r="C915" i="16" s="1"/>
  <c r="AP917" i="12"/>
  <c r="C917" i="16" s="1"/>
  <c r="AP919" i="12"/>
  <c r="C919" i="16" s="1"/>
  <c r="AP921" i="12"/>
  <c r="C921" i="16" s="1"/>
  <c r="AP923" i="12"/>
  <c r="C923" i="16" s="1"/>
  <c r="AP925" i="12"/>
  <c r="C925" i="16" s="1"/>
  <c r="AP927" i="12"/>
  <c r="C927" i="16" s="1"/>
  <c r="AP929" i="12"/>
  <c r="C929" i="16" s="1"/>
  <c r="AP931" i="12"/>
  <c r="C931" i="16" s="1"/>
  <c r="AP933" i="12"/>
  <c r="C933" i="16" s="1"/>
  <c r="AP935" i="12"/>
  <c r="C935" i="16" s="1"/>
  <c r="AP937" i="12"/>
  <c r="C937" i="16" s="1"/>
  <c r="AP939" i="12"/>
  <c r="C939" i="16" s="1"/>
  <c r="AP941" i="12"/>
  <c r="C941" i="16" s="1"/>
  <c r="AP943" i="12"/>
  <c r="C943" i="16" s="1"/>
  <c r="AP945" i="12"/>
  <c r="C945" i="16" s="1"/>
  <c r="AP947" i="12"/>
  <c r="C947" i="16" s="1"/>
  <c r="AP949" i="12"/>
  <c r="C949" i="16" s="1"/>
  <c r="AP951" i="12"/>
  <c r="C951" i="16" s="1"/>
  <c r="AP953" i="12"/>
  <c r="C953" i="16" s="1"/>
  <c r="AP955" i="12"/>
  <c r="C955" i="16" s="1"/>
  <c r="AP957" i="12"/>
  <c r="C957" i="16" s="1"/>
  <c r="AP959" i="12"/>
  <c r="C959" i="16" s="1"/>
  <c r="AP961" i="12"/>
  <c r="C961" i="16" s="1"/>
  <c r="AP963" i="12"/>
  <c r="C963" i="16" s="1"/>
  <c r="AP965" i="12"/>
  <c r="C965" i="16" s="1"/>
  <c r="AP967" i="12"/>
  <c r="C967" i="16" s="1"/>
  <c r="AP969" i="12"/>
  <c r="C969" i="16" s="1"/>
  <c r="AP971" i="12"/>
  <c r="C971" i="16" s="1"/>
  <c r="AP973" i="12"/>
  <c r="C973" i="16" s="1"/>
  <c r="AP975" i="12"/>
  <c r="C975" i="16" s="1"/>
  <c r="AP977" i="12"/>
  <c r="C977" i="16" s="1"/>
  <c r="AP979" i="12"/>
  <c r="C979" i="16" s="1"/>
  <c r="AP981" i="12"/>
  <c r="C981" i="16" s="1"/>
  <c r="AP983" i="12"/>
  <c r="C983" i="16" s="1"/>
  <c r="AP985" i="12"/>
  <c r="C985" i="16" s="1"/>
  <c r="AP987" i="12"/>
  <c r="C987" i="16" s="1"/>
  <c r="AP989" i="12"/>
  <c r="C989" i="16" s="1"/>
  <c r="AP991" i="12"/>
  <c r="C991" i="16" s="1"/>
  <c r="AP993" i="12"/>
  <c r="C993" i="16" s="1"/>
  <c r="AP995" i="12"/>
  <c r="C995" i="16" s="1"/>
  <c r="AP997" i="12"/>
  <c r="C997" i="16" s="1"/>
  <c r="AP999" i="12"/>
  <c r="C999" i="16" s="1"/>
  <c r="AP1001" i="12"/>
  <c r="C1001" i="16" s="1"/>
  <c r="AP1003" i="12"/>
  <c r="C1003" i="16" s="1"/>
  <c r="AP1005" i="12"/>
  <c r="C1005" i="16" s="1"/>
  <c r="AP1007" i="12"/>
  <c r="C1007" i="16" s="1"/>
  <c r="AP1009" i="12"/>
  <c r="C1009" i="16" s="1"/>
  <c r="AP1011" i="12"/>
  <c r="C1011" i="16" s="1"/>
  <c r="AP1013" i="12"/>
  <c r="C1013" i="16" s="1"/>
  <c r="AP1015" i="12"/>
  <c r="C1015" i="16" s="1"/>
  <c r="AP1017" i="12"/>
  <c r="C1017" i="16" s="1"/>
  <c r="AP1019" i="12"/>
  <c r="C1019" i="16" s="1"/>
  <c r="AP1021" i="12"/>
  <c r="C1021" i="16" s="1"/>
  <c r="AP1023" i="12"/>
  <c r="C1023" i="16" s="1"/>
  <c r="AP1025" i="12"/>
  <c r="C1025" i="16" s="1"/>
  <c r="AP1027" i="12"/>
  <c r="C1027" i="16" s="1"/>
  <c r="AR1027" i="12"/>
  <c r="E1027" i="16" s="1"/>
  <c r="AR1015" i="12"/>
  <c r="E1015" i="16" s="1"/>
  <c r="AR1003" i="12"/>
  <c r="E1003" i="16" s="1"/>
  <c r="AR997" i="12"/>
  <c r="E997" i="16" s="1"/>
  <c r="AR991" i="12"/>
  <c r="E991" i="16" s="1"/>
  <c r="AR985" i="12"/>
  <c r="E985" i="16" s="1"/>
  <c r="AR979" i="12"/>
  <c r="E979" i="16" s="1"/>
  <c r="AR973" i="12"/>
  <c r="E973" i="16" s="1"/>
  <c r="AR967" i="12"/>
  <c r="E967" i="16" s="1"/>
  <c r="AR961" i="12"/>
  <c r="E961" i="16" s="1"/>
  <c r="AR955" i="12"/>
  <c r="E955" i="16" s="1"/>
  <c r="AR949" i="12"/>
  <c r="E949" i="16" s="1"/>
  <c r="AR943" i="12"/>
  <c r="E943" i="16" s="1"/>
  <c r="AR937" i="12"/>
  <c r="E937" i="16" s="1"/>
  <c r="AR931" i="12"/>
  <c r="E931" i="16" s="1"/>
  <c r="AR925" i="12"/>
  <c r="E925" i="16" s="1"/>
  <c r="AR919" i="12"/>
  <c r="E919" i="16" s="1"/>
  <c r="AR913" i="12"/>
  <c r="E913" i="16" s="1"/>
  <c r="AR907" i="12"/>
  <c r="E907" i="16" s="1"/>
  <c r="AR901" i="12"/>
  <c r="E901" i="16" s="1"/>
  <c r="AR895" i="12"/>
  <c r="E895" i="16" s="1"/>
  <c r="AR889" i="12"/>
  <c r="E889" i="16" s="1"/>
  <c r="AR883" i="12"/>
  <c r="E883" i="16" s="1"/>
  <c r="AR877" i="12"/>
  <c r="E877" i="16" s="1"/>
  <c r="AR871" i="12"/>
  <c r="E871" i="16" s="1"/>
  <c r="AR865" i="12"/>
  <c r="E865" i="16" s="1"/>
  <c r="AR859" i="12"/>
  <c r="E859" i="16" s="1"/>
  <c r="AR853" i="12"/>
  <c r="E853" i="16" s="1"/>
  <c r="AR847" i="12"/>
  <c r="E847" i="16" s="1"/>
  <c r="AR841" i="12"/>
  <c r="E841" i="16" s="1"/>
  <c r="AR835" i="12"/>
  <c r="E835" i="16" s="1"/>
  <c r="AR829" i="12"/>
  <c r="E829" i="16" s="1"/>
  <c r="AR823" i="12"/>
  <c r="E823" i="16" s="1"/>
  <c r="AR817" i="12"/>
  <c r="E817" i="16" s="1"/>
  <c r="AR811" i="12"/>
  <c r="E811" i="16" s="1"/>
  <c r="AR805" i="12"/>
  <c r="E805" i="16" s="1"/>
  <c r="AR799" i="12"/>
  <c r="E799" i="16" s="1"/>
  <c r="AR793" i="12"/>
  <c r="E793" i="16" s="1"/>
  <c r="AR787" i="12"/>
  <c r="E787" i="16" s="1"/>
  <c r="AR781" i="12"/>
  <c r="E781" i="16" s="1"/>
  <c r="AR775" i="12"/>
  <c r="E775" i="16" s="1"/>
  <c r="AR769" i="12"/>
  <c r="E769" i="16" s="1"/>
  <c r="AR763" i="12"/>
  <c r="E763" i="16" s="1"/>
  <c r="AR757" i="12"/>
  <c r="E757" i="16" s="1"/>
  <c r="AR751" i="12"/>
  <c r="E751" i="16" s="1"/>
  <c r="AR745" i="12"/>
  <c r="E745" i="16" s="1"/>
  <c r="AR739" i="12"/>
  <c r="E739" i="16" s="1"/>
  <c r="AR733" i="12"/>
  <c r="E733" i="16" s="1"/>
  <c r="AR727" i="12"/>
  <c r="E727" i="16" s="1"/>
  <c r="AR721" i="12"/>
  <c r="E721" i="16" s="1"/>
  <c r="AR715" i="12"/>
  <c r="E715" i="16" s="1"/>
  <c r="AR709" i="12"/>
  <c r="E709" i="16" s="1"/>
  <c r="AR703" i="12"/>
  <c r="E703" i="16" s="1"/>
  <c r="AR697" i="12"/>
  <c r="E697" i="16" s="1"/>
  <c r="AR691" i="12"/>
  <c r="E691" i="16" s="1"/>
  <c r="AR685" i="12"/>
  <c r="E685" i="16" s="1"/>
  <c r="AR679" i="12"/>
  <c r="E679" i="16" s="1"/>
  <c r="AR673" i="12"/>
  <c r="E673" i="16" s="1"/>
  <c r="AR667" i="12"/>
  <c r="E667" i="16" s="1"/>
  <c r="AR661" i="12"/>
  <c r="E661" i="16" s="1"/>
  <c r="AR655" i="12"/>
  <c r="E655" i="16" s="1"/>
  <c r="AR649" i="12"/>
  <c r="E649" i="16" s="1"/>
  <c r="AR643" i="12"/>
  <c r="E643" i="16" s="1"/>
  <c r="AR637" i="12"/>
  <c r="E637" i="16" s="1"/>
  <c r="AR631" i="12"/>
  <c r="E631" i="16" s="1"/>
  <c r="AR625" i="12"/>
  <c r="E625" i="16" s="1"/>
  <c r="AR619" i="12"/>
  <c r="E619" i="16" s="1"/>
  <c r="AR613" i="12"/>
  <c r="E613" i="16" s="1"/>
  <c r="AR607" i="12"/>
  <c r="E607" i="16" s="1"/>
  <c r="AR601" i="12"/>
  <c r="E601" i="16" s="1"/>
  <c r="AR595" i="12"/>
  <c r="E595" i="16" s="1"/>
  <c r="AR589" i="12"/>
  <c r="E589" i="16" s="1"/>
  <c r="AR583" i="12"/>
  <c r="E583" i="16" s="1"/>
  <c r="AR577" i="12"/>
  <c r="E577" i="16" s="1"/>
  <c r="AQ677" i="12"/>
  <c r="D677" i="16" s="1"/>
  <c r="AQ681" i="12"/>
  <c r="D681" i="16" s="1"/>
  <c r="AQ683" i="12"/>
  <c r="D683" i="16" s="1"/>
  <c r="AQ687" i="12"/>
  <c r="D687" i="16" s="1"/>
  <c r="AQ689" i="12"/>
  <c r="D689" i="16" s="1"/>
  <c r="AQ693" i="12"/>
  <c r="D693" i="16" s="1"/>
  <c r="AQ695" i="12"/>
  <c r="D695" i="16" s="1"/>
  <c r="AQ697" i="12"/>
  <c r="D697" i="16" s="1"/>
  <c r="AQ699" i="12"/>
  <c r="D699" i="16" s="1"/>
  <c r="AQ701" i="12"/>
  <c r="D701" i="16" s="1"/>
  <c r="AQ705" i="12"/>
  <c r="D705" i="16" s="1"/>
  <c r="AQ707" i="12"/>
  <c r="D707" i="16" s="1"/>
  <c r="AQ711" i="12"/>
  <c r="D711" i="16" s="1"/>
  <c r="AQ713" i="12"/>
  <c r="D713" i="16" s="1"/>
  <c r="AQ717" i="12"/>
  <c r="D717" i="16" s="1"/>
  <c r="AQ719" i="12"/>
  <c r="D719" i="16" s="1"/>
  <c r="AQ723" i="12"/>
  <c r="D723" i="16" s="1"/>
  <c r="AQ725" i="12"/>
  <c r="D725" i="16" s="1"/>
  <c r="AQ729" i="12"/>
  <c r="D729" i="16" s="1"/>
  <c r="AQ731" i="12"/>
  <c r="D731" i="16" s="1"/>
  <c r="AQ735" i="12"/>
  <c r="D735" i="16" s="1"/>
  <c r="AQ737" i="12"/>
  <c r="D737" i="16" s="1"/>
  <c r="AQ741" i="12"/>
  <c r="D741" i="16" s="1"/>
  <c r="AQ743" i="12"/>
  <c r="D743" i="16" s="1"/>
  <c r="AQ747" i="12"/>
  <c r="D747" i="16" s="1"/>
  <c r="AQ749" i="12"/>
  <c r="D749" i="16" s="1"/>
  <c r="AQ753" i="12"/>
  <c r="D753" i="16" s="1"/>
  <c r="AQ755" i="12"/>
  <c r="D755" i="16" s="1"/>
  <c r="AQ759" i="12"/>
  <c r="D759" i="16" s="1"/>
  <c r="AQ761" i="12"/>
  <c r="D761" i="16" s="1"/>
  <c r="AQ765" i="12"/>
  <c r="D765" i="16" s="1"/>
  <c r="AQ767" i="12"/>
  <c r="D767" i="16" s="1"/>
  <c r="AQ769" i="12"/>
  <c r="D769" i="16" s="1"/>
  <c r="AQ771" i="12"/>
  <c r="D771" i="16" s="1"/>
  <c r="AQ773" i="12"/>
  <c r="D773" i="16" s="1"/>
  <c r="AQ777" i="12"/>
  <c r="D777" i="16" s="1"/>
  <c r="AQ779" i="12"/>
  <c r="D779" i="16" s="1"/>
  <c r="AQ783" i="12"/>
  <c r="D783" i="16" s="1"/>
  <c r="AQ785" i="12"/>
  <c r="D785" i="16" s="1"/>
  <c r="AQ789" i="12"/>
  <c r="D789" i="16" s="1"/>
  <c r="AQ791" i="12"/>
  <c r="D791" i="16" s="1"/>
  <c r="AQ795" i="12"/>
  <c r="D795" i="16" s="1"/>
  <c r="AQ797" i="12"/>
  <c r="D797" i="16" s="1"/>
  <c r="AQ801" i="12"/>
  <c r="D801" i="16" s="1"/>
  <c r="AQ803" i="12"/>
  <c r="D803" i="16" s="1"/>
  <c r="AQ807" i="12"/>
  <c r="D807" i="16" s="1"/>
  <c r="AQ809" i="12"/>
  <c r="D809" i="16" s="1"/>
  <c r="AQ813" i="12"/>
  <c r="D813" i="16" s="1"/>
  <c r="AQ815" i="12"/>
  <c r="D815" i="16" s="1"/>
  <c r="AQ819" i="12"/>
  <c r="D819" i="16" s="1"/>
  <c r="AQ821" i="12"/>
  <c r="D821" i="16" s="1"/>
  <c r="AQ825" i="12"/>
  <c r="D825" i="16" s="1"/>
  <c r="AQ827" i="12"/>
  <c r="D827" i="16" s="1"/>
  <c r="AQ831" i="12"/>
  <c r="D831" i="16" s="1"/>
  <c r="AQ833" i="12"/>
  <c r="D833" i="16" s="1"/>
  <c r="AQ837" i="12"/>
  <c r="D837" i="16" s="1"/>
  <c r="AQ839" i="12"/>
  <c r="D839" i="16" s="1"/>
  <c r="AQ843" i="12"/>
  <c r="D843" i="16" s="1"/>
  <c r="AQ845" i="12"/>
  <c r="D845" i="16" s="1"/>
  <c r="AQ849" i="12"/>
  <c r="D849" i="16" s="1"/>
  <c r="AQ851" i="12"/>
  <c r="D851" i="16" s="1"/>
  <c r="AQ855" i="12"/>
  <c r="D855" i="16" s="1"/>
  <c r="AQ857" i="12"/>
  <c r="D857" i="16" s="1"/>
  <c r="AQ861" i="12"/>
  <c r="D861" i="16" s="1"/>
  <c r="AQ863" i="12"/>
  <c r="D863" i="16" s="1"/>
  <c r="AQ867" i="12"/>
  <c r="D867" i="16" s="1"/>
  <c r="AQ869" i="12"/>
  <c r="D869" i="16" s="1"/>
  <c r="AQ873" i="12"/>
  <c r="D873" i="16" s="1"/>
  <c r="AQ875" i="12"/>
  <c r="D875" i="16" s="1"/>
  <c r="AQ879" i="12"/>
  <c r="D879" i="16" s="1"/>
  <c r="AQ881" i="12"/>
  <c r="D881" i="16" s="1"/>
  <c r="AQ885" i="12"/>
  <c r="D885" i="16" s="1"/>
  <c r="AQ887" i="12"/>
  <c r="D887" i="16" s="1"/>
  <c r="AQ891" i="12"/>
  <c r="D891" i="16" s="1"/>
  <c r="AQ893" i="12"/>
  <c r="D893" i="16" s="1"/>
  <c r="AQ897" i="12"/>
  <c r="D897" i="16" s="1"/>
  <c r="AQ899" i="12"/>
  <c r="D899" i="16" s="1"/>
  <c r="AQ903" i="12"/>
  <c r="D903" i="16" s="1"/>
  <c r="AQ905" i="12"/>
  <c r="D905" i="16" s="1"/>
  <c r="AQ909" i="12"/>
  <c r="D909" i="16" s="1"/>
  <c r="AQ911" i="12"/>
  <c r="D911" i="16" s="1"/>
  <c r="AQ915" i="12"/>
  <c r="D915" i="16" s="1"/>
  <c r="AQ917" i="12"/>
  <c r="D917" i="16" s="1"/>
  <c r="AQ921" i="12"/>
  <c r="D921" i="16" s="1"/>
  <c r="AQ923" i="12"/>
  <c r="D923" i="16" s="1"/>
  <c r="AQ927" i="12"/>
  <c r="D927" i="16" s="1"/>
  <c r="AQ929" i="12"/>
  <c r="D929" i="16" s="1"/>
  <c r="AQ933" i="12"/>
  <c r="D933" i="16" s="1"/>
  <c r="AQ935" i="12"/>
  <c r="D935" i="16" s="1"/>
  <c r="AQ939" i="12"/>
  <c r="D939" i="16" s="1"/>
  <c r="AQ941" i="12"/>
  <c r="D941" i="16" s="1"/>
  <c r="AQ945" i="12"/>
  <c r="D945" i="16" s="1"/>
  <c r="AQ947" i="12"/>
  <c r="D947" i="16" s="1"/>
  <c r="AQ951" i="12"/>
  <c r="D951" i="16" s="1"/>
  <c r="AQ953" i="12"/>
  <c r="D953" i="16" s="1"/>
  <c r="AQ957" i="12"/>
  <c r="D957" i="16" s="1"/>
  <c r="AQ959" i="12"/>
  <c r="D959" i="16" s="1"/>
  <c r="AQ963" i="12"/>
  <c r="D963" i="16" s="1"/>
  <c r="AQ965" i="12"/>
  <c r="D965" i="16" s="1"/>
  <c r="AQ969" i="12"/>
  <c r="D969" i="16" s="1"/>
  <c r="AQ971" i="12"/>
  <c r="D971" i="16" s="1"/>
  <c r="AQ975" i="12"/>
  <c r="D975" i="16" s="1"/>
  <c r="AQ977" i="12"/>
  <c r="D977" i="16" s="1"/>
  <c r="AQ981" i="12"/>
  <c r="D981" i="16" s="1"/>
  <c r="AQ983" i="12"/>
  <c r="D983" i="16" s="1"/>
  <c r="AQ987" i="12"/>
  <c r="D987" i="16" s="1"/>
  <c r="AQ989" i="12"/>
  <c r="D989" i="16" s="1"/>
  <c r="AQ993" i="12"/>
  <c r="D993" i="16" s="1"/>
  <c r="AQ995" i="12"/>
  <c r="D995" i="16" s="1"/>
  <c r="AQ999" i="12"/>
  <c r="D999" i="16" s="1"/>
  <c r="AQ1001" i="12"/>
  <c r="D1001" i="16" s="1"/>
  <c r="AQ1005" i="12"/>
  <c r="D1005" i="16" s="1"/>
  <c r="AQ1007" i="12"/>
  <c r="D1007" i="16" s="1"/>
  <c r="AQ1011" i="12"/>
  <c r="D1011" i="16" s="1"/>
  <c r="AQ1013" i="12"/>
  <c r="D1013" i="16" s="1"/>
  <c r="AQ1017" i="12"/>
  <c r="D1017" i="16" s="1"/>
  <c r="AQ1019" i="12"/>
  <c r="D1019" i="16" s="1"/>
  <c r="AQ1023" i="12"/>
  <c r="D1023" i="16" s="1"/>
  <c r="AQ1025" i="12"/>
  <c r="D1025" i="16" s="1"/>
  <c r="AR1026" i="12"/>
  <c r="E1026" i="16" s="1"/>
  <c r="AR1020" i="12"/>
  <c r="E1020" i="16" s="1"/>
  <c r="AR1014" i="12"/>
  <c r="E1014" i="16" s="1"/>
  <c r="AR1008" i="12"/>
  <c r="E1008" i="16" s="1"/>
  <c r="AR1002" i="12"/>
  <c r="E1002" i="16" s="1"/>
  <c r="AR996" i="12"/>
  <c r="E996" i="16" s="1"/>
  <c r="AR990" i="12"/>
  <c r="E990" i="16" s="1"/>
  <c r="AR984" i="12"/>
  <c r="E984" i="16" s="1"/>
  <c r="AR978" i="12"/>
  <c r="E978" i="16" s="1"/>
  <c r="AR972" i="12"/>
  <c r="E972" i="16" s="1"/>
  <c r="AR966" i="12"/>
  <c r="E966" i="16" s="1"/>
  <c r="AR960" i="12"/>
  <c r="E960" i="16" s="1"/>
  <c r="AR954" i="12"/>
  <c r="E954" i="16" s="1"/>
  <c r="AR948" i="12"/>
  <c r="E948" i="16" s="1"/>
  <c r="AR942" i="12"/>
  <c r="E942" i="16" s="1"/>
  <c r="AR936" i="12"/>
  <c r="E936" i="16" s="1"/>
  <c r="AR930" i="12"/>
  <c r="E930" i="16" s="1"/>
  <c r="AR924" i="12"/>
  <c r="E924" i="16" s="1"/>
  <c r="AR918" i="12"/>
  <c r="E918" i="16" s="1"/>
  <c r="AR912" i="12"/>
  <c r="E912" i="16" s="1"/>
  <c r="AR906" i="12"/>
  <c r="E906" i="16" s="1"/>
  <c r="AR900" i="12"/>
  <c r="E900" i="16" s="1"/>
  <c r="AR894" i="12"/>
  <c r="E894" i="16" s="1"/>
  <c r="AR888" i="12"/>
  <c r="E888" i="16" s="1"/>
  <c r="AR882" i="12"/>
  <c r="E882" i="16" s="1"/>
  <c r="AR876" i="12"/>
  <c r="E876" i="16" s="1"/>
  <c r="AR870" i="12"/>
  <c r="E870" i="16" s="1"/>
  <c r="AR864" i="12"/>
  <c r="E864" i="16" s="1"/>
  <c r="AR858" i="12"/>
  <c r="E858" i="16" s="1"/>
  <c r="AR852" i="12"/>
  <c r="E852" i="16" s="1"/>
  <c r="AR846" i="12"/>
  <c r="E846" i="16" s="1"/>
  <c r="AR840" i="12"/>
  <c r="E840" i="16" s="1"/>
  <c r="AR834" i="12"/>
  <c r="E834" i="16" s="1"/>
  <c r="AR828" i="12"/>
  <c r="E828" i="16" s="1"/>
  <c r="AR822" i="12"/>
  <c r="E822" i="16" s="1"/>
  <c r="AR816" i="12"/>
  <c r="E816" i="16" s="1"/>
  <c r="AR810" i="12"/>
  <c r="E810" i="16" s="1"/>
  <c r="AR804" i="12"/>
  <c r="E804" i="16" s="1"/>
  <c r="AR798" i="12"/>
  <c r="E798" i="16" s="1"/>
  <c r="AR792" i="12"/>
  <c r="E792" i="16" s="1"/>
  <c r="AR786" i="12"/>
  <c r="E786" i="16" s="1"/>
  <c r="AR780" i="12"/>
  <c r="E780" i="16" s="1"/>
  <c r="AR774" i="12"/>
  <c r="E774" i="16" s="1"/>
  <c r="AR768" i="12"/>
  <c r="E768" i="16" s="1"/>
  <c r="AR762" i="12"/>
  <c r="E762" i="16" s="1"/>
  <c r="AR756" i="12"/>
  <c r="E756" i="16" s="1"/>
  <c r="AR750" i="12"/>
  <c r="E750" i="16" s="1"/>
  <c r="AR744" i="12"/>
  <c r="E744" i="16" s="1"/>
  <c r="AR738" i="12"/>
  <c r="E738" i="16" s="1"/>
  <c r="AR732" i="12"/>
  <c r="E732" i="16" s="1"/>
  <c r="AR726" i="12"/>
  <c r="E726" i="16" s="1"/>
  <c r="AR720" i="12"/>
  <c r="E720" i="16" s="1"/>
  <c r="AR714" i="12"/>
  <c r="E714" i="16" s="1"/>
  <c r="AR708" i="12"/>
  <c r="E708" i="16" s="1"/>
  <c r="AR702" i="12"/>
  <c r="E702" i="16" s="1"/>
  <c r="AR696" i="12"/>
  <c r="E696" i="16" s="1"/>
  <c r="AR690" i="12"/>
  <c r="E690" i="16" s="1"/>
  <c r="AR684" i="12"/>
  <c r="E684" i="16" s="1"/>
  <c r="AR678" i="12"/>
  <c r="E678" i="16" s="1"/>
  <c r="AR672" i="12"/>
  <c r="E672" i="16" s="1"/>
  <c r="AR666" i="12"/>
  <c r="E666" i="16" s="1"/>
  <c r="AR660" i="12"/>
  <c r="E660" i="16" s="1"/>
  <c r="AR654" i="12"/>
  <c r="E654" i="16" s="1"/>
  <c r="AR648" i="12"/>
  <c r="E648" i="16" s="1"/>
  <c r="AR642" i="12"/>
  <c r="E642" i="16" s="1"/>
  <c r="AR636" i="12"/>
  <c r="E636" i="16" s="1"/>
  <c r="AR630" i="12"/>
  <c r="E630" i="16" s="1"/>
  <c r="AR624" i="12"/>
  <c r="E624" i="16" s="1"/>
  <c r="AR618" i="12"/>
  <c r="E618" i="16" s="1"/>
  <c r="AR612" i="12"/>
  <c r="E612" i="16" s="1"/>
  <c r="AR606" i="12"/>
  <c r="E606" i="16" s="1"/>
  <c r="AR600" i="12"/>
  <c r="E600" i="16" s="1"/>
  <c r="AR594" i="12"/>
  <c r="E594" i="16" s="1"/>
  <c r="AR588" i="12"/>
  <c r="E588" i="16" s="1"/>
  <c r="AO455" i="12"/>
  <c r="AO457" i="12"/>
  <c r="AO459" i="12"/>
  <c r="AO461" i="12"/>
  <c r="AO463" i="12"/>
  <c r="AO465" i="12"/>
  <c r="AO467" i="12"/>
  <c r="AO469" i="12"/>
  <c r="AO471" i="12"/>
  <c r="AO473" i="12"/>
  <c r="AO475" i="12"/>
  <c r="AO477" i="12"/>
  <c r="AO479" i="12"/>
  <c r="AO481" i="12"/>
  <c r="AO483" i="12"/>
  <c r="AO485" i="12"/>
  <c r="AO487" i="12"/>
  <c r="AO489" i="12"/>
  <c r="AO491" i="12"/>
  <c r="AO493" i="12"/>
  <c r="AO495" i="12"/>
  <c r="AO497" i="12"/>
  <c r="AO499" i="12"/>
  <c r="AO501" i="12"/>
  <c r="AO503" i="12"/>
  <c r="AO505" i="12"/>
  <c r="AO507" i="12"/>
  <c r="AO509" i="12"/>
  <c r="AO511" i="12"/>
  <c r="AO513" i="12"/>
  <c r="AO515" i="12"/>
  <c r="AO517" i="12"/>
  <c r="AO519" i="12"/>
  <c r="AO521" i="12"/>
  <c r="AO523" i="12"/>
  <c r="AO525" i="12"/>
  <c r="AO527" i="12"/>
  <c r="AO529" i="12"/>
  <c r="AO531" i="12"/>
  <c r="AO533" i="12"/>
  <c r="AO535" i="12"/>
  <c r="AO537" i="12"/>
  <c r="AO539" i="12"/>
  <c r="AO541" i="12"/>
  <c r="AO543" i="12"/>
  <c r="AO545" i="12"/>
  <c r="AO547" i="12"/>
  <c r="AO549" i="12"/>
  <c r="AO551" i="12"/>
  <c r="AO553" i="12"/>
  <c r="AO555" i="12"/>
  <c r="AO557" i="12"/>
  <c r="AO559" i="12"/>
  <c r="AO561" i="12"/>
  <c r="AO563" i="12"/>
  <c r="AO565" i="12"/>
  <c r="AO567" i="12"/>
  <c r="AO569" i="12"/>
  <c r="AO571" i="12"/>
  <c r="AO573" i="12"/>
  <c r="AO575" i="12"/>
  <c r="AO577" i="12"/>
  <c r="AO579" i="12"/>
  <c r="AO581" i="12"/>
  <c r="AO583" i="12"/>
  <c r="AO585" i="12"/>
  <c r="AO587" i="12"/>
  <c r="AO589" i="12"/>
  <c r="AO591" i="12"/>
  <c r="AO593" i="12"/>
  <c r="AO595" i="12"/>
  <c r="AO597" i="12"/>
  <c r="AO599" i="12"/>
  <c r="AO601" i="12"/>
  <c r="AO603" i="12"/>
  <c r="AO605" i="12"/>
  <c r="AO607" i="12"/>
  <c r="AO609" i="12"/>
  <c r="AO611" i="12"/>
  <c r="AO613" i="12"/>
  <c r="AO615" i="12"/>
  <c r="AO617" i="12"/>
  <c r="AO619" i="12"/>
  <c r="AO621" i="12"/>
  <c r="AO623" i="12"/>
  <c r="AO625" i="12"/>
  <c r="AO627" i="12"/>
  <c r="AO629" i="12"/>
  <c r="AO631" i="12"/>
  <c r="AO633" i="12"/>
  <c r="AO635" i="12"/>
  <c r="AO637" i="12"/>
  <c r="AO639" i="12"/>
  <c r="AO641" i="12"/>
  <c r="AO643" i="12"/>
  <c r="AO645" i="12"/>
  <c r="AO647" i="12"/>
  <c r="AO649" i="12"/>
  <c r="AO651" i="12"/>
  <c r="AO653" i="12"/>
  <c r="AO655" i="12"/>
  <c r="AO657" i="12"/>
  <c r="AO659" i="12"/>
  <c r="AO661" i="12"/>
  <c r="AO663" i="12"/>
  <c r="AO665" i="12"/>
  <c r="AO667" i="12"/>
  <c r="AO669" i="12"/>
  <c r="AO671" i="12"/>
  <c r="AO673" i="12"/>
  <c r="AO675" i="12"/>
  <c r="AO677" i="12"/>
  <c r="AO679" i="12"/>
  <c r="AO681" i="12"/>
  <c r="AO683" i="12"/>
  <c r="AO685" i="12"/>
  <c r="AO687" i="12"/>
  <c r="AO689" i="12"/>
  <c r="AO691" i="12"/>
  <c r="AO693" i="12"/>
  <c r="AO695" i="12"/>
  <c r="AO697" i="12"/>
  <c r="AO699" i="12"/>
  <c r="AO701" i="12"/>
  <c r="AO703" i="12"/>
  <c r="AO705" i="12"/>
  <c r="AO707" i="12"/>
  <c r="AO709" i="12"/>
  <c r="AO711" i="12"/>
  <c r="AO713" i="12"/>
  <c r="AO715" i="12"/>
  <c r="AO717" i="12"/>
  <c r="AO719" i="12"/>
  <c r="AO721" i="12"/>
  <c r="AO723" i="12"/>
  <c r="AO725" i="12"/>
  <c r="AO727" i="12"/>
  <c r="AO729" i="12"/>
  <c r="AO731" i="12"/>
  <c r="AO733" i="12"/>
  <c r="AO735" i="12"/>
  <c r="AO737" i="12"/>
  <c r="AO739" i="12"/>
  <c r="AO741" i="12"/>
  <c r="AO743" i="12"/>
  <c r="AO745" i="12"/>
  <c r="AO747" i="12"/>
  <c r="AO749" i="12"/>
  <c r="AO751" i="12"/>
  <c r="AO753" i="12"/>
  <c r="AO755" i="12"/>
  <c r="AO757" i="12"/>
  <c r="AO759" i="12"/>
  <c r="AO761" i="12"/>
  <c r="AO763" i="12"/>
  <c r="AO765" i="12"/>
  <c r="AO769" i="12"/>
  <c r="AO771" i="12"/>
  <c r="AO775" i="12"/>
  <c r="AO777" i="12"/>
  <c r="AO781" i="12"/>
  <c r="AO783" i="12"/>
  <c r="AO787" i="12"/>
  <c r="AO789" i="12"/>
  <c r="AO793" i="12"/>
  <c r="AO795" i="12"/>
  <c r="AO799" i="12"/>
  <c r="AO801" i="12"/>
  <c r="AO805" i="12"/>
  <c r="AO807" i="12"/>
  <c r="AO811" i="12"/>
  <c r="AO813" i="12"/>
  <c r="AO817" i="12"/>
  <c r="AO819" i="12"/>
  <c r="AO823" i="12"/>
  <c r="AO825" i="12"/>
  <c r="AO829" i="12"/>
  <c r="AO831" i="12"/>
  <c r="AO835" i="12"/>
  <c r="AO837" i="12"/>
  <c r="AO841" i="12"/>
  <c r="AO843" i="12"/>
  <c r="AO847" i="12"/>
  <c r="AO849" i="12"/>
  <c r="AO853" i="12"/>
  <c r="AO855" i="12"/>
  <c r="AO859" i="12"/>
  <c r="AO861" i="12"/>
  <c r="AO865" i="12"/>
  <c r="AO867" i="12"/>
  <c r="AO871" i="12"/>
  <c r="AO873" i="12"/>
  <c r="AO877" i="12"/>
  <c r="AO879" i="12"/>
  <c r="AO883" i="12"/>
  <c r="AO885" i="12"/>
  <c r="AO889" i="12"/>
  <c r="AO891" i="12"/>
  <c r="AO895" i="12"/>
  <c r="AO897" i="12"/>
  <c r="AO901" i="12"/>
  <c r="AO903" i="12"/>
  <c r="AO907" i="12"/>
  <c r="AO909" i="12"/>
  <c r="AO913" i="12"/>
  <c r="AO915" i="12"/>
  <c r="AO919" i="12"/>
  <c r="AO921" i="12"/>
  <c r="AO925" i="12"/>
  <c r="AO927" i="12"/>
  <c r="AO931" i="12"/>
  <c r="AO933" i="12"/>
  <c r="AO937" i="12"/>
  <c r="AO939" i="12"/>
  <c r="AO943" i="12"/>
  <c r="AO945" i="12"/>
  <c r="AO949" i="12"/>
  <c r="AO951" i="12"/>
  <c r="AO955" i="12"/>
  <c r="AO957" i="12"/>
  <c r="AO961" i="12"/>
  <c r="AO963" i="12"/>
  <c r="AO967" i="12"/>
  <c r="AO969" i="12"/>
  <c r="AO973" i="12"/>
  <c r="AO975" i="12"/>
  <c r="AO979" i="12"/>
  <c r="AO981" i="12"/>
  <c r="AO985" i="12"/>
  <c r="AO987" i="12"/>
  <c r="AO991" i="12"/>
  <c r="AO993" i="12"/>
  <c r="AO997" i="12"/>
  <c r="AO999" i="12"/>
  <c r="AO1003" i="12"/>
  <c r="AO1005" i="12"/>
  <c r="AO1009" i="12"/>
  <c r="AO1011" i="12"/>
  <c r="AO1015" i="12"/>
  <c r="AO1017" i="12"/>
  <c r="AO1021" i="12"/>
  <c r="AO1023" i="12"/>
  <c r="AO1027" i="12"/>
  <c r="AR6" i="12"/>
  <c r="E6" i="16" s="1"/>
  <c r="AR581" i="12"/>
  <c r="E581" i="16" s="1"/>
  <c r="AR575" i="12"/>
  <c r="E575" i="16" s="1"/>
  <c r="AR569" i="12"/>
  <c r="E569" i="16" s="1"/>
  <c r="AR563" i="12"/>
  <c r="E563" i="16" s="1"/>
  <c r="AR557" i="12"/>
  <c r="E557" i="16" s="1"/>
  <c r="AR551" i="12"/>
  <c r="E551" i="16" s="1"/>
  <c r="AR545" i="12"/>
  <c r="E545" i="16" s="1"/>
  <c r="AR539" i="12"/>
  <c r="E539" i="16" s="1"/>
  <c r="AR533" i="12"/>
  <c r="E533" i="16" s="1"/>
  <c r="AR527" i="12"/>
  <c r="E527" i="16" s="1"/>
  <c r="AR521" i="12"/>
  <c r="E521" i="16" s="1"/>
  <c r="AR515" i="12"/>
  <c r="E515" i="16" s="1"/>
  <c r="AR509" i="12"/>
  <c r="E509" i="16" s="1"/>
  <c r="AR503" i="12"/>
  <c r="E503" i="16" s="1"/>
  <c r="AR497" i="12"/>
  <c r="E497" i="16" s="1"/>
  <c r="AR491" i="12"/>
  <c r="E491" i="16" s="1"/>
  <c r="AR485" i="12"/>
  <c r="E485" i="16" s="1"/>
  <c r="AR479" i="12"/>
  <c r="E479" i="16" s="1"/>
  <c r="AR473" i="12"/>
  <c r="E473" i="16" s="1"/>
  <c r="AR467" i="12"/>
  <c r="E467" i="16" s="1"/>
  <c r="AR461" i="12"/>
  <c r="E461" i="16" s="1"/>
  <c r="AR455" i="12"/>
  <c r="E455" i="16" s="1"/>
  <c r="AR449" i="12"/>
  <c r="E449" i="16" s="1"/>
  <c r="AR443" i="12"/>
  <c r="E443" i="16" s="1"/>
  <c r="AR437" i="12"/>
  <c r="E437" i="16" s="1"/>
  <c r="AR431" i="12"/>
  <c r="E431" i="16" s="1"/>
  <c r="AR425" i="12"/>
  <c r="E425" i="16" s="1"/>
  <c r="AR419" i="12"/>
  <c r="E419" i="16" s="1"/>
  <c r="AR413" i="12"/>
  <c r="E413" i="16" s="1"/>
  <c r="AR407" i="12"/>
  <c r="E407" i="16" s="1"/>
  <c r="AR401" i="12"/>
  <c r="E401" i="16" s="1"/>
  <c r="AR395" i="12"/>
  <c r="E395" i="16" s="1"/>
  <c r="AR389" i="12"/>
  <c r="E389" i="16" s="1"/>
  <c r="AR383" i="12"/>
  <c r="E383" i="16" s="1"/>
  <c r="AR377" i="12"/>
  <c r="E377" i="16" s="1"/>
  <c r="AR371" i="12"/>
  <c r="E371" i="16" s="1"/>
  <c r="AR365" i="12"/>
  <c r="E365" i="16" s="1"/>
  <c r="AR359" i="12"/>
  <c r="E359" i="16" s="1"/>
  <c r="AR353" i="12"/>
  <c r="E353" i="16" s="1"/>
  <c r="AR347" i="12"/>
  <c r="E347" i="16" s="1"/>
  <c r="AR341" i="12"/>
  <c r="E341" i="16" s="1"/>
  <c r="AR335" i="12"/>
  <c r="E335" i="16" s="1"/>
  <c r="AR329" i="12"/>
  <c r="E329" i="16" s="1"/>
  <c r="AR323" i="12"/>
  <c r="E323" i="16" s="1"/>
  <c r="AR317" i="12"/>
  <c r="E317" i="16" s="1"/>
  <c r="AR311" i="12"/>
  <c r="E311" i="16" s="1"/>
  <c r="AR305" i="12"/>
  <c r="E305" i="16" s="1"/>
  <c r="AR299" i="12"/>
  <c r="E299" i="16" s="1"/>
  <c r="AR293" i="12"/>
  <c r="E293" i="16" s="1"/>
  <c r="AR287" i="12"/>
  <c r="E287" i="16" s="1"/>
  <c r="AR281" i="12"/>
  <c r="E281" i="16" s="1"/>
  <c r="AR275" i="12"/>
  <c r="E275" i="16" s="1"/>
  <c r="AR269" i="12"/>
  <c r="E269" i="16" s="1"/>
  <c r="AR263" i="12"/>
  <c r="E263" i="16" s="1"/>
  <c r="AR257" i="12"/>
  <c r="E257" i="16" s="1"/>
  <c r="AR251" i="12"/>
  <c r="E251" i="16" s="1"/>
  <c r="AR245" i="12"/>
  <c r="E245" i="16" s="1"/>
  <c r="AR239" i="12"/>
  <c r="E239" i="16" s="1"/>
  <c r="AR233" i="12"/>
  <c r="E233" i="16" s="1"/>
  <c r="AR227" i="12"/>
  <c r="E227" i="16" s="1"/>
  <c r="AR221" i="12"/>
  <c r="E221" i="16" s="1"/>
  <c r="AR215" i="12"/>
  <c r="E215" i="16" s="1"/>
  <c r="AR209" i="12"/>
  <c r="E209" i="16" s="1"/>
  <c r="AR203" i="12"/>
  <c r="E203" i="16" s="1"/>
  <c r="AR197" i="12"/>
  <c r="E197" i="16" s="1"/>
  <c r="AR191" i="12"/>
  <c r="E191" i="16" s="1"/>
  <c r="AR185" i="12"/>
  <c r="E185" i="16" s="1"/>
  <c r="AR179" i="12"/>
  <c r="E179" i="16" s="1"/>
  <c r="AR173" i="12"/>
  <c r="E173" i="16" s="1"/>
  <c r="AR167" i="12"/>
  <c r="E167" i="16" s="1"/>
  <c r="AR161" i="12"/>
  <c r="E161" i="16" s="1"/>
  <c r="AR155" i="12"/>
  <c r="E155" i="16" s="1"/>
  <c r="AR149" i="12"/>
  <c r="E149" i="16" s="1"/>
  <c r="AR143" i="12"/>
  <c r="E143" i="16" s="1"/>
  <c r="AR137" i="12"/>
  <c r="E137" i="16" s="1"/>
  <c r="AR131" i="12"/>
  <c r="E131" i="16" s="1"/>
  <c r="AR125" i="12"/>
  <c r="E125" i="16" s="1"/>
  <c r="AR119" i="12"/>
  <c r="E119" i="16" s="1"/>
  <c r="AR113" i="12"/>
  <c r="E113" i="16" s="1"/>
  <c r="AR107" i="12"/>
  <c r="E107" i="16" s="1"/>
  <c r="AR101" i="12"/>
  <c r="E101" i="16" s="1"/>
  <c r="AR95" i="12"/>
  <c r="E95" i="16" s="1"/>
  <c r="AR89" i="12"/>
  <c r="E89" i="16" s="1"/>
  <c r="AR83" i="12"/>
  <c r="E83" i="16" s="1"/>
  <c r="AR77" i="12"/>
  <c r="E77" i="16" s="1"/>
  <c r="AR71" i="12"/>
  <c r="E71" i="16" s="1"/>
  <c r="AR65" i="12"/>
  <c r="E65" i="16" s="1"/>
  <c r="AR59" i="12"/>
  <c r="E59" i="16" s="1"/>
  <c r="AR53" i="12"/>
  <c r="E53" i="16" s="1"/>
  <c r="AR47" i="12"/>
  <c r="E47" i="16" s="1"/>
  <c r="AR41" i="12"/>
  <c r="E41" i="16" s="1"/>
  <c r="AR35" i="12"/>
  <c r="E35" i="16" s="1"/>
  <c r="AR29" i="12"/>
  <c r="E29" i="16" s="1"/>
  <c r="AR23" i="12"/>
  <c r="E23" i="16" s="1"/>
  <c r="AR17" i="12"/>
  <c r="E17" i="16" s="1"/>
  <c r="AR11" i="12"/>
  <c r="E11" i="16" s="1"/>
  <c r="AR5" i="12"/>
  <c r="E5" i="16" s="1"/>
  <c r="AR3" i="12"/>
  <c r="E3" i="16" s="1"/>
  <c r="AR127" i="12"/>
  <c r="E127" i="16" s="1"/>
  <c r="AR121" i="12"/>
  <c r="E121" i="16" s="1"/>
  <c r="AR115" i="12"/>
  <c r="E115" i="16" s="1"/>
  <c r="AR109" i="12"/>
  <c r="E109" i="16" s="1"/>
  <c r="AR103" i="12"/>
  <c r="E103" i="16" s="1"/>
  <c r="AR97" i="12"/>
  <c r="E97" i="16" s="1"/>
  <c r="AR91" i="12"/>
  <c r="E91" i="16" s="1"/>
  <c r="AR85" i="12"/>
  <c r="E85" i="16" s="1"/>
  <c r="AR79" i="12"/>
  <c r="E79" i="16" s="1"/>
  <c r="AR73" i="12"/>
  <c r="E73" i="16" s="1"/>
  <c r="AR67" i="12"/>
  <c r="E67" i="16" s="1"/>
  <c r="AR61" i="12"/>
  <c r="E61" i="16" s="1"/>
  <c r="AR55" i="12"/>
  <c r="E55" i="16" s="1"/>
  <c r="AR49" i="12"/>
  <c r="E49" i="16" s="1"/>
  <c r="AR43" i="12"/>
  <c r="E43" i="16" s="1"/>
  <c r="AR37" i="12"/>
  <c r="E37" i="16" s="1"/>
  <c r="AR31" i="12"/>
  <c r="E31" i="16" s="1"/>
  <c r="AR25" i="12"/>
  <c r="E25" i="16" s="1"/>
  <c r="AR19" i="12"/>
  <c r="E19" i="16" s="1"/>
  <c r="AR13" i="12"/>
  <c r="E13" i="16" s="1"/>
  <c r="AR7" i="12"/>
  <c r="E7" i="16" s="1"/>
  <c r="AS3" i="6"/>
  <c r="AR3" i="6"/>
  <c r="AQ3" i="6"/>
  <c r="C18" i="1" a="1"/>
  <c r="C18" i="1" s="1"/>
  <c r="C4" i="1" a="1"/>
  <c r="C4" i="1" s="1"/>
  <c r="I36" i="16" l="1"/>
  <c r="Q17" i="16"/>
  <c r="Q14" i="16"/>
  <c r="M21" i="16"/>
  <c r="I12" i="16"/>
  <c r="Q16" i="16"/>
  <c r="Q15" i="16"/>
  <c r="M10" i="16"/>
  <c r="I22" i="16"/>
  <c r="I29" i="16" s="1"/>
  <c r="I13" i="16"/>
  <c r="I35" i="16"/>
  <c r="I11" i="16"/>
  <c r="I21" i="16"/>
  <c r="I28" i="16" s="1"/>
  <c r="I24" i="16"/>
  <c r="M9" i="16"/>
  <c r="I23" i="16"/>
  <c r="I30" i="16" s="1"/>
  <c r="I33" i="16"/>
  <c r="I9" i="16"/>
  <c r="I10" i="16"/>
  <c r="I20" i="16"/>
  <c r="I27" i="16" s="1"/>
  <c r="I32" i="16"/>
  <c r="M23" i="16"/>
  <c r="M22" i="16"/>
  <c r="M13" i="16"/>
  <c r="AY1023" i="12"/>
  <c r="AY1024" i="12"/>
  <c r="AY993" i="12"/>
  <c r="AY994" i="12"/>
  <c r="AR993" i="12"/>
  <c r="E993" i="16" s="1"/>
  <c r="AR992" i="12"/>
  <c r="E992" i="16" s="1"/>
  <c r="AY963" i="12"/>
  <c r="AR963" i="12"/>
  <c r="E963" i="16" s="1"/>
  <c r="AR962" i="12"/>
  <c r="E962" i="16" s="1"/>
  <c r="AY933" i="12"/>
  <c r="AR933" i="12"/>
  <c r="E933" i="16" s="1"/>
  <c r="AR932" i="12"/>
  <c r="E932" i="16" s="1"/>
  <c r="AY934" i="12"/>
  <c r="AY903" i="12"/>
  <c r="AY904" i="12"/>
  <c r="AR902" i="12"/>
  <c r="E902" i="16" s="1"/>
  <c r="AY873" i="12"/>
  <c r="AR872" i="12"/>
  <c r="E872" i="16" s="1"/>
  <c r="AR873" i="12"/>
  <c r="E873" i="16" s="1"/>
  <c r="AY843" i="12"/>
  <c r="AY844" i="12"/>
  <c r="AR843" i="12"/>
  <c r="E843" i="16" s="1"/>
  <c r="AY813" i="12"/>
  <c r="AY814" i="12"/>
  <c r="AR813" i="12"/>
  <c r="E813" i="16" s="1"/>
  <c r="AR812" i="12"/>
  <c r="E812" i="16" s="1"/>
  <c r="AY795" i="12"/>
  <c r="AY796" i="12"/>
  <c r="AR794" i="12"/>
  <c r="E794" i="16" s="1"/>
  <c r="AY771" i="12"/>
  <c r="AY772" i="12"/>
  <c r="AR771" i="12"/>
  <c r="E771" i="16" s="1"/>
  <c r="AY747" i="12"/>
  <c r="AR747" i="12"/>
  <c r="E747" i="16" s="1"/>
  <c r="AR746" i="12"/>
  <c r="E746" i="16" s="1"/>
  <c r="AY729" i="12"/>
  <c r="AR728" i="12"/>
  <c r="E728" i="16" s="1"/>
  <c r="AR729" i="12"/>
  <c r="E729" i="16" s="1"/>
  <c r="AY705" i="12"/>
  <c r="AY706" i="12"/>
  <c r="AR705" i="12"/>
  <c r="E705" i="16" s="1"/>
  <c r="AR704" i="12"/>
  <c r="E704" i="16" s="1"/>
  <c r="AY687" i="12"/>
  <c r="AY688" i="12"/>
  <c r="AR686" i="12"/>
  <c r="E686" i="16" s="1"/>
  <c r="AY669" i="12"/>
  <c r="AY670" i="12"/>
  <c r="AR669" i="12"/>
  <c r="E669" i="16" s="1"/>
  <c r="AR668" i="12"/>
  <c r="E668" i="16" s="1"/>
  <c r="AY651" i="12"/>
  <c r="AY652" i="12"/>
  <c r="AR650" i="12"/>
  <c r="E650" i="16" s="1"/>
  <c r="AY633" i="12"/>
  <c r="AY634" i="12"/>
  <c r="AR633" i="12"/>
  <c r="E633" i="16" s="1"/>
  <c r="AR632" i="12"/>
  <c r="E632" i="16" s="1"/>
  <c r="AY615" i="12"/>
  <c r="AY616" i="12"/>
  <c r="AR614" i="12"/>
  <c r="E614" i="16" s="1"/>
  <c r="AY597" i="12"/>
  <c r="AY598" i="12"/>
  <c r="AR597" i="12"/>
  <c r="E597" i="16" s="1"/>
  <c r="AR596" i="12"/>
  <c r="E596" i="16" s="1"/>
  <c r="AY585" i="12"/>
  <c r="AR584" i="12"/>
  <c r="E584" i="16" s="1"/>
  <c r="AR585" i="12"/>
  <c r="E585" i="16" s="1"/>
  <c r="AY573" i="12"/>
  <c r="AR573" i="12"/>
  <c r="E573" i="16" s="1"/>
  <c r="AR572" i="12"/>
  <c r="E572" i="16" s="1"/>
  <c r="AY574" i="12"/>
  <c r="AY555" i="12"/>
  <c r="AY556" i="12"/>
  <c r="AR555" i="12"/>
  <c r="E555" i="16" s="1"/>
  <c r="AY543" i="12"/>
  <c r="AY544" i="12"/>
  <c r="AR542" i="12"/>
  <c r="E542" i="16" s="1"/>
  <c r="AY531" i="12"/>
  <c r="AR531" i="12"/>
  <c r="E531" i="16" s="1"/>
  <c r="AR530" i="12"/>
  <c r="E530" i="16" s="1"/>
  <c r="AY519" i="12"/>
  <c r="AY520" i="12"/>
  <c r="AR519" i="12"/>
  <c r="E519" i="16" s="1"/>
  <c r="AY507" i="12"/>
  <c r="AY508" i="12"/>
  <c r="AR506" i="12"/>
  <c r="E506" i="16" s="1"/>
  <c r="AY501" i="12"/>
  <c r="AR501" i="12"/>
  <c r="E501" i="16" s="1"/>
  <c r="AR500" i="12"/>
  <c r="E500" i="16" s="1"/>
  <c r="AY502" i="12"/>
  <c r="AY495" i="12"/>
  <c r="AR495" i="12"/>
  <c r="E495" i="16" s="1"/>
  <c r="AR494" i="12"/>
  <c r="E494" i="16" s="1"/>
  <c r="AY483" i="12"/>
  <c r="AY484" i="12"/>
  <c r="AR483" i="12"/>
  <c r="E483" i="16" s="1"/>
  <c r="AY477" i="12"/>
  <c r="AR476" i="12"/>
  <c r="E476" i="16" s="1"/>
  <c r="AY471" i="12"/>
  <c r="AY472" i="12"/>
  <c r="AR470" i="12"/>
  <c r="E470" i="16" s="1"/>
  <c r="AY465" i="12"/>
  <c r="AR464" i="12"/>
  <c r="E464" i="16" s="1"/>
  <c r="AY466" i="12"/>
  <c r="AY459" i="12"/>
  <c r="AR458" i="12"/>
  <c r="E458" i="16" s="1"/>
  <c r="AY453" i="12"/>
  <c r="AY454" i="12"/>
  <c r="AR452" i="12"/>
  <c r="E452" i="16" s="1"/>
  <c r="AY447" i="12"/>
  <c r="AY448" i="12"/>
  <c r="AY441" i="12"/>
  <c r="AR440" i="12"/>
  <c r="E440" i="16" s="1"/>
  <c r="AY435" i="12"/>
  <c r="AY436" i="12"/>
  <c r="AY429" i="12"/>
  <c r="AR428" i="12"/>
  <c r="E428" i="16" s="1"/>
  <c r="AY430" i="12"/>
  <c r="AY423" i="12"/>
  <c r="AR422" i="12"/>
  <c r="E422" i="16" s="1"/>
  <c r="AY417" i="12"/>
  <c r="AY418" i="12"/>
  <c r="AY411" i="12"/>
  <c r="AY412" i="12"/>
  <c r="AR410" i="12"/>
  <c r="E410" i="16" s="1"/>
  <c r="AR423" i="12"/>
  <c r="E423" i="16" s="1"/>
  <c r="AR459" i="12"/>
  <c r="E459" i="16" s="1"/>
  <c r="AR518" i="12"/>
  <c r="E518" i="16" s="1"/>
  <c r="AR615" i="12"/>
  <c r="E615" i="16" s="1"/>
  <c r="AY748" i="12"/>
  <c r="AY586" i="12"/>
  <c r="AY532" i="12"/>
  <c r="AY478" i="12"/>
  <c r="AY424" i="12"/>
  <c r="AY1029" i="12"/>
  <c r="K40" i="16"/>
  <c r="K41" i="16" s="1"/>
  <c r="AR1028" i="12"/>
  <c r="E1028" i="16" s="1"/>
  <c r="AY1005" i="12"/>
  <c r="AR1005" i="12"/>
  <c r="E1005" i="16" s="1"/>
  <c r="AR1004" i="12"/>
  <c r="E1004" i="16" s="1"/>
  <c r="AY1006" i="12"/>
  <c r="AY975" i="12"/>
  <c r="AY976" i="12"/>
  <c r="AR974" i="12"/>
  <c r="E974" i="16" s="1"/>
  <c r="AY945" i="12"/>
  <c r="AR944" i="12"/>
  <c r="E944" i="16" s="1"/>
  <c r="AR945" i="12"/>
  <c r="E945" i="16" s="1"/>
  <c r="AY915" i="12"/>
  <c r="AY916" i="12"/>
  <c r="AR915" i="12"/>
  <c r="E915" i="16" s="1"/>
  <c r="AY885" i="12"/>
  <c r="AY886" i="12"/>
  <c r="AR885" i="12"/>
  <c r="E885" i="16" s="1"/>
  <c r="AR884" i="12"/>
  <c r="E884" i="16" s="1"/>
  <c r="AY855" i="12"/>
  <c r="AR855" i="12"/>
  <c r="E855" i="16" s="1"/>
  <c r="AR854" i="12"/>
  <c r="E854" i="16" s="1"/>
  <c r="AY831" i="12"/>
  <c r="AY832" i="12"/>
  <c r="AR830" i="12"/>
  <c r="E830" i="16" s="1"/>
  <c r="AY801" i="12"/>
  <c r="AR800" i="12"/>
  <c r="E800" i="16" s="1"/>
  <c r="AR801" i="12"/>
  <c r="E801" i="16" s="1"/>
  <c r="AY777" i="12"/>
  <c r="AY778" i="12"/>
  <c r="AR777" i="12"/>
  <c r="E777" i="16" s="1"/>
  <c r="AR776" i="12"/>
  <c r="E776" i="16" s="1"/>
  <c r="AY759" i="12"/>
  <c r="AY760" i="12"/>
  <c r="AR758" i="12"/>
  <c r="E758" i="16" s="1"/>
  <c r="AY735" i="12"/>
  <c r="AY736" i="12"/>
  <c r="AR735" i="12"/>
  <c r="E735" i="16" s="1"/>
  <c r="AY711" i="12"/>
  <c r="AR711" i="12"/>
  <c r="E711" i="16" s="1"/>
  <c r="AR710" i="12"/>
  <c r="E710" i="16" s="1"/>
  <c r="AY693" i="12"/>
  <c r="AR692" i="12"/>
  <c r="E692" i="16" s="1"/>
  <c r="AR693" i="12"/>
  <c r="E693" i="16" s="1"/>
  <c r="AY675" i="12"/>
  <c r="AR675" i="12"/>
  <c r="E675" i="16" s="1"/>
  <c r="AR674" i="12"/>
  <c r="E674" i="16" s="1"/>
  <c r="AY657" i="12"/>
  <c r="AR656" i="12"/>
  <c r="E656" i="16" s="1"/>
  <c r="AR657" i="12"/>
  <c r="E657" i="16" s="1"/>
  <c r="AY639" i="12"/>
  <c r="AR639" i="12"/>
  <c r="E639" i="16" s="1"/>
  <c r="AR638" i="12"/>
  <c r="E638" i="16" s="1"/>
  <c r="AY621" i="12"/>
  <c r="AR620" i="12"/>
  <c r="E620" i="16" s="1"/>
  <c r="AR621" i="12"/>
  <c r="E621" i="16" s="1"/>
  <c r="AY609" i="12"/>
  <c r="AR609" i="12"/>
  <c r="E609" i="16" s="1"/>
  <c r="AR608" i="12"/>
  <c r="E608" i="16" s="1"/>
  <c r="AY610" i="12"/>
  <c r="AY591" i="12"/>
  <c r="AY592" i="12"/>
  <c r="AR591" i="12"/>
  <c r="E591" i="16" s="1"/>
  <c r="AY579" i="12"/>
  <c r="AY580" i="12"/>
  <c r="AR578" i="12"/>
  <c r="E578" i="16" s="1"/>
  <c r="AY567" i="12"/>
  <c r="AR567" i="12"/>
  <c r="E567" i="16" s="1"/>
  <c r="AR566" i="12"/>
  <c r="E566" i="16" s="1"/>
  <c r="AY549" i="12"/>
  <c r="AR548" i="12"/>
  <c r="E548" i="16" s="1"/>
  <c r="AR549" i="12"/>
  <c r="E549" i="16" s="1"/>
  <c r="AY537" i="12"/>
  <c r="AR537" i="12"/>
  <c r="E537" i="16" s="1"/>
  <c r="AR536" i="12"/>
  <c r="E536" i="16" s="1"/>
  <c r="AY538" i="12"/>
  <c r="AY525" i="12"/>
  <c r="AY526" i="12"/>
  <c r="AR525" i="12"/>
  <c r="E525" i="16" s="1"/>
  <c r="AR524" i="12"/>
  <c r="E524" i="16" s="1"/>
  <c r="AY513" i="12"/>
  <c r="AR512" i="12"/>
  <c r="E512" i="16" s="1"/>
  <c r="AR513" i="12"/>
  <c r="E513" i="16" s="1"/>
  <c r="AY489" i="12"/>
  <c r="AY490" i="12"/>
  <c r="AR489" i="12"/>
  <c r="E489" i="16" s="1"/>
  <c r="AR488" i="12"/>
  <c r="E488" i="16" s="1"/>
  <c r="AR434" i="12"/>
  <c r="E434" i="16" s="1"/>
  <c r="AR429" i="12"/>
  <c r="E429" i="16" s="1"/>
  <c r="AR465" i="12"/>
  <c r="E465" i="16" s="1"/>
  <c r="AR554" i="12"/>
  <c r="E554" i="16" s="1"/>
  <c r="AR770" i="12"/>
  <c r="E770" i="16" s="1"/>
  <c r="AR651" i="12"/>
  <c r="E651" i="16" s="1"/>
  <c r="AY964" i="12"/>
  <c r="AY999" i="12"/>
  <c r="AR999" i="12"/>
  <c r="E999" i="16" s="1"/>
  <c r="AR998" i="12"/>
  <c r="E998" i="16" s="1"/>
  <c r="AY969" i="12"/>
  <c r="AR969" i="12"/>
  <c r="E969" i="16" s="1"/>
  <c r="AR968" i="12"/>
  <c r="E968" i="16" s="1"/>
  <c r="AY970" i="12"/>
  <c r="AY939" i="12"/>
  <c r="AY940" i="12"/>
  <c r="AR938" i="12"/>
  <c r="E938" i="16" s="1"/>
  <c r="AY909" i="12"/>
  <c r="AR908" i="12"/>
  <c r="E908" i="16" s="1"/>
  <c r="AR909" i="12"/>
  <c r="E909" i="16" s="1"/>
  <c r="AY879" i="12"/>
  <c r="AY880" i="12"/>
  <c r="AR879" i="12"/>
  <c r="E879" i="16" s="1"/>
  <c r="AY849" i="12"/>
  <c r="AY850" i="12"/>
  <c r="AR849" i="12"/>
  <c r="E849" i="16" s="1"/>
  <c r="AR848" i="12"/>
  <c r="E848" i="16" s="1"/>
  <c r="AY819" i="12"/>
  <c r="AR819" i="12"/>
  <c r="E819" i="16" s="1"/>
  <c r="AR818" i="12"/>
  <c r="E818" i="16" s="1"/>
  <c r="AY783" i="12"/>
  <c r="AR783" i="12"/>
  <c r="E783" i="16" s="1"/>
  <c r="AR782" i="12"/>
  <c r="E782" i="16" s="1"/>
  <c r="AY717" i="12"/>
  <c r="AR717" i="12"/>
  <c r="E717" i="16" s="1"/>
  <c r="AR716" i="12"/>
  <c r="E716" i="16" s="1"/>
  <c r="AY718" i="12"/>
  <c r="AR435" i="12"/>
  <c r="E435" i="16" s="1"/>
  <c r="AR471" i="12"/>
  <c r="E471" i="16" s="1"/>
  <c r="AR404" i="12"/>
  <c r="E404" i="16" s="1"/>
  <c r="AR590" i="12"/>
  <c r="E590" i="16" s="1"/>
  <c r="AR1022" i="12"/>
  <c r="E1022" i="16" s="1"/>
  <c r="AR687" i="12"/>
  <c r="E687" i="16" s="1"/>
  <c r="AR903" i="12"/>
  <c r="E903" i="16" s="1"/>
  <c r="AY946" i="12"/>
  <c r="AY550" i="12"/>
  <c r="AY496" i="12"/>
  <c r="AY442" i="12"/>
  <c r="AY1011" i="12"/>
  <c r="AY1012" i="12"/>
  <c r="AR1011" i="12"/>
  <c r="E1011" i="16" s="1"/>
  <c r="AR1010" i="12"/>
  <c r="E1010" i="16" s="1"/>
  <c r="AY981" i="12"/>
  <c r="AR980" i="12"/>
  <c r="E980" i="16" s="1"/>
  <c r="AR981" i="12"/>
  <c r="E981" i="16" s="1"/>
  <c r="AY951" i="12"/>
  <c r="AY952" i="12"/>
  <c r="AR951" i="12"/>
  <c r="E951" i="16" s="1"/>
  <c r="AY927" i="12"/>
  <c r="AR927" i="12"/>
  <c r="E927" i="16" s="1"/>
  <c r="AR926" i="12"/>
  <c r="E926" i="16" s="1"/>
  <c r="AY897" i="12"/>
  <c r="AR897" i="12"/>
  <c r="E897" i="16" s="1"/>
  <c r="AR896" i="12"/>
  <c r="E896" i="16" s="1"/>
  <c r="AY898" i="12"/>
  <c r="AY867" i="12"/>
  <c r="AY868" i="12"/>
  <c r="AR866" i="12"/>
  <c r="E866" i="16" s="1"/>
  <c r="AY837" i="12"/>
  <c r="AR836" i="12"/>
  <c r="E836" i="16" s="1"/>
  <c r="AR837" i="12"/>
  <c r="E837" i="16" s="1"/>
  <c r="AY807" i="12"/>
  <c r="AY808" i="12"/>
  <c r="AR807" i="12"/>
  <c r="E807" i="16" s="1"/>
  <c r="AY789" i="12"/>
  <c r="AR789" i="12"/>
  <c r="E789" i="16" s="1"/>
  <c r="AR788" i="12"/>
  <c r="E788" i="16" s="1"/>
  <c r="AY790" i="12"/>
  <c r="AY765" i="12"/>
  <c r="AR764" i="12"/>
  <c r="E764" i="16" s="1"/>
  <c r="AR765" i="12"/>
  <c r="E765" i="16" s="1"/>
  <c r="AY753" i="12"/>
  <c r="AR753" i="12"/>
  <c r="E753" i="16" s="1"/>
  <c r="AR752" i="12"/>
  <c r="E752" i="16" s="1"/>
  <c r="AY754" i="12"/>
  <c r="AY723" i="12"/>
  <c r="AY724" i="12"/>
  <c r="AR722" i="12"/>
  <c r="E722" i="16" s="1"/>
  <c r="AY699" i="12"/>
  <c r="AY700" i="12"/>
  <c r="AR699" i="12"/>
  <c r="E699" i="16" s="1"/>
  <c r="AY681" i="12"/>
  <c r="AR681" i="12"/>
  <c r="E681" i="16" s="1"/>
  <c r="AR680" i="12"/>
  <c r="E680" i="16" s="1"/>
  <c r="AY682" i="12"/>
  <c r="AY663" i="12"/>
  <c r="AY664" i="12"/>
  <c r="AR663" i="12"/>
  <c r="E663" i="16" s="1"/>
  <c r="AY645" i="12"/>
  <c r="AR645" i="12"/>
  <c r="E645" i="16" s="1"/>
  <c r="AR644" i="12"/>
  <c r="E644" i="16" s="1"/>
  <c r="AY646" i="12"/>
  <c r="AY627" i="12"/>
  <c r="AY628" i="12"/>
  <c r="AR627" i="12"/>
  <c r="E627" i="16" s="1"/>
  <c r="AY603" i="12"/>
  <c r="AR603" i="12"/>
  <c r="E603" i="16" s="1"/>
  <c r="AR602" i="12"/>
  <c r="E602" i="16" s="1"/>
  <c r="AY561" i="12"/>
  <c r="AY562" i="12"/>
  <c r="AR561" i="12"/>
  <c r="E561" i="16" s="1"/>
  <c r="AR560" i="12"/>
  <c r="E560" i="16" s="1"/>
  <c r="AR405" i="12"/>
  <c r="E405" i="16" s="1"/>
  <c r="AR441" i="12"/>
  <c r="E441" i="16" s="1"/>
  <c r="AR477" i="12"/>
  <c r="E477" i="16" s="1"/>
  <c r="AR416" i="12"/>
  <c r="E416" i="16" s="1"/>
  <c r="AR626" i="12"/>
  <c r="E626" i="16" s="1"/>
  <c r="AR842" i="12"/>
  <c r="E842" i="16" s="1"/>
  <c r="AR507" i="12"/>
  <c r="E507" i="16" s="1"/>
  <c r="AR723" i="12"/>
  <c r="E723" i="16" s="1"/>
  <c r="AR939" i="12"/>
  <c r="E939" i="16" s="1"/>
  <c r="AR1023" i="12"/>
  <c r="E1023" i="16" s="1"/>
  <c r="AY928" i="12"/>
  <c r="AY874" i="12"/>
  <c r="AY820" i="12"/>
  <c r="AY766" i="12"/>
  <c r="AY730" i="12"/>
  <c r="AY694" i="12"/>
  <c r="AY658" i="12"/>
  <c r="AY1017" i="12"/>
  <c r="AR1017" i="12"/>
  <c r="E1017" i="16" s="1"/>
  <c r="AR1016" i="12"/>
  <c r="E1016" i="16" s="1"/>
  <c r="AY987" i="12"/>
  <c r="AY988" i="12"/>
  <c r="AR987" i="12"/>
  <c r="E987" i="16" s="1"/>
  <c r="AY957" i="12"/>
  <c r="AY958" i="12"/>
  <c r="AR957" i="12"/>
  <c r="E957" i="16" s="1"/>
  <c r="AR956" i="12"/>
  <c r="E956" i="16" s="1"/>
  <c r="AY921" i="12"/>
  <c r="AY922" i="12"/>
  <c r="AR921" i="12"/>
  <c r="E921" i="16" s="1"/>
  <c r="AR920" i="12"/>
  <c r="E920" i="16" s="1"/>
  <c r="AY891" i="12"/>
  <c r="AR891" i="12"/>
  <c r="E891" i="16" s="1"/>
  <c r="AR890" i="12"/>
  <c r="E890" i="16" s="1"/>
  <c r="AY861" i="12"/>
  <c r="AR861" i="12"/>
  <c r="E861" i="16" s="1"/>
  <c r="AR860" i="12"/>
  <c r="E860" i="16" s="1"/>
  <c r="AY862" i="12"/>
  <c r="AY825" i="12"/>
  <c r="AR825" i="12"/>
  <c r="E825" i="16" s="1"/>
  <c r="AR824" i="12"/>
  <c r="E824" i="16" s="1"/>
  <c r="AY826" i="12"/>
  <c r="AY741" i="12"/>
  <c r="AY742" i="12"/>
  <c r="AR741" i="12"/>
  <c r="E741" i="16" s="1"/>
  <c r="AR740" i="12"/>
  <c r="E740" i="16" s="1"/>
  <c r="AR411" i="12"/>
  <c r="E411" i="16" s="1"/>
  <c r="AR447" i="12"/>
  <c r="E447" i="16" s="1"/>
  <c r="AR446" i="12"/>
  <c r="E446" i="16" s="1"/>
  <c r="AR662" i="12"/>
  <c r="E662" i="16" s="1"/>
  <c r="AR878" i="12"/>
  <c r="E878" i="16" s="1"/>
  <c r="AR543" i="12"/>
  <c r="E543" i="16" s="1"/>
  <c r="AR759" i="12"/>
  <c r="E759" i="16" s="1"/>
  <c r="AR975" i="12"/>
  <c r="E975" i="16" s="1"/>
  <c r="AY1018" i="12"/>
  <c r="AY622" i="12"/>
  <c r="AY568" i="12"/>
  <c r="AY514" i="12"/>
  <c r="AY460" i="12"/>
  <c r="AY406" i="12"/>
  <c r="AY1016" i="12"/>
  <c r="AY998" i="12"/>
  <c r="AY980" i="12"/>
  <c r="AY962" i="12"/>
  <c r="AY944" i="12"/>
  <c r="AY926" i="12"/>
  <c r="AY908" i="12"/>
  <c r="AY890" i="12"/>
  <c r="AY872" i="12"/>
  <c r="AY854" i="12"/>
  <c r="AY836" i="12"/>
  <c r="AY818" i="12"/>
  <c r="AY800" i="12"/>
  <c r="AY782" i="12"/>
  <c r="AY764" i="12"/>
  <c r="AY746" i="12"/>
  <c r="AY728" i="12"/>
  <c r="AY710" i="12"/>
  <c r="AY692" i="12"/>
  <c r="AY674" i="12"/>
  <c r="AY656" i="12"/>
  <c r="AY1028" i="12"/>
  <c r="AY1004" i="12"/>
  <c r="AY986" i="12"/>
  <c r="AY968" i="12"/>
  <c r="AY950" i="12"/>
  <c r="AY932" i="12"/>
  <c r="AY1010" i="12"/>
  <c r="AY992" i="12"/>
  <c r="AY974" i="12"/>
  <c r="AY956" i="12"/>
  <c r="AY938" i="12"/>
  <c r="AY920" i="12"/>
  <c r="AY902" i="12"/>
  <c r="AY884" i="12"/>
  <c r="AY866" i="12"/>
  <c r="AY848" i="12"/>
  <c r="AY830" i="12"/>
  <c r="AY812" i="12"/>
  <c r="AY794" i="12"/>
  <c r="AY776" i="12"/>
  <c r="AY331" i="12"/>
  <c r="AY295" i="12"/>
  <c r="AY259" i="12"/>
  <c r="AY223" i="12"/>
  <c r="AY187" i="12"/>
  <c r="AY151" i="12"/>
  <c r="M11" i="16"/>
  <c r="H42" i="16"/>
  <c r="H43" i="16" s="1"/>
  <c r="M24" i="16"/>
  <c r="M20" i="16"/>
  <c r="M12" i="16"/>
  <c r="T14" i="16"/>
  <c r="L20" i="16"/>
  <c r="L27" i="16" s="1"/>
  <c r="L32" i="16"/>
  <c r="L9" i="16"/>
  <c r="AX1021" i="12"/>
  <c r="AX1022" i="12"/>
  <c r="AQ1020" i="12"/>
  <c r="D1020" i="16" s="1"/>
  <c r="AX991" i="12"/>
  <c r="AX992" i="12"/>
  <c r="AQ990" i="12"/>
  <c r="D990" i="16" s="1"/>
  <c r="AX961" i="12"/>
  <c r="AX962" i="12"/>
  <c r="AQ960" i="12"/>
  <c r="D960" i="16" s="1"/>
  <c r="AX925" i="12"/>
  <c r="AX926" i="12"/>
  <c r="AQ924" i="12"/>
  <c r="D924" i="16" s="1"/>
  <c r="AX895" i="12"/>
  <c r="AQ894" i="12"/>
  <c r="D894" i="16" s="1"/>
  <c r="AX896" i="12"/>
  <c r="AX859" i="12"/>
  <c r="AQ858" i="12"/>
  <c r="D858" i="16" s="1"/>
  <c r="AX860" i="12"/>
  <c r="AX829" i="12"/>
  <c r="AX830" i="12"/>
  <c r="AQ828" i="12"/>
  <c r="D828" i="16" s="1"/>
  <c r="AX799" i="12"/>
  <c r="AQ799" i="12"/>
  <c r="D799" i="16" s="1"/>
  <c r="AQ798" i="12"/>
  <c r="D798" i="16" s="1"/>
  <c r="AX769" i="12"/>
  <c r="AX770" i="12"/>
  <c r="AQ768" i="12"/>
  <c r="D768" i="16" s="1"/>
  <c r="AX739" i="12"/>
  <c r="AQ739" i="12"/>
  <c r="D739" i="16" s="1"/>
  <c r="AX740" i="12"/>
  <c r="AQ738" i="12"/>
  <c r="D738" i="16" s="1"/>
  <c r="AX709" i="12"/>
  <c r="AX710" i="12"/>
  <c r="AQ708" i="12"/>
  <c r="D708" i="16" s="1"/>
  <c r="AX679" i="12"/>
  <c r="AQ679" i="12"/>
  <c r="D679" i="16" s="1"/>
  <c r="AQ678" i="12"/>
  <c r="D678" i="16" s="1"/>
  <c r="AX680" i="12"/>
  <c r="AX643" i="12"/>
  <c r="AQ642" i="12"/>
  <c r="D642" i="16" s="1"/>
  <c r="AX644" i="12"/>
  <c r="AQ643" i="12"/>
  <c r="D643" i="16" s="1"/>
  <c r="AX613" i="12"/>
  <c r="AQ613" i="12"/>
  <c r="D613" i="16" s="1"/>
  <c r="AX614" i="12"/>
  <c r="AX589" i="12"/>
  <c r="AX590" i="12"/>
  <c r="AQ589" i="12"/>
  <c r="D589" i="16" s="1"/>
  <c r="AX565" i="12"/>
  <c r="AX566" i="12"/>
  <c r="AQ565" i="12"/>
  <c r="D565" i="16" s="1"/>
  <c r="AX541" i="12"/>
  <c r="AX542" i="12"/>
  <c r="AQ541" i="12"/>
  <c r="D541" i="16" s="1"/>
  <c r="AX517" i="12"/>
  <c r="AX518" i="12"/>
  <c r="AQ517" i="12"/>
  <c r="D517" i="16" s="1"/>
  <c r="AX499" i="12"/>
  <c r="AX500" i="12"/>
  <c r="AQ498" i="12"/>
  <c r="D498" i="16" s="1"/>
  <c r="AQ499" i="12"/>
  <c r="D499" i="16" s="1"/>
  <c r="AX475" i="12"/>
  <c r="AX476" i="12"/>
  <c r="AQ474" i="12"/>
  <c r="D474" i="16" s="1"/>
  <c r="AQ475" i="12"/>
  <c r="D475" i="16" s="1"/>
  <c r="AX457" i="12"/>
  <c r="AX458" i="12"/>
  <c r="AQ457" i="12"/>
  <c r="D457" i="16" s="1"/>
  <c r="AX433" i="12"/>
  <c r="AX434" i="12"/>
  <c r="AQ433" i="12"/>
  <c r="D433" i="16" s="1"/>
  <c r="AX415" i="12"/>
  <c r="AX416" i="12"/>
  <c r="AQ414" i="12"/>
  <c r="D414" i="16" s="1"/>
  <c r="AQ415" i="12"/>
  <c r="D415" i="16" s="1"/>
  <c r="AX397" i="12"/>
  <c r="AX398" i="12"/>
  <c r="AQ397" i="12"/>
  <c r="D397" i="16" s="1"/>
  <c r="AX373" i="12"/>
  <c r="AX374" i="12"/>
  <c r="AQ373" i="12"/>
  <c r="D373" i="16" s="1"/>
  <c r="AX361" i="12"/>
  <c r="AX362" i="12"/>
  <c r="AQ361" i="12"/>
  <c r="D361" i="16" s="1"/>
  <c r="AX343" i="12"/>
  <c r="AX344" i="12"/>
  <c r="AQ342" i="12"/>
  <c r="D342" i="16" s="1"/>
  <c r="AQ343" i="12"/>
  <c r="D343" i="16" s="1"/>
  <c r="AX325" i="12"/>
  <c r="AX326" i="12"/>
  <c r="AQ325" i="12"/>
  <c r="D325" i="16" s="1"/>
  <c r="AX301" i="12"/>
  <c r="AX302" i="12"/>
  <c r="AQ301" i="12"/>
  <c r="D301" i="16" s="1"/>
  <c r="AX283" i="12"/>
  <c r="AX284" i="12"/>
  <c r="AQ282" i="12"/>
  <c r="D282" i="16" s="1"/>
  <c r="AQ283" i="12"/>
  <c r="D283" i="16" s="1"/>
  <c r="AX271" i="12"/>
  <c r="AX272" i="12"/>
  <c r="AQ270" i="12"/>
  <c r="D270" i="16" s="1"/>
  <c r="AQ271" i="12"/>
  <c r="D271" i="16" s="1"/>
  <c r="AX253" i="12"/>
  <c r="AX254" i="12"/>
  <c r="AQ253" i="12"/>
  <c r="D253" i="16" s="1"/>
  <c r="AX241" i="12"/>
  <c r="AX242" i="12"/>
  <c r="AQ241" i="12"/>
  <c r="D241" i="16" s="1"/>
  <c r="AX223" i="12"/>
  <c r="AX224" i="12"/>
  <c r="AQ222" i="12"/>
  <c r="D222" i="16" s="1"/>
  <c r="AQ223" i="12"/>
  <c r="D223" i="16" s="1"/>
  <c r="AX211" i="12"/>
  <c r="AX212" i="12"/>
  <c r="AQ210" i="12"/>
  <c r="D210" i="16" s="1"/>
  <c r="AQ211" i="12"/>
  <c r="D211" i="16" s="1"/>
  <c r="AX194" i="12"/>
  <c r="AX193" i="12"/>
  <c r="AQ193" i="12"/>
  <c r="D193" i="16" s="1"/>
  <c r="AX182" i="12"/>
  <c r="AX181" i="12"/>
  <c r="AQ181" i="12"/>
  <c r="D181" i="16" s="1"/>
  <c r="AX170" i="12"/>
  <c r="AX169" i="12"/>
  <c r="AQ169" i="12"/>
  <c r="D169" i="16" s="1"/>
  <c r="AX158" i="12"/>
  <c r="AX157" i="12"/>
  <c r="AQ157" i="12"/>
  <c r="D157" i="16" s="1"/>
  <c r="AX146" i="12"/>
  <c r="AX145" i="12"/>
  <c r="AQ145" i="12"/>
  <c r="D145" i="16" s="1"/>
  <c r="AX134" i="12"/>
  <c r="AQ133" i="12"/>
  <c r="D133" i="16" s="1"/>
  <c r="AX133" i="12"/>
  <c r="AX122" i="12"/>
  <c r="AX121" i="12"/>
  <c r="AQ121" i="12"/>
  <c r="D121" i="16" s="1"/>
  <c r="AX110" i="12"/>
  <c r="AX109" i="12"/>
  <c r="AQ109" i="12"/>
  <c r="D109" i="16" s="1"/>
  <c r="AX98" i="12"/>
  <c r="AQ97" i="12"/>
  <c r="D97" i="16" s="1"/>
  <c r="AX97" i="12"/>
  <c r="AX86" i="12"/>
  <c r="AX85" i="12"/>
  <c r="AQ85" i="12"/>
  <c r="D85" i="16" s="1"/>
  <c r="AX74" i="12"/>
  <c r="AX73" i="12"/>
  <c r="AQ73" i="12"/>
  <c r="D73" i="16" s="1"/>
  <c r="AX62" i="12"/>
  <c r="AQ61" i="12"/>
  <c r="D61" i="16" s="1"/>
  <c r="AX50" i="12"/>
  <c r="AX49" i="12"/>
  <c r="AQ49" i="12"/>
  <c r="D49" i="16" s="1"/>
  <c r="AX38" i="12"/>
  <c r="AX37" i="12"/>
  <c r="AQ37" i="12"/>
  <c r="D37" i="16" s="1"/>
  <c r="AX8" i="12"/>
  <c r="AX7" i="12"/>
  <c r="AQ6" i="12"/>
  <c r="D6" i="16" s="1"/>
  <c r="AQ7" i="12"/>
  <c r="D7" i="16" s="1"/>
  <c r="AQ456" i="12"/>
  <c r="D456" i="16" s="1"/>
  <c r="AQ240" i="12"/>
  <c r="D240" i="16" s="1"/>
  <c r="AQ168" i="12"/>
  <c r="D168" i="16" s="1"/>
  <c r="AQ96" i="12"/>
  <c r="D96" i="16" s="1"/>
  <c r="AX61" i="12"/>
  <c r="AX997" i="12"/>
  <c r="AX998" i="12"/>
  <c r="AQ996" i="12"/>
  <c r="D996" i="16" s="1"/>
  <c r="AX967" i="12"/>
  <c r="AX968" i="12"/>
  <c r="AQ966" i="12"/>
  <c r="D966" i="16" s="1"/>
  <c r="AX937" i="12"/>
  <c r="AQ936" i="12"/>
  <c r="D936" i="16" s="1"/>
  <c r="AX938" i="12"/>
  <c r="AX907" i="12"/>
  <c r="AQ906" i="12"/>
  <c r="D906" i="16" s="1"/>
  <c r="AX877" i="12"/>
  <c r="AX878" i="12"/>
  <c r="AQ876" i="12"/>
  <c r="D876" i="16" s="1"/>
  <c r="AX847" i="12"/>
  <c r="AX848" i="12"/>
  <c r="AQ846" i="12"/>
  <c r="D846" i="16" s="1"/>
  <c r="AX817" i="12"/>
  <c r="AX818" i="12"/>
  <c r="AQ816" i="12"/>
  <c r="D816" i="16" s="1"/>
  <c r="AX787" i="12"/>
  <c r="AQ787" i="12"/>
  <c r="D787" i="16" s="1"/>
  <c r="AQ786" i="12"/>
  <c r="D786" i="16" s="1"/>
  <c r="AX788" i="12"/>
  <c r="AX757" i="12"/>
  <c r="AX758" i="12"/>
  <c r="AQ756" i="12"/>
  <c r="D756" i="16" s="1"/>
  <c r="AX727" i="12"/>
  <c r="AQ727" i="12"/>
  <c r="D727" i="16" s="1"/>
  <c r="AQ726" i="12"/>
  <c r="D726" i="16" s="1"/>
  <c r="AX697" i="12"/>
  <c r="AX698" i="12"/>
  <c r="AQ696" i="12"/>
  <c r="D696" i="16" s="1"/>
  <c r="AX667" i="12"/>
  <c r="AQ666" i="12"/>
  <c r="D666" i="16" s="1"/>
  <c r="AX668" i="12"/>
  <c r="AQ667" i="12"/>
  <c r="D667" i="16" s="1"/>
  <c r="AX637" i="12"/>
  <c r="AX638" i="12"/>
  <c r="AQ637" i="12"/>
  <c r="D637" i="16" s="1"/>
  <c r="AX601" i="12"/>
  <c r="AX602" i="12"/>
  <c r="AQ601" i="12"/>
  <c r="D601" i="16" s="1"/>
  <c r="AX571" i="12"/>
  <c r="AQ570" i="12"/>
  <c r="D570" i="16" s="1"/>
  <c r="AX572" i="12"/>
  <c r="AQ571" i="12"/>
  <c r="D571" i="16" s="1"/>
  <c r="AX535" i="12"/>
  <c r="AX536" i="12"/>
  <c r="AQ534" i="12"/>
  <c r="D534" i="16" s="1"/>
  <c r="AQ535" i="12"/>
  <c r="D535" i="16" s="1"/>
  <c r="AX511" i="12"/>
  <c r="AX512" i="12"/>
  <c r="AQ510" i="12"/>
  <c r="D510" i="16" s="1"/>
  <c r="AQ511" i="12"/>
  <c r="D511" i="16" s="1"/>
  <c r="AX487" i="12"/>
  <c r="AX488" i="12"/>
  <c r="AQ486" i="12"/>
  <c r="D486" i="16" s="1"/>
  <c r="AQ487" i="12"/>
  <c r="D487" i="16" s="1"/>
  <c r="AX463" i="12"/>
  <c r="AX464" i="12"/>
  <c r="AQ462" i="12"/>
  <c r="D462" i="16" s="1"/>
  <c r="AQ463" i="12"/>
  <c r="D463" i="16" s="1"/>
  <c r="AX439" i="12"/>
  <c r="AX440" i="12"/>
  <c r="AQ438" i="12"/>
  <c r="D438" i="16" s="1"/>
  <c r="AQ439" i="12"/>
  <c r="D439" i="16" s="1"/>
  <c r="AX421" i="12"/>
  <c r="AX422" i="12"/>
  <c r="AQ421" i="12"/>
  <c r="D421" i="16" s="1"/>
  <c r="AX403" i="12"/>
  <c r="AX404" i="12"/>
  <c r="AQ402" i="12"/>
  <c r="D402" i="16" s="1"/>
  <c r="AQ403" i="12"/>
  <c r="D403" i="16" s="1"/>
  <c r="AX385" i="12"/>
  <c r="AX386" i="12"/>
  <c r="AQ385" i="12"/>
  <c r="D385" i="16" s="1"/>
  <c r="AX367" i="12"/>
  <c r="AX368" i="12"/>
  <c r="AQ366" i="12"/>
  <c r="D366" i="16" s="1"/>
  <c r="AQ367" i="12"/>
  <c r="D367" i="16" s="1"/>
  <c r="AX349" i="12"/>
  <c r="AX350" i="12"/>
  <c r="AQ349" i="12"/>
  <c r="D349" i="16" s="1"/>
  <c r="AX331" i="12"/>
  <c r="AX332" i="12"/>
  <c r="AQ330" i="12"/>
  <c r="D330" i="16" s="1"/>
  <c r="AQ331" i="12"/>
  <c r="D331" i="16" s="1"/>
  <c r="AX319" i="12"/>
  <c r="AX320" i="12"/>
  <c r="AQ318" i="12"/>
  <c r="D318" i="16" s="1"/>
  <c r="AQ319" i="12"/>
  <c r="D319" i="16" s="1"/>
  <c r="AX307" i="12"/>
  <c r="AX308" i="12"/>
  <c r="AQ306" i="12"/>
  <c r="D306" i="16" s="1"/>
  <c r="AQ307" i="12"/>
  <c r="D307" i="16" s="1"/>
  <c r="AX289" i="12"/>
  <c r="AX290" i="12"/>
  <c r="AQ289" i="12"/>
  <c r="D289" i="16" s="1"/>
  <c r="AX265" i="12"/>
  <c r="AX266" i="12"/>
  <c r="AQ265" i="12"/>
  <c r="D265" i="16" s="1"/>
  <c r="AX247" i="12"/>
  <c r="AX248" i="12"/>
  <c r="AQ246" i="12"/>
  <c r="D246" i="16" s="1"/>
  <c r="AQ247" i="12"/>
  <c r="D247" i="16" s="1"/>
  <c r="AX229" i="12"/>
  <c r="AX230" i="12"/>
  <c r="AQ229" i="12"/>
  <c r="D229" i="16" s="1"/>
  <c r="AX217" i="12"/>
  <c r="AX218" i="12"/>
  <c r="AQ217" i="12"/>
  <c r="D217" i="16" s="1"/>
  <c r="AX199" i="12"/>
  <c r="AX200" i="12"/>
  <c r="AQ198" i="12"/>
  <c r="D198" i="16" s="1"/>
  <c r="AQ199" i="12"/>
  <c r="D199" i="16" s="1"/>
  <c r="AX188" i="12"/>
  <c r="AX187" i="12"/>
  <c r="AQ186" i="12"/>
  <c r="D186" i="16" s="1"/>
  <c r="AQ187" i="12"/>
  <c r="D187" i="16" s="1"/>
  <c r="AX176" i="12"/>
  <c r="AX175" i="12"/>
  <c r="AQ174" i="12"/>
  <c r="D174" i="16" s="1"/>
  <c r="AQ175" i="12"/>
  <c r="D175" i="16" s="1"/>
  <c r="AX164" i="12"/>
  <c r="AX163" i="12"/>
  <c r="AQ162" i="12"/>
  <c r="D162" i="16" s="1"/>
  <c r="AQ163" i="12"/>
  <c r="D163" i="16" s="1"/>
  <c r="AX152" i="12"/>
  <c r="AX151" i="12"/>
  <c r="AQ150" i="12"/>
  <c r="D150" i="16" s="1"/>
  <c r="AQ151" i="12"/>
  <c r="D151" i="16" s="1"/>
  <c r="AX140" i="12"/>
  <c r="AX139" i="12"/>
  <c r="AQ138" i="12"/>
  <c r="D138" i="16" s="1"/>
  <c r="AQ139" i="12"/>
  <c r="D139" i="16" s="1"/>
  <c r="AX128" i="12"/>
  <c r="AX127" i="12"/>
  <c r="AQ126" i="12"/>
  <c r="D126" i="16" s="1"/>
  <c r="AQ127" i="12"/>
  <c r="D127" i="16" s="1"/>
  <c r="AX116" i="12"/>
  <c r="AX115" i="12"/>
  <c r="AQ114" i="12"/>
  <c r="D114" i="16" s="1"/>
  <c r="AQ115" i="12"/>
  <c r="D115" i="16" s="1"/>
  <c r="AX104" i="12"/>
  <c r="AX103" i="12"/>
  <c r="AQ102" i="12"/>
  <c r="D102" i="16" s="1"/>
  <c r="AQ103" i="12"/>
  <c r="D103" i="16" s="1"/>
  <c r="AX92" i="12"/>
  <c r="AX91" i="12"/>
  <c r="AQ90" i="12"/>
  <c r="D90" i="16" s="1"/>
  <c r="AQ91" i="12"/>
  <c r="D91" i="16" s="1"/>
  <c r="AX80" i="12"/>
  <c r="AX79" i="12"/>
  <c r="AQ78" i="12"/>
  <c r="D78" i="16" s="1"/>
  <c r="AQ79" i="12"/>
  <c r="D79" i="16" s="1"/>
  <c r="AX68" i="12"/>
  <c r="AX67" i="12"/>
  <c r="AQ66" i="12"/>
  <c r="D66" i="16" s="1"/>
  <c r="AQ67" i="12"/>
  <c r="D67" i="16" s="1"/>
  <c r="AX56" i="12"/>
  <c r="AX55" i="12"/>
  <c r="AQ54" i="12"/>
  <c r="D54" i="16" s="1"/>
  <c r="AQ55" i="12"/>
  <c r="D55" i="16" s="1"/>
  <c r="AX44" i="12"/>
  <c r="AX43" i="12"/>
  <c r="AQ42" i="12"/>
  <c r="D42" i="16" s="1"/>
  <c r="AQ43" i="12"/>
  <c r="D43" i="16" s="1"/>
  <c r="AX14" i="12"/>
  <c r="AX13" i="12"/>
  <c r="AQ13" i="12"/>
  <c r="D13" i="16" s="1"/>
  <c r="AQ1021" i="12"/>
  <c r="D1021" i="16" s="1"/>
  <c r="AQ997" i="12"/>
  <c r="D997" i="16" s="1"/>
  <c r="AQ961" i="12"/>
  <c r="D961" i="16" s="1"/>
  <c r="AQ937" i="12"/>
  <c r="D937" i="16" s="1"/>
  <c r="AQ925" i="12"/>
  <c r="D925" i="16" s="1"/>
  <c r="AQ877" i="12"/>
  <c r="D877" i="16" s="1"/>
  <c r="AQ829" i="12"/>
  <c r="D829" i="16" s="1"/>
  <c r="AQ757" i="12"/>
  <c r="D757" i="16" s="1"/>
  <c r="AQ612" i="12"/>
  <c r="D612" i="16" s="1"/>
  <c r="AQ540" i="12"/>
  <c r="D540" i="16" s="1"/>
  <c r="AQ396" i="12"/>
  <c r="D396" i="16" s="1"/>
  <c r="AQ324" i="12"/>
  <c r="D324" i="16" s="1"/>
  <c r="AQ252" i="12"/>
  <c r="D252" i="16" s="1"/>
  <c r="AQ180" i="12"/>
  <c r="D180" i="16" s="1"/>
  <c r="AQ108" i="12"/>
  <c r="D108" i="16" s="1"/>
  <c r="AQ36" i="12"/>
  <c r="D36" i="16" s="1"/>
  <c r="AX944" i="12"/>
  <c r="AX728" i="12"/>
  <c r="AX1015" i="12"/>
  <c r="AQ1014" i="12"/>
  <c r="D1014" i="16" s="1"/>
  <c r="AX985" i="12"/>
  <c r="AX986" i="12"/>
  <c r="AQ984" i="12"/>
  <c r="D984" i="16" s="1"/>
  <c r="AX955" i="12"/>
  <c r="AX956" i="12"/>
  <c r="AQ954" i="12"/>
  <c r="D954" i="16" s="1"/>
  <c r="AX919" i="12"/>
  <c r="AX920" i="12"/>
  <c r="AQ918" i="12"/>
  <c r="D918" i="16" s="1"/>
  <c r="AX889" i="12"/>
  <c r="AX890" i="12"/>
  <c r="AQ888" i="12"/>
  <c r="D888" i="16" s="1"/>
  <c r="AX865" i="12"/>
  <c r="AX866" i="12"/>
  <c r="AQ864" i="12"/>
  <c r="D864" i="16" s="1"/>
  <c r="AX823" i="12"/>
  <c r="AQ823" i="12"/>
  <c r="D823" i="16" s="1"/>
  <c r="AQ822" i="12"/>
  <c r="D822" i="16" s="1"/>
  <c r="AX824" i="12"/>
  <c r="AX793" i="12"/>
  <c r="AX794" i="12"/>
  <c r="AQ792" i="12"/>
  <c r="D792" i="16" s="1"/>
  <c r="AX763" i="12"/>
  <c r="AQ763" i="12"/>
  <c r="D763" i="16" s="1"/>
  <c r="AQ762" i="12"/>
  <c r="D762" i="16" s="1"/>
  <c r="AX733" i="12"/>
  <c r="AX734" i="12"/>
  <c r="AQ732" i="12"/>
  <c r="D732" i="16" s="1"/>
  <c r="AX703" i="12"/>
  <c r="AQ703" i="12"/>
  <c r="D703" i="16" s="1"/>
  <c r="AX704" i="12"/>
  <c r="AQ702" i="12"/>
  <c r="D702" i="16" s="1"/>
  <c r="AX673" i="12"/>
  <c r="AX674" i="12"/>
  <c r="AQ673" i="12"/>
  <c r="D673" i="16" s="1"/>
  <c r="AX649" i="12"/>
  <c r="AQ649" i="12"/>
  <c r="D649" i="16" s="1"/>
  <c r="AX650" i="12"/>
  <c r="AX619" i="12"/>
  <c r="AQ618" i="12"/>
  <c r="D618" i="16" s="1"/>
  <c r="AQ619" i="12"/>
  <c r="D619" i="16" s="1"/>
  <c r="AX583" i="12"/>
  <c r="AQ582" i="12"/>
  <c r="D582" i="16" s="1"/>
  <c r="AQ583" i="12"/>
  <c r="D583" i="16" s="1"/>
  <c r="AX547" i="12"/>
  <c r="AX548" i="12"/>
  <c r="AQ546" i="12"/>
  <c r="D546" i="16" s="1"/>
  <c r="AQ547" i="12"/>
  <c r="D547" i="16" s="1"/>
  <c r="AX481" i="12"/>
  <c r="AX482" i="12"/>
  <c r="AQ481" i="12"/>
  <c r="D481" i="16" s="1"/>
  <c r="AX20" i="12"/>
  <c r="AX19" i="12"/>
  <c r="AQ18" i="12"/>
  <c r="D18" i="16" s="1"/>
  <c r="AQ19" i="12"/>
  <c r="D19" i="16" s="1"/>
  <c r="AQ636" i="12"/>
  <c r="D636" i="16" s="1"/>
  <c r="AQ564" i="12"/>
  <c r="D564" i="16" s="1"/>
  <c r="AQ348" i="12"/>
  <c r="D348" i="16" s="1"/>
  <c r="AX1009" i="12"/>
  <c r="AQ1008" i="12"/>
  <c r="D1008" i="16" s="1"/>
  <c r="AX1010" i="12"/>
  <c r="AX979" i="12"/>
  <c r="AQ978" i="12"/>
  <c r="D978" i="16" s="1"/>
  <c r="AX949" i="12"/>
  <c r="AX950" i="12"/>
  <c r="AQ948" i="12"/>
  <c r="D948" i="16" s="1"/>
  <c r="AX931" i="12"/>
  <c r="AX932" i="12"/>
  <c r="AQ930" i="12"/>
  <c r="D930" i="16" s="1"/>
  <c r="AX901" i="12"/>
  <c r="AX902" i="12"/>
  <c r="AQ900" i="12"/>
  <c r="D900" i="16" s="1"/>
  <c r="AX871" i="12"/>
  <c r="AQ870" i="12"/>
  <c r="D870" i="16" s="1"/>
  <c r="AX841" i="12"/>
  <c r="AX842" i="12"/>
  <c r="AQ840" i="12"/>
  <c r="D840" i="16" s="1"/>
  <c r="AX811" i="12"/>
  <c r="AQ811" i="12"/>
  <c r="D811" i="16" s="1"/>
  <c r="AX812" i="12"/>
  <c r="AQ810" i="12"/>
  <c r="D810" i="16" s="1"/>
  <c r="AX781" i="12"/>
  <c r="AX782" i="12"/>
  <c r="AQ780" i="12"/>
  <c r="D780" i="16" s="1"/>
  <c r="AX751" i="12"/>
  <c r="AQ751" i="12"/>
  <c r="D751" i="16" s="1"/>
  <c r="AQ750" i="12"/>
  <c r="D750" i="16" s="1"/>
  <c r="AX752" i="12"/>
  <c r="AX721" i="12"/>
  <c r="AX722" i="12"/>
  <c r="AQ720" i="12"/>
  <c r="D720" i="16" s="1"/>
  <c r="AX685" i="12"/>
  <c r="AX686" i="12"/>
  <c r="AQ684" i="12"/>
  <c r="D684" i="16" s="1"/>
  <c r="AX655" i="12"/>
  <c r="AQ654" i="12"/>
  <c r="D654" i="16" s="1"/>
  <c r="AQ655" i="12"/>
  <c r="D655" i="16" s="1"/>
  <c r="AX631" i="12"/>
  <c r="AQ630" i="12"/>
  <c r="D630" i="16" s="1"/>
  <c r="AX632" i="12"/>
  <c r="AQ631" i="12"/>
  <c r="D631" i="16" s="1"/>
  <c r="AX607" i="12"/>
  <c r="AQ606" i="12"/>
  <c r="D606" i="16" s="1"/>
  <c r="AX608" i="12"/>
  <c r="AQ607" i="12"/>
  <c r="D607" i="16" s="1"/>
  <c r="AX577" i="12"/>
  <c r="AQ577" i="12"/>
  <c r="D577" i="16" s="1"/>
  <c r="AX578" i="12"/>
  <c r="AX553" i="12"/>
  <c r="AX554" i="12"/>
  <c r="AQ553" i="12"/>
  <c r="D553" i="16" s="1"/>
  <c r="AX523" i="12"/>
  <c r="AX524" i="12"/>
  <c r="AQ522" i="12"/>
  <c r="D522" i="16" s="1"/>
  <c r="AQ523" i="12"/>
  <c r="D523" i="16" s="1"/>
  <c r="AX493" i="12"/>
  <c r="AX494" i="12"/>
  <c r="AQ493" i="12"/>
  <c r="D493" i="16" s="1"/>
  <c r="AX469" i="12"/>
  <c r="AX470" i="12"/>
  <c r="AQ469" i="12"/>
  <c r="D469" i="16" s="1"/>
  <c r="AX445" i="12"/>
  <c r="AX446" i="12"/>
  <c r="AQ445" i="12"/>
  <c r="D445" i="16" s="1"/>
  <c r="AX427" i="12"/>
  <c r="AX428" i="12"/>
  <c r="AQ426" i="12"/>
  <c r="D426" i="16" s="1"/>
  <c r="AQ427" i="12"/>
  <c r="D427" i="16" s="1"/>
  <c r="AX409" i="12"/>
  <c r="AX410" i="12"/>
  <c r="AQ409" i="12"/>
  <c r="D409" i="16" s="1"/>
  <c r="AX391" i="12"/>
  <c r="AX392" i="12"/>
  <c r="AQ390" i="12"/>
  <c r="D390" i="16" s="1"/>
  <c r="AQ391" i="12"/>
  <c r="D391" i="16" s="1"/>
  <c r="AX379" i="12"/>
  <c r="AX380" i="12"/>
  <c r="AQ378" i="12"/>
  <c r="D378" i="16" s="1"/>
  <c r="AQ379" i="12"/>
  <c r="D379" i="16" s="1"/>
  <c r="AX355" i="12"/>
  <c r="AX356" i="12"/>
  <c r="AQ354" i="12"/>
  <c r="D354" i="16" s="1"/>
  <c r="AQ355" i="12"/>
  <c r="D355" i="16" s="1"/>
  <c r="AX337" i="12"/>
  <c r="AX338" i="12"/>
  <c r="AQ337" i="12"/>
  <c r="D337" i="16" s="1"/>
  <c r="AX313" i="12"/>
  <c r="AX314" i="12"/>
  <c r="AQ313" i="12"/>
  <c r="D313" i="16" s="1"/>
  <c r="AX295" i="12"/>
  <c r="AX296" i="12"/>
  <c r="AQ294" i="12"/>
  <c r="D294" i="16" s="1"/>
  <c r="AQ295" i="12"/>
  <c r="D295" i="16" s="1"/>
  <c r="AX277" i="12"/>
  <c r="AX278" i="12"/>
  <c r="AQ277" i="12"/>
  <c r="D277" i="16" s="1"/>
  <c r="AX259" i="12"/>
  <c r="AX260" i="12"/>
  <c r="AQ258" i="12"/>
  <c r="D258" i="16" s="1"/>
  <c r="AQ259" i="12"/>
  <c r="D259" i="16" s="1"/>
  <c r="AX235" i="12"/>
  <c r="AX236" i="12"/>
  <c r="AQ234" i="12"/>
  <c r="D234" i="16" s="1"/>
  <c r="AQ235" i="12"/>
  <c r="D235" i="16" s="1"/>
  <c r="AX205" i="12"/>
  <c r="AX206" i="12"/>
  <c r="AQ205" i="12"/>
  <c r="D205" i="16" s="1"/>
  <c r="AX26" i="12"/>
  <c r="AX25" i="12"/>
  <c r="AQ25" i="12"/>
  <c r="D25" i="16" s="1"/>
  <c r="AQ781" i="12"/>
  <c r="D781" i="16" s="1"/>
  <c r="AQ709" i="12"/>
  <c r="D709" i="16" s="1"/>
  <c r="AQ492" i="12"/>
  <c r="D492" i="16" s="1"/>
  <c r="AQ420" i="12"/>
  <c r="D420" i="16" s="1"/>
  <c r="AQ276" i="12"/>
  <c r="D276" i="16" s="1"/>
  <c r="AQ204" i="12"/>
  <c r="D204" i="16" s="1"/>
  <c r="AQ132" i="12"/>
  <c r="D132" i="16" s="1"/>
  <c r="AQ60" i="12"/>
  <c r="D60" i="16" s="1"/>
  <c r="AQ1015" i="12"/>
  <c r="D1015" i="16" s="1"/>
  <c r="AQ991" i="12"/>
  <c r="D991" i="16" s="1"/>
  <c r="AQ979" i="12"/>
  <c r="D979" i="16" s="1"/>
  <c r="AQ967" i="12"/>
  <c r="D967" i="16" s="1"/>
  <c r="AQ955" i="12"/>
  <c r="D955" i="16" s="1"/>
  <c r="AQ931" i="12"/>
  <c r="D931" i="16" s="1"/>
  <c r="AQ919" i="12"/>
  <c r="D919" i="16" s="1"/>
  <c r="AQ907" i="12"/>
  <c r="D907" i="16" s="1"/>
  <c r="AQ895" i="12"/>
  <c r="D895" i="16" s="1"/>
  <c r="AQ871" i="12"/>
  <c r="D871" i="16" s="1"/>
  <c r="AQ859" i="12"/>
  <c r="D859" i="16" s="1"/>
  <c r="AQ847" i="12"/>
  <c r="D847" i="16" s="1"/>
  <c r="AQ835" i="12"/>
  <c r="D835" i="16" s="1"/>
  <c r="AQ793" i="12"/>
  <c r="D793" i="16" s="1"/>
  <c r="AQ721" i="12"/>
  <c r="D721" i="16" s="1"/>
  <c r="AQ648" i="12"/>
  <c r="D648" i="16" s="1"/>
  <c r="AQ576" i="12"/>
  <c r="D576" i="16" s="1"/>
  <c r="AQ432" i="12"/>
  <c r="D432" i="16" s="1"/>
  <c r="AQ360" i="12"/>
  <c r="D360" i="16" s="1"/>
  <c r="AQ288" i="12"/>
  <c r="D288" i="16" s="1"/>
  <c r="AQ216" i="12"/>
  <c r="D216" i="16" s="1"/>
  <c r="AQ144" i="12"/>
  <c r="D144" i="16" s="1"/>
  <c r="AQ72" i="12"/>
  <c r="D72" i="16" s="1"/>
  <c r="AX620" i="12"/>
  <c r="AX1027" i="12"/>
  <c r="AX1028" i="12"/>
  <c r="AQ1026" i="12"/>
  <c r="D1026" i="16" s="1"/>
  <c r="AX1003" i="12"/>
  <c r="AX1004" i="12"/>
  <c r="AQ1002" i="12"/>
  <c r="D1002" i="16" s="1"/>
  <c r="AX973" i="12"/>
  <c r="AQ972" i="12"/>
  <c r="D972" i="16" s="1"/>
  <c r="AX974" i="12"/>
  <c r="AX943" i="12"/>
  <c r="AQ942" i="12"/>
  <c r="D942" i="16" s="1"/>
  <c r="AX913" i="12"/>
  <c r="AX914" i="12"/>
  <c r="AQ912" i="12"/>
  <c r="D912" i="16" s="1"/>
  <c r="AX883" i="12"/>
  <c r="AX884" i="12"/>
  <c r="AQ882" i="12"/>
  <c r="D882" i="16" s="1"/>
  <c r="AX853" i="12"/>
  <c r="AX854" i="12"/>
  <c r="AQ852" i="12"/>
  <c r="D852" i="16" s="1"/>
  <c r="AX835" i="12"/>
  <c r="AQ834" i="12"/>
  <c r="D834" i="16" s="1"/>
  <c r="AX805" i="12"/>
  <c r="AX806" i="12"/>
  <c r="AQ804" i="12"/>
  <c r="D804" i="16" s="1"/>
  <c r="AX775" i="12"/>
  <c r="AQ775" i="12"/>
  <c r="D775" i="16" s="1"/>
  <c r="AX776" i="12"/>
  <c r="AQ774" i="12"/>
  <c r="D774" i="16" s="1"/>
  <c r="AX745" i="12"/>
  <c r="AX746" i="12"/>
  <c r="AQ744" i="12"/>
  <c r="D744" i="16" s="1"/>
  <c r="AX715" i="12"/>
  <c r="AQ715" i="12"/>
  <c r="D715" i="16" s="1"/>
  <c r="AQ714" i="12"/>
  <c r="D714" i="16" s="1"/>
  <c r="AX716" i="12"/>
  <c r="AX691" i="12"/>
  <c r="AQ691" i="12"/>
  <c r="D691" i="16" s="1"/>
  <c r="AQ690" i="12"/>
  <c r="D690" i="16" s="1"/>
  <c r="AX661" i="12"/>
  <c r="AX662" i="12"/>
  <c r="AQ661" i="12"/>
  <c r="D661" i="16" s="1"/>
  <c r="AX625" i="12"/>
  <c r="AX626" i="12"/>
  <c r="AQ625" i="12"/>
  <c r="D625" i="16" s="1"/>
  <c r="AX595" i="12"/>
  <c r="AQ594" i="12"/>
  <c r="D594" i="16" s="1"/>
  <c r="AX596" i="12"/>
  <c r="AQ595" i="12"/>
  <c r="D595" i="16" s="1"/>
  <c r="AX559" i="12"/>
  <c r="AX560" i="12"/>
  <c r="AQ558" i="12"/>
  <c r="D558" i="16" s="1"/>
  <c r="AQ559" i="12"/>
  <c r="D559" i="16" s="1"/>
  <c r="AX529" i="12"/>
  <c r="AX530" i="12"/>
  <c r="AQ529" i="12"/>
  <c r="D529" i="16" s="1"/>
  <c r="AX505" i="12"/>
  <c r="AX506" i="12"/>
  <c r="AQ505" i="12"/>
  <c r="D505" i="16" s="1"/>
  <c r="AX451" i="12"/>
  <c r="AX452" i="12"/>
  <c r="AQ450" i="12"/>
  <c r="D450" i="16" s="1"/>
  <c r="AQ451" i="12"/>
  <c r="D451" i="16" s="1"/>
  <c r="AX32" i="12"/>
  <c r="AX31" i="12"/>
  <c r="AQ30" i="12"/>
  <c r="D30" i="16" s="1"/>
  <c r="AQ31" i="12"/>
  <c r="D31" i="16" s="1"/>
  <c r="AQ660" i="12"/>
  <c r="D660" i="16" s="1"/>
  <c r="AQ588" i="12"/>
  <c r="D588" i="16" s="1"/>
  <c r="AQ516" i="12"/>
  <c r="D516" i="16" s="1"/>
  <c r="AQ444" i="12"/>
  <c r="D444" i="16" s="1"/>
  <c r="AQ372" i="12"/>
  <c r="D372" i="16" s="1"/>
  <c r="AQ300" i="12"/>
  <c r="D300" i="16" s="1"/>
  <c r="AQ228" i="12"/>
  <c r="D228" i="16" s="1"/>
  <c r="AQ156" i="12"/>
  <c r="D156" i="16" s="1"/>
  <c r="AQ84" i="12"/>
  <c r="D84" i="16" s="1"/>
  <c r="AQ12" i="12"/>
  <c r="D12" i="16" s="1"/>
  <c r="AX1016" i="12"/>
  <c r="AX800" i="12"/>
  <c r="AX584" i="12"/>
  <c r="AW985" i="12"/>
  <c r="AW949" i="12"/>
  <c r="AW913" i="12"/>
  <c r="AW877" i="12"/>
  <c r="AW841" i="12"/>
  <c r="AW805" i="12"/>
  <c r="AW769" i="12"/>
  <c r="AW733" i="12"/>
  <c r="AW697" i="12"/>
  <c r="AW487" i="12"/>
  <c r="AW488" i="12"/>
  <c r="AW481" i="12"/>
  <c r="AW482" i="12"/>
  <c r="AW475" i="12"/>
  <c r="AW476" i="12"/>
  <c r="AW469" i="12"/>
  <c r="AW470" i="12"/>
  <c r="AW463" i="12"/>
  <c r="AW464" i="12"/>
  <c r="AW457" i="12"/>
  <c r="AW458" i="12"/>
  <c r="AW451" i="12"/>
  <c r="AW452" i="12"/>
  <c r="AW445" i="12"/>
  <c r="AW446" i="12"/>
  <c r="AW439" i="12"/>
  <c r="AW440" i="12"/>
  <c r="AW433" i="12"/>
  <c r="AW434" i="12"/>
  <c r="AW427" i="12"/>
  <c r="AW428" i="12"/>
  <c r="AW421" i="12"/>
  <c r="AW422" i="12"/>
  <c r="AW415" i="12"/>
  <c r="AW416" i="12"/>
  <c r="AW409" i="12"/>
  <c r="AW410" i="12"/>
  <c r="AW403" i="12"/>
  <c r="AW404" i="12"/>
  <c r="AW397" i="12"/>
  <c r="AW398" i="12"/>
  <c r="AW391" i="12"/>
  <c r="AW392" i="12"/>
  <c r="AW385" i="12"/>
  <c r="AW386" i="12"/>
  <c r="AW379" i="12"/>
  <c r="AW380" i="12"/>
  <c r="AW373" i="12"/>
  <c r="AW374" i="12"/>
  <c r="AW367" i="12"/>
  <c r="AW368" i="12"/>
  <c r="AW361" i="12"/>
  <c r="AW362" i="12"/>
  <c r="AW355" i="12"/>
  <c r="AW356" i="12"/>
  <c r="AW349" i="12"/>
  <c r="AW350" i="12"/>
  <c r="AW343" i="12"/>
  <c r="AW344" i="12"/>
  <c r="AW337" i="12"/>
  <c r="AW338" i="12"/>
  <c r="AW331" i="12"/>
  <c r="AW332" i="12"/>
  <c r="AW325" i="12"/>
  <c r="AW326" i="12"/>
  <c r="AW319" i="12"/>
  <c r="AW320" i="12"/>
  <c r="AW313" i="12"/>
  <c r="AW314" i="12"/>
  <c r="AW307" i="12"/>
  <c r="AW308" i="12"/>
  <c r="AW301" i="12"/>
  <c r="AW302" i="12"/>
  <c r="AW295" i="12"/>
  <c r="AW296" i="12"/>
  <c r="AW289" i="12"/>
  <c r="AW290" i="12"/>
  <c r="AW283" i="12"/>
  <c r="AW284" i="12"/>
  <c r="AW277" i="12"/>
  <c r="AW278" i="12"/>
  <c r="AW271" i="12"/>
  <c r="AW272" i="12"/>
  <c r="AW265" i="12"/>
  <c r="AW266" i="12"/>
  <c r="AW259" i="12"/>
  <c r="AW260" i="12"/>
  <c r="AW253" i="12"/>
  <c r="AW254" i="12"/>
  <c r="AW247" i="12"/>
  <c r="AW248" i="12"/>
  <c r="AW241" i="12"/>
  <c r="AW242" i="12"/>
  <c r="AW235" i="12"/>
  <c r="AW236" i="12"/>
  <c r="AW229" i="12"/>
  <c r="AW230" i="12"/>
  <c r="AW223" i="12"/>
  <c r="AW224" i="12"/>
  <c r="AW217" i="12"/>
  <c r="AW218" i="12"/>
  <c r="AW211" i="12"/>
  <c r="AW212" i="12"/>
  <c r="AW205" i="12"/>
  <c r="AW206" i="12"/>
  <c r="AW199" i="12"/>
  <c r="AW200" i="12"/>
  <c r="AW193" i="12"/>
  <c r="AW194" i="12"/>
  <c r="AW187" i="12"/>
  <c r="AW188" i="12"/>
  <c r="AW181" i="12"/>
  <c r="AW182" i="12"/>
  <c r="AW175" i="12"/>
  <c r="AW176" i="12"/>
  <c r="AW169" i="12"/>
  <c r="AW170" i="12"/>
  <c r="AW163" i="12"/>
  <c r="AW164" i="12"/>
  <c r="AW157" i="12"/>
  <c r="AW158" i="12"/>
  <c r="AW151" i="12"/>
  <c r="AW152" i="12"/>
  <c r="AW145" i="12"/>
  <c r="AW146" i="12"/>
  <c r="AW139" i="12"/>
  <c r="AW140" i="12"/>
  <c r="AW133" i="12"/>
  <c r="AW134" i="12"/>
  <c r="AW127" i="12"/>
  <c r="AW128" i="12"/>
  <c r="AW121" i="12"/>
  <c r="AW122" i="12"/>
  <c r="AW115" i="12"/>
  <c r="AW116" i="12"/>
  <c r="AW109" i="12"/>
  <c r="AW110" i="12"/>
  <c r="AW103" i="12"/>
  <c r="AW104" i="12"/>
  <c r="AW97" i="12"/>
  <c r="AW98" i="12"/>
  <c r="AW91" i="12"/>
  <c r="AW92" i="12"/>
  <c r="AW85" i="12"/>
  <c r="AW86" i="12"/>
  <c r="AW79" i="12"/>
  <c r="AW80" i="12"/>
  <c r="AW73" i="12"/>
  <c r="AW74" i="12"/>
  <c r="AW67" i="12"/>
  <c r="AW68" i="12"/>
  <c r="AW61" i="12"/>
  <c r="AW62" i="12"/>
  <c r="AW55" i="12"/>
  <c r="AW56" i="12"/>
  <c r="AW49" i="12"/>
  <c r="AW50" i="12"/>
  <c r="AW43" i="12"/>
  <c r="AW44" i="12"/>
  <c r="AW37" i="12"/>
  <c r="AW38" i="12"/>
  <c r="AW31" i="12"/>
  <c r="AW32" i="12"/>
  <c r="AW25" i="12"/>
  <c r="AW26" i="12"/>
  <c r="AW19" i="12"/>
  <c r="AW20" i="12"/>
  <c r="AW13" i="12"/>
  <c r="AW14" i="12"/>
  <c r="AW7" i="12"/>
  <c r="AW8" i="12"/>
  <c r="AW997" i="12"/>
  <c r="AW961" i="12"/>
  <c r="AW925" i="12"/>
  <c r="AW889" i="12"/>
  <c r="J35" i="16"/>
  <c r="J21" i="16"/>
  <c r="J28" i="16" s="1"/>
  <c r="R16" i="16"/>
  <c r="J22" i="16"/>
  <c r="J29" i="16" s="1"/>
  <c r="R15" i="16"/>
  <c r="J23" i="16"/>
  <c r="J30" i="16" s="1"/>
  <c r="R17" i="16"/>
  <c r="J12" i="16"/>
  <c r="J11" i="16"/>
  <c r="J34" i="16"/>
  <c r="J33" i="16"/>
  <c r="J10" i="16"/>
  <c r="J32" i="16"/>
  <c r="J36" i="16"/>
  <c r="I42" i="16"/>
  <c r="I43" i="16" s="1"/>
  <c r="R14" i="16"/>
  <c r="J20" i="16"/>
  <c r="J27" i="16" s="1"/>
  <c r="J9" i="16"/>
  <c r="J13" i="16"/>
  <c r="J24" i="16"/>
  <c r="C19" i="1" a="1"/>
  <c r="C19" i="1" s="1"/>
  <c r="C28" i="1" a="1"/>
  <c r="C28" i="1" s="1"/>
  <c r="C27" i="1" a="1"/>
  <c r="C27" i="1" s="1"/>
  <c r="C21" i="1" a="1"/>
  <c r="C21" i="1" s="1"/>
  <c r="C15" i="1" a="1"/>
  <c r="C15" i="1" s="1"/>
  <c r="C9" i="1" a="1"/>
  <c r="C9" i="1" s="1"/>
  <c r="C3" i="1" a="1"/>
  <c r="C3" i="1" s="1"/>
  <c r="C25" i="1" a="1"/>
  <c r="C25" i="1" s="1"/>
  <c r="C13" i="1" a="1"/>
  <c r="C13" i="1" s="1"/>
  <c r="C7" i="1" a="1"/>
  <c r="C7" i="1" s="1"/>
  <c r="C23" i="1" a="1"/>
  <c r="C23" i="1" s="1"/>
  <c r="C17" i="1" a="1"/>
  <c r="C17" i="1" s="1"/>
  <c r="C11" i="1" a="1"/>
  <c r="C11" i="1" s="1"/>
  <c r="C5" i="1" a="1"/>
  <c r="C5" i="1" s="1"/>
  <c r="C29" i="1" a="1"/>
  <c r="C29" i="1" s="1"/>
  <c r="C24" i="1" a="1"/>
  <c r="C24" i="1" s="1"/>
  <c r="C12" i="1" a="1"/>
  <c r="C12" i="1" s="1"/>
  <c r="C6" i="1" a="1"/>
  <c r="C6" i="1" s="1"/>
  <c r="C26" i="1" a="1"/>
  <c r="C26" i="1" s="1"/>
  <c r="C14" i="1" a="1"/>
  <c r="C14" i="1" s="1"/>
  <c r="C8" i="1" a="1"/>
  <c r="C8" i="1" s="1"/>
  <c r="C2" i="1" a="1"/>
  <c r="C2" i="1" s="1"/>
  <c r="L24" i="16" l="1"/>
  <c r="J42" i="16"/>
  <c r="J43" i="16" s="1"/>
  <c r="J44" i="16" s="1"/>
  <c r="L23" i="16"/>
  <c r="L30" i="16" s="1"/>
  <c r="K12" i="16"/>
  <c r="L11" i="16"/>
  <c r="K10" i="16"/>
  <c r="T15" i="16"/>
  <c r="L12" i="16"/>
  <c r="K42" i="16"/>
  <c r="K43" i="16" s="1"/>
  <c r="K44" i="16" s="1"/>
  <c r="L21" i="16"/>
  <c r="L28" i="16" s="1"/>
  <c r="L22" i="16"/>
  <c r="L29" i="16" s="1"/>
  <c r="L33" i="16"/>
  <c r="L35" i="16"/>
  <c r="T17" i="16"/>
  <c r="L36" i="16"/>
  <c r="L10" i="16"/>
  <c r="L34" i="16"/>
  <c r="T16" i="16"/>
  <c r="L13" i="16"/>
  <c r="K46" i="16" s="1"/>
  <c r="K24" i="16"/>
  <c r="K13" i="16"/>
  <c r="K20" i="16"/>
  <c r="K27" i="16" s="1"/>
  <c r="K9" i="16"/>
  <c r="S16" i="16"/>
  <c r="K34" i="16"/>
  <c r="K11" i="16"/>
  <c r="K22" i="16"/>
  <c r="K29" i="16" s="1"/>
  <c r="K33" i="16"/>
  <c r="S14" i="16"/>
  <c r="K36" i="16"/>
  <c r="S15" i="16"/>
  <c r="K32" i="16"/>
  <c r="S17" i="16"/>
  <c r="K35" i="16"/>
  <c r="K23" i="16"/>
  <c r="K30" i="16" s="1"/>
  <c r="K21" i="16"/>
  <c r="K28" i="16" s="1"/>
  <c r="I46" i="16"/>
  <c r="J46" i="1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<sst xmlns="http://schemas.openxmlformats.org/spreadsheetml/2006/main" count="2628" uniqueCount="1019">
  <si>
    <t>SYMBOL</t>
  </si>
  <si>
    <t>COMPANY NAME</t>
  </si>
  <si>
    <t>MARKET CAP</t>
  </si>
  <si>
    <t>STROCK PRICE</t>
  </si>
  <si>
    <t>% CHANGE</t>
  </si>
  <si>
    <t>INDUSTRY</t>
  </si>
  <si>
    <t>VOLUME</t>
  </si>
  <si>
    <t>PE RATIO</t>
  </si>
  <si>
    <t>EMPLOYEES</t>
  </si>
  <si>
    <t>ROA</t>
  </si>
  <si>
    <t>TOTAL DEBT</t>
  </si>
  <si>
    <t>ASSETS</t>
  </si>
  <si>
    <t>REVENUE</t>
  </si>
  <si>
    <t>GLOBAL ESG</t>
  </si>
  <si>
    <t>RISQUE  E</t>
  </si>
  <si>
    <t>RISQUE S</t>
  </si>
  <si>
    <t>RISQUE G</t>
  </si>
  <si>
    <t>Threshold PF 50%</t>
  </si>
  <si>
    <t>Threshold PF 20%</t>
  </si>
  <si>
    <t>Threshold PF 10%</t>
  </si>
  <si>
    <t>MC</t>
  </si>
  <si>
    <t>LVMH Moët Hennessy - Louis Vuitton, Société Européenne</t>
  </si>
  <si>
    <t>246.65B</t>
  </si>
  <si>
    <t>494.90</t>
  </si>
  <si>
    <t>-0.27%</t>
  </si>
  <si>
    <t>Luxury Goods</t>
  </si>
  <si>
    <t>22.56</t>
  </si>
  <si>
    <t>7.83%</t>
  </si>
  <si>
    <t>39.71B</t>
  </si>
  <si>
    <t>141.58B</t>
  </si>
  <si>
    <t>82.82B</t>
  </si>
  <si>
    <t>OR</t>
  </si>
  <si>
    <t>L'Oréal S.A.</t>
  </si>
  <si>
    <t>214.69B</t>
  </si>
  <si>
    <t>402.65</t>
  </si>
  <si>
    <t>0.01%</t>
  </si>
  <si>
    <t>Household &amp; Personal Products</t>
  </si>
  <si>
    <t>35.26</t>
  </si>
  <si>
    <t>10.25%</t>
  </si>
  <si>
    <t>8.83B</t>
  </si>
  <si>
    <t>54.60B</t>
  </si>
  <si>
    <t>43.84B</t>
  </si>
  <si>
    <t>RMS</t>
  </si>
  <si>
    <t>Hermès International Société en commandite par actions</t>
  </si>
  <si>
    <t>213.76B</t>
  </si>
  <si>
    <t>2,045.00</t>
  </si>
  <si>
    <t>0.29%</t>
  </si>
  <si>
    <t>47.77</t>
  </si>
  <si>
    <t>19.09%</t>
  </si>
  <si>
    <t>2.06B</t>
  </si>
  <si>
    <t>21.83B</t>
  </si>
  <si>
    <t>15.70B</t>
  </si>
  <si>
    <t>AIR</t>
  </si>
  <si>
    <t>Airbus SE</t>
  </si>
  <si>
    <t>145.47B</t>
  </si>
  <si>
    <t>186.58</t>
  </si>
  <si>
    <t>1.49%</t>
  </si>
  <si>
    <t>Aerospace &amp; Defense</t>
  </si>
  <si>
    <t>29.46</t>
  </si>
  <si>
    <t>2.53%</t>
  </si>
  <si>
    <t>13.36B</t>
  </si>
  <si>
    <t>129.04B</t>
  </si>
  <si>
    <t>70.02B</t>
  </si>
  <si>
    <t>SU</t>
  </si>
  <si>
    <t>Schneider Electric S.E.</t>
  </si>
  <si>
    <t>122.95B</t>
  </si>
  <si>
    <t>224.80</t>
  </si>
  <si>
    <t>2.98%</t>
  </si>
  <si>
    <t>Specialty Industrial Machinery</t>
  </si>
  <si>
    <t>28.76</t>
  </si>
  <si>
    <t>6.95%</t>
  </si>
  <si>
    <t>17.07B</t>
  </si>
  <si>
    <t>61.97B</t>
  </si>
  <si>
    <t>39.32B</t>
  </si>
  <si>
    <t>EL</t>
  </si>
  <si>
    <t>EssilorLuxottica Société anonyme</t>
  </si>
  <si>
    <t>119.71B</t>
  </si>
  <si>
    <t>259.10</t>
  </si>
  <si>
    <t>-0.19%</t>
  </si>
  <si>
    <t>Medical Instruments &amp; Supplies</t>
  </si>
  <si>
    <t>50.38</t>
  </si>
  <si>
    <t>3.58%</t>
  </si>
  <si>
    <t>14.05B</t>
  </si>
  <si>
    <t>61.93B</t>
  </si>
  <si>
    <t>27.24B</t>
  </si>
  <si>
    <t>SAF</t>
  </si>
  <si>
    <t>Safran SA</t>
  </si>
  <si>
    <t>116.56B</t>
  </si>
  <si>
    <t>278.00</t>
  </si>
  <si>
    <t>-0.07%</t>
  </si>
  <si>
    <t>26.57</t>
  </si>
  <si>
    <t>5.19%</t>
  </si>
  <si>
    <t>5.12B</t>
  </si>
  <si>
    <t>56.09B</t>
  </si>
  <si>
    <t>29.38B</t>
  </si>
  <si>
    <t>TTE</t>
  </si>
  <si>
    <t>TotalEnergies SE</t>
  </si>
  <si>
    <t>113.08B</t>
  </si>
  <si>
    <t>52.26</t>
  </si>
  <si>
    <t>0.85%</t>
  </si>
  <si>
    <t>Oil &amp; Gas Integrated</t>
  </si>
  <si>
    <t>11.08</t>
  </si>
  <si>
    <t>4.89%</t>
  </si>
  <si>
    <t>53.71B</t>
  </si>
  <si>
    <t>249.33B</t>
  </si>
  <si>
    <t>159.33B</t>
  </si>
  <si>
    <t>AI</t>
  </si>
  <si>
    <t>L'Air Liquide S.A.</t>
  </si>
  <si>
    <t>101.14B</t>
  </si>
  <si>
    <t>175.98</t>
  </si>
  <si>
    <t>0.34%</t>
  </si>
  <si>
    <t>Specialty Chemicals</t>
  </si>
  <si>
    <t>29.58</t>
  </si>
  <si>
    <t>6.70%</t>
  </si>
  <si>
    <t>12.70B</t>
  </si>
  <si>
    <t>49.34B</t>
  </si>
  <si>
    <t>27.40B</t>
  </si>
  <si>
    <t>SAN</t>
  </si>
  <si>
    <t>Sanofi</t>
  </si>
  <si>
    <t>96.95B</t>
  </si>
  <si>
    <t>79.32</t>
  </si>
  <si>
    <t>-0.23%</t>
  </si>
  <si>
    <t>Drug Manufacturers - General</t>
  </si>
  <si>
    <t>15.44</t>
  </si>
  <si>
    <t>4.60%</t>
  </si>
  <si>
    <t>22.29B</t>
  </si>
  <si>
    <t>124.96B</t>
  </si>
  <si>
    <t>45.74B</t>
  </si>
  <si>
    <t>BNP</t>
  </si>
  <si>
    <t>BNP Paribas SA</t>
  </si>
  <si>
    <t>85.54B</t>
  </si>
  <si>
    <t>76.92</t>
  </si>
  <si>
    <t>0.52%</t>
  </si>
  <si>
    <t>Banks - Regional</t>
  </si>
  <si>
    <t>8.12</t>
  </si>
  <si>
    <t>0.43%</t>
  </si>
  <si>
    <t>756.41B</t>
  </si>
  <si>
    <t>2,849.38B</t>
  </si>
  <si>
    <t>46.29B</t>
  </si>
  <si>
    <t>CDI</t>
  </si>
  <si>
    <t>Christian Dior SE</t>
  </si>
  <si>
    <t>85.15B</t>
  </si>
  <si>
    <t>472.80</t>
  </si>
  <si>
    <t>0.17%</t>
  </si>
  <si>
    <t>18.70</t>
  </si>
  <si>
    <t>7.80%</t>
  </si>
  <si>
    <t>39.72B</t>
  </si>
  <si>
    <t>138.72B</t>
  </si>
  <si>
    <t>CS</t>
  </si>
  <si>
    <t>AXA SA</t>
  </si>
  <si>
    <t>82.42B</t>
  </si>
  <si>
    <t>39.72</t>
  </si>
  <si>
    <t>0.53%</t>
  </si>
  <si>
    <t>Insurance - Diversified</t>
  </si>
  <si>
    <t>12.02</t>
  </si>
  <si>
    <t>1.00%</t>
  </si>
  <si>
    <t>65.99B</t>
  </si>
  <si>
    <t>645.57B</t>
  </si>
  <si>
    <t>93.21B</t>
  </si>
  <si>
    <t>DG</t>
  </si>
  <si>
    <t>Vinci SA</t>
  </si>
  <si>
    <t>62.45B</t>
  </si>
  <si>
    <t>116.55</t>
  </si>
  <si>
    <t>0.87%</t>
  </si>
  <si>
    <t>Engineering &amp; Construction</t>
  </si>
  <si>
    <t>13.88</t>
  </si>
  <si>
    <t>4.26%</t>
  </si>
  <si>
    <t>42.62B</t>
  </si>
  <si>
    <t>130.45B</t>
  </si>
  <si>
    <t>73.73B</t>
  </si>
  <si>
    <t>BN</t>
  </si>
  <si>
    <t>Danone S.A.</t>
  </si>
  <si>
    <t>48.50B</t>
  </si>
  <si>
    <t>74.56</t>
  </si>
  <si>
    <t>-0.69%</t>
  </si>
  <si>
    <t>Packaged Foods</t>
  </si>
  <si>
    <t>26.34</t>
  </si>
  <si>
    <t>5.01%</t>
  </si>
  <si>
    <t>15.20B</t>
  </si>
  <si>
    <t>43.76B</t>
  </si>
  <si>
    <t>27.36B</t>
  </si>
  <si>
    <t>ACA</t>
  </si>
  <si>
    <t>Crédit Agricole S.A.</t>
  </si>
  <si>
    <t>47.46B</t>
  </si>
  <si>
    <t>15.90</t>
  </si>
  <si>
    <t>1.34%</t>
  </si>
  <si>
    <t>4.88</t>
  </si>
  <si>
    <t>0.41%</t>
  </si>
  <si>
    <t>486.94B</t>
  </si>
  <si>
    <t>2,614.01B</t>
  </si>
  <si>
    <t>36.08B</t>
  </si>
  <si>
    <t>HO</t>
  </si>
  <si>
    <t>Thales S.A.</t>
  </si>
  <si>
    <t>45.63B</t>
  </si>
  <si>
    <t>221.80</t>
  </si>
  <si>
    <t>-0.18%</t>
  </si>
  <si>
    <t>43.75</t>
  </si>
  <si>
    <t>3.13%</t>
  </si>
  <si>
    <t>7.31B</t>
  </si>
  <si>
    <t>38.89B</t>
  </si>
  <si>
    <t>21.35B</t>
  </si>
  <si>
    <t>SGO</t>
  </si>
  <si>
    <t>Compagnie de Saint-Gobain S.A.</t>
  </si>
  <si>
    <t>45.28B</t>
  </si>
  <si>
    <t>92.82</t>
  </si>
  <si>
    <t>Building Products &amp; Equipment</t>
  </si>
  <si>
    <t>16.29</t>
  </si>
  <si>
    <t>5.48%</t>
  </si>
  <si>
    <t>18.78B</t>
  </si>
  <si>
    <t>60.31B</t>
  </si>
  <si>
    <t>46.96B</t>
  </si>
  <si>
    <t>ENGI</t>
  </si>
  <si>
    <t>Engie SA</t>
  </si>
  <si>
    <t>42.79B</t>
  </si>
  <si>
    <t>17.66</t>
  </si>
  <si>
    <t>0.09%</t>
  </si>
  <si>
    <t>Utilities - Diversified</t>
  </si>
  <si>
    <t>8.70</t>
  </si>
  <si>
    <t>3.49%</t>
  </si>
  <si>
    <t>52.70B</t>
  </si>
  <si>
    <t>164.73B</t>
  </si>
  <si>
    <t>74.35B</t>
  </si>
  <si>
    <t>GLE</t>
  </si>
  <si>
    <t>Société Générale Société anonyme</t>
  </si>
  <si>
    <t>41.13B</t>
  </si>
  <si>
    <t>53.38</t>
  </si>
  <si>
    <t>0.64%</t>
  </si>
  <si>
    <t>8.89</t>
  </si>
  <si>
    <t>324.97B</t>
  </si>
  <si>
    <t>1,551.49B</t>
  </si>
  <si>
    <t>25.89B</t>
  </si>
  <si>
    <t>ORA</t>
  </si>
  <si>
    <t>Orange S.A.</t>
  </si>
  <si>
    <t>36.22B</t>
  </si>
  <si>
    <t>13.52</t>
  </si>
  <si>
    <t>-0.81%</t>
  </si>
  <si>
    <t>Telecom Services</t>
  </si>
  <si>
    <t>33.42</t>
  </si>
  <si>
    <t>2.78%</t>
  </si>
  <si>
    <t>41.99B</t>
  </si>
  <si>
    <t>101.62B</t>
  </si>
  <si>
    <t>40.27B</t>
  </si>
  <si>
    <t>DSY</t>
  </si>
  <si>
    <t>Dassault Systèmes SE</t>
  </si>
  <si>
    <t>35.37B</t>
  </si>
  <si>
    <t>27.10</t>
  </si>
  <si>
    <t>1.12%</t>
  </si>
  <si>
    <t>Software - Application</t>
  </si>
  <si>
    <t>31.64</t>
  </si>
  <si>
    <t>5.60%</t>
  </si>
  <si>
    <t>2.58B</t>
  </si>
  <si>
    <t>14.42B</t>
  </si>
  <si>
    <t>6.31B</t>
  </si>
  <si>
    <t>LR</t>
  </si>
  <si>
    <t>Legrand SA</t>
  </si>
  <si>
    <t>34.36B</t>
  </si>
  <si>
    <t>133.60</t>
  </si>
  <si>
    <t>1.95%</t>
  </si>
  <si>
    <t>Electrical Equipment &amp; Parts</t>
  </si>
  <si>
    <t>28.40</t>
  </si>
  <si>
    <t>6.79%</t>
  </si>
  <si>
    <t>5.99B</t>
  </si>
  <si>
    <t>16.56B</t>
  </si>
  <si>
    <t>9.21B</t>
  </si>
  <si>
    <t>KER</t>
  </si>
  <si>
    <t>Kering SA</t>
  </si>
  <si>
    <t>29.10B</t>
  </si>
  <si>
    <t>237.35</t>
  </si>
  <si>
    <t>0.02%</t>
  </si>
  <si>
    <t>39.95</t>
  </si>
  <si>
    <t>2.87%</t>
  </si>
  <si>
    <t>19.89B</t>
  </si>
  <si>
    <t>42.43B</t>
  </si>
  <si>
    <t>15.76B</t>
  </si>
  <si>
    <t>RI</t>
  </si>
  <si>
    <t>Pernod Ricard SA</t>
  </si>
  <si>
    <t>24.19B</t>
  </si>
  <si>
    <t>95.68</t>
  </si>
  <si>
    <t>-0.46%</t>
  </si>
  <si>
    <t>Beverages - Wineries &amp; Distilleries</t>
  </si>
  <si>
    <t>14.90</t>
  </si>
  <si>
    <t>4.84%</t>
  </si>
  <si>
    <t>12.59B</t>
  </si>
  <si>
    <t>37.08B</t>
  </si>
  <si>
    <t>10.96B</t>
  </si>
  <si>
    <t>STLAP</t>
  </si>
  <si>
    <t>Stellantis N.V.</t>
  </si>
  <si>
    <t>22.39B</t>
  </si>
  <si>
    <t>7.72</t>
  </si>
  <si>
    <t>-0.40%</t>
  </si>
  <si>
    <t>Auto Manufacturers</t>
  </si>
  <si>
    <t>-</t>
  </si>
  <si>
    <t>-0.65%</t>
  </si>
  <si>
    <t>40.85B</t>
  </si>
  <si>
    <t>200.68B</t>
  </si>
  <si>
    <t>146.12B</t>
  </si>
  <si>
    <t>ML</t>
  </si>
  <si>
    <t>Compagnie Générale des Établissements Michelin Société en commandite par actions</t>
  </si>
  <si>
    <t>21.79B</t>
  </si>
  <si>
    <t>31.32</t>
  </si>
  <si>
    <t>1.20%</t>
  </si>
  <si>
    <t>Automobiles &amp; Auto Parts</t>
  </si>
  <si>
    <t>14.15</t>
  </si>
  <si>
    <t>4.79%</t>
  </si>
  <si>
    <t>7.52B</t>
  </si>
  <si>
    <t>35.55B</t>
  </si>
  <si>
    <t>26.74B</t>
  </si>
  <si>
    <t>CAP</t>
  </si>
  <si>
    <t>Capgemini SE</t>
  </si>
  <si>
    <t>21.24B</t>
  </si>
  <si>
    <t>126.50</t>
  </si>
  <si>
    <t>Information Technology Services</t>
  </si>
  <si>
    <t>14.09</t>
  </si>
  <si>
    <t>6.23%</t>
  </si>
  <si>
    <t>6.07B</t>
  </si>
  <si>
    <t>24.38B</t>
  </si>
  <si>
    <t>22.07B</t>
  </si>
  <si>
    <t>Date</t>
  </si>
  <si>
    <t>SA</t>
  </si>
  <si>
    <t>12/29/23</t>
  </si>
  <si>
    <t>12/28/23</t>
  </si>
  <si>
    <t>12/27/23</t>
  </si>
  <si>
    <t>12/22/23</t>
  </si>
  <si>
    <t>12/21/23</t>
  </si>
  <si>
    <t>12/20/23</t>
  </si>
  <si>
    <t>12/19/23</t>
  </si>
  <si>
    <t>12/18/23</t>
  </si>
  <si>
    <t>12/15/23</t>
  </si>
  <si>
    <t>12/14/23</t>
  </si>
  <si>
    <t>12/13/23</t>
  </si>
  <si>
    <t>11/30/23</t>
  </si>
  <si>
    <t>11/29/23</t>
  </si>
  <si>
    <t>11/28/23</t>
  </si>
  <si>
    <t>11/27/23</t>
  </si>
  <si>
    <t>11/24/23</t>
  </si>
  <si>
    <t>11/23/23</t>
  </si>
  <si>
    <t>11/22/23</t>
  </si>
  <si>
    <t>11/21/23</t>
  </si>
  <si>
    <t>11/20/23</t>
  </si>
  <si>
    <t>11/17/23</t>
  </si>
  <si>
    <t>11/16/23</t>
  </si>
  <si>
    <t>11/15/23</t>
  </si>
  <si>
    <t>11/14/23</t>
  </si>
  <si>
    <t>11/13/23</t>
  </si>
  <si>
    <t>10/31/23</t>
  </si>
  <si>
    <t>10/30/23</t>
  </si>
  <si>
    <t>10/27/23</t>
  </si>
  <si>
    <t>10/26/23</t>
  </si>
  <si>
    <t>10/25/23</t>
  </si>
  <si>
    <t>10/24/23</t>
  </si>
  <si>
    <t>10/23/23</t>
  </si>
  <si>
    <t>10/20/23</t>
  </si>
  <si>
    <t>10/19/23</t>
  </si>
  <si>
    <t>10/18/23</t>
  </si>
  <si>
    <t>10/17/23</t>
  </si>
  <si>
    <t>10/16/23</t>
  </si>
  <si>
    <t>10/13/23</t>
  </si>
  <si>
    <t>09/29/23</t>
  </si>
  <si>
    <t>09/28/23</t>
  </si>
  <si>
    <t>09/27/23</t>
  </si>
  <si>
    <t>09/26/23</t>
  </si>
  <si>
    <t>09/25/23</t>
  </si>
  <si>
    <t>09/22/23</t>
  </si>
  <si>
    <t>09/21/23</t>
  </si>
  <si>
    <t>09/20/23</t>
  </si>
  <si>
    <t>09/19/23</t>
  </si>
  <si>
    <t>09/18/23</t>
  </si>
  <si>
    <t>09/15/23</t>
  </si>
  <si>
    <t>09/14/23</t>
  </si>
  <si>
    <t>09/13/23</t>
  </si>
  <si>
    <t>08/31/23</t>
  </si>
  <si>
    <t>08/30/23</t>
  </si>
  <si>
    <t>08/29/23</t>
  </si>
  <si>
    <t>08/28/23</t>
  </si>
  <si>
    <t>08/25/23</t>
  </si>
  <si>
    <t>08/24/23</t>
  </si>
  <si>
    <t>08/23/23</t>
  </si>
  <si>
    <t>08/22/23</t>
  </si>
  <si>
    <t>08/21/23</t>
  </si>
  <si>
    <t>08/18/23</t>
  </si>
  <si>
    <t>08/17/23</t>
  </si>
  <si>
    <t>08/16/23</t>
  </si>
  <si>
    <t>08/15/23</t>
  </si>
  <si>
    <t>08/14/23</t>
  </si>
  <si>
    <t>07/31/23</t>
  </si>
  <si>
    <t>07/28/23</t>
  </si>
  <si>
    <t>07/27/23</t>
  </si>
  <si>
    <t>07/26/23</t>
  </si>
  <si>
    <t>07/25/23</t>
  </si>
  <si>
    <t>07/24/23</t>
  </si>
  <si>
    <t>07/21/23</t>
  </si>
  <si>
    <t>07/20/23</t>
  </si>
  <si>
    <t>07/19/23</t>
  </si>
  <si>
    <t>07/18/23</t>
  </si>
  <si>
    <t>07/17/23</t>
  </si>
  <si>
    <t>07/14/23</t>
  </si>
  <si>
    <t>07/13/23</t>
  </si>
  <si>
    <t>06/30/23</t>
  </si>
  <si>
    <t>06/29/23</t>
  </si>
  <si>
    <t>06/28/23</t>
  </si>
  <si>
    <t>06/27/23</t>
  </si>
  <si>
    <t>06/26/23</t>
  </si>
  <si>
    <t>06/23/23</t>
  </si>
  <si>
    <t>06/22/23</t>
  </si>
  <si>
    <t>06/21/23</t>
  </si>
  <si>
    <t>06/20/23</t>
  </si>
  <si>
    <t>06/19/23</t>
  </si>
  <si>
    <t>06/16/23</t>
  </si>
  <si>
    <t>06/15/23</t>
  </si>
  <si>
    <t>06/14/23</t>
  </si>
  <si>
    <t>06/13/23</t>
  </si>
  <si>
    <t>05/31/23</t>
  </si>
  <si>
    <t>05/30/23</t>
  </si>
  <si>
    <t>05/29/23</t>
  </si>
  <si>
    <t>05/26/23</t>
  </si>
  <si>
    <t>05/25/23</t>
  </si>
  <si>
    <t>05/24/23</t>
  </si>
  <si>
    <t>05/23/23</t>
  </si>
  <si>
    <t>05/22/23</t>
  </si>
  <si>
    <t>05/19/23</t>
  </si>
  <si>
    <t>05/18/23</t>
  </si>
  <si>
    <t>05/17/23</t>
  </si>
  <si>
    <t>05/16/23</t>
  </si>
  <si>
    <t>05/15/23</t>
  </si>
  <si>
    <t>04/28/23</t>
  </si>
  <si>
    <t>04/27/23</t>
  </si>
  <si>
    <t>04/26/23</t>
  </si>
  <si>
    <t>04/25/23</t>
  </si>
  <si>
    <t>04/24/23</t>
  </si>
  <si>
    <t>04/21/23</t>
  </si>
  <si>
    <t>04/20/23</t>
  </si>
  <si>
    <t>04/19/23</t>
  </si>
  <si>
    <t>04/18/23</t>
  </si>
  <si>
    <t>04/17/23</t>
  </si>
  <si>
    <t>04/14/23</t>
  </si>
  <si>
    <t>04/13/23</t>
  </si>
  <si>
    <t>03/31/23</t>
  </si>
  <si>
    <t>03/30/23</t>
  </si>
  <si>
    <t>03/29/23</t>
  </si>
  <si>
    <t>03/28/23</t>
  </si>
  <si>
    <t>03/27/23</t>
  </si>
  <si>
    <t>03/24/23</t>
  </si>
  <si>
    <t>03/23/23</t>
  </si>
  <si>
    <t>03/22/23</t>
  </si>
  <si>
    <t>03/21/23</t>
  </si>
  <si>
    <t>03/20/23</t>
  </si>
  <si>
    <t>03/17/23</t>
  </si>
  <si>
    <t>03/16/23</t>
  </si>
  <si>
    <t>03/15/23</t>
  </si>
  <si>
    <t>03/14/23</t>
  </si>
  <si>
    <t>03/13/23</t>
  </si>
  <si>
    <t>02/28/23</t>
  </si>
  <si>
    <t>02/27/23</t>
  </si>
  <si>
    <t>02/24/23</t>
  </si>
  <si>
    <t>02/23/23</t>
  </si>
  <si>
    <t>02/22/23</t>
  </si>
  <si>
    <t>02/21/23</t>
  </si>
  <si>
    <t>02/20/23</t>
  </si>
  <si>
    <t>02/17/23</t>
  </si>
  <si>
    <t>02/16/23</t>
  </si>
  <si>
    <t>02/15/23</t>
  </si>
  <si>
    <t>02/14/23</t>
  </si>
  <si>
    <t>02/13/23</t>
  </si>
  <si>
    <t>01/31/23</t>
  </si>
  <si>
    <t>01/30/23</t>
  </si>
  <si>
    <t>01/27/23</t>
  </si>
  <si>
    <t>01/26/23</t>
  </si>
  <si>
    <t>01/25/23</t>
  </si>
  <si>
    <t>01/24/23</t>
  </si>
  <si>
    <t>01/23/23</t>
  </si>
  <si>
    <t>01/20/23</t>
  </si>
  <si>
    <t>01/19/23</t>
  </si>
  <si>
    <t>01/18/23</t>
  </si>
  <si>
    <t>01/17/23</t>
  </si>
  <si>
    <t>01/16/23</t>
  </si>
  <si>
    <t>01/13/23</t>
  </si>
  <si>
    <t>12/30/22</t>
  </si>
  <si>
    <t>12/29/22</t>
  </si>
  <si>
    <t>12/28/22</t>
  </si>
  <si>
    <t>12/27/22</t>
  </si>
  <si>
    <t>12/23/22</t>
  </si>
  <si>
    <t>12/22/22</t>
  </si>
  <si>
    <t>12/21/22</t>
  </si>
  <si>
    <t>12/20/22</t>
  </si>
  <si>
    <t>12/19/22</t>
  </si>
  <si>
    <t>12/16/22</t>
  </si>
  <si>
    <t>12/15/22</t>
  </si>
  <si>
    <t>12/14/22</t>
  </si>
  <si>
    <t>12/13/22</t>
  </si>
  <si>
    <t>11/30/22</t>
  </si>
  <si>
    <t>11/29/22</t>
  </si>
  <si>
    <t>11/28/22</t>
  </si>
  <si>
    <t>11/25/22</t>
  </si>
  <si>
    <t>11/24/22</t>
  </si>
  <si>
    <t>11/23/22</t>
  </si>
  <si>
    <t>11/22/22</t>
  </si>
  <si>
    <t>11/21/22</t>
  </si>
  <si>
    <t>11/18/22</t>
  </si>
  <si>
    <t>11/17/22</t>
  </si>
  <si>
    <t>11/16/22</t>
  </si>
  <si>
    <t>11/15/22</t>
  </si>
  <si>
    <t>11/14/22</t>
  </si>
  <si>
    <t>10/31/22</t>
  </si>
  <si>
    <t>10/28/22</t>
  </si>
  <si>
    <t>10/27/22</t>
  </si>
  <si>
    <t>10/26/22</t>
  </si>
  <si>
    <t>10/25/22</t>
  </si>
  <si>
    <t>10/24/22</t>
  </si>
  <si>
    <t>10/21/22</t>
  </si>
  <si>
    <t>10/20/22</t>
  </si>
  <si>
    <t>10/19/22</t>
  </si>
  <si>
    <t>10/18/22</t>
  </si>
  <si>
    <t>10/17/22</t>
  </si>
  <si>
    <t>10/14/22</t>
  </si>
  <si>
    <t>10/13/22</t>
  </si>
  <si>
    <t>09/30/22</t>
  </si>
  <si>
    <t>09/29/22</t>
  </si>
  <si>
    <t>09/28/22</t>
  </si>
  <si>
    <t>09/27/22</t>
  </si>
  <si>
    <t>09/26/22</t>
  </si>
  <si>
    <t>09/23/22</t>
  </si>
  <si>
    <t>09/22/22</t>
  </si>
  <si>
    <t>09/21/22</t>
  </si>
  <si>
    <t>09/20/22</t>
  </si>
  <si>
    <t>09/19/22</t>
  </si>
  <si>
    <t>09/16/22</t>
  </si>
  <si>
    <t>09/15/22</t>
  </si>
  <si>
    <t>09/14/22</t>
  </si>
  <si>
    <t>09/13/22</t>
  </si>
  <si>
    <t>08/31/22</t>
  </si>
  <si>
    <t>08/30/22</t>
  </si>
  <si>
    <t>08/29/22</t>
  </si>
  <si>
    <t>08/26/22</t>
  </si>
  <si>
    <t>08/25/22</t>
  </si>
  <si>
    <t>08/24/22</t>
  </si>
  <si>
    <t>08/23/22</t>
  </si>
  <si>
    <t>08/22/22</t>
  </si>
  <si>
    <t>08/19/22</t>
  </si>
  <si>
    <t>08/18/22</t>
  </si>
  <si>
    <t>08/17/22</t>
  </si>
  <si>
    <t>08/16/22</t>
  </si>
  <si>
    <t>08/15/22</t>
  </si>
  <si>
    <t>07/29/22</t>
  </si>
  <si>
    <t>07/28/22</t>
  </si>
  <si>
    <t>07/27/22</t>
  </si>
  <si>
    <t>07/26/22</t>
  </si>
  <si>
    <t>07/25/22</t>
  </si>
  <si>
    <t>07/22/22</t>
  </si>
  <si>
    <t>07/21/22</t>
  </si>
  <si>
    <t>07/20/22</t>
  </si>
  <si>
    <t>07/19/22</t>
  </si>
  <si>
    <t>07/18/22</t>
  </si>
  <si>
    <t>07/15/22</t>
  </si>
  <si>
    <t>07/14/22</t>
  </si>
  <si>
    <t>07/13/22</t>
  </si>
  <si>
    <t>06/30/22</t>
  </si>
  <si>
    <t>06/29/22</t>
  </si>
  <si>
    <t>06/28/22</t>
  </si>
  <si>
    <t>06/27/22</t>
  </si>
  <si>
    <t>06/24/22</t>
  </si>
  <si>
    <t>06/23/22</t>
  </si>
  <si>
    <t>06/22/22</t>
  </si>
  <si>
    <t>06/21/22</t>
  </si>
  <si>
    <t>06/20/22</t>
  </si>
  <si>
    <t>06/17/22</t>
  </si>
  <si>
    <t>06/16/22</t>
  </si>
  <si>
    <t>06/15/22</t>
  </si>
  <si>
    <t>06/14/22</t>
  </si>
  <si>
    <t>06/13/22</t>
  </si>
  <si>
    <t>05/31/22</t>
  </si>
  <si>
    <t>05/30/22</t>
  </si>
  <si>
    <t>05/27/22</t>
  </si>
  <si>
    <t>05/26/22</t>
  </si>
  <si>
    <t>05/25/22</t>
  </si>
  <si>
    <t>05/24/22</t>
  </si>
  <si>
    <t>05/23/22</t>
  </si>
  <si>
    <t>05/20/22</t>
  </si>
  <si>
    <t>05/19/22</t>
  </si>
  <si>
    <t>05/18/22</t>
  </si>
  <si>
    <t>05/17/22</t>
  </si>
  <si>
    <t>05/16/22</t>
  </si>
  <si>
    <t>05/13/22</t>
  </si>
  <si>
    <t>04/29/22</t>
  </si>
  <si>
    <t>04/28/22</t>
  </si>
  <si>
    <t>04/27/22</t>
  </si>
  <si>
    <t>04/26/22</t>
  </si>
  <si>
    <t>04/25/22</t>
  </si>
  <si>
    <t>04/22/22</t>
  </si>
  <si>
    <t>04/21/22</t>
  </si>
  <si>
    <t>04/20/22</t>
  </si>
  <si>
    <t>04/19/22</t>
  </si>
  <si>
    <t>04/14/22</t>
  </si>
  <si>
    <t>04/13/22</t>
  </si>
  <si>
    <t>03/31/22</t>
  </si>
  <si>
    <t>03/30/22</t>
  </si>
  <si>
    <t>03/29/22</t>
  </si>
  <si>
    <t>03/28/22</t>
  </si>
  <si>
    <t>03/25/22</t>
  </si>
  <si>
    <t>03/24/22</t>
  </si>
  <si>
    <t>03/23/22</t>
  </si>
  <si>
    <t>03/22/22</t>
  </si>
  <si>
    <t>03/21/22</t>
  </si>
  <si>
    <t>03/18/22</t>
  </si>
  <si>
    <t>03/17/22</t>
  </si>
  <si>
    <t>03/16/22</t>
  </si>
  <si>
    <t>03/15/22</t>
  </si>
  <si>
    <t>03/14/22</t>
  </si>
  <si>
    <t>02/28/22</t>
  </si>
  <si>
    <t>02/25/22</t>
  </si>
  <si>
    <t>02/24/22</t>
  </si>
  <si>
    <t>02/23/22</t>
  </si>
  <si>
    <t>02/22/22</t>
  </si>
  <si>
    <t>02/21/22</t>
  </si>
  <si>
    <t>02/18/22</t>
  </si>
  <si>
    <t>02/17/22</t>
  </si>
  <si>
    <t>02/16/22</t>
  </si>
  <si>
    <t>02/15/22</t>
  </si>
  <si>
    <t>02/14/22</t>
  </si>
  <si>
    <t>01/31/22</t>
  </si>
  <si>
    <t>01/28/22</t>
  </si>
  <si>
    <t>01/27/22</t>
  </si>
  <si>
    <t>01/26/22</t>
  </si>
  <si>
    <t>01/25/22</t>
  </si>
  <si>
    <t>01/24/22</t>
  </si>
  <si>
    <t>01/21/22</t>
  </si>
  <si>
    <t>01/20/22</t>
  </si>
  <si>
    <t>01/19/22</t>
  </si>
  <si>
    <t>01/18/22</t>
  </si>
  <si>
    <t>01/17/22</t>
  </si>
  <si>
    <t>01/14/22</t>
  </si>
  <si>
    <t>01/13/22</t>
  </si>
  <si>
    <t>12/31/21</t>
  </si>
  <si>
    <t>12/30/21</t>
  </si>
  <si>
    <t>12/29/21</t>
  </si>
  <si>
    <t>12/28/21</t>
  </si>
  <si>
    <t>12/27/21</t>
  </si>
  <si>
    <t>12/24/21</t>
  </si>
  <si>
    <t>12/23/21</t>
  </si>
  <si>
    <t>12/22/21</t>
  </si>
  <si>
    <t>12/21/21</t>
  </si>
  <si>
    <t>12/20/21</t>
  </si>
  <si>
    <t>12/17/21</t>
  </si>
  <si>
    <t>12/16/21</t>
  </si>
  <si>
    <t>12/15/21</t>
  </si>
  <si>
    <t>12/14/21</t>
  </si>
  <si>
    <t>12/13/21</t>
  </si>
  <si>
    <t>11/30/21</t>
  </si>
  <si>
    <t>11/29/21</t>
  </si>
  <si>
    <t>11/26/21</t>
  </si>
  <si>
    <t>11/25/21</t>
  </si>
  <si>
    <t>11/24/21</t>
  </si>
  <si>
    <t>11/23/21</t>
  </si>
  <si>
    <t>11/22/21</t>
  </si>
  <si>
    <t>11/19/21</t>
  </si>
  <si>
    <t>11/18/21</t>
  </si>
  <si>
    <t>11/17/21</t>
  </si>
  <si>
    <t>11/16/21</t>
  </si>
  <si>
    <t>11/15/21</t>
  </si>
  <si>
    <t>10/29/21</t>
  </si>
  <si>
    <t>10/28/21</t>
  </si>
  <si>
    <t>10/27/21</t>
  </si>
  <si>
    <t>10/26/21</t>
  </si>
  <si>
    <t>10/25/21</t>
  </si>
  <si>
    <t>10/22/21</t>
  </si>
  <si>
    <t>10/21/21</t>
  </si>
  <si>
    <t>10/20/21</t>
  </si>
  <si>
    <t>10/19/21</t>
  </si>
  <si>
    <t>10/18/21</t>
  </si>
  <si>
    <t>10/15/21</t>
  </si>
  <si>
    <t>10/14/21</t>
  </si>
  <si>
    <t>10/13/21</t>
  </si>
  <si>
    <t>09/30/21</t>
  </si>
  <si>
    <t>09/29/21</t>
  </si>
  <si>
    <t>09/28/21</t>
  </si>
  <si>
    <t>09/27/21</t>
  </si>
  <si>
    <t>09/24/21</t>
  </si>
  <si>
    <t>09/23/21</t>
  </si>
  <si>
    <t>09/22/21</t>
  </si>
  <si>
    <t>09/21/21</t>
  </si>
  <si>
    <t>09/20/21</t>
  </si>
  <si>
    <t>09/17/21</t>
  </si>
  <si>
    <t>09/16/21</t>
  </si>
  <si>
    <t>09/15/21</t>
  </si>
  <si>
    <t>09/14/21</t>
  </si>
  <si>
    <t>09/13/21</t>
  </si>
  <si>
    <t>08/31/21</t>
  </si>
  <si>
    <t>08/30/21</t>
  </si>
  <si>
    <t>08/27/21</t>
  </si>
  <si>
    <t>08/26/21</t>
  </si>
  <si>
    <t>08/25/21</t>
  </si>
  <si>
    <t>08/24/21</t>
  </si>
  <si>
    <t>08/23/21</t>
  </si>
  <si>
    <t>08/20/21</t>
  </si>
  <si>
    <t>08/19/21</t>
  </si>
  <si>
    <t>08/18/21</t>
  </si>
  <si>
    <t>08/17/21</t>
  </si>
  <si>
    <t>08/16/21</t>
  </si>
  <si>
    <t>08/13/21</t>
  </si>
  <si>
    <t>07/30/21</t>
  </si>
  <si>
    <t>07/29/21</t>
  </si>
  <si>
    <t>07/28/21</t>
  </si>
  <si>
    <t>07/27/21</t>
  </si>
  <si>
    <t>07/26/21</t>
  </si>
  <si>
    <t>07/23/21</t>
  </si>
  <si>
    <t>07/22/21</t>
  </si>
  <si>
    <t>07/21/21</t>
  </si>
  <si>
    <t>07/20/21</t>
  </si>
  <si>
    <t>07/19/21</t>
  </si>
  <si>
    <t>07/16/21</t>
  </si>
  <si>
    <t>07/15/21</t>
  </si>
  <si>
    <t>07/14/21</t>
  </si>
  <si>
    <t>07/13/21</t>
  </si>
  <si>
    <t>06/30/21</t>
  </si>
  <si>
    <t>06/29/21</t>
  </si>
  <si>
    <t>06/28/21</t>
  </si>
  <si>
    <t>06/25/21</t>
  </si>
  <si>
    <t>06/24/21</t>
  </si>
  <si>
    <t>06/23/21</t>
  </si>
  <si>
    <t>06/22/21</t>
  </si>
  <si>
    <t>06/21/21</t>
  </si>
  <si>
    <t>06/18/21</t>
  </si>
  <si>
    <t>06/17/21</t>
  </si>
  <si>
    <t>06/16/21</t>
  </si>
  <si>
    <t>06/15/21</t>
  </si>
  <si>
    <t>06/14/21</t>
  </si>
  <si>
    <t>05/31/21</t>
  </si>
  <si>
    <t>05/28/21</t>
  </si>
  <si>
    <t>05/27/21</t>
  </si>
  <si>
    <t>05/26/21</t>
  </si>
  <si>
    <t>05/25/21</t>
  </si>
  <si>
    <t>05/24/21</t>
  </si>
  <si>
    <t>05/21/21</t>
  </si>
  <si>
    <t>05/20/21</t>
  </si>
  <si>
    <t>05/19/21</t>
  </si>
  <si>
    <t>05/18/21</t>
  </si>
  <si>
    <t>05/17/21</t>
  </si>
  <si>
    <t>05/14/21</t>
  </si>
  <si>
    <t>05/13/21</t>
  </si>
  <si>
    <t>04/30/21</t>
  </si>
  <si>
    <t>04/29/21</t>
  </si>
  <si>
    <t>04/28/21</t>
  </si>
  <si>
    <t>04/27/21</t>
  </si>
  <si>
    <t>04/26/21</t>
  </si>
  <si>
    <t>04/23/21</t>
  </si>
  <si>
    <t>04/22/21</t>
  </si>
  <si>
    <t>04/21/21</t>
  </si>
  <si>
    <t>04/20/21</t>
  </si>
  <si>
    <t>04/19/21</t>
  </si>
  <si>
    <t>04/16/21</t>
  </si>
  <si>
    <t>04/15/21</t>
  </si>
  <si>
    <t>04/14/21</t>
  </si>
  <si>
    <t>04/13/21</t>
  </si>
  <si>
    <t>03/31/21</t>
  </si>
  <si>
    <t>03/30/21</t>
  </si>
  <si>
    <t>03/29/21</t>
  </si>
  <si>
    <t>03/26/21</t>
  </si>
  <si>
    <t>03/25/21</t>
  </si>
  <si>
    <t>03/24/21</t>
  </si>
  <si>
    <t>03/23/21</t>
  </si>
  <si>
    <t>03/22/21</t>
  </si>
  <si>
    <t>03/19/21</t>
  </si>
  <si>
    <t>03/18/21</t>
  </si>
  <si>
    <t>03/17/21</t>
  </si>
  <si>
    <t>03/16/21</t>
  </si>
  <si>
    <t>03/15/21</t>
  </si>
  <si>
    <t>02/26/21</t>
  </si>
  <si>
    <t>02/25/21</t>
  </si>
  <si>
    <t>02/24/21</t>
  </si>
  <si>
    <t>02/23/21</t>
  </si>
  <si>
    <t>02/22/21</t>
  </si>
  <si>
    <t>02/19/21</t>
  </si>
  <si>
    <t>02/18/21</t>
  </si>
  <si>
    <t>02/17/21</t>
  </si>
  <si>
    <t>02/16/21</t>
  </si>
  <si>
    <t>02/15/21</t>
  </si>
  <si>
    <t>01/29/21</t>
  </si>
  <si>
    <t>01/28/21</t>
  </si>
  <si>
    <t>01/27/21</t>
  </si>
  <si>
    <t>01/26/21</t>
  </si>
  <si>
    <t>01/25/21</t>
  </si>
  <si>
    <t>01/22/21</t>
  </si>
  <si>
    <t>01/21/21</t>
  </si>
  <si>
    <t>01/20/21</t>
  </si>
  <si>
    <t>01/19/21</t>
  </si>
  <si>
    <t>01/18/21</t>
  </si>
  <si>
    <t>01/15/21</t>
  </si>
  <si>
    <t>01/14/21</t>
  </si>
  <si>
    <t>01/13/21</t>
  </si>
  <si>
    <t>12/31/20</t>
  </si>
  <si>
    <t>12/30/20</t>
  </si>
  <si>
    <t>12/29/20</t>
  </si>
  <si>
    <t>12/28/20</t>
  </si>
  <si>
    <t>12/24/20</t>
  </si>
  <si>
    <t>12/23/20</t>
  </si>
  <si>
    <t>12/22/20</t>
  </si>
  <si>
    <t>12/21/20</t>
  </si>
  <si>
    <t>12/18/20</t>
  </si>
  <si>
    <t>12/17/20</t>
  </si>
  <si>
    <t>12/16/20</t>
  </si>
  <si>
    <t>12/15/20</t>
  </si>
  <si>
    <t>12/14/20</t>
  </si>
  <si>
    <t>11/30/20</t>
  </si>
  <si>
    <t>11/27/20</t>
  </si>
  <si>
    <t>11/26/20</t>
  </si>
  <si>
    <t>11/25/20</t>
  </si>
  <si>
    <t>11/24/20</t>
  </si>
  <si>
    <t>11/23/20</t>
  </si>
  <si>
    <t>11/20/20</t>
  </si>
  <si>
    <t>11/19/20</t>
  </si>
  <si>
    <t>11/18/20</t>
  </si>
  <si>
    <t>11/17/20</t>
  </si>
  <si>
    <t>11/16/20</t>
  </si>
  <si>
    <t>11/13/20</t>
  </si>
  <si>
    <t>10/30/20</t>
  </si>
  <si>
    <t>10/29/20</t>
  </si>
  <si>
    <t>10/28/20</t>
  </si>
  <si>
    <t>10/27/20</t>
  </si>
  <si>
    <t>10/26/20</t>
  </si>
  <si>
    <t>10/23/20</t>
  </si>
  <si>
    <t>10/22/20</t>
  </si>
  <si>
    <t>10/21/20</t>
  </si>
  <si>
    <t>10/20/20</t>
  </si>
  <si>
    <t>10/19/20</t>
  </si>
  <si>
    <t>10/16/20</t>
  </si>
  <si>
    <t>10/15/20</t>
  </si>
  <si>
    <t>10/14/20</t>
  </si>
  <si>
    <t>10/13/20</t>
  </si>
  <si>
    <t>09/30/20</t>
  </si>
  <si>
    <t>09/29/20</t>
  </si>
  <si>
    <t>09/28/20</t>
  </si>
  <si>
    <t>09/25/20</t>
  </si>
  <si>
    <t>09/24/20</t>
  </si>
  <si>
    <t>09/23/20</t>
  </si>
  <si>
    <t>09/22/20</t>
  </si>
  <si>
    <t>09/21/20</t>
  </si>
  <si>
    <t>09/18/20</t>
  </si>
  <si>
    <t>09/17/20</t>
  </si>
  <si>
    <t>09/16/20</t>
  </si>
  <si>
    <t>09/15/20</t>
  </si>
  <si>
    <t>09/14/20</t>
  </si>
  <si>
    <t>08/31/20</t>
  </si>
  <si>
    <t>08/28/20</t>
  </si>
  <si>
    <t>08/27/20</t>
  </si>
  <si>
    <t>08/26/20</t>
  </si>
  <si>
    <t>08/25/20</t>
  </si>
  <si>
    <t>08/24/20</t>
  </si>
  <si>
    <t>08/21/20</t>
  </si>
  <si>
    <t>08/20/20</t>
  </si>
  <si>
    <t>08/19/20</t>
  </si>
  <si>
    <t>08/18/20</t>
  </si>
  <si>
    <t>08/17/20</t>
  </si>
  <si>
    <t>08/14/20</t>
  </si>
  <si>
    <t>08/13/20</t>
  </si>
  <si>
    <t>07/31/20</t>
  </si>
  <si>
    <t>07/30/20</t>
  </si>
  <si>
    <t>07/29/20</t>
  </si>
  <si>
    <t>07/28/20</t>
  </si>
  <si>
    <t>07/27/20</t>
  </si>
  <si>
    <t>07/24/20</t>
  </si>
  <si>
    <t>07/23/20</t>
  </si>
  <si>
    <t>07/22/20</t>
  </si>
  <si>
    <t>07/21/20</t>
  </si>
  <si>
    <t>07/20/20</t>
  </si>
  <si>
    <t>07/17/20</t>
  </si>
  <si>
    <t>07/16/20</t>
  </si>
  <si>
    <t>07/15/20</t>
  </si>
  <si>
    <t>07/14/20</t>
  </si>
  <si>
    <t>07/13/20</t>
  </si>
  <si>
    <t>06/30/20</t>
  </si>
  <si>
    <t>06/29/20</t>
  </si>
  <si>
    <t>06/26/20</t>
  </si>
  <si>
    <t>06/25/20</t>
  </si>
  <si>
    <t>06/24/20</t>
  </si>
  <si>
    <t>06/23/20</t>
  </si>
  <si>
    <t>06/22/20</t>
  </si>
  <si>
    <t>06/19/20</t>
  </si>
  <si>
    <t>06/18/20</t>
  </si>
  <si>
    <t>06/17/20</t>
  </si>
  <si>
    <t>06/16/20</t>
  </si>
  <si>
    <t>06/15/20</t>
  </si>
  <si>
    <t>05/29/20</t>
  </si>
  <si>
    <t>05/28/20</t>
  </si>
  <si>
    <t>05/27/20</t>
  </si>
  <si>
    <t>05/26/20</t>
  </si>
  <si>
    <t>05/25/20</t>
  </si>
  <si>
    <t>05/22/20</t>
  </si>
  <si>
    <t>05/21/20</t>
  </si>
  <si>
    <t>05/20/20</t>
  </si>
  <si>
    <t>05/19/20</t>
  </si>
  <si>
    <t>05/18/20</t>
  </si>
  <si>
    <t>05/15/20</t>
  </si>
  <si>
    <t>05/14/20</t>
  </si>
  <si>
    <t>05/13/20</t>
  </si>
  <si>
    <t>04/30/20</t>
  </si>
  <si>
    <t>04/29/20</t>
  </si>
  <si>
    <t>04/28/20</t>
  </si>
  <si>
    <t>04/27/20</t>
  </si>
  <si>
    <t>04/24/20</t>
  </si>
  <si>
    <t>04/23/20</t>
  </si>
  <si>
    <t>04/22/20</t>
  </si>
  <si>
    <t>04/21/20</t>
  </si>
  <si>
    <t>04/20/20</t>
  </si>
  <si>
    <t>04/17/20</t>
  </si>
  <si>
    <t>04/16/20</t>
  </si>
  <si>
    <t>04/15/20</t>
  </si>
  <si>
    <t>04/14/20</t>
  </si>
  <si>
    <t>03/31/20</t>
  </si>
  <si>
    <t>03/30/20</t>
  </si>
  <si>
    <t>03/27/20</t>
  </si>
  <si>
    <t>03/26/20</t>
  </si>
  <si>
    <t>03/25/20</t>
  </si>
  <si>
    <t>03/24/20</t>
  </si>
  <si>
    <t>03/23/20</t>
  </si>
  <si>
    <t>03/20/20</t>
  </si>
  <si>
    <t>03/19/20</t>
  </si>
  <si>
    <t>03/18/20</t>
  </si>
  <si>
    <t>03/17/20</t>
  </si>
  <si>
    <t>03/16/20</t>
  </si>
  <si>
    <t>03/13/20</t>
  </si>
  <si>
    <t>02/28/20</t>
  </si>
  <si>
    <t>02/27/20</t>
  </si>
  <si>
    <t>02/26/20</t>
  </si>
  <si>
    <t>02/25/20</t>
  </si>
  <si>
    <t>02/24/20</t>
  </si>
  <si>
    <t>02/21/20</t>
  </si>
  <si>
    <t>02/20/20</t>
  </si>
  <si>
    <t>02/19/20</t>
  </si>
  <si>
    <t>02/18/20</t>
  </si>
  <si>
    <t>02/17/20</t>
  </si>
  <si>
    <t>02/14/20</t>
  </si>
  <si>
    <t>02/13/20</t>
  </si>
  <si>
    <t>01/31/20</t>
  </si>
  <si>
    <t>01/30/20</t>
  </si>
  <si>
    <t>01/29/20</t>
  </si>
  <si>
    <t>01/28/20</t>
  </si>
  <si>
    <t>01/27/20</t>
  </si>
  <si>
    <t>01/24/20</t>
  </si>
  <si>
    <t>01/23/20</t>
  </si>
  <si>
    <t>01/22/20</t>
  </si>
  <si>
    <t>01/21/20</t>
  </si>
  <si>
    <t>01/20/20</t>
  </si>
  <si>
    <t>01/17/20</t>
  </si>
  <si>
    <t>01/16/20</t>
  </si>
  <si>
    <t>01/15/20</t>
  </si>
  <si>
    <t>01/14/20</t>
  </si>
  <si>
    <t>01/13/20</t>
  </si>
  <si>
    <t>AXA</t>
  </si>
  <si>
    <t>CAC40</t>
  </si>
  <si>
    <t xml:space="preserve">
</t>
  </si>
  <si>
    <t>TRESHOLD</t>
  </si>
  <si>
    <t>AVG PTF 10%</t>
  </si>
  <si>
    <t>AVG PTF 20%</t>
  </si>
  <si>
    <t>AVG PTF 50%</t>
  </si>
  <si>
    <t>GLE2</t>
  </si>
  <si>
    <t>série</t>
  </si>
  <si>
    <t>year</t>
  </si>
  <si>
    <t>AVERAGE CAP PER TRESHHOLD</t>
  </si>
  <si>
    <t>AVG PTF 100%</t>
  </si>
  <si>
    <t>RETURN OF THE AVG CAP PER TRESHHOLD</t>
  </si>
  <si>
    <t>PTF 10%</t>
  </si>
  <si>
    <t>PTF 20%</t>
  </si>
  <si>
    <t>PTF 50%</t>
  </si>
  <si>
    <t>PTF 100%</t>
  </si>
  <si>
    <t>SUM OF RETURN</t>
  </si>
  <si>
    <t>nb</t>
  </si>
  <si>
    <t>SECTOR 
INVOBELD</t>
  </si>
  <si>
    <t>MATRICE CORRELATION RETURN PTF</t>
  </si>
  <si>
    <t>BETA</t>
  </si>
  <si>
    <t>RETURN RISK PER YEAR PER PORTFOLIO</t>
  </si>
  <si>
    <t>RATIO DE SHARPE</t>
  </si>
  <si>
    <t>MATRICE DE CORRELATION</t>
  </si>
  <si>
    <t>ALPHA</t>
  </si>
  <si>
    <t>RESISTANCE AU CHOC</t>
  </si>
  <si>
    <t>GRAPH</t>
  </si>
  <si>
    <t xml:space="preserve">VALORISATION RISK </t>
  </si>
  <si>
    <t>FIRM LOOK UP</t>
  </si>
  <si>
    <t>Region</t>
  </si>
  <si>
    <t>Western Europe</t>
  </si>
  <si>
    <t>Country</t>
  </si>
  <si>
    <t>France</t>
  </si>
  <si>
    <t>Parent Index</t>
  </si>
  <si>
    <t>CAC 40</t>
  </si>
  <si>
    <t>#Constituents</t>
  </si>
  <si>
    <t>Start Date</t>
  </si>
  <si>
    <t>End Date</t>
  </si>
  <si>
    <t>Screening</t>
  </si>
  <si>
    <t>Frequency</t>
  </si>
  <si>
    <t>Daily</t>
  </si>
  <si>
    <t>Currency</t>
  </si>
  <si>
    <t>EUR</t>
  </si>
  <si>
    <t>07/08/</t>
  </si>
  <si>
    <t>ANNUALISED RISK</t>
  </si>
  <si>
    <t>Année</t>
  </si>
  <si>
    <t>Taux OAT 10 ans (%)</t>
  </si>
  <si>
    <t>Contexte économique</t>
  </si>
  <si>
    <t>Taux négatifs, politique monétaire très accommodante (Covid)</t>
  </si>
  <si>
    <t>Taux quasi nuls, reprise lente post-Covid</t>
  </si>
  <si>
    <t>Inflation forte, hausse des taux BCE</t>
  </si>
  <si>
    <t>Taux élevés, politique monétaire restrictive</t>
  </si>
  <si>
    <t>sharpe ratio=5avg daily reurn per year-risk free return)/std e ptf</t>
  </si>
  <si>
    <t>AVERAGE daily  RISK</t>
  </si>
  <si>
    <t>GLOBAL RETURN</t>
  </si>
  <si>
    <t>GLOB RET ANNUAL</t>
  </si>
  <si>
    <t>4 years</t>
  </si>
  <si>
    <t>RISK</t>
  </si>
  <si>
    <t>SHARPE</t>
  </si>
  <si>
    <t>AVG daily  RETURN(%)</t>
  </si>
  <si>
    <t>ANNUALIZED RISK</t>
  </si>
  <si>
    <t>SHARPE base daily</t>
  </si>
  <si>
    <t>PORTFOLIO'S COMPOSITION</t>
  </si>
  <si>
    <t>BETA ANALYSIS</t>
  </si>
  <si>
    <t>Ecology is important, but social and governance factors also play a crucial role. 
It makes little sense to promote environmental progress while degrading workers’ labour conditions, and several studies have shown that having more women on boards leads to better decision-making. 
Therefore, after careful reflection, we decided to focus on the overall ESG score, which combines environmental, social, and governance dimensions, rather than considering only the environmental aspect of the assets. 
We combined this ESG approach with a territorial criterion to support French companies with higher market capitalizations, using the CAC 40 as the parent index for comparison.
Consequently, we selected the 29 largest companies by market capitalization and built portfolios strictly according to their ESG scores in order to study their returns and dynamics over the period from January 1, 2020, to January 1, 2024.
Given the restricted sample size and the fact that ESG performance was our sole selection criterion, the resulting portfolios are somewhat unbalanced and highly dependent on the movements of certain assets. 
Nevertheless, it remains interesting to analyze their performance in relation to the sustainability of the companies.</t>
  </si>
  <si>
    <t>FACTSHEET - GLOBAL ESG-BASED PORTFOLIO PERFORMANCE AMONG MAJOR FRENCH COMPANIES (2020–2024)</t>
  </si>
  <si>
    <t>AVERAGE DAILY RETURN AND RISK OF OUR 4 PORTFOLIOS AND PARENTING INDEX</t>
  </si>
  <si>
    <t>RETURN</t>
  </si>
  <si>
    <t>PORTFOLIO</t>
  </si>
  <si>
    <t>COMPANY</t>
  </si>
  <si>
    <t>SECTOR</t>
  </si>
  <si>
    <t>ESG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</si>
</sst>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
  </numFmts>
  <fonts count="16" x14ac:knownFonts="1">
    <font>
      <sz val="11"/>
      <color theme="1"/>
      <name val="Aptos Narrow"/>
      <family val="2"/>
      <scheme val="minor"/>
    </font>
    <font>
      <b/>
      <sz val="11"/>
      <color theme="1"/>
      <name val="Aptos Narrow"/>
      <family val="2"/>
      <scheme val="minor"/>
    </font>
    <font>
      <sz val="11"/>
      <color rgb="FF000000"/>
      <name val="Calibri"/>
      <family val="2"/>
    </font>
    <font>
      <sz val="14"/>
      <color rgb="FF111827"/>
      <name val="Arial"/>
      <family val="2"/>
    </font>
    <font>
      <sz val="11"/>
      <color rgb="FF000000"/>
      <name val="Calibri"/>
      <family val="2"/>
    </font>
    <font>
      <b/>
      <sz val="11"/>
      <color rgb="FF000000"/>
      <name val="Calibri"/>
      <family val="2"/>
    </font>
    <font>
      <sz val="11"/>
      <color rgb="FF111827"/>
      <name val="Arial"/>
      <family val="2"/>
    </font>
    <font>
      <sz val="11"/>
      <color rgb="FFDC2626"/>
      <name val="Arial"/>
      <family val="2"/>
    </font>
    <font>
      <sz val="11"/>
      <color rgb="FF15803D"/>
      <name val="Arial"/>
      <family val="2"/>
    </font>
    <font>
      <sz val="11"/>
      <color rgb="FF232A31"/>
      <name val="Arial"/>
      <family val="2"/>
    </font>
    <font>
      <sz val="10"/>
      <color theme="1"/>
      <name val="Consolas"/>
      <family val="3"/>
    </font>
    <font>
      <i/>
      <sz val="11"/>
      <color theme="1"/>
      <name val="Aptos Narrow"/>
      <family val="2"/>
      <scheme val="minor"/>
    </font>
    <font>
      <b/>
      <sz val="16"/>
      <color theme="1"/>
      <name val="Aptos Narrow"/>
      <family val="2"/>
      <scheme val="minor"/>
    </font>
    <font>
      <sz val="11"/>
      <color theme="1"/>
      <name val="Aptos Narrow"/>
      <family val="2"/>
      <scheme val="minor"/>
    </font>
    <font>
      <b/>
      <sz val="11"/>
      <color rgb="FF000000"/>
      <name val="Calibri"/>
      <family val="2"/>
    </font>
    <font>
      <b/>
      <sz val="24"/>
      <color theme="1"/>
      <name val="Aptos Narrow"/>
      <family val="2"/>
      <scheme val="minor"/>
    </font>
  </fonts>
  <fills count="12">
    <fill>
      <patternFill patternType="none"/>
    </fill>
    <fill>
      <patternFill patternType="gray125"/>
    </fill>
    <fill>
      <patternFill patternType="solid">
        <fgColor rgb="FFF6F7F8"/>
        <bgColor rgb="FF000000"/>
      </patternFill>
    </fill>
    <fill>
      <patternFill patternType="solid">
        <fgColor rgb="FFFFFFFF"/>
        <bgColor rgb="FF000000"/>
      </patternFill>
    </fill>
    <fill>
      <patternFill patternType="solid">
        <fgColor rgb="FFF2F9FF"/>
        <bgColor rgb="FF000000"/>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bottom style="thin">
        <color indexed="64"/>
      </bottom>
      <diagonal/>
    </border>
    <border>
      <left/>
      <right style="thin">
        <color rgb="FF000000"/>
      </right>
      <top/>
      <bottom style="thin">
        <color rgb="FF000000"/>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bottom/>
      <diagonal/>
    </border>
    <border>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theme="9"/>
      </left>
      <right style="thin">
        <color indexed="64"/>
      </right>
      <top style="thin">
        <color theme="9"/>
      </top>
      <bottom style="thin">
        <color indexed="64"/>
      </bottom>
      <diagonal/>
    </border>
    <border>
      <left style="thin">
        <color rgb="FF505050"/>
      </left>
      <right style="thin">
        <color rgb="FF505050"/>
      </right>
      <top style="thin">
        <color rgb="FF505050"/>
      </top>
      <bottom style="thin">
        <color rgb="FF505050"/>
      </bottom>
      <diagonal/>
    </border>
    <border>
      <left style="medium">
        <color indexed="64"/>
      </left>
      <right/>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9" fontId="13" fillId="0" borderId="0" applyFont="0" applyFill="0" applyBorder="0" applyAlignment="0" applyProtection="0"/>
  </cellStyleXfs>
  <cellXfs count="244">
    <xf numFmtId="0" fontId="0" fillId="0" borderId="0" xfId="0"/>
    <xf numFmtId="0" fontId="2" fillId="0" borderId="3" xfId="0" applyFont="1" applyBorder="1"/>
    <xf numFmtId="0" fontId="3" fillId="2" borderId="4" xfId="0" applyFont="1" applyFill="1" applyBorder="1"/>
    <xf numFmtId="0" fontId="3" fillId="3" borderId="4" xfId="0" applyFont="1" applyFill="1" applyBorder="1"/>
    <xf numFmtId="0" fontId="3" fillId="4" borderId="4" xfId="0" applyFont="1" applyFill="1" applyBorder="1"/>
    <xf numFmtId="0" fontId="2" fillId="0" borderId="5" xfId="0" applyFont="1" applyBorder="1"/>
    <xf numFmtId="0" fontId="0" fillId="0" borderId="7" xfId="0" applyBorder="1"/>
    <xf numFmtId="0" fontId="0" fillId="0" borderId="1" xfId="0" applyBorder="1"/>
    <xf numFmtId="0" fontId="0" fillId="0" borderId="0" xfId="0" applyAlignment="1">
      <alignment horizontal="center"/>
    </xf>
    <xf numFmtId="0" fontId="6" fillId="2" borderId="4" xfId="0" applyFont="1" applyFill="1" applyBorder="1"/>
    <xf numFmtId="0" fontId="7" fillId="2" borderId="4" xfId="0" quotePrefix="1" applyFont="1" applyFill="1" applyBorder="1"/>
    <xf numFmtId="0" fontId="4" fillId="0" borderId="4" xfId="0" applyFont="1" applyBorder="1" applyAlignment="1">
      <alignment horizontal="center"/>
    </xf>
    <xf numFmtId="0" fontId="6" fillId="3" borderId="4" xfId="0" applyFont="1" applyFill="1" applyBorder="1"/>
    <xf numFmtId="0" fontId="8" fillId="3" borderId="4" xfId="0" applyFont="1" applyFill="1" applyBorder="1"/>
    <xf numFmtId="0" fontId="8" fillId="2" borderId="4" xfId="0" applyFont="1" applyFill="1" applyBorder="1"/>
    <xf numFmtId="0" fontId="7" fillId="3" borderId="4" xfId="0" quotePrefix="1" applyFont="1" applyFill="1" applyBorder="1"/>
    <xf numFmtId="0" fontId="6" fillId="3" borderId="4" xfId="0" quotePrefix="1" applyFont="1" applyFill="1" applyBorder="1"/>
    <xf numFmtId="0" fontId="6" fillId="4" borderId="4" xfId="0" applyFont="1" applyFill="1" applyBorder="1"/>
    <xf numFmtId="0" fontId="8" fillId="4" borderId="4" xfId="0" applyFont="1" applyFill="1" applyBorder="1"/>
    <xf numFmtId="0" fontId="0" fillId="0" borderId="5" xfId="0" applyBorder="1" applyAlignment="1">
      <alignment horizontal="center"/>
    </xf>
    <xf numFmtId="0" fontId="4" fillId="0" borderId="6" xfId="0" applyFont="1" applyBorder="1" applyAlignment="1">
      <alignment horizontal="center"/>
    </xf>
    <xf numFmtId="0" fontId="9" fillId="0" borderId="4" xfId="0" applyFont="1" applyBorder="1" applyAlignment="1">
      <alignment horizontal="center" wrapText="1"/>
    </xf>
    <xf numFmtId="0" fontId="9" fillId="0" borderId="6" xfId="0" applyFont="1" applyBorder="1" applyAlignment="1">
      <alignment horizontal="center" wrapText="1"/>
    </xf>
    <xf numFmtId="0" fontId="1" fillId="0" borderId="1" xfId="0" applyFont="1" applyBorder="1"/>
    <xf numFmtId="0" fontId="1" fillId="0" borderId="0" xfId="0" applyFont="1"/>
    <xf numFmtId="0" fontId="0" fillId="0" borderId="0" xfId="0" applyAlignment="1">
      <alignment wrapText="1"/>
    </xf>
    <xf numFmtId="4" fontId="4" fillId="0" borderId="10" xfId="0" applyNumberFormat="1" applyFont="1" applyBorder="1" applyAlignment="1">
      <alignment horizontal="center"/>
    </xf>
    <xf numFmtId="4" fontId="1" fillId="0" borderId="1" xfId="0" applyNumberFormat="1" applyFont="1" applyBorder="1"/>
    <xf numFmtId="4" fontId="5" fillId="0" borderId="1" xfId="0" applyNumberFormat="1" applyFont="1" applyBorder="1"/>
    <xf numFmtId="4" fontId="1" fillId="0" borderId="8" xfId="0" applyNumberFormat="1" applyFont="1" applyBorder="1"/>
    <xf numFmtId="4" fontId="5" fillId="0" borderId="5" xfId="0" applyNumberFormat="1" applyFont="1" applyBorder="1"/>
    <xf numFmtId="4" fontId="1" fillId="0" borderId="5" xfId="0" applyNumberFormat="1" applyFont="1" applyBorder="1"/>
    <xf numFmtId="4" fontId="5" fillId="0" borderId="9" xfId="0" applyNumberFormat="1" applyFont="1" applyBorder="1"/>
    <xf numFmtId="4" fontId="0" fillId="0" borderId="1" xfId="0" applyNumberFormat="1" applyBorder="1"/>
    <xf numFmtId="4" fontId="0" fillId="0" borderId="8" xfId="0" applyNumberFormat="1" applyBorder="1"/>
    <xf numFmtId="4" fontId="2" fillId="0" borderId="5" xfId="0" applyNumberFormat="1" applyFont="1" applyBorder="1"/>
    <xf numFmtId="4" fontId="4" fillId="0" borderId="5" xfId="0" applyNumberFormat="1" applyFont="1" applyBorder="1"/>
    <xf numFmtId="4" fontId="0" fillId="0" borderId="5" xfId="0" applyNumberFormat="1" applyBorder="1"/>
    <xf numFmtId="4" fontId="4" fillId="0" borderId="9" xfId="0" applyNumberFormat="1" applyFont="1" applyBorder="1"/>
    <xf numFmtId="4" fontId="4" fillId="5" borderId="5" xfId="0" applyNumberFormat="1" applyFont="1" applyFill="1" applyBorder="1"/>
    <xf numFmtId="0" fontId="0" fillId="5" borderId="0" xfId="0" applyFill="1"/>
    <xf numFmtId="4" fontId="4" fillId="6" borderId="5" xfId="0" applyNumberFormat="1" applyFont="1" applyFill="1" applyBorder="1"/>
    <xf numFmtId="0" fontId="0" fillId="6" borderId="0" xfId="0" applyFill="1"/>
    <xf numFmtId="4" fontId="2" fillId="7" borderId="5" xfId="0" applyNumberFormat="1" applyFont="1" applyFill="1" applyBorder="1"/>
    <xf numFmtId="0" fontId="0" fillId="7" borderId="0" xfId="0" applyFill="1"/>
    <xf numFmtId="4" fontId="4" fillId="7" borderId="5" xfId="0" applyNumberFormat="1" applyFont="1" applyFill="1" applyBorder="1"/>
    <xf numFmtId="4" fontId="0" fillId="7" borderId="5" xfId="0" applyNumberFormat="1" applyFill="1" applyBorder="1"/>
    <xf numFmtId="4" fontId="0" fillId="7" borderId="1" xfId="0" applyNumberFormat="1" applyFill="1" applyBorder="1"/>
    <xf numFmtId="0" fontId="0" fillId="9" borderId="0" xfId="0" applyFill="1"/>
    <xf numFmtId="4" fontId="5" fillId="8" borderId="1" xfId="0" applyNumberFormat="1" applyFont="1" applyFill="1" applyBorder="1"/>
    <xf numFmtId="0" fontId="2" fillId="0" borderId="1" xfId="0" applyFont="1" applyBorder="1"/>
    <xf numFmtId="0" fontId="10" fillId="0" borderId="1" xfId="0" applyFont="1" applyBorder="1"/>
    <xf numFmtId="0" fontId="2" fillId="0" borderId="10" xfId="0" applyFont="1" applyBorder="1"/>
    <xf numFmtId="0" fontId="10" fillId="0" borderId="3" xfId="0" applyFont="1" applyBorder="1"/>
    <xf numFmtId="0" fontId="0" fillId="0" borderId="0" xfId="0" applyAlignment="1">
      <alignment horizontal="left"/>
    </xf>
    <xf numFmtId="14" fontId="0" fillId="0" borderId="0" xfId="0" applyNumberFormat="1" applyAlignment="1">
      <alignment horizontal="left"/>
    </xf>
    <xf numFmtId="4" fontId="0" fillId="7" borderId="8" xfId="0" applyNumberFormat="1" applyFill="1" applyBorder="1"/>
    <xf numFmtId="4" fontId="0" fillId="9" borderId="1" xfId="0" applyNumberFormat="1" applyFill="1" applyBorder="1"/>
    <xf numFmtId="4" fontId="0" fillId="8" borderId="2" xfId="0" applyNumberFormat="1" applyFill="1" applyBorder="1"/>
    <xf numFmtId="4" fontId="4" fillId="0" borderId="1" xfId="0" applyNumberFormat="1" applyFont="1" applyBorder="1" applyAlignment="1">
      <alignment horizontal="left"/>
    </xf>
    <xf numFmtId="0" fontId="0" fillId="0" borderId="1" xfId="0" applyBorder="1" applyAlignment="1">
      <alignment horizontal="left"/>
    </xf>
    <xf numFmtId="14" fontId="0" fillId="0" borderId="1" xfId="0" applyNumberFormat="1" applyBorder="1" applyAlignment="1">
      <alignment horizontal="left"/>
    </xf>
    <xf numFmtId="0" fontId="0" fillId="8" borderId="1" xfId="0" applyFill="1" applyBorder="1"/>
    <xf numFmtId="4" fontId="5" fillId="0" borderId="0" xfId="0" applyNumberFormat="1" applyFont="1"/>
    <xf numFmtId="14" fontId="4" fillId="0" borderId="10" xfId="0" applyNumberFormat="1" applyFont="1" applyBorder="1" applyAlignment="1">
      <alignment horizontal="center"/>
    </xf>
    <xf numFmtId="4" fontId="0" fillId="0" borderId="0" xfId="0" applyNumberFormat="1"/>
    <xf numFmtId="4" fontId="4" fillId="0" borderId="11" xfId="0" applyNumberFormat="1" applyFont="1" applyBorder="1" applyAlignment="1">
      <alignment horizontal="left"/>
    </xf>
    <xf numFmtId="4" fontId="1" fillId="0" borderId="3" xfId="0" applyNumberFormat="1" applyFont="1" applyBorder="1"/>
    <xf numFmtId="4" fontId="5" fillId="7" borderId="7" xfId="0" applyNumberFormat="1" applyFont="1" applyFill="1" applyBorder="1"/>
    <xf numFmtId="4" fontId="5" fillId="0" borderId="7" xfId="0" applyNumberFormat="1" applyFont="1" applyBorder="1"/>
    <xf numFmtId="4" fontId="5" fillId="6" borderId="7" xfId="0" applyNumberFormat="1" applyFont="1" applyFill="1" applyBorder="1"/>
    <xf numFmtId="4" fontId="5" fillId="5" borderId="7" xfId="0" applyNumberFormat="1" applyFont="1" applyFill="1" applyBorder="1"/>
    <xf numFmtId="4" fontId="1" fillId="7" borderId="7" xfId="0" applyNumberFormat="1" applyFont="1" applyFill="1" applyBorder="1"/>
    <xf numFmtId="4" fontId="5" fillId="10" borderId="7" xfId="0" applyNumberFormat="1" applyFont="1" applyFill="1" applyBorder="1"/>
    <xf numFmtId="4" fontId="1" fillId="7" borderId="3" xfId="0" applyNumberFormat="1" applyFont="1" applyFill="1" applyBorder="1"/>
    <xf numFmtId="4" fontId="5" fillId="0" borderId="3" xfId="0" applyNumberFormat="1" applyFont="1" applyBorder="1"/>
    <xf numFmtId="4" fontId="1" fillId="7" borderId="12" xfId="0" applyNumberFormat="1" applyFont="1" applyFill="1" applyBorder="1"/>
    <xf numFmtId="4" fontId="5" fillId="0" borderId="13" xfId="0" applyNumberFormat="1" applyFont="1" applyBorder="1"/>
    <xf numFmtId="4" fontId="5" fillId="8" borderId="3" xfId="0" applyNumberFormat="1" applyFont="1" applyFill="1" applyBorder="1"/>
    <xf numFmtId="0" fontId="0" fillId="0" borderId="6" xfId="0" applyBorder="1" applyAlignment="1">
      <alignment horizontal="left"/>
    </xf>
    <xf numFmtId="0" fontId="0" fillId="0" borderId="6" xfId="0" applyBorder="1"/>
    <xf numFmtId="4" fontId="1" fillId="0" borderId="4" xfId="0" applyNumberFormat="1" applyFont="1" applyBorder="1"/>
    <xf numFmtId="4" fontId="1" fillId="0" borderId="2" xfId="0" applyNumberFormat="1" applyFont="1" applyBorder="1"/>
    <xf numFmtId="0" fontId="4" fillId="0" borderId="0" xfId="0" applyFont="1" applyAlignment="1">
      <alignment horizontal="left"/>
    </xf>
    <xf numFmtId="4" fontId="4" fillId="0" borderId="1" xfId="0" applyNumberFormat="1" applyFont="1" applyBorder="1" applyAlignment="1">
      <alignment horizontal="center"/>
    </xf>
    <xf numFmtId="4" fontId="5" fillId="0" borderId="1" xfId="0" applyNumberFormat="1" applyFont="1" applyBorder="1" applyAlignment="1">
      <alignment horizontal="center"/>
    </xf>
    <xf numFmtId="0" fontId="0" fillId="0" borderId="1" xfId="0" applyBorder="1" applyAlignment="1">
      <alignment horizontal="center"/>
    </xf>
    <xf numFmtId="4" fontId="0" fillId="8" borderId="1" xfId="0" applyNumberFormat="1" applyFill="1" applyBorder="1" applyAlignment="1">
      <alignment horizontal="center"/>
    </xf>
    <xf numFmtId="4" fontId="0" fillId="9" borderId="1" xfId="0" applyNumberFormat="1" applyFill="1" applyBorder="1" applyAlignment="1">
      <alignment horizontal="center"/>
    </xf>
    <xf numFmtId="4" fontId="0" fillId="7" borderId="1" xfId="0" applyNumberFormat="1" applyFill="1" applyBorder="1" applyAlignment="1">
      <alignment horizontal="center"/>
    </xf>
    <xf numFmtId="4" fontId="0" fillId="0" borderId="1" xfId="0" applyNumberFormat="1" applyBorder="1" applyAlignment="1">
      <alignment horizontal="center"/>
    </xf>
    <xf numFmtId="164" fontId="0" fillId="8" borderId="1" xfId="0" applyNumberFormat="1" applyFill="1" applyBorder="1" applyAlignment="1">
      <alignment horizontal="center"/>
    </xf>
    <xf numFmtId="164" fontId="0" fillId="9" borderId="1" xfId="0" applyNumberFormat="1" applyFill="1" applyBorder="1" applyAlignment="1">
      <alignment horizontal="center"/>
    </xf>
    <xf numFmtId="164" fontId="0" fillId="7" borderId="1" xfId="0" applyNumberFormat="1" applyFill="1" applyBorder="1" applyAlignment="1">
      <alignment horizontal="center"/>
    </xf>
    <xf numFmtId="164" fontId="0" fillId="0" borderId="1" xfId="0" applyNumberFormat="1" applyBorder="1" applyAlignment="1">
      <alignment horizontal="center"/>
    </xf>
    <xf numFmtId="4" fontId="5" fillId="0" borderId="0" xfId="0" applyNumberFormat="1" applyFont="1" applyAlignment="1">
      <alignment horizontal="center"/>
    </xf>
    <xf numFmtId="165" fontId="0" fillId="0" borderId="1" xfId="0" applyNumberFormat="1" applyBorder="1"/>
    <xf numFmtId="2" fontId="0" fillId="0" borderId="1" xfId="0" applyNumberFormat="1" applyBorder="1"/>
    <xf numFmtId="10" fontId="0" fillId="0" borderId="1" xfId="1" applyNumberFormat="1" applyFont="1" applyBorder="1"/>
    <xf numFmtId="0" fontId="1" fillId="0" borderId="1" xfId="0" applyFont="1" applyBorder="1" applyAlignment="1">
      <alignment horizontal="center" vertical="top"/>
    </xf>
    <xf numFmtId="10" fontId="0" fillId="0" borderId="0" xfId="0" applyNumberFormat="1"/>
    <xf numFmtId="10" fontId="0" fillId="0" borderId="1" xfId="0" applyNumberFormat="1" applyBorder="1"/>
    <xf numFmtId="9" fontId="0" fillId="0" borderId="1" xfId="0" applyNumberFormat="1" applyBorder="1"/>
    <xf numFmtId="0" fontId="0" fillId="0" borderId="19" xfId="0" applyBorder="1"/>
    <xf numFmtId="10" fontId="0" fillId="0" borderId="0" xfId="1" applyNumberFormat="1" applyFont="1"/>
    <xf numFmtId="0" fontId="0" fillId="0" borderId="25" xfId="0" applyBorder="1"/>
    <xf numFmtId="0" fontId="0" fillId="0" borderId="26" xfId="0" applyBorder="1"/>
    <xf numFmtId="0" fontId="0" fillId="0" borderId="27" xfId="0" applyBorder="1"/>
    <xf numFmtId="0" fontId="11" fillId="0" borderId="22" xfId="0" applyFont="1" applyBorder="1" applyAlignment="1">
      <alignment horizontal="center"/>
    </xf>
    <xf numFmtId="0" fontId="1" fillId="0" borderId="28" xfId="0" applyFont="1" applyBorder="1" applyAlignment="1">
      <alignment horizontal="center"/>
    </xf>
    <xf numFmtId="0" fontId="1" fillId="0" borderId="29" xfId="0" applyFont="1" applyBorder="1" applyAlignment="1">
      <alignment horizontal="center"/>
    </xf>
    <xf numFmtId="0" fontId="0" fillId="0" borderId="8" xfId="0" applyBorder="1"/>
    <xf numFmtId="0" fontId="1" fillId="11" borderId="1" xfId="0" applyFont="1" applyFill="1" applyBorder="1"/>
    <xf numFmtId="10" fontId="0" fillId="11" borderId="1" xfId="1" applyNumberFormat="1" applyFont="1" applyFill="1" applyBorder="1"/>
    <xf numFmtId="0" fontId="0" fillId="11" borderId="0" xfId="0" applyFill="1"/>
    <xf numFmtId="0" fontId="1" fillId="11" borderId="19" xfId="0" applyFont="1" applyFill="1" applyBorder="1"/>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10" borderId="0" xfId="0" applyFill="1"/>
    <xf numFmtId="0" fontId="11" fillId="10" borderId="22" xfId="0" applyFont="1" applyFill="1" applyBorder="1" applyAlignment="1">
      <alignment horizontal="center"/>
    </xf>
    <xf numFmtId="0" fontId="1" fillId="10" borderId="28" xfId="0" applyFont="1" applyFill="1" applyBorder="1" applyAlignment="1">
      <alignment horizontal="center"/>
    </xf>
    <xf numFmtId="0" fontId="1" fillId="10" borderId="29" xfId="0" applyFont="1" applyFill="1" applyBorder="1" applyAlignment="1">
      <alignment horizontal="center"/>
    </xf>
    <xf numFmtId="0" fontId="0" fillId="10" borderId="27" xfId="0" applyFill="1" applyBorder="1"/>
    <xf numFmtId="0" fontId="0" fillId="10" borderId="17" xfId="0" applyFill="1" applyBorder="1"/>
    <xf numFmtId="0" fontId="0" fillId="10" borderId="25" xfId="0" applyFill="1" applyBorder="1"/>
    <xf numFmtId="0" fontId="0" fillId="10" borderId="26" xfId="0" applyFill="1" applyBorder="1"/>
    <xf numFmtId="0" fontId="0" fillId="10" borderId="16" xfId="0" applyFill="1" applyBorder="1"/>
    <xf numFmtId="0" fontId="0" fillId="10" borderId="18" xfId="0" applyFill="1" applyBorder="1"/>
    <xf numFmtId="0" fontId="1" fillId="10" borderId="0" xfId="0" applyFont="1" applyFill="1"/>
    <xf numFmtId="10" fontId="0" fillId="10" borderId="0" xfId="1" applyNumberFormat="1" applyFont="1" applyFill="1" applyBorder="1"/>
    <xf numFmtId="0" fontId="1" fillId="0" borderId="2" xfId="0" applyFont="1" applyBorder="1" applyAlignment="1">
      <alignment vertical="center"/>
    </xf>
    <xf numFmtId="0" fontId="2" fillId="0" borderId="37" xfId="0" applyFont="1" applyBorder="1"/>
    <xf numFmtId="0" fontId="3" fillId="2" borderId="37" xfId="0" applyFont="1" applyFill="1" applyBorder="1"/>
    <xf numFmtId="0" fontId="3" fillId="3" borderId="37" xfId="0" applyFont="1" applyFill="1" applyBorder="1"/>
    <xf numFmtId="0" fontId="3" fillId="4" borderId="37" xfId="0" applyFont="1" applyFill="1" applyBorder="1"/>
    <xf numFmtId="0" fontId="6" fillId="2" borderId="36" xfId="0" applyFont="1" applyFill="1" applyBorder="1"/>
    <xf numFmtId="0" fontId="6" fillId="3" borderId="36" xfId="0" applyFont="1" applyFill="1" applyBorder="1"/>
    <xf numFmtId="0" fontId="6" fillId="4" borderId="36" xfId="0" applyFont="1" applyFill="1" applyBorder="1"/>
    <xf numFmtId="0" fontId="6" fillId="2" borderId="37" xfId="0" applyFont="1" applyFill="1" applyBorder="1"/>
    <xf numFmtId="0" fontId="6" fillId="3" borderId="37" xfId="0" applyFont="1" applyFill="1" applyBorder="1"/>
    <xf numFmtId="0" fontId="6" fillId="4" borderId="37" xfId="0" applyFont="1" applyFill="1" applyBorder="1"/>
    <xf numFmtId="10" fontId="0" fillId="0" borderId="37" xfId="0" applyNumberFormat="1" applyBorder="1"/>
    <xf numFmtId="0" fontId="1" fillId="0" borderId="30" xfId="0" applyFont="1" applyBorder="1"/>
    <xf numFmtId="0" fontId="0" fillId="0" borderId="30" xfId="0" applyBorder="1"/>
    <xf numFmtId="0" fontId="0" fillId="11" borderId="32" xfId="0" applyFill="1" applyBorder="1"/>
    <xf numFmtId="4" fontId="5" fillId="11" borderId="32" xfId="0" applyNumberFormat="1" applyFont="1" applyFill="1" applyBorder="1" applyAlignment="1">
      <alignment horizontal="center"/>
    </xf>
    <xf numFmtId="4" fontId="14" fillId="11" borderId="33" xfId="0" applyNumberFormat="1" applyFont="1" applyFill="1" applyBorder="1" applyAlignment="1">
      <alignment horizontal="center"/>
    </xf>
    <xf numFmtId="10" fontId="0" fillId="11" borderId="41" xfId="1" applyNumberFormat="1" applyFont="1" applyFill="1" applyBorder="1"/>
    <xf numFmtId="0" fontId="1" fillId="11" borderId="42" xfId="0" applyFont="1" applyFill="1" applyBorder="1"/>
    <xf numFmtId="10" fontId="0" fillId="11" borderId="42" xfId="1" applyNumberFormat="1" applyFont="1" applyFill="1" applyBorder="1"/>
    <xf numFmtId="10" fontId="0" fillId="11" borderId="43" xfId="1" applyNumberFormat="1" applyFont="1" applyFill="1" applyBorder="1"/>
    <xf numFmtId="0" fontId="0" fillId="11" borderId="20" xfId="0" applyFill="1" applyBorder="1"/>
    <xf numFmtId="0" fontId="1" fillId="11" borderId="35" xfId="0" applyFont="1" applyFill="1" applyBorder="1"/>
    <xf numFmtId="0" fontId="1" fillId="10" borderId="0" xfId="0" applyFont="1" applyFill="1" applyAlignment="1">
      <alignment vertical="center"/>
    </xf>
    <xf numFmtId="9" fontId="0" fillId="11" borderId="18" xfId="1" applyFont="1" applyFill="1" applyBorder="1"/>
    <xf numFmtId="2" fontId="0" fillId="8" borderId="1" xfId="0" applyNumberFormat="1" applyFill="1" applyBorder="1"/>
    <xf numFmtId="2" fontId="0" fillId="9" borderId="1" xfId="0" applyNumberFormat="1" applyFill="1" applyBorder="1"/>
    <xf numFmtId="0" fontId="0" fillId="10" borderId="40" xfId="0" applyFill="1" applyBorder="1"/>
    <xf numFmtId="0" fontId="0" fillId="10" borderId="41" xfId="0" applyFill="1" applyBorder="1" applyAlignment="1">
      <alignment horizontal="center"/>
    </xf>
    <xf numFmtId="14" fontId="0" fillId="10" borderId="41" xfId="0" applyNumberFormat="1" applyFill="1" applyBorder="1" applyAlignment="1">
      <alignment horizontal="center"/>
    </xf>
    <xf numFmtId="0" fontId="0" fillId="10" borderId="46" xfId="0" applyFill="1" applyBorder="1"/>
    <xf numFmtId="0" fontId="0" fillId="10" borderId="47" xfId="0" applyFill="1" applyBorder="1" applyAlignment="1">
      <alignment horizontal="center"/>
    </xf>
    <xf numFmtId="4" fontId="5" fillId="0" borderId="40" xfId="0" applyNumberFormat="1" applyFont="1" applyBorder="1" applyAlignment="1">
      <alignment horizontal="center"/>
    </xf>
    <xf numFmtId="4" fontId="5" fillId="0" borderId="46" xfId="0" applyNumberFormat="1" applyFont="1" applyBorder="1" applyAlignment="1">
      <alignment horizontal="center"/>
    </xf>
    <xf numFmtId="0" fontId="1" fillId="10" borderId="39" xfId="0" applyFont="1" applyFill="1" applyBorder="1" applyAlignment="1">
      <alignment vertical="center"/>
    </xf>
    <xf numFmtId="0" fontId="0" fillId="10" borderId="39" xfId="0" applyFill="1" applyBorder="1"/>
    <xf numFmtId="0" fontId="1" fillId="10" borderId="6" xfId="0" applyFont="1" applyFill="1" applyBorder="1" applyAlignment="1">
      <alignment vertical="center"/>
    </xf>
    <xf numFmtId="0" fontId="0" fillId="10" borderId="6" xfId="0" applyFill="1" applyBorder="1"/>
    <xf numFmtId="0" fontId="0" fillId="10" borderId="34" xfId="0" applyFill="1" applyBorder="1"/>
    <xf numFmtId="0" fontId="0" fillId="10" borderId="48" xfId="0" applyFill="1" applyBorder="1" applyAlignment="1">
      <alignment horizontal="center"/>
    </xf>
    <xf numFmtId="0" fontId="0" fillId="10" borderId="0" xfId="0" applyFill="1" applyAlignment="1">
      <alignment horizontal="center"/>
    </xf>
    <xf numFmtId="10" fontId="0" fillId="10" borderId="0" xfId="1" applyNumberFormat="1" applyFont="1" applyFill="1" applyBorder="1" applyAlignment="1">
      <alignment horizontal="center"/>
    </xf>
    <xf numFmtId="10" fontId="0" fillId="10" borderId="16" xfId="1" applyNumberFormat="1" applyFont="1" applyFill="1" applyBorder="1" applyAlignment="1">
      <alignment horizontal="center"/>
    </xf>
    <xf numFmtId="0" fontId="0" fillId="10" borderId="38" xfId="0" applyFill="1" applyBorder="1"/>
    <xf numFmtId="0" fontId="0" fillId="10" borderId="21" xfId="0" applyFill="1" applyBorder="1"/>
    <xf numFmtId="0" fontId="0" fillId="10" borderId="23" xfId="0" applyFill="1" applyBorder="1" applyAlignment="1">
      <alignment horizontal="center"/>
    </xf>
    <xf numFmtId="0" fontId="0" fillId="10" borderId="20" xfId="0" applyFill="1" applyBorder="1" applyAlignment="1">
      <alignment horizontal="center"/>
    </xf>
    <xf numFmtId="0" fontId="0" fillId="10" borderId="24" xfId="0" applyFill="1" applyBorder="1" applyAlignment="1">
      <alignment horizontal="center"/>
    </xf>
    <xf numFmtId="10" fontId="0" fillId="10" borderId="21" xfId="1" applyNumberFormat="1" applyFont="1" applyFill="1" applyBorder="1" applyAlignment="1">
      <alignment horizontal="center"/>
    </xf>
    <xf numFmtId="0" fontId="0" fillId="10" borderId="29" xfId="0" applyFill="1" applyBorder="1" applyAlignment="1">
      <alignment horizontal="center"/>
    </xf>
    <xf numFmtId="10" fontId="0" fillId="10" borderId="38" xfId="1" applyNumberFormat="1" applyFont="1" applyFill="1" applyBorder="1" applyAlignment="1">
      <alignment horizontal="center"/>
    </xf>
    <xf numFmtId="2" fontId="1" fillId="10" borderId="17" xfId="0" applyNumberFormat="1" applyFont="1" applyFill="1" applyBorder="1" applyAlignment="1">
      <alignment horizontal="center"/>
    </xf>
    <xf numFmtId="0" fontId="0" fillId="10" borderId="18" xfId="0" applyFill="1" applyBorder="1" applyAlignment="1">
      <alignment horizontal="center"/>
    </xf>
    <xf numFmtId="2" fontId="0" fillId="11" borderId="1" xfId="0" applyNumberFormat="1" applyFill="1" applyBorder="1"/>
    <xf numFmtId="0" fontId="1" fillId="11" borderId="0" xfId="1" applyNumberFormat="1" applyFont="1" applyFill="1"/>
    <xf numFmtId="0" fontId="1" fillId="10" borderId="52" xfId="0" applyFont="1" applyFill="1" applyBorder="1" applyAlignment="1">
      <alignment horizontal="center"/>
    </xf>
    <xf numFmtId="0" fontId="0" fillId="10" borderId="39" xfId="0" applyFill="1" applyBorder="1" applyAlignment="1">
      <alignment horizontal="center"/>
    </xf>
    <xf numFmtId="0" fontId="0" fillId="10" borderId="6" xfId="0" applyFill="1" applyBorder="1" applyAlignment="1">
      <alignment horizontal="center"/>
    </xf>
    <xf numFmtId="0" fontId="0" fillId="10" borderId="0" xfId="0" applyFill="1" applyAlignment="1">
      <alignment horizontal="left" vertical="top" wrapText="1"/>
    </xf>
    <xf numFmtId="0" fontId="0" fillId="10" borderId="52" xfId="0" applyFill="1" applyBorder="1" applyAlignment="1">
      <alignment horizontal="center"/>
    </xf>
    <xf numFmtId="0" fontId="0" fillId="0" borderId="38" xfId="0" applyBorder="1" applyAlignment="1">
      <alignment horizontal="center"/>
    </xf>
    <xf numFmtId="0" fontId="1" fillId="0" borderId="3" xfId="0" applyFont="1" applyBorder="1" applyAlignment="1">
      <alignment horizontal="center"/>
    </xf>
    <xf numFmtId="0" fontId="1" fillId="0" borderId="48" xfId="0" applyFont="1" applyBorder="1" applyAlignment="1">
      <alignment horizontal="center"/>
    </xf>
    <xf numFmtId="2" fontId="0" fillId="0" borderId="1" xfId="0" applyNumberFormat="1" applyBorder="1" applyAlignment="1">
      <alignment horizontal="center"/>
    </xf>
    <xf numFmtId="2" fontId="0" fillId="0" borderId="41" xfId="0" applyNumberFormat="1" applyBorder="1" applyAlignment="1">
      <alignment horizontal="center"/>
    </xf>
    <xf numFmtId="2" fontId="0" fillId="0" borderId="49" xfId="0" applyNumberFormat="1" applyBorder="1" applyAlignment="1">
      <alignment horizontal="center"/>
    </xf>
    <xf numFmtId="2" fontId="0" fillId="0" borderId="47" xfId="0" applyNumberFormat="1" applyBorder="1" applyAlignment="1">
      <alignment horizontal="center"/>
    </xf>
    <xf numFmtId="10" fontId="0" fillId="11" borderId="16" xfId="1" applyNumberFormat="1" applyFont="1" applyFill="1" applyBorder="1"/>
    <xf numFmtId="0" fontId="0" fillId="0" borderId="23" xfId="0" applyBorder="1" applyAlignment="1">
      <alignment horizontal="left" vertical="top" wrapText="1"/>
    </xf>
    <xf numFmtId="0" fontId="0" fillId="0" borderId="20" xfId="0" applyBorder="1" applyAlignment="1">
      <alignment horizontal="left" vertical="top" wrapText="1"/>
    </xf>
    <xf numFmtId="0" fontId="0" fillId="0" borderId="24" xfId="0" applyBorder="1" applyAlignment="1">
      <alignment horizontal="left" vertical="top" wrapText="1"/>
    </xf>
    <xf numFmtId="0" fontId="0" fillId="0" borderId="38"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0" borderId="21" xfId="0"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wrapText="1"/>
    </xf>
    <xf numFmtId="0" fontId="15" fillId="10" borderId="23" xfId="0" applyFont="1" applyFill="1" applyBorder="1" applyAlignment="1">
      <alignment horizontal="center" vertical="center"/>
    </xf>
    <xf numFmtId="0" fontId="15" fillId="10" borderId="20" xfId="0" applyFont="1" applyFill="1" applyBorder="1" applyAlignment="1">
      <alignment horizontal="center" vertical="center"/>
    </xf>
    <xf numFmtId="0" fontId="15" fillId="10" borderId="24" xfId="0" applyFont="1" applyFill="1" applyBorder="1" applyAlignment="1">
      <alignment horizontal="center" vertical="center"/>
    </xf>
    <xf numFmtId="0" fontId="15" fillId="10" borderId="21" xfId="0" applyFont="1" applyFill="1" applyBorder="1" applyAlignment="1">
      <alignment horizontal="center" vertical="center"/>
    </xf>
    <xf numFmtId="0" fontId="15" fillId="10" borderId="16" xfId="0" applyFont="1" applyFill="1" applyBorder="1" applyAlignment="1">
      <alignment horizontal="center" vertical="center"/>
    </xf>
    <xf numFmtId="0" fontId="15" fillId="10" borderId="18" xfId="0" applyFont="1" applyFill="1" applyBorder="1" applyAlignment="1">
      <alignment horizontal="center" vertical="center"/>
    </xf>
    <xf numFmtId="0" fontId="15" fillId="10" borderId="0" xfId="0" applyFont="1" applyFill="1" applyAlignment="1">
      <alignment horizontal="center" vertical="center"/>
    </xf>
    <xf numFmtId="0" fontId="12" fillId="10" borderId="23" xfId="0" applyFont="1" applyFill="1" applyBorder="1" applyAlignment="1">
      <alignment horizontal="center" vertical="center"/>
    </xf>
    <xf numFmtId="0" fontId="12" fillId="10" borderId="20" xfId="0" applyFont="1" applyFill="1" applyBorder="1" applyAlignment="1">
      <alignment horizontal="center" vertical="center"/>
    </xf>
    <xf numFmtId="0" fontId="12" fillId="10" borderId="24" xfId="0" applyFont="1" applyFill="1" applyBorder="1" applyAlignment="1">
      <alignment horizontal="center" vertical="center"/>
    </xf>
    <xf numFmtId="0" fontId="12" fillId="10" borderId="21" xfId="0" applyFont="1" applyFill="1" applyBorder="1" applyAlignment="1">
      <alignment horizontal="center" vertical="center"/>
    </xf>
    <xf numFmtId="0" fontId="12" fillId="10" borderId="16" xfId="0" applyFont="1" applyFill="1" applyBorder="1" applyAlignment="1">
      <alignment horizontal="center" vertical="center"/>
    </xf>
    <xf numFmtId="0" fontId="12" fillId="10" borderId="18" xfId="0" applyFont="1" applyFill="1" applyBorder="1" applyAlignment="1">
      <alignment horizontal="center" vertical="center"/>
    </xf>
    <xf numFmtId="0" fontId="0" fillId="10" borderId="50" xfId="0" applyFill="1" applyBorder="1" applyAlignment="1">
      <alignment horizontal="center"/>
    </xf>
    <xf numFmtId="0" fontId="0" fillId="10" borderId="38" xfId="0" applyFill="1" applyBorder="1" applyAlignment="1">
      <alignment horizontal="center"/>
    </xf>
    <xf numFmtId="0" fontId="0" fillId="10" borderId="51" xfId="0" applyFill="1" applyBorder="1" applyAlignment="1">
      <alignment horizontal="center"/>
    </xf>
    <xf numFmtId="0" fontId="0" fillId="10" borderId="28" xfId="0" applyFill="1" applyBorder="1" applyAlignment="1">
      <alignment horizontal="center"/>
    </xf>
    <xf numFmtId="0" fontId="1" fillId="0" borderId="6" xfId="0" applyFont="1" applyBorder="1" applyAlignment="1">
      <alignment horizontal="center"/>
    </xf>
    <xf numFmtId="0" fontId="12" fillId="0" borderId="23" xfId="0" applyFont="1" applyBorder="1" applyAlignment="1">
      <alignment horizontal="center" vertical="center"/>
    </xf>
    <xf numFmtId="0" fontId="12" fillId="0" borderId="20" xfId="0" applyFont="1" applyBorder="1" applyAlignment="1">
      <alignment horizontal="center" vertical="center"/>
    </xf>
    <xf numFmtId="0" fontId="12" fillId="0" borderId="24" xfId="0" applyFont="1" applyBorder="1" applyAlignment="1">
      <alignment horizontal="center" vertical="center"/>
    </xf>
    <xf numFmtId="0" fontId="12" fillId="0" borderId="21" xfId="0" applyFont="1" applyBorder="1" applyAlignment="1">
      <alignment horizontal="center" vertical="center"/>
    </xf>
    <xf numFmtId="0" fontId="12" fillId="0" borderId="16" xfId="0" applyFont="1" applyBorder="1" applyAlignment="1">
      <alignment horizontal="center" vertical="center"/>
    </xf>
    <xf numFmtId="0" fontId="12" fillId="0" borderId="18" xfId="0" applyFont="1" applyBorder="1" applyAlignment="1">
      <alignment horizontal="center" vertical="center"/>
    </xf>
    <xf numFmtId="0" fontId="1" fillId="11" borderId="1" xfId="0" applyFont="1" applyFill="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4" xfId="0" applyFont="1" applyBorder="1" applyAlignment="1">
      <alignment horizontal="center" vertical="center"/>
    </xf>
    <xf numFmtId="0" fontId="1" fillId="11" borderId="31" xfId="0" applyFont="1" applyFill="1" applyBorder="1" applyAlignment="1">
      <alignment horizontal="center" vertical="center"/>
    </xf>
    <xf numFmtId="0" fontId="1" fillId="11" borderId="44" xfId="0" applyFont="1" applyFill="1" applyBorder="1" applyAlignment="1">
      <alignment horizontal="center" vertical="center"/>
    </xf>
    <xf numFmtId="0" fontId="1" fillId="11" borderId="45" xfId="0" applyFont="1" applyFill="1" applyBorder="1" applyAlignment="1">
      <alignment horizontal="center" vertical="center"/>
    </xf>
    <xf numFmtId="0" fontId="1" fillId="11" borderId="23" xfId="0" applyFont="1" applyFill="1" applyBorder="1" applyAlignment="1">
      <alignment horizontal="center" vertical="center"/>
    </xf>
    <xf numFmtId="0" fontId="1" fillId="11" borderId="38" xfId="0" applyFont="1" applyFill="1" applyBorder="1" applyAlignment="1">
      <alignment horizontal="center" vertical="center"/>
    </xf>
    <xf numFmtId="0" fontId="1" fillId="11" borderId="2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cellXfs>
  <cellStyles count="2">
    <cellStyle name="Normal" xfId="0" builtinId="0"/>
    <cellStyle name="Percent" xfId="1" builtinId="5"/>
  </cellStyles>
  <dxfs count="9">
    <dxf>
      <border diagonalUp="0" diagonalDown="0">
        <left style="thin">
          <color rgb="FF000000"/>
        </left>
        <right style="thin">
          <color rgb="FF000000"/>
        </right>
        <top/>
        <bottom style="thin">
          <color rgb="FF000000"/>
        </bottom>
        <vertical/>
        <horizontal/>
      </border>
    </dxf>
    <dxf>
      <border diagonalUp="0" diagonalDown="0">
        <left style="thin">
          <color rgb="FF000000"/>
        </left>
        <right style="thin">
          <color rgb="FF000000"/>
        </right>
        <top/>
        <bottom style="thin">
          <color rgb="FF000000"/>
        </bottom>
        <vertical/>
        <horizontal/>
      </border>
    </dxf>
    <dxf>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1"/>
        <color rgb="FF232A31"/>
        <name val="Arial"/>
        <family val="2"/>
        <scheme val="none"/>
      </font>
      <alignment horizontal="center" vertical="bottom" textRotation="0" wrapText="1"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232A31"/>
        <name val="Arial"/>
        <family val="2"/>
        <scheme val="none"/>
      </font>
      <alignment horizontal="center" vertical="bottom"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right style="thin">
          <color indexed="64"/>
        </right>
        <top/>
        <bottom style="thin">
          <color indexed="64"/>
        </bottom>
        <vertical/>
        <horizontal/>
      </border>
    </dxf>
    <dxf>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onsolas"/>
        <family val="3"/>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scheme val="none"/>
      </font>
      <border diagonalUp="0" diagonalDown="0">
        <left style="thin">
          <color indexed="64"/>
        </left>
        <right style="thin">
          <color indexed="64"/>
        </right>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Average daily RISK of portfolios and parent index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'CALCULATION on ptf''s return'!$I$19</c:f>
              <c:strCache>
                <c:ptCount val="1"/>
                <c:pt idx="0">
                  <c:v>PTF 10%</c:v>
                </c:pt>
              </c:strCache>
            </c:strRef>
          </c:tx>
          <c:spPr>
            <a:ln w="28575" cap="rnd">
              <a:solidFill>
                <a:schemeClr val="accent1"/>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return'!$I$20:$I$23</c:f>
              <c:numCache>
                <c:formatCode>0.00%</c:formatCode>
                <c:ptCount val="4"/>
                <c:pt idx="0">
                  <c:v>2.3547357618508999E-2</c:v>
                </c:pt>
                <c:pt idx="1">
                  <c:v>1.4092720929890628E-2</c:v>
                </c:pt>
                <c:pt idx="2">
                  <c:v>1.9574991830714365E-2</c:v>
                </c:pt>
                <c:pt idx="3">
                  <c:v>1.3976508691468595E-2</c:v>
                </c:pt>
              </c:numCache>
            </c:numRef>
          </c:val>
          <c:smooth val="0"/>
          <c:extLst>
            <c:ext xmlns:c16="http://schemas.microsoft.com/office/drawing/2014/chart" uri="{C3380CC4-5D6E-409C-BE32-E72D297353CC}">
              <c16:uniqueId val="{00000000-D10B-4D3D-9F03-40AA18B518B1}"/>
            </c:ext>
          </c:extLst>
        </c:ser>
        <c:ser>
          <c:idx val="1"/>
          <c:order val="1"/>
          <c:tx>
            <c:strRef>
              <c:f>'CALCULATION on ptf''s return'!$J$19</c:f>
              <c:strCache>
                <c:ptCount val="1"/>
                <c:pt idx="0">
                  <c:v>PTF 20%</c:v>
                </c:pt>
              </c:strCache>
            </c:strRef>
          </c:tx>
          <c:spPr>
            <a:ln w="28575" cap="rnd">
              <a:solidFill>
                <a:schemeClr val="accent2"/>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return'!$J$20:$J$23</c:f>
              <c:numCache>
                <c:formatCode>0.00%</c:formatCode>
                <c:ptCount val="4"/>
                <c:pt idx="0">
                  <c:v>1.9673415369508739E-2</c:v>
                </c:pt>
                <c:pt idx="1">
                  <c:v>1.3069732736381784E-2</c:v>
                </c:pt>
                <c:pt idx="2">
                  <c:v>2.0223076522069759E-2</c:v>
                </c:pt>
                <c:pt idx="3">
                  <c:v>1.3868084782656897E-2</c:v>
                </c:pt>
              </c:numCache>
            </c:numRef>
          </c:val>
          <c:smooth val="0"/>
          <c:extLst>
            <c:ext xmlns:c16="http://schemas.microsoft.com/office/drawing/2014/chart" uri="{C3380CC4-5D6E-409C-BE32-E72D297353CC}">
              <c16:uniqueId val="{00000001-D10B-4D3D-9F03-40AA18B518B1}"/>
            </c:ext>
          </c:extLst>
        </c:ser>
        <c:ser>
          <c:idx val="2"/>
          <c:order val="2"/>
          <c:tx>
            <c:strRef>
              <c:f>'CALCULATION on ptf''s return'!$K$19</c:f>
              <c:strCache>
                <c:ptCount val="1"/>
                <c:pt idx="0">
                  <c:v>PTF 50%</c:v>
                </c:pt>
              </c:strCache>
            </c:strRef>
          </c:tx>
          <c:spPr>
            <a:ln w="28575" cap="rnd">
              <a:solidFill>
                <a:schemeClr val="accent3"/>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return'!$K$20:$K$23</c:f>
              <c:numCache>
                <c:formatCode>0.00%</c:formatCode>
                <c:ptCount val="4"/>
                <c:pt idx="0">
                  <c:v>1.9125869000592061E-2</c:v>
                </c:pt>
                <c:pt idx="1">
                  <c:v>1.2013791267059473E-2</c:v>
                </c:pt>
                <c:pt idx="2">
                  <c:v>1.882788490954598E-2</c:v>
                </c:pt>
                <c:pt idx="3">
                  <c:v>1.2963743528190805E-2</c:v>
                </c:pt>
              </c:numCache>
            </c:numRef>
          </c:val>
          <c:smooth val="0"/>
          <c:extLst>
            <c:ext xmlns:c16="http://schemas.microsoft.com/office/drawing/2014/chart" uri="{C3380CC4-5D6E-409C-BE32-E72D297353CC}">
              <c16:uniqueId val="{00000002-D10B-4D3D-9F03-40AA18B518B1}"/>
            </c:ext>
          </c:extLst>
        </c:ser>
        <c:ser>
          <c:idx val="3"/>
          <c:order val="3"/>
          <c:tx>
            <c:strRef>
              <c:f>'CALCULATION on ptf''s return'!$L$19</c:f>
              <c:strCache>
                <c:ptCount val="1"/>
                <c:pt idx="0">
                  <c:v>PTF 100%</c:v>
                </c:pt>
              </c:strCache>
            </c:strRef>
          </c:tx>
          <c:spPr>
            <a:ln w="28575" cap="rnd">
              <a:solidFill>
                <a:schemeClr val="accent4"/>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return'!$L$20:$L$23</c:f>
              <c:numCache>
                <c:formatCode>0.00%</c:formatCode>
                <c:ptCount val="4"/>
                <c:pt idx="0">
                  <c:v>1.9728773894070607E-2</c:v>
                </c:pt>
                <c:pt idx="1">
                  <c:v>1.1267582457194206E-2</c:v>
                </c:pt>
                <c:pt idx="2">
                  <c:v>1.722677361509909E-2</c:v>
                </c:pt>
                <c:pt idx="3">
                  <c:v>1.1719348390886786E-2</c:v>
                </c:pt>
              </c:numCache>
            </c:numRef>
          </c:val>
          <c:smooth val="0"/>
          <c:extLst>
            <c:ext xmlns:c16="http://schemas.microsoft.com/office/drawing/2014/chart" uri="{C3380CC4-5D6E-409C-BE32-E72D297353CC}">
              <c16:uniqueId val="{00000003-D10B-4D3D-9F03-40AA18B518B1}"/>
            </c:ext>
          </c:extLst>
        </c:ser>
        <c:ser>
          <c:idx val="4"/>
          <c:order val="4"/>
          <c:tx>
            <c:strRef>
              <c:f>'CALCULATION on ptf''s return'!$M$19</c:f>
              <c:strCache>
                <c:ptCount val="1"/>
                <c:pt idx="0">
                  <c:v>CAC40</c:v>
                </c:pt>
              </c:strCache>
            </c:strRef>
          </c:tx>
          <c:spPr>
            <a:ln w="28575" cap="rnd">
              <a:solidFill>
                <a:schemeClr val="accent5"/>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return'!$M$20:$M$23</c:f>
              <c:numCache>
                <c:formatCode>0.00%</c:formatCode>
                <c:ptCount val="4"/>
                <c:pt idx="0">
                  <c:v>2.0196028544454566E-2</c:v>
                </c:pt>
                <c:pt idx="1">
                  <c:v>9.2290634089530962E-3</c:v>
                </c:pt>
                <c:pt idx="2">
                  <c:v>1.370195037852992E-2</c:v>
                </c:pt>
                <c:pt idx="3">
                  <c:v>8.5918955892441556E-3</c:v>
                </c:pt>
              </c:numCache>
            </c:numRef>
          </c:val>
          <c:smooth val="0"/>
          <c:extLst>
            <c:ext xmlns:c16="http://schemas.microsoft.com/office/drawing/2014/chart" uri="{C3380CC4-5D6E-409C-BE32-E72D297353CC}">
              <c16:uniqueId val="{00000004-D10B-4D3D-9F03-40AA18B518B1}"/>
            </c:ext>
          </c:extLst>
        </c:ser>
        <c:dLbls>
          <c:showLegendKey val="0"/>
          <c:showVal val="0"/>
          <c:showCatName val="0"/>
          <c:showSerName val="0"/>
          <c:showPercent val="0"/>
          <c:showBubbleSize val="0"/>
        </c:dLbls>
        <c:smooth val="0"/>
        <c:axId val="1054781791"/>
        <c:axId val="1054792831"/>
      </c:lineChart>
      <c:catAx>
        <c:axId val="10547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4792831"/>
        <c:crosses val="autoZero"/>
        <c:auto val="1"/>
        <c:lblAlgn val="ctr"/>
        <c:lblOffset val="100"/>
        <c:noMultiLvlLbl val="0"/>
      </c:catAx>
      <c:valAx>
        <c:axId val="1054792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4781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ysClr val="windowText" lastClr="000000"/>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PTF</a:t>
            </a:r>
            <a:r>
              <a:rPr lang="en-GB" b="1" baseline="0">
                <a:solidFill>
                  <a:sysClr val="windowText" lastClr="000000"/>
                </a:solidFill>
              </a:rPr>
              <a:t> 50%'s </a:t>
            </a:r>
            <a:r>
              <a:rPr lang="en-GB" b="1">
                <a:solidFill>
                  <a:sysClr val="windowText" lastClr="000000"/>
                </a:solidFill>
              </a:rPr>
              <a:t>SECTORS BREAKDOWN </a:t>
            </a:r>
            <a:endParaRPr lang="fr-FR" b="1">
              <a:solidFill>
                <a:sysClr val="windowText" lastClr="000000"/>
              </a:solidFill>
            </a:endParaRPr>
          </a:p>
        </c:rich>
      </c:tx>
      <c:layout>
        <c:manualLayout>
          <c:xMode val="edge"/>
          <c:yMode val="edge"/>
          <c:x val="0.26112002709149273"/>
          <c:y val="1.4884018919502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9390588651020347E-2"/>
          <c:y val="6.8600872922316952E-2"/>
          <c:w val="0.85758046467799409"/>
          <c:h val="0.91015424101758247"/>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34-4DE0-8506-48B8F7D33D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34-4DE0-8506-48B8F7D33D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34-4DE0-8506-48B8F7D33D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34-4DE0-8506-48B8F7D33D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34-4DE0-8506-48B8F7D33D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F34-4DE0-8506-48B8F7D33D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F34-4DE0-8506-48B8F7D33D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F34-4DE0-8506-48B8F7D33D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F34-4DE0-8506-48B8F7D33D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F34-4DE0-8506-48B8F7D33D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F34-4DE0-8506-48B8F7D33DE3}"/>
              </c:ext>
            </c:extLst>
          </c:dPt>
          <c:dLbls>
            <c:dLbl>
              <c:idx val="0"/>
              <c:layout>
                <c:manualLayout>
                  <c:x val="-0.16892456712506265"/>
                  <c:y val="0.186158057733195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layout>
                    <c:manualLayout>
                      <c:w val="0.16746149768838892"/>
                      <c:h val="0.10907505198175242"/>
                    </c:manualLayout>
                  </c15:layout>
                </c:ext>
                <c:ext xmlns:c16="http://schemas.microsoft.com/office/drawing/2014/chart" uri="{C3380CC4-5D6E-409C-BE32-E72D297353CC}">
                  <c16:uniqueId val="{00000001-DF34-4DE0-8506-48B8F7D33DE3}"/>
                </c:ext>
              </c:extLst>
            </c:dLbl>
            <c:dLbl>
              <c:idx val="1"/>
              <c:layout>
                <c:manualLayout>
                  <c:x val="-7.0693796195412203E-2"/>
                  <c:y val="8.77297671588615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F34-4DE0-8506-48B8F7D33DE3}"/>
                </c:ext>
              </c:extLst>
            </c:dLbl>
            <c:dLbl>
              <c:idx val="4"/>
              <c:layout>
                <c:manualLayout>
                  <c:x val="-1.2630120144880592E-3"/>
                  <c:y val="-0.12765683155958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F34-4DE0-8506-48B8F7D33DE3}"/>
                </c:ext>
              </c:extLst>
            </c:dLbl>
            <c:dLbl>
              <c:idx val="5"/>
              <c:layout>
                <c:manualLayout>
                  <c:x val="0.11422947524956566"/>
                  <c:y val="-0.128449669260301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F34-4DE0-8506-48B8F7D33DE3}"/>
                </c:ext>
              </c:extLst>
            </c:dLbl>
            <c:dLbl>
              <c:idx val="6"/>
              <c:layout>
                <c:manualLayout>
                  <c:x val="0.17422921758591242"/>
                  <c:y val="-6.84633617763939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F34-4DE0-8506-48B8F7D33DE3}"/>
                </c:ext>
              </c:extLst>
            </c:dLbl>
            <c:dLbl>
              <c:idx val="7"/>
              <c:layout>
                <c:manualLayout>
                  <c:x val="0.1537467976088813"/>
                  <c:y val="7.768403102985886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F34-4DE0-8506-48B8F7D33DE3}"/>
                </c:ext>
              </c:extLst>
            </c:dLbl>
            <c:dLbl>
              <c:idx val="8"/>
              <c:layout>
                <c:manualLayout>
                  <c:x val="0.12274746753437969"/>
                  <c:y val="8.62021042721236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F34-4DE0-8506-48B8F7D33DE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breakdown graph'!$H$3:$R$3</c:f>
              <c:strCache>
                <c:ptCount val="11"/>
                <c:pt idx="0">
                  <c:v>Luxury Goods</c:v>
                </c:pt>
                <c:pt idx="1">
                  <c:v>Specialty Industrial Machinery</c:v>
                </c:pt>
                <c:pt idx="2">
                  <c:v>Medical Instruments &amp; Supplies</c:v>
                </c:pt>
                <c:pt idx="3">
                  <c:v>Specialty Chemicals</c:v>
                </c:pt>
                <c:pt idx="4">
                  <c:v>Banks - Regional</c:v>
                </c:pt>
                <c:pt idx="5">
                  <c:v>Insurance - Diversified</c:v>
                </c:pt>
                <c:pt idx="6">
                  <c:v>Packaged Foods</c:v>
                </c:pt>
                <c:pt idx="7">
                  <c:v>Software - Application</c:v>
                </c:pt>
                <c:pt idx="8">
                  <c:v>Electrical Equipment &amp; Parts</c:v>
                </c:pt>
                <c:pt idx="9">
                  <c:v>Automobiles &amp; Auto Parts</c:v>
                </c:pt>
                <c:pt idx="10">
                  <c:v>Information Technology Services</c:v>
                </c:pt>
              </c:strCache>
            </c:strRef>
          </c:cat>
          <c:val>
            <c:numRef>
              <c:f>'sector breakdown graph'!$H$4:$R$4</c:f>
              <c:numCache>
                <c:formatCode>0.00%</c:formatCode>
                <c:ptCount val="11"/>
                <c:pt idx="0">
                  <c:v>0.21428571428571427</c:v>
                </c:pt>
                <c:pt idx="1">
                  <c:v>7.1428571428571425E-2</c:v>
                </c:pt>
                <c:pt idx="2">
                  <c:v>7.1428571428571425E-2</c:v>
                </c:pt>
                <c:pt idx="3">
                  <c:v>7.1428571428571425E-2</c:v>
                </c:pt>
                <c:pt idx="4">
                  <c:v>0.14285714285714285</c:v>
                </c:pt>
                <c:pt idx="5">
                  <c:v>7.1428571428571425E-2</c:v>
                </c:pt>
                <c:pt idx="6">
                  <c:v>7.1428571428571425E-2</c:v>
                </c:pt>
                <c:pt idx="7">
                  <c:v>7.1428571428571425E-2</c:v>
                </c:pt>
                <c:pt idx="8">
                  <c:v>7.1428571428571425E-2</c:v>
                </c:pt>
                <c:pt idx="9">
                  <c:v>7.1428571428571425E-2</c:v>
                </c:pt>
                <c:pt idx="10">
                  <c:v>7.1428571428571425E-2</c:v>
                </c:pt>
              </c:numCache>
            </c:numRef>
          </c:val>
          <c:extLst>
            <c:ext xmlns:c16="http://schemas.microsoft.com/office/drawing/2014/chart" uri="{C3380CC4-5D6E-409C-BE32-E72D297353CC}">
              <c16:uniqueId val="{00000016-DF34-4DE0-8506-48B8F7D33DE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2857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Average daily RETURN of portfolios and parent index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'CALCULATION on ptf''s return'!$I$8</c:f>
              <c:strCache>
                <c:ptCount val="1"/>
                <c:pt idx="0">
                  <c:v>PTF 10%</c:v>
                </c:pt>
              </c:strCache>
            </c:strRef>
          </c:tx>
          <c:spPr>
            <a:ln w="28575" cap="rnd">
              <a:solidFill>
                <a:schemeClr val="accent1"/>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return'!$I$9:$I$12</c:f>
              <c:numCache>
                <c:formatCode>0.00%</c:formatCode>
                <c:ptCount val="4"/>
                <c:pt idx="0">
                  <c:v>4.1374898016006972E-4</c:v>
                </c:pt>
                <c:pt idx="1">
                  <c:v>1.1761945201024407E-3</c:v>
                </c:pt>
                <c:pt idx="2">
                  <c:v>-1.159724980851857E-3</c:v>
                </c:pt>
                <c:pt idx="3">
                  <c:v>6.9683905038340485E-5</c:v>
                </c:pt>
              </c:numCache>
            </c:numRef>
          </c:val>
          <c:smooth val="0"/>
          <c:extLst>
            <c:ext xmlns:c16="http://schemas.microsoft.com/office/drawing/2014/chart" uri="{C3380CC4-5D6E-409C-BE32-E72D297353CC}">
              <c16:uniqueId val="{00000000-F220-430C-8C86-DD36AD5F8C4E}"/>
            </c:ext>
          </c:extLst>
        </c:ser>
        <c:ser>
          <c:idx val="1"/>
          <c:order val="1"/>
          <c:tx>
            <c:strRef>
              <c:f>'CALCULATION on ptf''s return'!$J$8</c:f>
              <c:strCache>
                <c:ptCount val="1"/>
                <c:pt idx="0">
                  <c:v>PTF 20%</c:v>
                </c:pt>
              </c:strCache>
            </c:strRef>
          </c:tx>
          <c:spPr>
            <a:ln w="28575" cap="rnd">
              <a:solidFill>
                <a:schemeClr val="accent2"/>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return'!$J$9:$J$12</c:f>
              <c:numCache>
                <c:formatCode>0.00%</c:formatCode>
                <c:ptCount val="4"/>
                <c:pt idx="0">
                  <c:v>7.7324800681210007E-4</c:v>
                </c:pt>
                <c:pt idx="1">
                  <c:v>1.7493279115635225E-3</c:v>
                </c:pt>
                <c:pt idx="2">
                  <c:v>-4.4462558478336364E-4</c:v>
                </c:pt>
                <c:pt idx="3">
                  <c:v>8.0645849063276057E-4</c:v>
                </c:pt>
              </c:numCache>
            </c:numRef>
          </c:val>
          <c:smooth val="0"/>
          <c:extLst>
            <c:ext xmlns:c16="http://schemas.microsoft.com/office/drawing/2014/chart" uri="{C3380CC4-5D6E-409C-BE32-E72D297353CC}">
              <c16:uniqueId val="{00000001-F220-430C-8C86-DD36AD5F8C4E}"/>
            </c:ext>
          </c:extLst>
        </c:ser>
        <c:ser>
          <c:idx val="2"/>
          <c:order val="2"/>
          <c:tx>
            <c:strRef>
              <c:f>'CALCULATION on ptf''s return'!$K$8</c:f>
              <c:strCache>
                <c:ptCount val="1"/>
                <c:pt idx="0">
                  <c:v>PTF 50%</c:v>
                </c:pt>
              </c:strCache>
            </c:strRef>
          </c:tx>
          <c:spPr>
            <a:ln w="28575" cap="rnd">
              <a:solidFill>
                <a:schemeClr val="accent3"/>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return'!$K$9:$K$12</c:f>
              <c:numCache>
                <c:formatCode>0.00%</c:formatCode>
                <c:ptCount val="4"/>
                <c:pt idx="0">
                  <c:v>6.1846362810308601E-4</c:v>
                </c:pt>
                <c:pt idx="1">
                  <c:v>1.5892454969116563E-3</c:v>
                </c:pt>
                <c:pt idx="2">
                  <c:v>-3.6148371273797699E-4</c:v>
                </c:pt>
                <c:pt idx="3">
                  <c:v>6.8572294349570533E-4</c:v>
                </c:pt>
              </c:numCache>
            </c:numRef>
          </c:val>
          <c:smooth val="0"/>
          <c:extLst>
            <c:ext xmlns:c16="http://schemas.microsoft.com/office/drawing/2014/chart" uri="{C3380CC4-5D6E-409C-BE32-E72D297353CC}">
              <c16:uniqueId val="{00000002-F220-430C-8C86-DD36AD5F8C4E}"/>
            </c:ext>
          </c:extLst>
        </c:ser>
        <c:ser>
          <c:idx val="3"/>
          <c:order val="3"/>
          <c:tx>
            <c:strRef>
              <c:f>'CALCULATION on ptf''s return'!$L$8</c:f>
              <c:strCache>
                <c:ptCount val="1"/>
                <c:pt idx="0">
                  <c:v>PTF 100%</c:v>
                </c:pt>
              </c:strCache>
            </c:strRef>
          </c:tx>
          <c:spPr>
            <a:ln w="28575" cap="rnd">
              <a:solidFill>
                <a:schemeClr val="accent4"/>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return'!$L$9:$L$12</c:f>
              <c:numCache>
                <c:formatCode>0.00%</c:formatCode>
                <c:ptCount val="4"/>
                <c:pt idx="0">
                  <c:v>3.6325297485021829E-4</c:v>
                </c:pt>
                <c:pt idx="1">
                  <c:v>1.3431894782674483E-3</c:v>
                </c:pt>
                <c:pt idx="2">
                  <c:v>-2.8248958289699816E-4</c:v>
                </c:pt>
                <c:pt idx="3">
                  <c:v>6.2251280504869121E-4</c:v>
                </c:pt>
              </c:numCache>
            </c:numRef>
          </c:val>
          <c:smooth val="0"/>
          <c:extLst>
            <c:ext xmlns:c16="http://schemas.microsoft.com/office/drawing/2014/chart" uri="{C3380CC4-5D6E-409C-BE32-E72D297353CC}">
              <c16:uniqueId val="{00000003-F220-430C-8C86-DD36AD5F8C4E}"/>
            </c:ext>
          </c:extLst>
        </c:ser>
        <c:ser>
          <c:idx val="4"/>
          <c:order val="4"/>
          <c:tx>
            <c:strRef>
              <c:f>'CALCULATION on ptf''s return'!$M$8</c:f>
              <c:strCache>
                <c:ptCount val="1"/>
                <c:pt idx="0">
                  <c:v>CAC40</c:v>
                </c:pt>
              </c:strCache>
            </c:strRef>
          </c:tx>
          <c:spPr>
            <a:ln w="28575" cap="rnd">
              <a:solidFill>
                <a:schemeClr val="accent5"/>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return'!$M$9:$M$12</c:f>
              <c:numCache>
                <c:formatCode>0.00%</c:formatCode>
                <c:ptCount val="4"/>
                <c:pt idx="0">
                  <c:v>-9.0463382328347629E-5</c:v>
                </c:pt>
                <c:pt idx="1">
                  <c:v>1.0372076855148114E-3</c:v>
                </c:pt>
                <c:pt idx="2">
                  <c:v>-2.9089428402681073E-4</c:v>
                </c:pt>
                <c:pt idx="3">
                  <c:v>6.0548674036217296E-4</c:v>
                </c:pt>
              </c:numCache>
            </c:numRef>
          </c:val>
          <c:smooth val="0"/>
          <c:extLst>
            <c:ext xmlns:c16="http://schemas.microsoft.com/office/drawing/2014/chart" uri="{C3380CC4-5D6E-409C-BE32-E72D297353CC}">
              <c16:uniqueId val="{00000004-F220-430C-8C86-DD36AD5F8C4E}"/>
            </c:ext>
          </c:extLst>
        </c:ser>
        <c:dLbls>
          <c:showLegendKey val="0"/>
          <c:showVal val="0"/>
          <c:showCatName val="0"/>
          <c:showSerName val="0"/>
          <c:showPercent val="0"/>
          <c:showBubbleSize val="0"/>
        </c:dLbls>
        <c:smooth val="0"/>
        <c:axId val="1659708095"/>
        <c:axId val="1659702335"/>
      </c:lineChart>
      <c:catAx>
        <c:axId val="165970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702335"/>
        <c:crosses val="autoZero"/>
        <c:auto val="1"/>
        <c:lblAlgn val="ctr"/>
        <c:lblOffset val="100"/>
        <c:noMultiLvlLbl val="0"/>
      </c:catAx>
      <c:valAx>
        <c:axId val="165970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708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Average daily RISK of portfolios and parent index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'CALCULATION on ptf''s return'!$I$19</c:f>
              <c:strCache>
                <c:ptCount val="1"/>
                <c:pt idx="0">
                  <c:v>PTF 10%</c:v>
                </c:pt>
              </c:strCache>
            </c:strRef>
          </c:tx>
          <c:spPr>
            <a:ln w="28575" cap="rnd">
              <a:solidFill>
                <a:schemeClr val="accent1"/>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return'!$I$20:$I$23</c:f>
              <c:numCache>
                <c:formatCode>0.00%</c:formatCode>
                <c:ptCount val="4"/>
                <c:pt idx="0">
                  <c:v>2.3547357618508999E-2</c:v>
                </c:pt>
                <c:pt idx="1">
                  <c:v>1.4092720929890628E-2</c:v>
                </c:pt>
                <c:pt idx="2">
                  <c:v>1.9574991830714365E-2</c:v>
                </c:pt>
                <c:pt idx="3">
                  <c:v>1.3976508691468595E-2</c:v>
                </c:pt>
              </c:numCache>
            </c:numRef>
          </c:val>
          <c:smooth val="0"/>
          <c:extLst>
            <c:ext xmlns:c16="http://schemas.microsoft.com/office/drawing/2014/chart" uri="{C3380CC4-5D6E-409C-BE32-E72D297353CC}">
              <c16:uniqueId val="{00000000-053E-4E5C-94BF-632090AF176D}"/>
            </c:ext>
          </c:extLst>
        </c:ser>
        <c:ser>
          <c:idx val="1"/>
          <c:order val="1"/>
          <c:tx>
            <c:strRef>
              <c:f>'CALCULATION on ptf''s return'!$J$19</c:f>
              <c:strCache>
                <c:ptCount val="1"/>
                <c:pt idx="0">
                  <c:v>PTF 20%</c:v>
                </c:pt>
              </c:strCache>
            </c:strRef>
          </c:tx>
          <c:spPr>
            <a:ln w="28575" cap="rnd">
              <a:solidFill>
                <a:schemeClr val="accent2"/>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return'!$J$20:$J$23</c:f>
              <c:numCache>
                <c:formatCode>0.00%</c:formatCode>
                <c:ptCount val="4"/>
                <c:pt idx="0">
                  <c:v>1.9673415369508739E-2</c:v>
                </c:pt>
                <c:pt idx="1">
                  <c:v>1.3069732736381784E-2</c:v>
                </c:pt>
                <c:pt idx="2">
                  <c:v>2.0223076522069759E-2</c:v>
                </c:pt>
                <c:pt idx="3">
                  <c:v>1.3868084782656897E-2</c:v>
                </c:pt>
              </c:numCache>
            </c:numRef>
          </c:val>
          <c:smooth val="0"/>
          <c:extLst>
            <c:ext xmlns:c16="http://schemas.microsoft.com/office/drawing/2014/chart" uri="{C3380CC4-5D6E-409C-BE32-E72D297353CC}">
              <c16:uniqueId val="{00000001-053E-4E5C-94BF-632090AF176D}"/>
            </c:ext>
          </c:extLst>
        </c:ser>
        <c:ser>
          <c:idx val="2"/>
          <c:order val="2"/>
          <c:tx>
            <c:strRef>
              <c:f>'CALCULATION on ptf''s return'!$K$19</c:f>
              <c:strCache>
                <c:ptCount val="1"/>
                <c:pt idx="0">
                  <c:v>PTF 50%</c:v>
                </c:pt>
              </c:strCache>
            </c:strRef>
          </c:tx>
          <c:spPr>
            <a:ln w="28575" cap="rnd">
              <a:solidFill>
                <a:schemeClr val="accent3"/>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return'!$K$20:$K$23</c:f>
              <c:numCache>
                <c:formatCode>0.00%</c:formatCode>
                <c:ptCount val="4"/>
                <c:pt idx="0">
                  <c:v>1.9125869000592061E-2</c:v>
                </c:pt>
                <c:pt idx="1">
                  <c:v>1.2013791267059473E-2</c:v>
                </c:pt>
                <c:pt idx="2">
                  <c:v>1.882788490954598E-2</c:v>
                </c:pt>
                <c:pt idx="3">
                  <c:v>1.2963743528190805E-2</c:v>
                </c:pt>
              </c:numCache>
            </c:numRef>
          </c:val>
          <c:smooth val="0"/>
          <c:extLst>
            <c:ext xmlns:c16="http://schemas.microsoft.com/office/drawing/2014/chart" uri="{C3380CC4-5D6E-409C-BE32-E72D297353CC}">
              <c16:uniqueId val="{00000002-053E-4E5C-94BF-632090AF176D}"/>
            </c:ext>
          </c:extLst>
        </c:ser>
        <c:ser>
          <c:idx val="3"/>
          <c:order val="3"/>
          <c:tx>
            <c:strRef>
              <c:f>'CALCULATION on ptf''s return'!$L$19</c:f>
              <c:strCache>
                <c:ptCount val="1"/>
                <c:pt idx="0">
                  <c:v>PTF 100%</c:v>
                </c:pt>
              </c:strCache>
            </c:strRef>
          </c:tx>
          <c:spPr>
            <a:ln w="28575" cap="rnd">
              <a:solidFill>
                <a:schemeClr val="accent4"/>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return'!$L$20:$L$23</c:f>
              <c:numCache>
                <c:formatCode>0.00%</c:formatCode>
                <c:ptCount val="4"/>
                <c:pt idx="0">
                  <c:v>1.9728773894070607E-2</c:v>
                </c:pt>
                <c:pt idx="1">
                  <c:v>1.1267582457194206E-2</c:v>
                </c:pt>
                <c:pt idx="2">
                  <c:v>1.722677361509909E-2</c:v>
                </c:pt>
                <c:pt idx="3">
                  <c:v>1.1719348390886786E-2</c:v>
                </c:pt>
              </c:numCache>
            </c:numRef>
          </c:val>
          <c:smooth val="0"/>
          <c:extLst>
            <c:ext xmlns:c16="http://schemas.microsoft.com/office/drawing/2014/chart" uri="{C3380CC4-5D6E-409C-BE32-E72D297353CC}">
              <c16:uniqueId val="{00000003-053E-4E5C-94BF-632090AF176D}"/>
            </c:ext>
          </c:extLst>
        </c:ser>
        <c:ser>
          <c:idx val="4"/>
          <c:order val="4"/>
          <c:tx>
            <c:strRef>
              <c:f>'CALCULATION on ptf''s return'!$M$19</c:f>
              <c:strCache>
                <c:ptCount val="1"/>
                <c:pt idx="0">
                  <c:v>CAC40</c:v>
                </c:pt>
              </c:strCache>
            </c:strRef>
          </c:tx>
          <c:spPr>
            <a:ln w="28575" cap="rnd">
              <a:solidFill>
                <a:schemeClr val="accent5"/>
              </a:solidFill>
              <a:round/>
            </a:ln>
            <a:effectLst/>
          </c:spPr>
          <c:marker>
            <c:symbol val="none"/>
          </c:marker>
          <c:cat>
            <c:numRef>
              <c:f>'CALCULATION on ptf''s return'!$H$20:$H$23</c:f>
              <c:numCache>
                <c:formatCode>General</c:formatCode>
                <c:ptCount val="4"/>
                <c:pt idx="0">
                  <c:v>2020</c:v>
                </c:pt>
                <c:pt idx="1">
                  <c:v>2021</c:v>
                </c:pt>
                <c:pt idx="2">
                  <c:v>2022</c:v>
                </c:pt>
                <c:pt idx="3">
                  <c:v>2023</c:v>
                </c:pt>
              </c:numCache>
            </c:numRef>
          </c:cat>
          <c:val>
            <c:numRef>
              <c:f>'CALCULATION on ptf''s return'!$M$20:$M$23</c:f>
              <c:numCache>
                <c:formatCode>0.00%</c:formatCode>
                <c:ptCount val="4"/>
                <c:pt idx="0">
                  <c:v>2.0196028544454566E-2</c:v>
                </c:pt>
                <c:pt idx="1">
                  <c:v>9.2290634089530962E-3</c:v>
                </c:pt>
                <c:pt idx="2">
                  <c:v>1.370195037852992E-2</c:v>
                </c:pt>
                <c:pt idx="3">
                  <c:v>8.5918955892441556E-3</c:v>
                </c:pt>
              </c:numCache>
            </c:numRef>
          </c:val>
          <c:smooth val="0"/>
          <c:extLst>
            <c:ext xmlns:c16="http://schemas.microsoft.com/office/drawing/2014/chart" uri="{C3380CC4-5D6E-409C-BE32-E72D297353CC}">
              <c16:uniqueId val="{00000004-053E-4E5C-94BF-632090AF176D}"/>
            </c:ext>
          </c:extLst>
        </c:ser>
        <c:dLbls>
          <c:showLegendKey val="0"/>
          <c:showVal val="0"/>
          <c:showCatName val="0"/>
          <c:showSerName val="0"/>
          <c:showPercent val="0"/>
          <c:showBubbleSize val="0"/>
        </c:dLbls>
        <c:smooth val="0"/>
        <c:axId val="1054781791"/>
        <c:axId val="1054792831"/>
      </c:lineChart>
      <c:catAx>
        <c:axId val="10547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4792831"/>
        <c:crosses val="autoZero"/>
        <c:auto val="1"/>
        <c:lblAlgn val="ctr"/>
        <c:lblOffset val="100"/>
        <c:noMultiLvlLbl val="0"/>
      </c:catAx>
      <c:valAx>
        <c:axId val="1054792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4781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Average daily RETURN of portfolios and parent index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'CALCULATION on ptf''s return'!$I$8</c:f>
              <c:strCache>
                <c:ptCount val="1"/>
                <c:pt idx="0">
                  <c:v>PTF 10%</c:v>
                </c:pt>
              </c:strCache>
            </c:strRef>
          </c:tx>
          <c:spPr>
            <a:ln w="28575" cap="rnd">
              <a:solidFill>
                <a:schemeClr val="accent1"/>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return'!$I$9:$I$12</c:f>
              <c:numCache>
                <c:formatCode>0.00%</c:formatCode>
                <c:ptCount val="4"/>
                <c:pt idx="0">
                  <c:v>4.1374898016006972E-4</c:v>
                </c:pt>
                <c:pt idx="1">
                  <c:v>1.1761945201024407E-3</c:v>
                </c:pt>
                <c:pt idx="2">
                  <c:v>-1.159724980851857E-3</c:v>
                </c:pt>
                <c:pt idx="3">
                  <c:v>6.9683905038340485E-5</c:v>
                </c:pt>
              </c:numCache>
            </c:numRef>
          </c:val>
          <c:smooth val="0"/>
          <c:extLst>
            <c:ext xmlns:c16="http://schemas.microsoft.com/office/drawing/2014/chart" uri="{C3380CC4-5D6E-409C-BE32-E72D297353CC}">
              <c16:uniqueId val="{00000000-220D-4E91-B9D9-76F678A4E615}"/>
            </c:ext>
          </c:extLst>
        </c:ser>
        <c:ser>
          <c:idx val="1"/>
          <c:order val="1"/>
          <c:tx>
            <c:strRef>
              <c:f>'CALCULATION on ptf''s return'!$J$8</c:f>
              <c:strCache>
                <c:ptCount val="1"/>
                <c:pt idx="0">
                  <c:v>PTF 20%</c:v>
                </c:pt>
              </c:strCache>
            </c:strRef>
          </c:tx>
          <c:spPr>
            <a:ln w="28575" cap="rnd">
              <a:solidFill>
                <a:schemeClr val="accent2"/>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return'!$J$9:$J$12</c:f>
              <c:numCache>
                <c:formatCode>0.00%</c:formatCode>
                <c:ptCount val="4"/>
                <c:pt idx="0">
                  <c:v>7.7324800681210007E-4</c:v>
                </c:pt>
                <c:pt idx="1">
                  <c:v>1.7493279115635225E-3</c:v>
                </c:pt>
                <c:pt idx="2">
                  <c:v>-4.4462558478336364E-4</c:v>
                </c:pt>
                <c:pt idx="3">
                  <c:v>8.0645849063276057E-4</c:v>
                </c:pt>
              </c:numCache>
            </c:numRef>
          </c:val>
          <c:smooth val="0"/>
          <c:extLst>
            <c:ext xmlns:c16="http://schemas.microsoft.com/office/drawing/2014/chart" uri="{C3380CC4-5D6E-409C-BE32-E72D297353CC}">
              <c16:uniqueId val="{00000001-220D-4E91-B9D9-76F678A4E615}"/>
            </c:ext>
          </c:extLst>
        </c:ser>
        <c:ser>
          <c:idx val="2"/>
          <c:order val="2"/>
          <c:tx>
            <c:strRef>
              <c:f>'CALCULATION on ptf''s return'!$K$8</c:f>
              <c:strCache>
                <c:ptCount val="1"/>
                <c:pt idx="0">
                  <c:v>PTF 50%</c:v>
                </c:pt>
              </c:strCache>
            </c:strRef>
          </c:tx>
          <c:spPr>
            <a:ln w="28575" cap="rnd">
              <a:solidFill>
                <a:schemeClr val="accent3"/>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return'!$K$9:$K$12</c:f>
              <c:numCache>
                <c:formatCode>0.00%</c:formatCode>
                <c:ptCount val="4"/>
                <c:pt idx="0">
                  <c:v>6.1846362810308601E-4</c:v>
                </c:pt>
                <c:pt idx="1">
                  <c:v>1.5892454969116563E-3</c:v>
                </c:pt>
                <c:pt idx="2">
                  <c:v>-3.6148371273797699E-4</c:v>
                </c:pt>
                <c:pt idx="3">
                  <c:v>6.8572294349570533E-4</c:v>
                </c:pt>
              </c:numCache>
            </c:numRef>
          </c:val>
          <c:smooth val="0"/>
          <c:extLst>
            <c:ext xmlns:c16="http://schemas.microsoft.com/office/drawing/2014/chart" uri="{C3380CC4-5D6E-409C-BE32-E72D297353CC}">
              <c16:uniqueId val="{00000002-220D-4E91-B9D9-76F678A4E615}"/>
            </c:ext>
          </c:extLst>
        </c:ser>
        <c:ser>
          <c:idx val="3"/>
          <c:order val="3"/>
          <c:tx>
            <c:strRef>
              <c:f>'CALCULATION on ptf''s return'!$L$8</c:f>
              <c:strCache>
                <c:ptCount val="1"/>
                <c:pt idx="0">
                  <c:v>PTF 100%</c:v>
                </c:pt>
              </c:strCache>
            </c:strRef>
          </c:tx>
          <c:spPr>
            <a:ln w="28575" cap="rnd">
              <a:solidFill>
                <a:schemeClr val="accent4"/>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return'!$L$9:$L$12</c:f>
              <c:numCache>
                <c:formatCode>0.00%</c:formatCode>
                <c:ptCount val="4"/>
                <c:pt idx="0">
                  <c:v>3.6325297485021829E-4</c:v>
                </c:pt>
                <c:pt idx="1">
                  <c:v>1.3431894782674483E-3</c:v>
                </c:pt>
                <c:pt idx="2">
                  <c:v>-2.8248958289699816E-4</c:v>
                </c:pt>
                <c:pt idx="3">
                  <c:v>6.2251280504869121E-4</c:v>
                </c:pt>
              </c:numCache>
            </c:numRef>
          </c:val>
          <c:smooth val="0"/>
          <c:extLst>
            <c:ext xmlns:c16="http://schemas.microsoft.com/office/drawing/2014/chart" uri="{C3380CC4-5D6E-409C-BE32-E72D297353CC}">
              <c16:uniqueId val="{00000003-220D-4E91-B9D9-76F678A4E615}"/>
            </c:ext>
          </c:extLst>
        </c:ser>
        <c:ser>
          <c:idx val="4"/>
          <c:order val="4"/>
          <c:tx>
            <c:strRef>
              <c:f>'CALCULATION on ptf''s return'!$M$8</c:f>
              <c:strCache>
                <c:ptCount val="1"/>
                <c:pt idx="0">
                  <c:v>CAC40</c:v>
                </c:pt>
              </c:strCache>
            </c:strRef>
          </c:tx>
          <c:spPr>
            <a:ln w="28575" cap="rnd">
              <a:solidFill>
                <a:schemeClr val="accent5"/>
              </a:solidFill>
              <a:round/>
            </a:ln>
            <a:effectLst/>
          </c:spPr>
          <c:marker>
            <c:symbol val="none"/>
          </c:marker>
          <c:cat>
            <c:numRef>
              <c:f>'CALCULATION on ptf''s return'!$H$9:$H$12</c:f>
              <c:numCache>
                <c:formatCode>General</c:formatCode>
                <c:ptCount val="4"/>
                <c:pt idx="0">
                  <c:v>2020</c:v>
                </c:pt>
                <c:pt idx="1">
                  <c:v>2021</c:v>
                </c:pt>
                <c:pt idx="2">
                  <c:v>2022</c:v>
                </c:pt>
                <c:pt idx="3">
                  <c:v>2023</c:v>
                </c:pt>
              </c:numCache>
            </c:numRef>
          </c:cat>
          <c:val>
            <c:numRef>
              <c:f>'CALCULATION on ptf''s return'!$M$9:$M$12</c:f>
              <c:numCache>
                <c:formatCode>0.00%</c:formatCode>
                <c:ptCount val="4"/>
                <c:pt idx="0">
                  <c:v>-9.0463382328347629E-5</c:v>
                </c:pt>
                <c:pt idx="1">
                  <c:v>1.0372076855148114E-3</c:v>
                </c:pt>
                <c:pt idx="2">
                  <c:v>-2.9089428402681073E-4</c:v>
                </c:pt>
                <c:pt idx="3">
                  <c:v>6.0548674036217296E-4</c:v>
                </c:pt>
              </c:numCache>
            </c:numRef>
          </c:val>
          <c:smooth val="0"/>
          <c:extLst>
            <c:ext xmlns:c16="http://schemas.microsoft.com/office/drawing/2014/chart" uri="{C3380CC4-5D6E-409C-BE32-E72D297353CC}">
              <c16:uniqueId val="{00000004-220D-4E91-B9D9-76F678A4E615}"/>
            </c:ext>
          </c:extLst>
        </c:ser>
        <c:dLbls>
          <c:showLegendKey val="0"/>
          <c:showVal val="0"/>
          <c:showCatName val="0"/>
          <c:showSerName val="0"/>
          <c:showPercent val="0"/>
          <c:showBubbleSize val="0"/>
        </c:dLbls>
        <c:smooth val="0"/>
        <c:axId val="1659708095"/>
        <c:axId val="1659702335"/>
      </c:lineChart>
      <c:catAx>
        <c:axId val="165970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702335"/>
        <c:crosses val="autoZero"/>
        <c:auto val="1"/>
        <c:lblAlgn val="ctr"/>
        <c:lblOffset val="100"/>
        <c:noMultiLvlLbl val="0"/>
      </c:catAx>
      <c:valAx>
        <c:axId val="16597023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59708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SECTORS BREAKDOWN (ESG_PF50)</a:t>
            </a:r>
            <a:endParaRPr lang="fr-FR"/>
          </a:p>
        </c:rich>
      </c:tx>
      <c:layout>
        <c:manualLayout>
          <c:xMode val="edge"/>
          <c:yMode val="edge"/>
          <c:x val="0.26112002709149273"/>
          <c:y val="1.4884018919502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9390588651020347E-2"/>
          <c:y val="6.6120203102399897E-2"/>
          <c:w val="0.85758046467799409"/>
          <c:h val="0.91015424101758247"/>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3-485A-B95D-3F9ED35C88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93-485A-B95D-3F9ED35C88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93-485A-B95D-3F9ED35C88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93-485A-B95D-3F9ED35C88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93-485A-B95D-3F9ED35C88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93-485A-B95D-3F9ED35C88A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293-485A-B95D-3F9ED35C88A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293-485A-B95D-3F9ED35C88A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293-485A-B95D-3F9ED35C88A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293-485A-B95D-3F9ED35C88A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293-485A-B95D-3F9ED35C88A7}"/>
              </c:ext>
            </c:extLst>
          </c:dPt>
          <c:dLbls>
            <c:dLbl>
              <c:idx val="0"/>
              <c:layout>
                <c:manualLayout>
                  <c:x val="-0.16892456712506265"/>
                  <c:y val="0.186158057733195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layout>
                    <c:manualLayout>
                      <c:w val="0.16746149768838892"/>
                      <c:h val="0.10907505198175242"/>
                    </c:manualLayout>
                  </c15:layout>
                </c:ext>
                <c:ext xmlns:c16="http://schemas.microsoft.com/office/drawing/2014/chart" uri="{C3380CC4-5D6E-409C-BE32-E72D297353CC}">
                  <c16:uniqueId val="{00000001-8293-485A-B95D-3F9ED35C88A7}"/>
                </c:ext>
              </c:extLst>
            </c:dLbl>
            <c:dLbl>
              <c:idx val="1"/>
              <c:layout>
                <c:manualLayout>
                  <c:x val="-7.0693796195412203E-2"/>
                  <c:y val="8.772976715886150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293-485A-B95D-3F9ED35C88A7}"/>
                </c:ext>
              </c:extLst>
            </c:dLbl>
            <c:dLbl>
              <c:idx val="4"/>
              <c:layout>
                <c:manualLayout>
                  <c:x val="-1.2630120144880592E-3"/>
                  <c:y val="-0.12765683155958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293-485A-B95D-3F9ED35C88A7}"/>
                </c:ext>
              </c:extLst>
            </c:dLbl>
            <c:dLbl>
              <c:idx val="5"/>
              <c:layout>
                <c:manualLayout>
                  <c:x val="0.11422947524956566"/>
                  <c:y val="-0.1284496692603013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293-485A-B95D-3F9ED35C88A7}"/>
                </c:ext>
              </c:extLst>
            </c:dLbl>
            <c:dLbl>
              <c:idx val="6"/>
              <c:layout>
                <c:manualLayout>
                  <c:x val="0.17422921758591242"/>
                  <c:y val="-6.84633617763939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293-485A-B95D-3F9ED35C88A7}"/>
                </c:ext>
              </c:extLst>
            </c:dLbl>
            <c:dLbl>
              <c:idx val="7"/>
              <c:layout>
                <c:manualLayout>
                  <c:x val="0.1537467976088813"/>
                  <c:y val="7.768403102985886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8293-485A-B95D-3F9ED35C88A7}"/>
                </c:ext>
              </c:extLst>
            </c:dLbl>
            <c:dLbl>
              <c:idx val="8"/>
              <c:layout>
                <c:manualLayout>
                  <c:x val="0.12274746753437969"/>
                  <c:y val="8.62021042721236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8293-485A-B95D-3F9ED35C88A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breakdown graph'!$H$3:$R$3</c:f>
              <c:strCache>
                <c:ptCount val="11"/>
                <c:pt idx="0">
                  <c:v>Luxury Goods</c:v>
                </c:pt>
                <c:pt idx="1">
                  <c:v>Specialty Industrial Machinery</c:v>
                </c:pt>
                <c:pt idx="2">
                  <c:v>Medical Instruments &amp; Supplies</c:v>
                </c:pt>
                <c:pt idx="3">
                  <c:v>Specialty Chemicals</c:v>
                </c:pt>
                <c:pt idx="4">
                  <c:v>Banks - Regional</c:v>
                </c:pt>
                <c:pt idx="5">
                  <c:v>Insurance - Diversified</c:v>
                </c:pt>
                <c:pt idx="6">
                  <c:v>Packaged Foods</c:v>
                </c:pt>
                <c:pt idx="7">
                  <c:v>Software - Application</c:v>
                </c:pt>
                <c:pt idx="8">
                  <c:v>Electrical Equipment &amp; Parts</c:v>
                </c:pt>
                <c:pt idx="9">
                  <c:v>Automobiles &amp; Auto Parts</c:v>
                </c:pt>
                <c:pt idx="10">
                  <c:v>Information Technology Services</c:v>
                </c:pt>
              </c:strCache>
            </c:strRef>
          </c:cat>
          <c:val>
            <c:numRef>
              <c:f>'sector breakdown graph'!$H$4:$R$4</c:f>
              <c:numCache>
                <c:formatCode>0.00%</c:formatCode>
                <c:ptCount val="11"/>
                <c:pt idx="0">
                  <c:v>0.21428571428571427</c:v>
                </c:pt>
                <c:pt idx="1">
                  <c:v>7.1428571428571425E-2</c:v>
                </c:pt>
                <c:pt idx="2">
                  <c:v>7.1428571428571425E-2</c:v>
                </c:pt>
                <c:pt idx="3">
                  <c:v>7.1428571428571425E-2</c:v>
                </c:pt>
                <c:pt idx="4">
                  <c:v>0.14285714285714285</c:v>
                </c:pt>
                <c:pt idx="5">
                  <c:v>7.1428571428571425E-2</c:v>
                </c:pt>
                <c:pt idx="6">
                  <c:v>7.1428571428571425E-2</c:v>
                </c:pt>
                <c:pt idx="7">
                  <c:v>7.1428571428571425E-2</c:v>
                </c:pt>
                <c:pt idx="8">
                  <c:v>7.1428571428571425E-2</c:v>
                </c:pt>
                <c:pt idx="9">
                  <c:v>7.1428571428571425E-2</c:v>
                </c:pt>
                <c:pt idx="10">
                  <c:v>7.1428571428571425E-2</c:v>
                </c:pt>
              </c:numCache>
            </c:numRef>
          </c:val>
          <c:extLst>
            <c:ext xmlns:c16="http://schemas.microsoft.com/office/drawing/2014/chart" uri="{C3380CC4-5D6E-409C-BE32-E72D297353CC}">
              <c16:uniqueId val="{00000001-285C-9A4A-99A1-6F96378F395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Valorisation</a:t>
            </a:r>
            <a:r>
              <a:rPr lang="fr-FR" baseline="0"/>
              <a:t> des portefeuilles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'market cap-color per treshhold'!$AJ$2</c:f>
              <c:strCache>
                <c:ptCount val="1"/>
                <c:pt idx="0">
                  <c:v>AVG PTF 10%</c:v>
                </c:pt>
              </c:strCache>
            </c:strRef>
          </c:tx>
          <c:spPr>
            <a:ln w="28575" cap="rnd">
              <a:solidFill>
                <a:schemeClr val="accent1"/>
              </a:solidFill>
              <a:round/>
            </a:ln>
            <a:effectLst/>
          </c:spPr>
          <c:marker>
            <c:symbol val="none"/>
          </c:marker>
          <c:cat>
            <c:strRef>
              <c:f>'market cap-color per treshhold'!$AI$3:$AI$1029</c:f>
              <c:strCache>
                <c:ptCount val="1027"/>
                <c:pt idx="0">
                  <c:v>12/29/23</c:v>
                </c:pt>
                <c:pt idx="1">
                  <c:v>12/28/23</c:v>
                </c:pt>
                <c:pt idx="2">
                  <c:v>12/27/23</c:v>
                </c:pt>
                <c:pt idx="3">
                  <c:v>12/22/23</c:v>
                </c:pt>
                <c:pt idx="4">
                  <c:v>12/21/23</c:v>
                </c:pt>
                <c:pt idx="5">
                  <c:v>12/20/23</c:v>
                </c:pt>
                <c:pt idx="6">
                  <c:v>12/19/23</c:v>
                </c:pt>
                <c:pt idx="7">
                  <c:v>12/18/23</c:v>
                </c:pt>
                <c:pt idx="8">
                  <c:v>12/15/23</c:v>
                </c:pt>
                <c:pt idx="9">
                  <c:v>12/14/23</c:v>
                </c:pt>
                <c:pt idx="10">
                  <c:v>12/13/23</c:v>
                </c:pt>
                <c:pt idx="11">
                  <c:v>12/12/2023</c:v>
                </c:pt>
                <c:pt idx="12">
                  <c:v>12/11/2023</c:v>
                </c:pt>
                <c:pt idx="13">
                  <c:v>12/08/2023</c:v>
                </c:pt>
                <c:pt idx="14">
                  <c:v>12/07/2023</c:v>
                </c:pt>
                <c:pt idx="15">
                  <c:v>12/06/2023</c:v>
                </c:pt>
                <c:pt idx="16">
                  <c:v>12/05/2023</c:v>
                </c:pt>
                <c:pt idx="17">
                  <c:v>12/04/2023</c:v>
                </c:pt>
                <c:pt idx="18">
                  <c:v>12/01/2023</c:v>
                </c:pt>
                <c:pt idx="19">
                  <c:v>11/30/23</c:v>
                </c:pt>
                <c:pt idx="20">
                  <c:v>11/29/23</c:v>
                </c:pt>
                <c:pt idx="21">
                  <c:v>11/28/23</c:v>
                </c:pt>
                <c:pt idx="22">
                  <c:v>11/27/23</c:v>
                </c:pt>
                <c:pt idx="23">
                  <c:v>11/24/23</c:v>
                </c:pt>
                <c:pt idx="24">
                  <c:v>11/23/23</c:v>
                </c:pt>
                <c:pt idx="25">
                  <c:v>11/22/23</c:v>
                </c:pt>
                <c:pt idx="26">
                  <c:v>11/21/23</c:v>
                </c:pt>
                <c:pt idx="27">
                  <c:v>11/20/23</c:v>
                </c:pt>
                <c:pt idx="28">
                  <c:v>11/17/23</c:v>
                </c:pt>
                <c:pt idx="29">
                  <c:v>11/16/23</c:v>
                </c:pt>
                <c:pt idx="30">
                  <c:v>11/15/23</c:v>
                </c:pt>
                <c:pt idx="31">
                  <c:v>11/14/23</c:v>
                </c:pt>
                <c:pt idx="32">
                  <c:v>11/13/23</c:v>
                </c:pt>
                <c:pt idx="33">
                  <c:v>11/10/2023</c:v>
                </c:pt>
                <c:pt idx="34">
                  <c:v>11/09/2023</c:v>
                </c:pt>
                <c:pt idx="35">
                  <c:v>11/08/2023</c:v>
                </c:pt>
                <c:pt idx="36">
                  <c:v>11/07/2023</c:v>
                </c:pt>
                <c:pt idx="37">
                  <c:v>11/06/2023</c:v>
                </c:pt>
                <c:pt idx="38">
                  <c:v>11/03/2023</c:v>
                </c:pt>
                <c:pt idx="39">
                  <c:v>11/02/2023</c:v>
                </c:pt>
                <c:pt idx="40">
                  <c:v>11/01/2023</c:v>
                </c:pt>
                <c:pt idx="41">
                  <c:v>10/31/23</c:v>
                </c:pt>
                <c:pt idx="42">
                  <c:v>10/30/23</c:v>
                </c:pt>
                <c:pt idx="43">
                  <c:v>10/27/23</c:v>
                </c:pt>
                <c:pt idx="44">
                  <c:v>10/26/23</c:v>
                </c:pt>
                <c:pt idx="45">
                  <c:v>10/25/23</c:v>
                </c:pt>
                <c:pt idx="46">
                  <c:v>10/24/23</c:v>
                </c:pt>
                <c:pt idx="47">
                  <c:v>10/23/23</c:v>
                </c:pt>
                <c:pt idx="48">
                  <c:v>10/20/23</c:v>
                </c:pt>
                <c:pt idx="49">
                  <c:v>10/19/23</c:v>
                </c:pt>
                <c:pt idx="50">
                  <c:v>10/18/23</c:v>
                </c:pt>
                <c:pt idx="51">
                  <c:v>10/17/23</c:v>
                </c:pt>
                <c:pt idx="52">
                  <c:v>10/16/23</c:v>
                </c:pt>
                <c:pt idx="53">
                  <c:v>10/13/23</c:v>
                </c:pt>
                <c:pt idx="54">
                  <c:v>10/12/2023</c:v>
                </c:pt>
                <c:pt idx="55">
                  <c:v>10/11/2023</c:v>
                </c:pt>
                <c:pt idx="56">
                  <c:v>10/10/2023</c:v>
                </c:pt>
                <c:pt idx="57">
                  <c:v>10/09/2023</c:v>
                </c:pt>
                <c:pt idx="58">
                  <c:v>10/06/2023</c:v>
                </c:pt>
                <c:pt idx="59">
                  <c:v>10/05/2023</c:v>
                </c:pt>
                <c:pt idx="60">
                  <c:v>10/04/2023</c:v>
                </c:pt>
                <c:pt idx="61">
                  <c:v>10/03/2023</c:v>
                </c:pt>
                <c:pt idx="62">
                  <c:v>10/02/2023</c:v>
                </c:pt>
                <c:pt idx="63">
                  <c:v>09/29/23</c:v>
                </c:pt>
                <c:pt idx="64">
                  <c:v>09/28/23</c:v>
                </c:pt>
                <c:pt idx="65">
                  <c:v>09/27/23</c:v>
                </c:pt>
                <c:pt idx="66">
                  <c:v>09/26/23</c:v>
                </c:pt>
                <c:pt idx="67">
                  <c:v>09/25/23</c:v>
                </c:pt>
                <c:pt idx="68">
                  <c:v>09/22/23</c:v>
                </c:pt>
                <c:pt idx="69">
                  <c:v>09/21/23</c:v>
                </c:pt>
                <c:pt idx="70">
                  <c:v>09/20/23</c:v>
                </c:pt>
                <c:pt idx="71">
                  <c:v>09/19/23</c:v>
                </c:pt>
                <c:pt idx="72">
                  <c:v>09/18/23</c:v>
                </c:pt>
                <c:pt idx="73">
                  <c:v>09/15/23</c:v>
                </c:pt>
                <c:pt idx="74">
                  <c:v>09/14/23</c:v>
                </c:pt>
                <c:pt idx="75">
                  <c:v>09/13/23</c:v>
                </c:pt>
                <c:pt idx="76">
                  <c:v>09/12/2023</c:v>
                </c:pt>
                <c:pt idx="77">
                  <c:v>09/11/2023</c:v>
                </c:pt>
                <c:pt idx="78">
                  <c:v>09/08/2023</c:v>
                </c:pt>
                <c:pt idx="79">
                  <c:v>09/07/2023</c:v>
                </c:pt>
                <c:pt idx="80">
                  <c:v>09/06/2023</c:v>
                </c:pt>
                <c:pt idx="81">
                  <c:v>09/05/2023</c:v>
                </c:pt>
                <c:pt idx="82">
                  <c:v>09/04/2023</c:v>
                </c:pt>
                <c:pt idx="83">
                  <c:v>09/01/2023</c:v>
                </c:pt>
                <c:pt idx="84">
                  <c:v>08/31/23</c:v>
                </c:pt>
                <c:pt idx="85">
                  <c:v>08/30/23</c:v>
                </c:pt>
                <c:pt idx="86">
                  <c:v>08/29/23</c:v>
                </c:pt>
                <c:pt idx="87">
                  <c:v>08/28/23</c:v>
                </c:pt>
                <c:pt idx="88">
                  <c:v>08/25/23</c:v>
                </c:pt>
                <c:pt idx="89">
                  <c:v>08/24/23</c:v>
                </c:pt>
                <c:pt idx="90">
                  <c:v>08/23/23</c:v>
                </c:pt>
                <c:pt idx="91">
                  <c:v>08/22/23</c:v>
                </c:pt>
                <c:pt idx="92">
                  <c:v>08/21/23</c:v>
                </c:pt>
                <c:pt idx="93">
                  <c:v>08/18/23</c:v>
                </c:pt>
                <c:pt idx="94">
                  <c:v>08/17/23</c:v>
                </c:pt>
                <c:pt idx="95">
                  <c:v>08/16/23</c:v>
                </c:pt>
                <c:pt idx="96">
                  <c:v>08/15/23</c:v>
                </c:pt>
                <c:pt idx="97">
                  <c:v>08/14/23</c:v>
                </c:pt>
                <c:pt idx="98">
                  <c:v>08/11/2023</c:v>
                </c:pt>
                <c:pt idx="99">
                  <c:v>08/10/2023</c:v>
                </c:pt>
                <c:pt idx="100">
                  <c:v>08/09/2023</c:v>
                </c:pt>
                <c:pt idx="101">
                  <c:v>08/08/2023</c:v>
                </c:pt>
                <c:pt idx="102">
                  <c:v>08/07/2023</c:v>
                </c:pt>
                <c:pt idx="103">
                  <c:v>08/04/2023</c:v>
                </c:pt>
                <c:pt idx="104">
                  <c:v>08/03/2023</c:v>
                </c:pt>
                <c:pt idx="105">
                  <c:v>08/02/2023</c:v>
                </c:pt>
                <c:pt idx="106">
                  <c:v>08/01/2023</c:v>
                </c:pt>
                <c:pt idx="107">
                  <c:v>07/31/23</c:v>
                </c:pt>
                <c:pt idx="108">
                  <c:v>07/28/23</c:v>
                </c:pt>
                <c:pt idx="109">
                  <c:v>07/27/23</c:v>
                </c:pt>
                <c:pt idx="110">
                  <c:v>07/26/23</c:v>
                </c:pt>
                <c:pt idx="111">
                  <c:v>07/25/23</c:v>
                </c:pt>
                <c:pt idx="112">
                  <c:v>07/24/23</c:v>
                </c:pt>
                <c:pt idx="113">
                  <c:v>07/21/23</c:v>
                </c:pt>
                <c:pt idx="114">
                  <c:v>07/20/23</c:v>
                </c:pt>
                <c:pt idx="115">
                  <c:v>07/19/23</c:v>
                </c:pt>
                <c:pt idx="116">
                  <c:v>07/18/23</c:v>
                </c:pt>
                <c:pt idx="117">
                  <c:v>07/17/23</c:v>
                </c:pt>
                <c:pt idx="118">
                  <c:v>07/14/23</c:v>
                </c:pt>
                <c:pt idx="119">
                  <c:v>07/13/23</c:v>
                </c:pt>
                <c:pt idx="120">
                  <c:v>07/12/2023</c:v>
                </c:pt>
                <c:pt idx="121">
                  <c:v>07/11/2023</c:v>
                </c:pt>
                <c:pt idx="122">
                  <c:v>07/10/2023</c:v>
                </c:pt>
                <c:pt idx="123">
                  <c:v>07/07/2023</c:v>
                </c:pt>
                <c:pt idx="124">
                  <c:v>07/06/2023</c:v>
                </c:pt>
                <c:pt idx="125">
                  <c:v>07/05/2023</c:v>
                </c:pt>
                <c:pt idx="126">
                  <c:v>07/04/2023</c:v>
                </c:pt>
                <c:pt idx="127">
                  <c:v>07/03/2023</c:v>
                </c:pt>
                <c:pt idx="128">
                  <c:v>06/30/23</c:v>
                </c:pt>
                <c:pt idx="129">
                  <c:v>06/29/23</c:v>
                </c:pt>
                <c:pt idx="130">
                  <c:v>06/28/23</c:v>
                </c:pt>
                <c:pt idx="131">
                  <c:v>06/27/23</c:v>
                </c:pt>
                <c:pt idx="132">
                  <c:v>06/26/23</c:v>
                </c:pt>
                <c:pt idx="133">
                  <c:v>06/23/23</c:v>
                </c:pt>
                <c:pt idx="134">
                  <c:v>06/22/23</c:v>
                </c:pt>
                <c:pt idx="135">
                  <c:v>06/21/23</c:v>
                </c:pt>
                <c:pt idx="136">
                  <c:v>06/20/23</c:v>
                </c:pt>
                <c:pt idx="137">
                  <c:v>06/19/23</c:v>
                </c:pt>
                <c:pt idx="138">
                  <c:v>06/16/23</c:v>
                </c:pt>
                <c:pt idx="139">
                  <c:v>06/15/23</c:v>
                </c:pt>
                <c:pt idx="140">
                  <c:v>06/14/23</c:v>
                </c:pt>
                <c:pt idx="141">
                  <c:v>06/13/23</c:v>
                </c:pt>
                <c:pt idx="142">
                  <c:v>06/12/2023</c:v>
                </c:pt>
                <c:pt idx="143">
                  <c:v>06/09/2023</c:v>
                </c:pt>
                <c:pt idx="144">
                  <c:v>06/08/2023</c:v>
                </c:pt>
                <c:pt idx="145">
                  <c:v>06/07/2023</c:v>
                </c:pt>
                <c:pt idx="146">
                  <c:v>06/06/2023</c:v>
                </c:pt>
                <c:pt idx="147">
                  <c:v>06/05/2023</c:v>
                </c:pt>
                <c:pt idx="148">
                  <c:v>06/02/2023</c:v>
                </c:pt>
                <c:pt idx="149">
                  <c:v>06/01/2023</c:v>
                </c:pt>
                <c:pt idx="150">
                  <c:v>05/31/23</c:v>
                </c:pt>
                <c:pt idx="151">
                  <c:v>05/30/23</c:v>
                </c:pt>
                <c:pt idx="152">
                  <c:v>05/29/23</c:v>
                </c:pt>
                <c:pt idx="153">
                  <c:v>05/26/23</c:v>
                </c:pt>
                <c:pt idx="154">
                  <c:v>05/25/23</c:v>
                </c:pt>
                <c:pt idx="155">
                  <c:v>05/24/23</c:v>
                </c:pt>
                <c:pt idx="156">
                  <c:v>05/23/23</c:v>
                </c:pt>
                <c:pt idx="157">
                  <c:v>05/22/23</c:v>
                </c:pt>
                <c:pt idx="158">
                  <c:v>05/19/23</c:v>
                </c:pt>
                <c:pt idx="159">
                  <c:v>05/18/23</c:v>
                </c:pt>
                <c:pt idx="160">
                  <c:v>05/17/23</c:v>
                </c:pt>
                <c:pt idx="161">
                  <c:v>05/16/23</c:v>
                </c:pt>
                <c:pt idx="162">
                  <c:v>05/15/23</c:v>
                </c:pt>
                <c:pt idx="163">
                  <c:v>05/12/2023</c:v>
                </c:pt>
                <c:pt idx="164">
                  <c:v>05/11/2023</c:v>
                </c:pt>
                <c:pt idx="165">
                  <c:v>05/10/2023</c:v>
                </c:pt>
                <c:pt idx="166">
                  <c:v>05/09/2023</c:v>
                </c:pt>
                <c:pt idx="167">
                  <c:v>05/08/2023</c:v>
                </c:pt>
                <c:pt idx="168">
                  <c:v>05/05/2023</c:v>
                </c:pt>
                <c:pt idx="169">
                  <c:v>05/04/2023</c:v>
                </c:pt>
                <c:pt idx="170">
                  <c:v>05/03/2023</c:v>
                </c:pt>
                <c:pt idx="171">
                  <c:v>05/02/2023</c:v>
                </c:pt>
                <c:pt idx="172">
                  <c:v>04/28/23</c:v>
                </c:pt>
                <c:pt idx="173">
                  <c:v>04/27/23</c:v>
                </c:pt>
                <c:pt idx="174">
                  <c:v>04/26/23</c:v>
                </c:pt>
                <c:pt idx="175">
                  <c:v>04/25/23</c:v>
                </c:pt>
                <c:pt idx="176">
                  <c:v>04/24/23</c:v>
                </c:pt>
                <c:pt idx="177">
                  <c:v>04/21/23</c:v>
                </c:pt>
                <c:pt idx="178">
                  <c:v>04/20/23</c:v>
                </c:pt>
                <c:pt idx="179">
                  <c:v>04/19/23</c:v>
                </c:pt>
                <c:pt idx="180">
                  <c:v>04/18/23</c:v>
                </c:pt>
                <c:pt idx="181">
                  <c:v>04/17/23</c:v>
                </c:pt>
                <c:pt idx="182">
                  <c:v>04/14/23</c:v>
                </c:pt>
                <c:pt idx="183">
                  <c:v>04/13/23</c:v>
                </c:pt>
                <c:pt idx="184">
                  <c:v>04/12/2023</c:v>
                </c:pt>
                <c:pt idx="185">
                  <c:v>04/11/2023</c:v>
                </c:pt>
                <c:pt idx="186">
                  <c:v>04/06/2023</c:v>
                </c:pt>
                <c:pt idx="187">
                  <c:v>04/05/2023</c:v>
                </c:pt>
                <c:pt idx="188">
                  <c:v>04/04/2023</c:v>
                </c:pt>
                <c:pt idx="189">
                  <c:v>04/03/2023</c:v>
                </c:pt>
                <c:pt idx="190">
                  <c:v>03/31/23</c:v>
                </c:pt>
                <c:pt idx="191">
                  <c:v>03/30/23</c:v>
                </c:pt>
                <c:pt idx="192">
                  <c:v>03/29/23</c:v>
                </c:pt>
                <c:pt idx="193">
                  <c:v>03/28/23</c:v>
                </c:pt>
                <c:pt idx="194">
                  <c:v>03/27/23</c:v>
                </c:pt>
                <c:pt idx="195">
                  <c:v>03/24/23</c:v>
                </c:pt>
                <c:pt idx="196">
                  <c:v>03/23/23</c:v>
                </c:pt>
                <c:pt idx="197">
                  <c:v>03/22/23</c:v>
                </c:pt>
                <c:pt idx="198">
                  <c:v>03/21/23</c:v>
                </c:pt>
                <c:pt idx="199">
                  <c:v>03/20/23</c:v>
                </c:pt>
                <c:pt idx="200">
                  <c:v>03/17/23</c:v>
                </c:pt>
                <c:pt idx="201">
                  <c:v>03/16/23</c:v>
                </c:pt>
                <c:pt idx="202">
                  <c:v>03/15/23</c:v>
                </c:pt>
                <c:pt idx="203">
                  <c:v>03/14/23</c:v>
                </c:pt>
                <c:pt idx="204">
                  <c:v>03/13/23</c:v>
                </c:pt>
                <c:pt idx="205">
                  <c:v>03/10/2023</c:v>
                </c:pt>
                <c:pt idx="206">
                  <c:v>03/09/2023</c:v>
                </c:pt>
                <c:pt idx="207">
                  <c:v>03/08/2023</c:v>
                </c:pt>
                <c:pt idx="208">
                  <c:v>03/07/2023</c:v>
                </c:pt>
                <c:pt idx="209">
                  <c:v>03/06/2023</c:v>
                </c:pt>
                <c:pt idx="210">
                  <c:v>03/03/2023</c:v>
                </c:pt>
                <c:pt idx="211">
                  <c:v>03/02/2023</c:v>
                </c:pt>
                <c:pt idx="212">
                  <c:v>03/01/2023</c:v>
                </c:pt>
                <c:pt idx="213">
                  <c:v>02/28/23</c:v>
                </c:pt>
                <c:pt idx="214">
                  <c:v>02/27/23</c:v>
                </c:pt>
                <c:pt idx="215">
                  <c:v>02/24/23</c:v>
                </c:pt>
                <c:pt idx="216">
                  <c:v>02/23/23</c:v>
                </c:pt>
                <c:pt idx="217">
                  <c:v>02/22/23</c:v>
                </c:pt>
                <c:pt idx="218">
                  <c:v>02/21/23</c:v>
                </c:pt>
                <c:pt idx="219">
                  <c:v>02/20/23</c:v>
                </c:pt>
                <c:pt idx="220">
                  <c:v>02/17/23</c:v>
                </c:pt>
                <c:pt idx="221">
                  <c:v>02/16/23</c:v>
                </c:pt>
                <c:pt idx="222">
                  <c:v>02/15/23</c:v>
                </c:pt>
                <c:pt idx="223">
                  <c:v>02/14/23</c:v>
                </c:pt>
                <c:pt idx="224">
                  <c:v>02/13/23</c:v>
                </c:pt>
                <c:pt idx="225">
                  <c:v>02/10/2023</c:v>
                </c:pt>
                <c:pt idx="226">
                  <c:v>02/09/2023</c:v>
                </c:pt>
                <c:pt idx="227">
                  <c:v>02/08/2023</c:v>
                </c:pt>
                <c:pt idx="228">
                  <c:v>02/07/2023</c:v>
                </c:pt>
                <c:pt idx="229">
                  <c:v>02/06/2023</c:v>
                </c:pt>
                <c:pt idx="230">
                  <c:v>02/03/2023</c:v>
                </c:pt>
                <c:pt idx="231">
                  <c:v>02/02/2023</c:v>
                </c:pt>
                <c:pt idx="232">
                  <c:v>02/01/2023</c:v>
                </c:pt>
                <c:pt idx="233">
                  <c:v>01/31/23</c:v>
                </c:pt>
                <c:pt idx="234">
                  <c:v>01/30/23</c:v>
                </c:pt>
                <c:pt idx="235">
                  <c:v>01/27/23</c:v>
                </c:pt>
                <c:pt idx="236">
                  <c:v>01/26/23</c:v>
                </c:pt>
                <c:pt idx="237">
                  <c:v>01/25/23</c:v>
                </c:pt>
                <c:pt idx="238">
                  <c:v>01/24/23</c:v>
                </c:pt>
                <c:pt idx="239">
                  <c:v>01/23/23</c:v>
                </c:pt>
                <c:pt idx="240">
                  <c:v>01/20/23</c:v>
                </c:pt>
                <c:pt idx="241">
                  <c:v>01/19/23</c:v>
                </c:pt>
                <c:pt idx="242">
                  <c:v>01/18/23</c:v>
                </c:pt>
                <c:pt idx="243">
                  <c:v>01/17/23</c:v>
                </c:pt>
                <c:pt idx="244">
                  <c:v>01/16/23</c:v>
                </c:pt>
                <c:pt idx="245">
                  <c:v>01/13/23</c:v>
                </c:pt>
                <c:pt idx="246">
                  <c:v>01/12/2023</c:v>
                </c:pt>
                <c:pt idx="247">
                  <c:v>01/11/2023</c:v>
                </c:pt>
                <c:pt idx="248">
                  <c:v>01/10/2023</c:v>
                </c:pt>
                <c:pt idx="249">
                  <c:v>01/09/2023</c:v>
                </c:pt>
                <c:pt idx="250">
                  <c:v>01/06/2023</c:v>
                </c:pt>
                <c:pt idx="251">
                  <c:v>01/05/2023</c:v>
                </c:pt>
                <c:pt idx="252">
                  <c:v>01/04/2023</c:v>
                </c:pt>
                <c:pt idx="253">
                  <c:v>01/03/2023</c:v>
                </c:pt>
                <c:pt idx="254">
                  <c:v>01/02/2023</c:v>
                </c:pt>
                <c:pt idx="255">
                  <c:v>12/30/22</c:v>
                </c:pt>
                <c:pt idx="256">
                  <c:v>12/29/22</c:v>
                </c:pt>
                <c:pt idx="257">
                  <c:v>12/28/22</c:v>
                </c:pt>
                <c:pt idx="258">
                  <c:v>12/27/22</c:v>
                </c:pt>
                <c:pt idx="259">
                  <c:v>12/23/22</c:v>
                </c:pt>
                <c:pt idx="260">
                  <c:v>12/22/22</c:v>
                </c:pt>
                <c:pt idx="261">
                  <c:v>12/21/22</c:v>
                </c:pt>
                <c:pt idx="262">
                  <c:v>12/20/22</c:v>
                </c:pt>
                <c:pt idx="263">
                  <c:v>12/19/22</c:v>
                </c:pt>
                <c:pt idx="264">
                  <c:v>12/16/22</c:v>
                </c:pt>
                <c:pt idx="265">
                  <c:v>12/15/22</c:v>
                </c:pt>
                <c:pt idx="266">
                  <c:v>12/14/22</c:v>
                </c:pt>
                <c:pt idx="267">
                  <c:v>12/13/22</c:v>
                </c:pt>
                <c:pt idx="268">
                  <c:v>12/12/2022</c:v>
                </c:pt>
                <c:pt idx="269">
                  <c:v>12/09/2022</c:v>
                </c:pt>
                <c:pt idx="270">
                  <c:v>12/08/2022</c:v>
                </c:pt>
                <c:pt idx="271">
                  <c:v>12/07/2022</c:v>
                </c:pt>
                <c:pt idx="272">
                  <c:v>12/06/2022</c:v>
                </c:pt>
                <c:pt idx="273">
                  <c:v>12/05/2022</c:v>
                </c:pt>
                <c:pt idx="274">
                  <c:v>12/02/2022</c:v>
                </c:pt>
                <c:pt idx="275">
                  <c:v>12/01/2022</c:v>
                </c:pt>
                <c:pt idx="276">
                  <c:v>11/30/22</c:v>
                </c:pt>
                <c:pt idx="277">
                  <c:v>11/29/22</c:v>
                </c:pt>
                <c:pt idx="278">
                  <c:v>11/28/22</c:v>
                </c:pt>
                <c:pt idx="279">
                  <c:v>11/25/22</c:v>
                </c:pt>
                <c:pt idx="280">
                  <c:v>11/24/22</c:v>
                </c:pt>
                <c:pt idx="281">
                  <c:v>11/23/22</c:v>
                </c:pt>
                <c:pt idx="282">
                  <c:v>11/22/22</c:v>
                </c:pt>
                <c:pt idx="283">
                  <c:v>11/21/22</c:v>
                </c:pt>
                <c:pt idx="284">
                  <c:v>11/18/22</c:v>
                </c:pt>
                <c:pt idx="285">
                  <c:v>11/17/22</c:v>
                </c:pt>
                <c:pt idx="286">
                  <c:v>11/16/22</c:v>
                </c:pt>
                <c:pt idx="287">
                  <c:v>11/15/22</c:v>
                </c:pt>
                <c:pt idx="288">
                  <c:v>11/14/22</c:v>
                </c:pt>
                <c:pt idx="289">
                  <c:v>11/11/2022</c:v>
                </c:pt>
                <c:pt idx="290">
                  <c:v>11/10/2022</c:v>
                </c:pt>
                <c:pt idx="291">
                  <c:v>11/09/2022</c:v>
                </c:pt>
                <c:pt idx="292">
                  <c:v>11/08/2022</c:v>
                </c:pt>
                <c:pt idx="293">
                  <c:v>11/07/2022</c:v>
                </c:pt>
                <c:pt idx="294">
                  <c:v>11/04/2022</c:v>
                </c:pt>
                <c:pt idx="295">
                  <c:v>11/03/2022</c:v>
                </c:pt>
                <c:pt idx="296">
                  <c:v>11/02/2022</c:v>
                </c:pt>
                <c:pt idx="297">
                  <c:v>11/01/2022</c:v>
                </c:pt>
                <c:pt idx="298">
                  <c:v>10/31/22</c:v>
                </c:pt>
                <c:pt idx="299">
                  <c:v>10/28/22</c:v>
                </c:pt>
                <c:pt idx="300">
                  <c:v>10/27/22</c:v>
                </c:pt>
                <c:pt idx="301">
                  <c:v>10/26/22</c:v>
                </c:pt>
                <c:pt idx="302">
                  <c:v>10/25/22</c:v>
                </c:pt>
                <c:pt idx="303">
                  <c:v>10/24/22</c:v>
                </c:pt>
                <c:pt idx="304">
                  <c:v>10/21/22</c:v>
                </c:pt>
                <c:pt idx="305">
                  <c:v>10/20/22</c:v>
                </c:pt>
                <c:pt idx="306">
                  <c:v>10/19/22</c:v>
                </c:pt>
                <c:pt idx="307">
                  <c:v>10/18/22</c:v>
                </c:pt>
                <c:pt idx="308">
                  <c:v>10/17/22</c:v>
                </c:pt>
                <c:pt idx="309">
                  <c:v>10/14/22</c:v>
                </c:pt>
                <c:pt idx="310">
                  <c:v>10/13/22</c:v>
                </c:pt>
                <c:pt idx="311">
                  <c:v>10/12/2022</c:v>
                </c:pt>
                <c:pt idx="312">
                  <c:v>10/11/2022</c:v>
                </c:pt>
                <c:pt idx="313">
                  <c:v>10/10/2022</c:v>
                </c:pt>
                <c:pt idx="314">
                  <c:v>10/07/2022</c:v>
                </c:pt>
                <c:pt idx="315">
                  <c:v>10/06/2022</c:v>
                </c:pt>
                <c:pt idx="316">
                  <c:v>10/05/2022</c:v>
                </c:pt>
                <c:pt idx="317">
                  <c:v>10/04/2022</c:v>
                </c:pt>
                <c:pt idx="318">
                  <c:v>10/03/2022</c:v>
                </c:pt>
                <c:pt idx="319">
                  <c:v>09/30/22</c:v>
                </c:pt>
                <c:pt idx="320">
                  <c:v>09/29/22</c:v>
                </c:pt>
                <c:pt idx="321">
                  <c:v>09/28/22</c:v>
                </c:pt>
                <c:pt idx="322">
                  <c:v>09/27/22</c:v>
                </c:pt>
                <c:pt idx="323">
                  <c:v>09/26/22</c:v>
                </c:pt>
                <c:pt idx="324">
                  <c:v>09/23/22</c:v>
                </c:pt>
                <c:pt idx="325">
                  <c:v>09/22/22</c:v>
                </c:pt>
                <c:pt idx="326">
                  <c:v>09/21/22</c:v>
                </c:pt>
                <c:pt idx="327">
                  <c:v>09/20/22</c:v>
                </c:pt>
                <c:pt idx="328">
                  <c:v>09/19/22</c:v>
                </c:pt>
                <c:pt idx="329">
                  <c:v>09/16/22</c:v>
                </c:pt>
                <c:pt idx="330">
                  <c:v>09/15/22</c:v>
                </c:pt>
                <c:pt idx="331">
                  <c:v>09/14/22</c:v>
                </c:pt>
                <c:pt idx="332">
                  <c:v>09/13/22</c:v>
                </c:pt>
                <c:pt idx="333">
                  <c:v>09/12/2022</c:v>
                </c:pt>
                <c:pt idx="334">
                  <c:v>09/09/2022</c:v>
                </c:pt>
                <c:pt idx="335">
                  <c:v>09/08/2022</c:v>
                </c:pt>
                <c:pt idx="336">
                  <c:v>09/07/2022</c:v>
                </c:pt>
                <c:pt idx="337">
                  <c:v>09/06/2022</c:v>
                </c:pt>
                <c:pt idx="338">
                  <c:v>09/05/2022</c:v>
                </c:pt>
                <c:pt idx="339">
                  <c:v>09/02/2022</c:v>
                </c:pt>
                <c:pt idx="340">
                  <c:v>09/01/2022</c:v>
                </c:pt>
                <c:pt idx="341">
                  <c:v>08/31/22</c:v>
                </c:pt>
                <c:pt idx="342">
                  <c:v>08/30/22</c:v>
                </c:pt>
                <c:pt idx="343">
                  <c:v>08/29/22</c:v>
                </c:pt>
                <c:pt idx="344">
                  <c:v>08/26/22</c:v>
                </c:pt>
                <c:pt idx="345">
                  <c:v>08/25/22</c:v>
                </c:pt>
                <c:pt idx="346">
                  <c:v>08/24/22</c:v>
                </c:pt>
                <c:pt idx="347">
                  <c:v>08/23/22</c:v>
                </c:pt>
                <c:pt idx="348">
                  <c:v>08/22/22</c:v>
                </c:pt>
                <c:pt idx="349">
                  <c:v>08/19/22</c:v>
                </c:pt>
                <c:pt idx="350">
                  <c:v>08/18/22</c:v>
                </c:pt>
                <c:pt idx="351">
                  <c:v>08/17/22</c:v>
                </c:pt>
                <c:pt idx="352">
                  <c:v>08/16/22</c:v>
                </c:pt>
                <c:pt idx="353">
                  <c:v>08/15/22</c:v>
                </c:pt>
                <c:pt idx="354">
                  <c:v>08/12/2022</c:v>
                </c:pt>
                <c:pt idx="355">
                  <c:v>08/11/2022</c:v>
                </c:pt>
                <c:pt idx="356">
                  <c:v>08/10/2022</c:v>
                </c:pt>
                <c:pt idx="357">
                  <c:v>08/09/2022</c:v>
                </c:pt>
                <c:pt idx="358">
                  <c:v>08/08/2022</c:v>
                </c:pt>
                <c:pt idx="359">
                  <c:v>08/05/2022</c:v>
                </c:pt>
                <c:pt idx="360">
                  <c:v>08/04/2022</c:v>
                </c:pt>
                <c:pt idx="361">
                  <c:v>08/03/2022</c:v>
                </c:pt>
                <c:pt idx="362">
                  <c:v>08/02/2022</c:v>
                </c:pt>
                <c:pt idx="363">
                  <c:v>08/01/2022</c:v>
                </c:pt>
                <c:pt idx="364">
                  <c:v>07/29/22</c:v>
                </c:pt>
                <c:pt idx="365">
                  <c:v>07/28/22</c:v>
                </c:pt>
                <c:pt idx="366">
                  <c:v>07/27/22</c:v>
                </c:pt>
                <c:pt idx="367">
                  <c:v>07/26/22</c:v>
                </c:pt>
                <c:pt idx="368">
                  <c:v>07/25/22</c:v>
                </c:pt>
                <c:pt idx="369">
                  <c:v>07/22/22</c:v>
                </c:pt>
                <c:pt idx="370">
                  <c:v>07/21/22</c:v>
                </c:pt>
                <c:pt idx="371">
                  <c:v>07/20/22</c:v>
                </c:pt>
                <c:pt idx="372">
                  <c:v>07/19/22</c:v>
                </c:pt>
                <c:pt idx="373">
                  <c:v>07/18/22</c:v>
                </c:pt>
                <c:pt idx="374">
                  <c:v>07/15/22</c:v>
                </c:pt>
                <c:pt idx="375">
                  <c:v>07/14/22</c:v>
                </c:pt>
                <c:pt idx="376">
                  <c:v>07/13/22</c:v>
                </c:pt>
                <c:pt idx="377">
                  <c:v>07/12/2022</c:v>
                </c:pt>
                <c:pt idx="378">
                  <c:v>07/11/2022</c:v>
                </c:pt>
                <c:pt idx="379">
                  <c:v>07/08/2022</c:v>
                </c:pt>
                <c:pt idx="380">
                  <c:v>07/07/2022</c:v>
                </c:pt>
                <c:pt idx="381">
                  <c:v>07/06/2022</c:v>
                </c:pt>
                <c:pt idx="382">
                  <c:v>07/05/2022</c:v>
                </c:pt>
                <c:pt idx="383">
                  <c:v>07/04/2022</c:v>
                </c:pt>
                <c:pt idx="384">
                  <c:v>07/01/2022</c:v>
                </c:pt>
                <c:pt idx="385">
                  <c:v>06/30/22</c:v>
                </c:pt>
                <c:pt idx="386">
                  <c:v>06/29/22</c:v>
                </c:pt>
                <c:pt idx="387">
                  <c:v>06/28/22</c:v>
                </c:pt>
                <c:pt idx="388">
                  <c:v>06/27/22</c:v>
                </c:pt>
                <c:pt idx="389">
                  <c:v>06/24/22</c:v>
                </c:pt>
                <c:pt idx="390">
                  <c:v>06/23/22</c:v>
                </c:pt>
                <c:pt idx="391">
                  <c:v>06/22/22</c:v>
                </c:pt>
                <c:pt idx="392">
                  <c:v>06/21/22</c:v>
                </c:pt>
                <c:pt idx="393">
                  <c:v>06/20/22</c:v>
                </c:pt>
                <c:pt idx="394">
                  <c:v>06/17/22</c:v>
                </c:pt>
                <c:pt idx="395">
                  <c:v>06/16/22</c:v>
                </c:pt>
                <c:pt idx="396">
                  <c:v>06/15/22</c:v>
                </c:pt>
                <c:pt idx="397">
                  <c:v>06/14/22</c:v>
                </c:pt>
                <c:pt idx="398">
                  <c:v>06/13/22</c:v>
                </c:pt>
                <c:pt idx="399">
                  <c:v>06/10/2022</c:v>
                </c:pt>
                <c:pt idx="400">
                  <c:v>06/09/2022</c:v>
                </c:pt>
                <c:pt idx="401">
                  <c:v>06/08/2022</c:v>
                </c:pt>
                <c:pt idx="402">
                  <c:v>06/07/2022</c:v>
                </c:pt>
                <c:pt idx="403">
                  <c:v>06/06/2022</c:v>
                </c:pt>
                <c:pt idx="404">
                  <c:v>06/03/2022</c:v>
                </c:pt>
                <c:pt idx="405">
                  <c:v>06/02/2022</c:v>
                </c:pt>
                <c:pt idx="406">
                  <c:v>06/01/2022</c:v>
                </c:pt>
                <c:pt idx="407">
                  <c:v>05/31/22</c:v>
                </c:pt>
                <c:pt idx="408">
                  <c:v>05/30/22</c:v>
                </c:pt>
                <c:pt idx="409">
                  <c:v>05/27/22</c:v>
                </c:pt>
                <c:pt idx="410">
                  <c:v>05/26/22</c:v>
                </c:pt>
                <c:pt idx="411">
                  <c:v>05/25/22</c:v>
                </c:pt>
                <c:pt idx="412">
                  <c:v>05/24/22</c:v>
                </c:pt>
                <c:pt idx="413">
                  <c:v>05/23/22</c:v>
                </c:pt>
                <c:pt idx="414">
                  <c:v>05/20/22</c:v>
                </c:pt>
                <c:pt idx="415">
                  <c:v>05/19/22</c:v>
                </c:pt>
                <c:pt idx="416">
                  <c:v>05/18/22</c:v>
                </c:pt>
                <c:pt idx="417">
                  <c:v>05/17/22</c:v>
                </c:pt>
                <c:pt idx="418">
                  <c:v>05/16/22</c:v>
                </c:pt>
                <c:pt idx="419">
                  <c:v>05/13/22</c:v>
                </c:pt>
                <c:pt idx="420">
                  <c:v>05/12/2022</c:v>
                </c:pt>
                <c:pt idx="421">
                  <c:v>05/11/2022</c:v>
                </c:pt>
                <c:pt idx="422">
                  <c:v>05/10/2022</c:v>
                </c:pt>
                <c:pt idx="423">
                  <c:v>05/09/2022</c:v>
                </c:pt>
                <c:pt idx="424">
                  <c:v>05/06/2022</c:v>
                </c:pt>
                <c:pt idx="425">
                  <c:v>05/05/2022</c:v>
                </c:pt>
                <c:pt idx="426">
                  <c:v>05/04/2022</c:v>
                </c:pt>
                <c:pt idx="427">
                  <c:v>05/03/2022</c:v>
                </c:pt>
                <c:pt idx="428">
                  <c:v>05/02/2022</c:v>
                </c:pt>
                <c:pt idx="429">
                  <c:v>04/29/22</c:v>
                </c:pt>
                <c:pt idx="430">
                  <c:v>04/28/22</c:v>
                </c:pt>
                <c:pt idx="431">
                  <c:v>04/27/22</c:v>
                </c:pt>
                <c:pt idx="432">
                  <c:v>04/26/22</c:v>
                </c:pt>
                <c:pt idx="433">
                  <c:v>04/25/22</c:v>
                </c:pt>
                <c:pt idx="434">
                  <c:v>04/22/22</c:v>
                </c:pt>
                <c:pt idx="435">
                  <c:v>04/21/22</c:v>
                </c:pt>
                <c:pt idx="436">
                  <c:v>04/20/22</c:v>
                </c:pt>
                <c:pt idx="437">
                  <c:v>04/19/22</c:v>
                </c:pt>
                <c:pt idx="438">
                  <c:v>04/14/22</c:v>
                </c:pt>
                <c:pt idx="439">
                  <c:v>04/13/22</c:v>
                </c:pt>
                <c:pt idx="440">
                  <c:v>04/12/2022</c:v>
                </c:pt>
                <c:pt idx="441">
                  <c:v>04/11/2022</c:v>
                </c:pt>
                <c:pt idx="442">
                  <c:v>04/08/2022</c:v>
                </c:pt>
                <c:pt idx="443">
                  <c:v>04/07/2022</c:v>
                </c:pt>
                <c:pt idx="444">
                  <c:v>04/06/2022</c:v>
                </c:pt>
                <c:pt idx="445">
                  <c:v>04/05/2022</c:v>
                </c:pt>
                <c:pt idx="446">
                  <c:v>04/04/2022</c:v>
                </c:pt>
                <c:pt idx="447">
                  <c:v>04/01/2022</c:v>
                </c:pt>
                <c:pt idx="448">
                  <c:v>03/31/22</c:v>
                </c:pt>
                <c:pt idx="449">
                  <c:v>03/30/22</c:v>
                </c:pt>
                <c:pt idx="450">
                  <c:v>03/29/22</c:v>
                </c:pt>
                <c:pt idx="451">
                  <c:v>03/28/22</c:v>
                </c:pt>
                <c:pt idx="452">
                  <c:v>03/25/22</c:v>
                </c:pt>
                <c:pt idx="453">
                  <c:v>03/24/22</c:v>
                </c:pt>
                <c:pt idx="454">
                  <c:v>03/23/22</c:v>
                </c:pt>
                <c:pt idx="455">
                  <c:v>03/22/22</c:v>
                </c:pt>
                <c:pt idx="456">
                  <c:v>03/21/22</c:v>
                </c:pt>
                <c:pt idx="457">
                  <c:v>03/18/22</c:v>
                </c:pt>
                <c:pt idx="458">
                  <c:v>03/17/22</c:v>
                </c:pt>
                <c:pt idx="459">
                  <c:v>03/16/22</c:v>
                </c:pt>
                <c:pt idx="460">
                  <c:v>03/15/22</c:v>
                </c:pt>
                <c:pt idx="461">
                  <c:v>03/14/22</c:v>
                </c:pt>
                <c:pt idx="462">
                  <c:v>03/11/2022</c:v>
                </c:pt>
                <c:pt idx="463">
                  <c:v>03/10/2022</c:v>
                </c:pt>
                <c:pt idx="464">
                  <c:v>03/09/2022</c:v>
                </c:pt>
                <c:pt idx="465">
                  <c:v>03/08/2022</c:v>
                </c:pt>
                <c:pt idx="466">
                  <c:v>03/07/2022</c:v>
                </c:pt>
                <c:pt idx="467">
                  <c:v>03/04/2022</c:v>
                </c:pt>
                <c:pt idx="468">
                  <c:v>03/03/2022</c:v>
                </c:pt>
                <c:pt idx="469">
                  <c:v>03/02/2022</c:v>
                </c:pt>
                <c:pt idx="470">
                  <c:v>03/01/2022</c:v>
                </c:pt>
                <c:pt idx="471">
                  <c:v>02/28/22</c:v>
                </c:pt>
                <c:pt idx="472">
                  <c:v>02/25/22</c:v>
                </c:pt>
                <c:pt idx="473">
                  <c:v>02/24/22</c:v>
                </c:pt>
                <c:pt idx="474">
                  <c:v>02/23/22</c:v>
                </c:pt>
                <c:pt idx="475">
                  <c:v>02/22/22</c:v>
                </c:pt>
                <c:pt idx="476">
                  <c:v>02/21/22</c:v>
                </c:pt>
                <c:pt idx="477">
                  <c:v>02/18/22</c:v>
                </c:pt>
                <c:pt idx="478">
                  <c:v>02/17/22</c:v>
                </c:pt>
                <c:pt idx="479">
                  <c:v>02/16/22</c:v>
                </c:pt>
                <c:pt idx="480">
                  <c:v>02/15/22</c:v>
                </c:pt>
                <c:pt idx="481">
                  <c:v>02/14/22</c:v>
                </c:pt>
                <c:pt idx="482">
                  <c:v>02/11/2022</c:v>
                </c:pt>
                <c:pt idx="483">
                  <c:v>02/10/2022</c:v>
                </c:pt>
                <c:pt idx="484">
                  <c:v>02/09/2022</c:v>
                </c:pt>
                <c:pt idx="485">
                  <c:v>02/08/2022</c:v>
                </c:pt>
                <c:pt idx="486">
                  <c:v>02/07/2022</c:v>
                </c:pt>
                <c:pt idx="487">
                  <c:v>02/04/2022</c:v>
                </c:pt>
                <c:pt idx="488">
                  <c:v>02/03/2022</c:v>
                </c:pt>
                <c:pt idx="489">
                  <c:v>02/02/2022</c:v>
                </c:pt>
                <c:pt idx="490">
                  <c:v>02/01/2022</c:v>
                </c:pt>
                <c:pt idx="491">
                  <c:v>01/31/22</c:v>
                </c:pt>
                <c:pt idx="492">
                  <c:v>01/28/22</c:v>
                </c:pt>
                <c:pt idx="493">
                  <c:v>01/27/22</c:v>
                </c:pt>
                <c:pt idx="494">
                  <c:v>01/26/22</c:v>
                </c:pt>
                <c:pt idx="495">
                  <c:v>01/25/22</c:v>
                </c:pt>
                <c:pt idx="496">
                  <c:v>01/24/22</c:v>
                </c:pt>
                <c:pt idx="497">
                  <c:v>01/21/22</c:v>
                </c:pt>
                <c:pt idx="498">
                  <c:v>01/20/22</c:v>
                </c:pt>
                <c:pt idx="499">
                  <c:v>01/19/22</c:v>
                </c:pt>
                <c:pt idx="500">
                  <c:v>01/18/22</c:v>
                </c:pt>
                <c:pt idx="501">
                  <c:v>01/17/22</c:v>
                </c:pt>
                <c:pt idx="502">
                  <c:v>01/14/22</c:v>
                </c:pt>
                <c:pt idx="503">
                  <c:v>01/13/22</c:v>
                </c:pt>
                <c:pt idx="504">
                  <c:v>01/12/2022</c:v>
                </c:pt>
                <c:pt idx="505">
                  <c:v>01/11/2022</c:v>
                </c:pt>
                <c:pt idx="506">
                  <c:v>01/10/2022</c:v>
                </c:pt>
                <c:pt idx="507">
                  <c:v>01/07/2022</c:v>
                </c:pt>
                <c:pt idx="508">
                  <c:v>01/06/2022</c:v>
                </c:pt>
                <c:pt idx="509">
                  <c:v>01/05/2022</c:v>
                </c:pt>
                <c:pt idx="510">
                  <c:v>01/04/2022</c:v>
                </c:pt>
                <c:pt idx="511">
                  <c:v>01/03/2022</c:v>
                </c:pt>
                <c:pt idx="512">
                  <c:v>12/31/21</c:v>
                </c:pt>
                <c:pt idx="513">
                  <c:v>12/30/21</c:v>
                </c:pt>
                <c:pt idx="514">
                  <c:v>12/29/21</c:v>
                </c:pt>
                <c:pt idx="515">
                  <c:v>12/28/21</c:v>
                </c:pt>
                <c:pt idx="516">
                  <c:v>12/27/21</c:v>
                </c:pt>
                <c:pt idx="517">
                  <c:v>12/24/21</c:v>
                </c:pt>
                <c:pt idx="518">
                  <c:v>12/23/21</c:v>
                </c:pt>
                <c:pt idx="519">
                  <c:v>12/22/21</c:v>
                </c:pt>
                <c:pt idx="520">
                  <c:v>12/21/21</c:v>
                </c:pt>
                <c:pt idx="521">
                  <c:v>12/20/21</c:v>
                </c:pt>
                <c:pt idx="522">
                  <c:v>12/17/21</c:v>
                </c:pt>
                <c:pt idx="523">
                  <c:v>12/16/21</c:v>
                </c:pt>
                <c:pt idx="524">
                  <c:v>12/15/21</c:v>
                </c:pt>
                <c:pt idx="525">
                  <c:v>12/14/21</c:v>
                </c:pt>
                <c:pt idx="526">
                  <c:v>12/13/21</c:v>
                </c:pt>
                <c:pt idx="527">
                  <c:v>12/10/2021</c:v>
                </c:pt>
                <c:pt idx="528">
                  <c:v>12/09/2021</c:v>
                </c:pt>
                <c:pt idx="529">
                  <c:v>12/08/2021</c:v>
                </c:pt>
                <c:pt idx="530">
                  <c:v>12/07/2021</c:v>
                </c:pt>
                <c:pt idx="531">
                  <c:v>12/06/2021</c:v>
                </c:pt>
                <c:pt idx="532">
                  <c:v>12/03/2021</c:v>
                </c:pt>
                <c:pt idx="533">
                  <c:v>12/02/2021</c:v>
                </c:pt>
                <c:pt idx="534">
                  <c:v>12/01/2021</c:v>
                </c:pt>
                <c:pt idx="535">
                  <c:v>11/30/21</c:v>
                </c:pt>
                <c:pt idx="536">
                  <c:v>11/29/21</c:v>
                </c:pt>
                <c:pt idx="537">
                  <c:v>11/26/21</c:v>
                </c:pt>
                <c:pt idx="538">
                  <c:v>11/25/21</c:v>
                </c:pt>
                <c:pt idx="539">
                  <c:v>11/24/21</c:v>
                </c:pt>
                <c:pt idx="540">
                  <c:v>11/23/21</c:v>
                </c:pt>
                <c:pt idx="541">
                  <c:v>11/22/21</c:v>
                </c:pt>
                <c:pt idx="542">
                  <c:v>11/19/21</c:v>
                </c:pt>
                <c:pt idx="543">
                  <c:v>11/18/21</c:v>
                </c:pt>
                <c:pt idx="544">
                  <c:v>11/17/21</c:v>
                </c:pt>
                <c:pt idx="545">
                  <c:v>11/16/21</c:v>
                </c:pt>
                <c:pt idx="546">
                  <c:v>11/15/21</c:v>
                </c:pt>
                <c:pt idx="547">
                  <c:v>11/12/2021</c:v>
                </c:pt>
                <c:pt idx="548">
                  <c:v>11/11/2021</c:v>
                </c:pt>
                <c:pt idx="549">
                  <c:v>11/10/2021</c:v>
                </c:pt>
                <c:pt idx="550">
                  <c:v>11/09/2021</c:v>
                </c:pt>
                <c:pt idx="551">
                  <c:v>11/08/2021</c:v>
                </c:pt>
                <c:pt idx="552">
                  <c:v>11/05/2021</c:v>
                </c:pt>
                <c:pt idx="553">
                  <c:v>11/04/2021</c:v>
                </c:pt>
                <c:pt idx="554">
                  <c:v>11/03/2021</c:v>
                </c:pt>
                <c:pt idx="555">
                  <c:v>11/02/2021</c:v>
                </c:pt>
                <c:pt idx="556">
                  <c:v>11/01/2021</c:v>
                </c:pt>
                <c:pt idx="557">
                  <c:v>10/29/21</c:v>
                </c:pt>
                <c:pt idx="558">
                  <c:v>10/28/21</c:v>
                </c:pt>
                <c:pt idx="559">
                  <c:v>10/27/21</c:v>
                </c:pt>
                <c:pt idx="560">
                  <c:v>10/26/21</c:v>
                </c:pt>
                <c:pt idx="561">
                  <c:v>10/25/21</c:v>
                </c:pt>
                <c:pt idx="562">
                  <c:v>10/22/21</c:v>
                </c:pt>
                <c:pt idx="563">
                  <c:v>10/21/21</c:v>
                </c:pt>
                <c:pt idx="564">
                  <c:v>10/20/21</c:v>
                </c:pt>
                <c:pt idx="565">
                  <c:v>10/19/21</c:v>
                </c:pt>
                <c:pt idx="566">
                  <c:v>10/18/21</c:v>
                </c:pt>
                <c:pt idx="567">
                  <c:v>10/15/21</c:v>
                </c:pt>
                <c:pt idx="568">
                  <c:v>10/14/21</c:v>
                </c:pt>
                <c:pt idx="569">
                  <c:v>10/13/21</c:v>
                </c:pt>
                <c:pt idx="570">
                  <c:v>10/12/2021</c:v>
                </c:pt>
                <c:pt idx="571">
                  <c:v>10/11/2021</c:v>
                </c:pt>
                <c:pt idx="572">
                  <c:v>10/08/2021</c:v>
                </c:pt>
                <c:pt idx="573">
                  <c:v>10/07/2021</c:v>
                </c:pt>
                <c:pt idx="574">
                  <c:v>10/06/2021</c:v>
                </c:pt>
                <c:pt idx="575">
                  <c:v>10/05/2021</c:v>
                </c:pt>
                <c:pt idx="576">
                  <c:v>10/04/2021</c:v>
                </c:pt>
                <c:pt idx="577">
                  <c:v>10/01/2021</c:v>
                </c:pt>
                <c:pt idx="578">
                  <c:v>09/30/21</c:v>
                </c:pt>
                <c:pt idx="579">
                  <c:v>09/29/21</c:v>
                </c:pt>
                <c:pt idx="580">
                  <c:v>09/28/21</c:v>
                </c:pt>
                <c:pt idx="581">
                  <c:v>09/27/21</c:v>
                </c:pt>
                <c:pt idx="582">
                  <c:v>09/24/21</c:v>
                </c:pt>
                <c:pt idx="583">
                  <c:v>09/23/21</c:v>
                </c:pt>
                <c:pt idx="584">
                  <c:v>09/22/21</c:v>
                </c:pt>
                <c:pt idx="585">
                  <c:v>09/21/21</c:v>
                </c:pt>
                <c:pt idx="586">
                  <c:v>09/20/21</c:v>
                </c:pt>
                <c:pt idx="587">
                  <c:v>09/17/21</c:v>
                </c:pt>
                <c:pt idx="588">
                  <c:v>09/16/21</c:v>
                </c:pt>
                <c:pt idx="589">
                  <c:v>09/15/21</c:v>
                </c:pt>
                <c:pt idx="590">
                  <c:v>09/14/21</c:v>
                </c:pt>
                <c:pt idx="591">
                  <c:v>09/13/21</c:v>
                </c:pt>
                <c:pt idx="592">
                  <c:v>09/10/2021</c:v>
                </c:pt>
                <c:pt idx="593">
                  <c:v>09/09/2021</c:v>
                </c:pt>
                <c:pt idx="594">
                  <c:v>09/08/2021</c:v>
                </c:pt>
                <c:pt idx="595">
                  <c:v>09/07/2021</c:v>
                </c:pt>
                <c:pt idx="596">
                  <c:v>09/06/2021</c:v>
                </c:pt>
                <c:pt idx="597">
                  <c:v>09/03/2021</c:v>
                </c:pt>
                <c:pt idx="598">
                  <c:v>09/02/2021</c:v>
                </c:pt>
                <c:pt idx="599">
                  <c:v>09/01/2021</c:v>
                </c:pt>
                <c:pt idx="600">
                  <c:v>08/31/21</c:v>
                </c:pt>
                <c:pt idx="601">
                  <c:v>08/30/21</c:v>
                </c:pt>
                <c:pt idx="602">
                  <c:v>08/27/21</c:v>
                </c:pt>
                <c:pt idx="603">
                  <c:v>08/26/21</c:v>
                </c:pt>
                <c:pt idx="604">
                  <c:v>08/25/21</c:v>
                </c:pt>
                <c:pt idx="605">
                  <c:v>08/24/21</c:v>
                </c:pt>
                <c:pt idx="606">
                  <c:v>08/23/21</c:v>
                </c:pt>
                <c:pt idx="607">
                  <c:v>08/20/21</c:v>
                </c:pt>
                <c:pt idx="608">
                  <c:v>08/19/21</c:v>
                </c:pt>
                <c:pt idx="609">
                  <c:v>08/18/21</c:v>
                </c:pt>
                <c:pt idx="610">
                  <c:v>08/17/21</c:v>
                </c:pt>
                <c:pt idx="611">
                  <c:v>08/16/21</c:v>
                </c:pt>
                <c:pt idx="612">
                  <c:v>08/13/21</c:v>
                </c:pt>
                <c:pt idx="613">
                  <c:v>08/12/2021</c:v>
                </c:pt>
                <c:pt idx="614">
                  <c:v>08/11/2021</c:v>
                </c:pt>
                <c:pt idx="615">
                  <c:v>08/10/2021</c:v>
                </c:pt>
                <c:pt idx="616">
                  <c:v>08/09/2021</c:v>
                </c:pt>
                <c:pt idx="617">
                  <c:v>08/06/2021</c:v>
                </c:pt>
                <c:pt idx="618">
                  <c:v>08/05/2021</c:v>
                </c:pt>
                <c:pt idx="619">
                  <c:v>08/04/2021</c:v>
                </c:pt>
                <c:pt idx="620">
                  <c:v>08/03/2021</c:v>
                </c:pt>
                <c:pt idx="621">
                  <c:v>08/02/2021</c:v>
                </c:pt>
                <c:pt idx="622">
                  <c:v>07/30/21</c:v>
                </c:pt>
                <c:pt idx="623">
                  <c:v>07/29/21</c:v>
                </c:pt>
                <c:pt idx="624">
                  <c:v>07/28/21</c:v>
                </c:pt>
                <c:pt idx="625">
                  <c:v>07/27/21</c:v>
                </c:pt>
                <c:pt idx="626">
                  <c:v>07/26/21</c:v>
                </c:pt>
                <c:pt idx="627">
                  <c:v>07/23/21</c:v>
                </c:pt>
                <c:pt idx="628">
                  <c:v>07/22/21</c:v>
                </c:pt>
                <c:pt idx="629">
                  <c:v>07/21/21</c:v>
                </c:pt>
                <c:pt idx="630">
                  <c:v>07/20/21</c:v>
                </c:pt>
                <c:pt idx="631">
                  <c:v>07/19/21</c:v>
                </c:pt>
                <c:pt idx="632">
                  <c:v>07/16/21</c:v>
                </c:pt>
                <c:pt idx="633">
                  <c:v>07/15/21</c:v>
                </c:pt>
                <c:pt idx="634">
                  <c:v>07/14/21</c:v>
                </c:pt>
                <c:pt idx="635">
                  <c:v>07/13/21</c:v>
                </c:pt>
                <c:pt idx="636">
                  <c:v>07/12/2021</c:v>
                </c:pt>
                <c:pt idx="637">
                  <c:v>07/09/2021</c:v>
                </c:pt>
                <c:pt idx="638">
                  <c:v>07/08/2021</c:v>
                </c:pt>
                <c:pt idx="639">
                  <c:v>07/07/2021</c:v>
                </c:pt>
                <c:pt idx="640">
                  <c:v>07/06/2021</c:v>
                </c:pt>
                <c:pt idx="641">
                  <c:v>07/05/2021</c:v>
                </c:pt>
                <c:pt idx="642">
                  <c:v>07/02/2021</c:v>
                </c:pt>
                <c:pt idx="643">
                  <c:v>07/01/2021</c:v>
                </c:pt>
                <c:pt idx="644">
                  <c:v>06/30/21</c:v>
                </c:pt>
                <c:pt idx="645">
                  <c:v>06/29/21</c:v>
                </c:pt>
                <c:pt idx="646">
                  <c:v>06/28/21</c:v>
                </c:pt>
                <c:pt idx="647">
                  <c:v>06/25/21</c:v>
                </c:pt>
                <c:pt idx="648">
                  <c:v>06/24/21</c:v>
                </c:pt>
                <c:pt idx="649">
                  <c:v>06/23/21</c:v>
                </c:pt>
                <c:pt idx="650">
                  <c:v>06/22/21</c:v>
                </c:pt>
                <c:pt idx="651">
                  <c:v>06/21/21</c:v>
                </c:pt>
                <c:pt idx="652">
                  <c:v>06/18/21</c:v>
                </c:pt>
                <c:pt idx="653">
                  <c:v>06/17/21</c:v>
                </c:pt>
                <c:pt idx="654">
                  <c:v>06/16/21</c:v>
                </c:pt>
                <c:pt idx="655">
                  <c:v>06/15/21</c:v>
                </c:pt>
                <c:pt idx="656">
                  <c:v>06/14/21</c:v>
                </c:pt>
                <c:pt idx="657">
                  <c:v>06/11/2021</c:v>
                </c:pt>
                <c:pt idx="658">
                  <c:v>06/10/2021</c:v>
                </c:pt>
                <c:pt idx="659">
                  <c:v>06/09/2021</c:v>
                </c:pt>
                <c:pt idx="660">
                  <c:v>06/08/2021</c:v>
                </c:pt>
                <c:pt idx="661">
                  <c:v>06/07/2021</c:v>
                </c:pt>
                <c:pt idx="662">
                  <c:v>06/04/2021</c:v>
                </c:pt>
                <c:pt idx="663">
                  <c:v>06/03/2021</c:v>
                </c:pt>
                <c:pt idx="664">
                  <c:v>06/02/2021</c:v>
                </c:pt>
                <c:pt idx="665">
                  <c:v>06/01/2021</c:v>
                </c:pt>
                <c:pt idx="666">
                  <c:v>05/31/21</c:v>
                </c:pt>
                <c:pt idx="667">
                  <c:v>05/28/21</c:v>
                </c:pt>
                <c:pt idx="668">
                  <c:v>05/27/21</c:v>
                </c:pt>
                <c:pt idx="669">
                  <c:v>05/26/21</c:v>
                </c:pt>
                <c:pt idx="670">
                  <c:v>05/25/21</c:v>
                </c:pt>
                <c:pt idx="671">
                  <c:v>05/24/21</c:v>
                </c:pt>
                <c:pt idx="672">
                  <c:v>05/21/21</c:v>
                </c:pt>
                <c:pt idx="673">
                  <c:v>05/20/21</c:v>
                </c:pt>
                <c:pt idx="674">
                  <c:v>05/19/21</c:v>
                </c:pt>
                <c:pt idx="675">
                  <c:v>05/18/21</c:v>
                </c:pt>
                <c:pt idx="676">
                  <c:v>05/17/21</c:v>
                </c:pt>
                <c:pt idx="677">
                  <c:v>05/14/21</c:v>
                </c:pt>
                <c:pt idx="678">
                  <c:v>05/13/21</c:v>
                </c:pt>
                <c:pt idx="679">
                  <c:v>05/12/2021</c:v>
                </c:pt>
                <c:pt idx="680">
                  <c:v>05/11/2021</c:v>
                </c:pt>
                <c:pt idx="681">
                  <c:v>05/10/2021</c:v>
                </c:pt>
                <c:pt idx="682">
                  <c:v>05/07/2021</c:v>
                </c:pt>
                <c:pt idx="683">
                  <c:v>05/06/2021</c:v>
                </c:pt>
                <c:pt idx="684">
                  <c:v>05/05/2021</c:v>
                </c:pt>
                <c:pt idx="685">
                  <c:v>05/04/2021</c:v>
                </c:pt>
                <c:pt idx="686">
                  <c:v>05/03/2021</c:v>
                </c:pt>
                <c:pt idx="687">
                  <c:v>04/30/21</c:v>
                </c:pt>
                <c:pt idx="688">
                  <c:v>04/29/21</c:v>
                </c:pt>
                <c:pt idx="689">
                  <c:v>04/28/21</c:v>
                </c:pt>
                <c:pt idx="690">
                  <c:v>04/27/21</c:v>
                </c:pt>
                <c:pt idx="691">
                  <c:v>04/26/21</c:v>
                </c:pt>
                <c:pt idx="692">
                  <c:v>04/23/21</c:v>
                </c:pt>
                <c:pt idx="693">
                  <c:v>04/22/21</c:v>
                </c:pt>
                <c:pt idx="694">
                  <c:v>04/21/21</c:v>
                </c:pt>
                <c:pt idx="695">
                  <c:v>04/20/21</c:v>
                </c:pt>
                <c:pt idx="696">
                  <c:v>04/19/21</c:v>
                </c:pt>
                <c:pt idx="697">
                  <c:v>04/16/21</c:v>
                </c:pt>
                <c:pt idx="698">
                  <c:v>04/15/21</c:v>
                </c:pt>
                <c:pt idx="699">
                  <c:v>04/14/21</c:v>
                </c:pt>
                <c:pt idx="700">
                  <c:v>04/13/21</c:v>
                </c:pt>
                <c:pt idx="701">
                  <c:v>04/12/2021</c:v>
                </c:pt>
                <c:pt idx="702">
                  <c:v>04/09/2021</c:v>
                </c:pt>
                <c:pt idx="703">
                  <c:v>04/08/2021</c:v>
                </c:pt>
                <c:pt idx="704">
                  <c:v>04/07/2021</c:v>
                </c:pt>
                <c:pt idx="705">
                  <c:v>04/06/2021</c:v>
                </c:pt>
                <c:pt idx="706">
                  <c:v>04/01/2021</c:v>
                </c:pt>
                <c:pt idx="707">
                  <c:v>03/31/21</c:v>
                </c:pt>
                <c:pt idx="708">
                  <c:v>03/30/21</c:v>
                </c:pt>
                <c:pt idx="709">
                  <c:v>03/29/21</c:v>
                </c:pt>
                <c:pt idx="710">
                  <c:v>03/26/21</c:v>
                </c:pt>
                <c:pt idx="711">
                  <c:v>03/25/21</c:v>
                </c:pt>
                <c:pt idx="712">
                  <c:v>03/24/21</c:v>
                </c:pt>
                <c:pt idx="713">
                  <c:v>03/23/21</c:v>
                </c:pt>
                <c:pt idx="714">
                  <c:v>03/22/21</c:v>
                </c:pt>
                <c:pt idx="715">
                  <c:v>03/19/21</c:v>
                </c:pt>
                <c:pt idx="716">
                  <c:v>03/18/21</c:v>
                </c:pt>
                <c:pt idx="717">
                  <c:v>03/17/21</c:v>
                </c:pt>
                <c:pt idx="718">
                  <c:v>03/16/21</c:v>
                </c:pt>
                <c:pt idx="719">
                  <c:v>03/15/21</c:v>
                </c:pt>
                <c:pt idx="720">
                  <c:v>03/12/2021</c:v>
                </c:pt>
                <c:pt idx="721">
                  <c:v>03/11/2021</c:v>
                </c:pt>
                <c:pt idx="722">
                  <c:v>03/10/2021</c:v>
                </c:pt>
                <c:pt idx="723">
                  <c:v>03/09/2021</c:v>
                </c:pt>
                <c:pt idx="724">
                  <c:v>03/08/2021</c:v>
                </c:pt>
                <c:pt idx="725">
                  <c:v>03/05/2021</c:v>
                </c:pt>
                <c:pt idx="726">
                  <c:v>03/04/2021</c:v>
                </c:pt>
                <c:pt idx="727">
                  <c:v>03/03/2021</c:v>
                </c:pt>
                <c:pt idx="728">
                  <c:v>03/02/2021</c:v>
                </c:pt>
                <c:pt idx="729">
                  <c:v>03/01/2021</c:v>
                </c:pt>
                <c:pt idx="730">
                  <c:v>02/26/21</c:v>
                </c:pt>
                <c:pt idx="731">
                  <c:v>02/25/21</c:v>
                </c:pt>
                <c:pt idx="732">
                  <c:v>02/24/21</c:v>
                </c:pt>
                <c:pt idx="733">
                  <c:v>02/23/21</c:v>
                </c:pt>
                <c:pt idx="734">
                  <c:v>02/22/21</c:v>
                </c:pt>
                <c:pt idx="735">
                  <c:v>02/19/21</c:v>
                </c:pt>
                <c:pt idx="736">
                  <c:v>02/18/21</c:v>
                </c:pt>
                <c:pt idx="737">
                  <c:v>02/17/21</c:v>
                </c:pt>
                <c:pt idx="738">
                  <c:v>02/16/21</c:v>
                </c:pt>
                <c:pt idx="739">
                  <c:v>02/15/21</c:v>
                </c:pt>
                <c:pt idx="740">
                  <c:v>02/12/2021</c:v>
                </c:pt>
                <c:pt idx="741">
                  <c:v>02/11/2021</c:v>
                </c:pt>
                <c:pt idx="742">
                  <c:v>02/10/2021</c:v>
                </c:pt>
                <c:pt idx="743">
                  <c:v>02/09/2021</c:v>
                </c:pt>
                <c:pt idx="744">
                  <c:v>02/08/2021</c:v>
                </c:pt>
                <c:pt idx="745">
                  <c:v>02/05/2021</c:v>
                </c:pt>
                <c:pt idx="746">
                  <c:v>02/04/2021</c:v>
                </c:pt>
                <c:pt idx="747">
                  <c:v>02/03/2021</c:v>
                </c:pt>
                <c:pt idx="748">
                  <c:v>02/02/2021</c:v>
                </c:pt>
                <c:pt idx="749">
                  <c:v>02/01/2021</c:v>
                </c:pt>
                <c:pt idx="750">
                  <c:v>01/29/21</c:v>
                </c:pt>
                <c:pt idx="751">
                  <c:v>01/28/21</c:v>
                </c:pt>
                <c:pt idx="752">
                  <c:v>01/27/21</c:v>
                </c:pt>
                <c:pt idx="753">
                  <c:v>01/26/21</c:v>
                </c:pt>
                <c:pt idx="754">
                  <c:v>01/25/21</c:v>
                </c:pt>
                <c:pt idx="755">
                  <c:v>01/22/21</c:v>
                </c:pt>
                <c:pt idx="756">
                  <c:v>01/21/21</c:v>
                </c:pt>
                <c:pt idx="757">
                  <c:v>01/20/21</c:v>
                </c:pt>
                <c:pt idx="758">
                  <c:v>01/19/21</c:v>
                </c:pt>
                <c:pt idx="759">
                  <c:v>01/18/21</c:v>
                </c:pt>
                <c:pt idx="760">
                  <c:v>01/15/21</c:v>
                </c:pt>
                <c:pt idx="761">
                  <c:v>01/14/21</c:v>
                </c:pt>
                <c:pt idx="762">
                  <c:v>01/13/21</c:v>
                </c:pt>
                <c:pt idx="763">
                  <c:v>01/12/2021</c:v>
                </c:pt>
                <c:pt idx="764">
                  <c:v>01/11/2021</c:v>
                </c:pt>
                <c:pt idx="765">
                  <c:v>01/08/2021</c:v>
                </c:pt>
                <c:pt idx="766">
                  <c:v>01/07/2021</c:v>
                </c:pt>
                <c:pt idx="767">
                  <c:v>01/06/2021</c:v>
                </c:pt>
                <c:pt idx="768">
                  <c:v>01/05/2021</c:v>
                </c:pt>
                <c:pt idx="769">
                  <c:v>01/04/2021</c:v>
                </c:pt>
                <c:pt idx="770">
                  <c:v>12/31/20</c:v>
                </c:pt>
                <c:pt idx="771">
                  <c:v>12/30/20</c:v>
                </c:pt>
                <c:pt idx="772">
                  <c:v>12/29/20</c:v>
                </c:pt>
                <c:pt idx="773">
                  <c:v>12/28/20</c:v>
                </c:pt>
                <c:pt idx="774">
                  <c:v>12/24/20</c:v>
                </c:pt>
                <c:pt idx="775">
                  <c:v>12/23/20</c:v>
                </c:pt>
                <c:pt idx="776">
                  <c:v>12/22/20</c:v>
                </c:pt>
                <c:pt idx="777">
                  <c:v>12/21/20</c:v>
                </c:pt>
                <c:pt idx="778">
                  <c:v>12/18/20</c:v>
                </c:pt>
                <c:pt idx="779">
                  <c:v>12/17/20</c:v>
                </c:pt>
                <c:pt idx="780">
                  <c:v>12/16/20</c:v>
                </c:pt>
                <c:pt idx="781">
                  <c:v>12/15/20</c:v>
                </c:pt>
                <c:pt idx="782">
                  <c:v>12/14/20</c:v>
                </c:pt>
                <c:pt idx="783">
                  <c:v>12/11/2020</c:v>
                </c:pt>
                <c:pt idx="784">
                  <c:v>12/10/2020</c:v>
                </c:pt>
                <c:pt idx="785">
                  <c:v>12/09/2020</c:v>
                </c:pt>
                <c:pt idx="786">
                  <c:v>12/08/2020</c:v>
                </c:pt>
                <c:pt idx="787">
                  <c:v>12/07/2020</c:v>
                </c:pt>
                <c:pt idx="788">
                  <c:v>12/04/2020</c:v>
                </c:pt>
                <c:pt idx="789">
                  <c:v>12/03/2020</c:v>
                </c:pt>
                <c:pt idx="790">
                  <c:v>12/02/2020</c:v>
                </c:pt>
                <c:pt idx="791">
                  <c:v>12/01/2020</c:v>
                </c:pt>
                <c:pt idx="792">
                  <c:v>11/30/20</c:v>
                </c:pt>
                <c:pt idx="793">
                  <c:v>11/27/20</c:v>
                </c:pt>
                <c:pt idx="794">
                  <c:v>11/26/20</c:v>
                </c:pt>
                <c:pt idx="795">
                  <c:v>11/25/20</c:v>
                </c:pt>
                <c:pt idx="796">
                  <c:v>11/24/20</c:v>
                </c:pt>
                <c:pt idx="797">
                  <c:v>11/23/20</c:v>
                </c:pt>
                <c:pt idx="798">
                  <c:v>11/20/20</c:v>
                </c:pt>
                <c:pt idx="799">
                  <c:v>11/19/20</c:v>
                </c:pt>
                <c:pt idx="800">
                  <c:v>11/18/20</c:v>
                </c:pt>
                <c:pt idx="801">
                  <c:v>11/17/20</c:v>
                </c:pt>
                <c:pt idx="802">
                  <c:v>11/16/20</c:v>
                </c:pt>
                <c:pt idx="803">
                  <c:v>11/13/20</c:v>
                </c:pt>
                <c:pt idx="804">
                  <c:v>11/12/2020</c:v>
                </c:pt>
                <c:pt idx="805">
                  <c:v>11/11/2020</c:v>
                </c:pt>
                <c:pt idx="806">
                  <c:v>11/10/2020</c:v>
                </c:pt>
                <c:pt idx="807">
                  <c:v>11/09/2020</c:v>
                </c:pt>
                <c:pt idx="808">
                  <c:v>11/06/2020</c:v>
                </c:pt>
                <c:pt idx="809">
                  <c:v>11/05/2020</c:v>
                </c:pt>
                <c:pt idx="810">
                  <c:v>11/04/2020</c:v>
                </c:pt>
                <c:pt idx="811">
                  <c:v>11/03/2020</c:v>
                </c:pt>
                <c:pt idx="812">
                  <c:v>11/02/2020</c:v>
                </c:pt>
                <c:pt idx="813">
                  <c:v>10/30/20</c:v>
                </c:pt>
                <c:pt idx="814">
                  <c:v>10/29/20</c:v>
                </c:pt>
                <c:pt idx="815">
                  <c:v>10/28/20</c:v>
                </c:pt>
                <c:pt idx="816">
                  <c:v>10/27/20</c:v>
                </c:pt>
                <c:pt idx="817">
                  <c:v>10/26/20</c:v>
                </c:pt>
                <c:pt idx="818">
                  <c:v>10/23/20</c:v>
                </c:pt>
                <c:pt idx="819">
                  <c:v>10/22/20</c:v>
                </c:pt>
                <c:pt idx="820">
                  <c:v>10/21/20</c:v>
                </c:pt>
                <c:pt idx="821">
                  <c:v>10/20/20</c:v>
                </c:pt>
                <c:pt idx="822">
                  <c:v>10/19/20</c:v>
                </c:pt>
                <c:pt idx="823">
                  <c:v>10/16/20</c:v>
                </c:pt>
                <c:pt idx="824">
                  <c:v>10/15/20</c:v>
                </c:pt>
                <c:pt idx="825">
                  <c:v>10/14/20</c:v>
                </c:pt>
                <c:pt idx="826">
                  <c:v>10/13/20</c:v>
                </c:pt>
                <c:pt idx="827">
                  <c:v>10/12/2020</c:v>
                </c:pt>
                <c:pt idx="828">
                  <c:v>10/09/2020</c:v>
                </c:pt>
                <c:pt idx="829">
                  <c:v>10/08/2020</c:v>
                </c:pt>
                <c:pt idx="830">
                  <c:v>10/07/2020</c:v>
                </c:pt>
                <c:pt idx="831">
                  <c:v>10/06/2020</c:v>
                </c:pt>
                <c:pt idx="832">
                  <c:v>10/05/2020</c:v>
                </c:pt>
                <c:pt idx="833">
                  <c:v>10/02/2020</c:v>
                </c:pt>
                <c:pt idx="834">
                  <c:v>10/01/2020</c:v>
                </c:pt>
                <c:pt idx="835">
                  <c:v>09/30/20</c:v>
                </c:pt>
                <c:pt idx="836">
                  <c:v>09/29/20</c:v>
                </c:pt>
                <c:pt idx="837">
                  <c:v>09/28/20</c:v>
                </c:pt>
                <c:pt idx="838">
                  <c:v>09/25/20</c:v>
                </c:pt>
                <c:pt idx="839">
                  <c:v>09/24/20</c:v>
                </c:pt>
                <c:pt idx="840">
                  <c:v>09/23/20</c:v>
                </c:pt>
                <c:pt idx="841">
                  <c:v>09/22/20</c:v>
                </c:pt>
                <c:pt idx="842">
                  <c:v>09/21/20</c:v>
                </c:pt>
                <c:pt idx="843">
                  <c:v>09/18/20</c:v>
                </c:pt>
                <c:pt idx="844">
                  <c:v>09/17/20</c:v>
                </c:pt>
                <c:pt idx="845">
                  <c:v>09/16/20</c:v>
                </c:pt>
                <c:pt idx="846">
                  <c:v>09/15/20</c:v>
                </c:pt>
                <c:pt idx="847">
                  <c:v>09/14/20</c:v>
                </c:pt>
                <c:pt idx="848">
                  <c:v>09/11/2020</c:v>
                </c:pt>
                <c:pt idx="849">
                  <c:v>09/10/2020</c:v>
                </c:pt>
                <c:pt idx="850">
                  <c:v>09/09/2020</c:v>
                </c:pt>
                <c:pt idx="851">
                  <c:v>09/08/2020</c:v>
                </c:pt>
                <c:pt idx="852">
                  <c:v>09/07/2020</c:v>
                </c:pt>
                <c:pt idx="853">
                  <c:v>09/04/2020</c:v>
                </c:pt>
                <c:pt idx="854">
                  <c:v>09/03/2020</c:v>
                </c:pt>
                <c:pt idx="855">
                  <c:v>09/02/2020</c:v>
                </c:pt>
                <c:pt idx="856">
                  <c:v>09/01/2020</c:v>
                </c:pt>
                <c:pt idx="857">
                  <c:v>08/31/20</c:v>
                </c:pt>
                <c:pt idx="858">
                  <c:v>08/28/20</c:v>
                </c:pt>
                <c:pt idx="859">
                  <c:v>08/27/20</c:v>
                </c:pt>
                <c:pt idx="860">
                  <c:v>08/26/20</c:v>
                </c:pt>
                <c:pt idx="861">
                  <c:v>08/25/20</c:v>
                </c:pt>
                <c:pt idx="862">
                  <c:v>08/24/20</c:v>
                </c:pt>
                <c:pt idx="863">
                  <c:v>08/21/20</c:v>
                </c:pt>
                <c:pt idx="864">
                  <c:v>08/20/20</c:v>
                </c:pt>
                <c:pt idx="865">
                  <c:v>08/19/20</c:v>
                </c:pt>
                <c:pt idx="866">
                  <c:v>08/18/20</c:v>
                </c:pt>
                <c:pt idx="867">
                  <c:v>08/17/20</c:v>
                </c:pt>
                <c:pt idx="868">
                  <c:v>08/14/20</c:v>
                </c:pt>
                <c:pt idx="869">
                  <c:v>08/13/20</c:v>
                </c:pt>
                <c:pt idx="870">
                  <c:v>08/12/2020</c:v>
                </c:pt>
                <c:pt idx="871">
                  <c:v>08/11/2020</c:v>
                </c:pt>
                <c:pt idx="872">
                  <c:v>08/10/2020</c:v>
                </c:pt>
                <c:pt idx="873">
                  <c:v>08/07/2020</c:v>
                </c:pt>
                <c:pt idx="874">
                  <c:v>08/06/2020</c:v>
                </c:pt>
                <c:pt idx="875">
                  <c:v>08/05/2020</c:v>
                </c:pt>
                <c:pt idx="876">
                  <c:v>08/04/2020</c:v>
                </c:pt>
                <c:pt idx="877">
                  <c:v>08/03/2020</c:v>
                </c:pt>
                <c:pt idx="878">
                  <c:v>07/31/20</c:v>
                </c:pt>
                <c:pt idx="879">
                  <c:v>07/30/20</c:v>
                </c:pt>
                <c:pt idx="880">
                  <c:v>07/29/20</c:v>
                </c:pt>
                <c:pt idx="881">
                  <c:v>07/28/20</c:v>
                </c:pt>
                <c:pt idx="882">
                  <c:v>07/27/20</c:v>
                </c:pt>
                <c:pt idx="883">
                  <c:v>07/24/20</c:v>
                </c:pt>
                <c:pt idx="884">
                  <c:v>07/23/20</c:v>
                </c:pt>
                <c:pt idx="885">
                  <c:v>07/22/20</c:v>
                </c:pt>
                <c:pt idx="886">
                  <c:v>07/21/20</c:v>
                </c:pt>
                <c:pt idx="887">
                  <c:v>07/20/20</c:v>
                </c:pt>
                <c:pt idx="888">
                  <c:v>07/17/20</c:v>
                </c:pt>
                <c:pt idx="889">
                  <c:v>07/16/20</c:v>
                </c:pt>
                <c:pt idx="890">
                  <c:v>07/15/20</c:v>
                </c:pt>
                <c:pt idx="891">
                  <c:v>07/14/20</c:v>
                </c:pt>
                <c:pt idx="892">
                  <c:v>07/13/20</c:v>
                </c:pt>
                <c:pt idx="893">
                  <c:v>07/10/2020</c:v>
                </c:pt>
                <c:pt idx="894">
                  <c:v>07/09/2020</c:v>
                </c:pt>
                <c:pt idx="895">
                  <c:v>07/08/2020</c:v>
                </c:pt>
                <c:pt idx="896">
                  <c:v>07/07/2020</c:v>
                </c:pt>
                <c:pt idx="897">
                  <c:v>07/06/2020</c:v>
                </c:pt>
                <c:pt idx="898">
                  <c:v>07/03/2020</c:v>
                </c:pt>
                <c:pt idx="899">
                  <c:v>07/02/2020</c:v>
                </c:pt>
                <c:pt idx="900">
                  <c:v>07/01/2020</c:v>
                </c:pt>
                <c:pt idx="901">
                  <c:v>06/30/20</c:v>
                </c:pt>
                <c:pt idx="902">
                  <c:v>06/29/20</c:v>
                </c:pt>
                <c:pt idx="903">
                  <c:v>06/26/20</c:v>
                </c:pt>
                <c:pt idx="904">
                  <c:v>06/25/20</c:v>
                </c:pt>
                <c:pt idx="905">
                  <c:v>06/24/20</c:v>
                </c:pt>
                <c:pt idx="906">
                  <c:v>06/23/20</c:v>
                </c:pt>
                <c:pt idx="907">
                  <c:v>06/22/20</c:v>
                </c:pt>
                <c:pt idx="908">
                  <c:v>06/19/20</c:v>
                </c:pt>
                <c:pt idx="909">
                  <c:v>06/18/20</c:v>
                </c:pt>
                <c:pt idx="910">
                  <c:v>06/17/20</c:v>
                </c:pt>
                <c:pt idx="911">
                  <c:v>06/16/20</c:v>
                </c:pt>
                <c:pt idx="912">
                  <c:v>06/15/20</c:v>
                </c:pt>
                <c:pt idx="913">
                  <c:v>06/12/2020</c:v>
                </c:pt>
                <c:pt idx="914">
                  <c:v>06/11/2020</c:v>
                </c:pt>
                <c:pt idx="915">
                  <c:v>06/10/2020</c:v>
                </c:pt>
                <c:pt idx="916">
                  <c:v>06/09/2020</c:v>
                </c:pt>
                <c:pt idx="917">
                  <c:v>06/08/2020</c:v>
                </c:pt>
                <c:pt idx="918">
                  <c:v>06/05/2020</c:v>
                </c:pt>
                <c:pt idx="919">
                  <c:v>06/04/2020</c:v>
                </c:pt>
                <c:pt idx="920">
                  <c:v>06/03/2020</c:v>
                </c:pt>
                <c:pt idx="921">
                  <c:v>06/02/2020</c:v>
                </c:pt>
                <c:pt idx="922">
                  <c:v>06/01/2020</c:v>
                </c:pt>
                <c:pt idx="923">
                  <c:v>05/29/20</c:v>
                </c:pt>
                <c:pt idx="924">
                  <c:v>05/28/20</c:v>
                </c:pt>
                <c:pt idx="925">
                  <c:v>05/27/20</c:v>
                </c:pt>
                <c:pt idx="926">
                  <c:v>05/26/20</c:v>
                </c:pt>
                <c:pt idx="927">
                  <c:v>05/25/20</c:v>
                </c:pt>
                <c:pt idx="928">
                  <c:v>05/22/20</c:v>
                </c:pt>
                <c:pt idx="929">
                  <c:v>05/21/20</c:v>
                </c:pt>
                <c:pt idx="930">
                  <c:v>05/20/20</c:v>
                </c:pt>
                <c:pt idx="931">
                  <c:v>05/19/20</c:v>
                </c:pt>
                <c:pt idx="932">
                  <c:v>05/18/20</c:v>
                </c:pt>
                <c:pt idx="933">
                  <c:v>05/15/20</c:v>
                </c:pt>
                <c:pt idx="934">
                  <c:v>05/14/20</c:v>
                </c:pt>
                <c:pt idx="935">
                  <c:v>05/13/20</c:v>
                </c:pt>
                <c:pt idx="936">
                  <c:v>05/12/2020</c:v>
                </c:pt>
                <c:pt idx="937">
                  <c:v>05/11/2020</c:v>
                </c:pt>
                <c:pt idx="938">
                  <c:v>05/08/2020</c:v>
                </c:pt>
                <c:pt idx="939">
                  <c:v>05/07/2020</c:v>
                </c:pt>
                <c:pt idx="940">
                  <c:v>05/06/2020</c:v>
                </c:pt>
                <c:pt idx="941">
                  <c:v>05/05/2020</c:v>
                </c:pt>
                <c:pt idx="942">
                  <c:v>05/04/2020</c:v>
                </c:pt>
                <c:pt idx="943">
                  <c:v>04/30/20</c:v>
                </c:pt>
                <c:pt idx="944">
                  <c:v>04/29/20</c:v>
                </c:pt>
                <c:pt idx="945">
                  <c:v>04/28/20</c:v>
                </c:pt>
                <c:pt idx="946">
                  <c:v>04/27/20</c:v>
                </c:pt>
                <c:pt idx="947">
                  <c:v>04/24/20</c:v>
                </c:pt>
                <c:pt idx="948">
                  <c:v>04/23/20</c:v>
                </c:pt>
                <c:pt idx="949">
                  <c:v>04/22/20</c:v>
                </c:pt>
                <c:pt idx="950">
                  <c:v>04/21/20</c:v>
                </c:pt>
                <c:pt idx="951">
                  <c:v>04/20/20</c:v>
                </c:pt>
                <c:pt idx="952">
                  <c:v>04/17/20</c:v>
                </c:pt>
                <c:pt idx="953">
                  <c:v>04/16/20</c:v>
                </c:pt>
                <c:pt idx="954">
                  <c:v>04/15/20</c:v>
                </c:pt>
                <c:pt idx="955">
                  <c:v>04/14/20</c:v>
                </c:pt>
                <c:pt idx="956">
                  <c:v>04/09/2020</c:v>
                </c:pt>
                <c:pt idx="957">
                  <c:v>04/08/2020</c:v>
                </c:pt>
                <c:pt idx="958">
                  <c:v>04/07/2020</c:v>
                </c:pt>
                <c:pt idx="959">
                  <c:v>04/06/2020</c:v>
                </c:pt>
                <c:pt idx="960">
                  <c:v>04/03/2020</c:v>
                </c:pt>
                <c:pt idx="961">
                  <c:v>04/02/2020</c:v>
                </c:pt>
                <c:pt idx="962">
                  <c:v>04/01/2020</c:v>
                </c:pt>
                <c:pt idx="963">
                  <c:v>03/31/20</c:v>
                </c:pt>
                <c:pt idx="964">
                  <c:v>03/30/20</c:v>
                </c:pt>
                <c:pt idx="965">
                  <c:v>03/27/20</c:v>
                </c:pt>
                <c:pt idx="966">
                  <c:v>03/26/20</c:v>
                </c:pt>
                <c:pt idx="967">
                  <c:v>03/25/20</c:v>
                </c:pt>
                <c:pt idx="968">
                  <c:v>03/24/20</c:v>
                </c:pt>
                <c:pt idx="969">
                  <c:v>03/23/20</c:v>
                </c:pt>
                <c:pt idx="970">
                  <c:v>03/20/20</c:v>
                </c:pt>
                <c:pt idx="971">
                  <c:v>03/19/20</c:v>
                </c:pt>
                <c:pt idx="972">
                  <c:v>03/18/20</c:v>
                </c:pt>
                <c:pt idx="973">
                  <c:v>03/17/20</c:v>
                </c:pt>
                <c:pt idx="974">
                  <c:v>03/16/20</c:v>
                </c:pt>
                <c:pt idx="975">
                  <c:v>03/13/20</c:v>
                </c:pt>
                <c:pt idx="976">
                  <c:v>03/12/2020</c:v>
                </c:pt>
                <c:pt idx="977">
                  <c:v>03/11/2020</c:v>
                </c:pt>
                <c:pt idx="978">
                  <c:v>03/10/2020</c:v>
                </c:pt>
                <c:pt idx="979">
                  <c:v>03/09/2020</c:v>
                </c:pt>
                <c:pt idx="980">
                  <c:v>03/06/2020</c:v>
                </c:pt>
                <c:pt idx="981">
                  <c:v>03/05/2020</c:v>
                </c:pt>
                <c:pt idx="982">
                  <c:v>03/04/2020</c:v>
                </c:pt>
                <c:pt idx="983">
                  <c:v>03/03/2020</c:v>
                </c:pt>
                <c:pt idx="984">
                  <c:v>03/02/2020</c:v>
                </c:pt>
                <c:pt idx="985">
                  <c:v>02/28/20</c:v>
                </c:pt>
                <c:pt idx="986">
                  <c:v>02/27/20</c:v>
                </c:pt>
                <c:pt idx="987">
                  <c:v>02/26/20</c:v>
                </c:pt>
                <c:pt idx="988">
                  <c:v>02/25/20</c:v>
                </c:pt>
                <c:pt idx="989">
                  <c:v>02/24/20</c:v>
                </c:pt>
                <c:pt idx="990">
                  <c:v>02/21/20</c:v>
                </c:pt>
                <c:pt idx="991">
                  <c:v>02/20/20</c:v>
                </c:pt>
                <c:pt idx="992">
                  <c:v>02/19/20</c:v>
                </c:pt>
                <c:pt idx="993">
                  <c:v>02/18/20</c:v>
                </c:pt>
                <c:pt idx="994">
                  <c:v>02/17/20</c:v>
                </c:pt>
                <c:pt idx="995">
                  <c:v>02/14/20</c:v>
                </c:pt>
                <c:pt idx="996">
                  <c:v>02/13/20</c:v>
                </c:pt>
                <c:pt idx="997">
                  <c:v>02/12/2020</c:v>
                </c:pt>
                <c:pt idx="998">
                  <c:v>02/11/2020</c:v>
                </c:pt>
                <c:pt idx="999">
                  <c:v>02/10/2020</c:v>
                </c:pt>
                <c:pt idx="1000">
                  <c:v>02/07/2020</c:v>
                </c:pt>
                <c:pt idx="1001">
                  <c:v>02/06/2020</c:v>
                </c:pt>
                <c:pt idx="1002">
                  <c:v>02/05/2020</c:v>
                </c:pt>
                <c:pt idx="1003">
                  <c:v>02/04/2020</c:v>
                </c:pt>
                <c:pt idx="1004">
                  <c:v>02/03/2020</c:v>
                </c:pt>
                <c:pt idx="1005">
                  <c:v>01/31/20</c:v>
                </c:pt>
                <c:pt idx="1006">
                  <c:v>01/30/20</c:v>
                </c:pt>
                <c:pt idx="1007">
                  <c:v>01/29/20</c:v>
                </c:pt>
                <c:pt idx="1008">
                  <c:v>01/28/20</c:v>
                </c:pt>
                <c:pt idx="1009">
                  <c:v>01/27/20</c:v>
                </c:pt>
                <c:pt idx="1010">
                  <c:v>01/24/20</c:v>
                </c:pt>
                <c:pt idx="1011">
                  <c:v>01/23/20</c:v>
                </c:pt>
                <c:pt idx="1012">
                  <c:v>01/22/20</c:v>
                </c:pt>
                <c:pt idx="1013">
                  <c:v>01/21/20</c:v>
                </c:pt>
                <c:pt idx="1014">
                  <c:v>01/20/20</c:v>
                </c:pt>
                <c:pt idx="1015">
                  <c:v>01/17/20</c:v>
                </c:pt>
                <c:pt idx="1016">
                  <c:v>01/16/20</c:v>
                </c:pt>
                <c:pt idx="1017">
                  <c:v>01/15/20</c:v>
                </c:pt>
                <c:pt idx="1018">
                  <c:v>01/14/20</c:v>
                </c:pt>
                <c:pt idx="1019">
                  <c:v>01/13/20</c:v>
                </c:pt>
                <c:pt idx="1020">
                  <c:v>01/10/2020</c:v>
                </c:pt>
                <c:pt idx="1021">
                  <c:v>01/09/2020</c:v>
                </c:pt>
                <c:pt idx="1022">
                  <c:v>01/08/2020</c:v>
                </c:pt>
                <c:pt idx="1023">
                  <c:v>01/07/2020</c:v>
                </c:pt>
                <c:pt idx="1024">
                  <c:v>01/06/2020</c:v>
                </c:pt>
                <c:pt idx="1025">
                  <c:v>01/03/2020</c:v>
                </c:pt>
                <c:pt idx="1026">
                  <c:v>01/02/2020</c:v>
                </c:pt>
              </c:strCache>
            </c:strRef>
          </c:cat>
          <c:val>
            <c:numRef>
              <c:f>'market cap-color per treshhold'!$AJ$3:$AJ$1029</c:f>
              <c:numCache>
                <c:formatCode>#,##0.00</c:formatCode>
                <c:ptCount val="1027"/>
                <c:pt idx="0">
                  <c:v>256.51</c:v>
                </c:pt>
                <c:pt idx="1">
                  <c:v>256.47000000000003</c:v>
                </c:pt>
                <c:pt idx="2">
                  <c:v>258.60000000000002</c:v>
                </c:pt>
                <c:pt idx="3">
                  <c:v>255.73666666666668</c:v>
                </c:pt>
                <c:pt idx="4">
                  <c:v>257.06333333333333</c:v>
                </c:pt>
                <c:pt idx="5">
                  <c:v>259.17333333333335</c:v>
                </c:pt>
                <c:pt idx="6">
                  <c:v>259.13</c:v>
                </c:pt>
                <c:pt idx="7">
                  <c:v>260.27333333333331</c:v>
                </c:pt>
                <c:pt idx="8">
                  <c:v>264.96333333333331</c:v>
                </c:pt>
                <c:pt idx="9">
                  <c:v>266.39999999999998</c:v>
                </c:pt>
                <c:pt idx="10">
                  <c:v>259.15333333333331</c:v>
                </c:pt>
                <c:pt idx="11">
                  <c:v>260.15333333333336</c:v>
                </c:pt>
                <c:pt idx="12">
                  <c:v>259.65333333333331</c:v>
                </c:pt>
                <c:pt idx="13">
                  <c:v>260.29666666666668</c:v>
                </c:pt>
                <c:pt idx="14">
                  <c:v>255.5333333333333</c:v>
                </c:pt>
                <c:pt idx="15">
                  <c:v>255.75</c:v>
                </c:pt>
                <c:pt idx="16">
                  <c:v>252.5566666666667</c:v>
                </c:pt>
                <c:pt idx="17">
                  <c:v>251.67666666666665</c:v>
                </c:pt>
                <c:pt idx="18">
                  <c:v>249.9</c:v>
                </c:pt>
                <c:pt idx="19">
                  <c:v>250.10666666666665</c:v>
                </c:pt>
                <c:pt idx="20">
                  <c:v>248.91666666666666</c:v>
                </c:pt>
                <c:pt idx="21">
                  <c:v>247.56333333333336</c:v>
                </c:pt>
                <c:pt idx="22">
                  <c:v>250.4666666666667</c:v>
                </c:pt>
                <c:pt idx="23">
                  <c:v>251.59333333333333</c:v>
                </c:pt>
                <c:pt idx="24">
                  <c:v>251.06666666666669</c:v>
                </c:pt>
                <c:pt idx="25">
                  <c:v>250.74666666666667</c:v>
                </c:pt>
                <c:pt idx="26">
                  <c:v>247.02666666666664</c:v>
                </c:pt>
                <c:pt idx="27">
                  <c:v>248.6</c:v>
                </c:pt>
                <c:pt idx="28">
                  <c:v>249.40666666666667</c:v>
                </c:pt>
                <c:pt idx="29">
                  <c:v>246.97000000000003</c:v>
                </c:pt>
                <c:pt idx="30">
                  <c:v>249.87</c:v>
                </c:pt>
                <c:pt idx="31">
                  <c:v>248.12666666666669</c:v>
                </c:pt>
                <c:pt idx="32">
                  <c:v>242.31333333333336</c:v>
                </c:pt>
                <c:pt idx="33">
                  <c:v>241.91666666666671</c:v>
                </c:pt>
                <c:pt idx="34">
                  <c:v>247.75333333333333</c:v>
                </c:pt>
                <c:pt idx="35">
                  <c:v>241.91666666666666</c:v>
                </c:pt>
                <c:pt idx="36">
                  <c:v>240.82333333333335</c:v>
                </c:pt>
                <c:pt idx="37">
                  <c:v>238.89666666666668</c:v>
                </c:pt>
                <c:pt idx="38">
                  <c:v>243.83333333333334</c:v>
                </c:pt>
                <c:pt idx="39">
                  <c:v>238.92666666666665</c:v>
                </c:pt>
                <c:pt idx="40">
                  <c:v>231.62333333333333</c:v>
                </c:pt>
                <c:pt idx="41">
                  <c:v>231.55999999999997</c:v>
                </c:pt>
                <c:pt idx="42">
                  <c:v>229.17999999999998</c:v>
                </c:pt>
                <c:pt idx="43">
                  <c:v>229.08666666666667</c:v>
                </c:pt>
                <c:pt idx="44">
                  <c:v>229.25666666666666</c:v>
                </c:pt>
                <c:pt idx="45">
                  <c:v>232.77666666666664</c:v>
                </c:pt>
                <c:pt idx="46">
                  <c:v>237.35666666666665</c:v>
                </c:pt>
                <c:pt idx="47">
                  <c:v>236.50666666666666</c:v>
                </c:pt>
                <c:pt idx="48">
                  <c:v>235.81333333333336</c:v>
                </c:pt>
                <c:pt idx="49">
                  <c:v>240.26333333333332</c:v>
                </c:pt>
                <c:pt idx="50">
                  <c:v>240.2833333333333</c:v>
                </c:pt>
                <c:pt idx="51">
                  <c:v>241.98333333333335</c:v>
                </c:pt>
                <c:pt idx="52">
                  <c:v>242.76999999999998</c:v>
                </c:pt>
                <c:pt idx="53">
                  <c:v>241.87333333333336</c:v>
                </c:pt>
                <c:pt idx="54">
                  <c:v>247.56666666666669</c:v>
                </c:pt>
                <c:pt idx="55">
                  <c:v>251.75333333333333</c:v>
                </c:pt>
                <c:pt idx="56">
                  <c:v>253.1</c:v>
                </c:pt>
                <c:pt idx="57">
                  <c:v>245.43333333333331</c:v>
                </c:pt>
                <c:pt idx="58">
                  <c:v>248.74333333333334</c:v>
                </c:pt>
                <c:pt idx="59">
                  <c:v>246.09666666666666</c:v>
                </c:pt>
                <c:pt idx="60">
                  <c:v>246.62333333333333</c:v>
                </c:pt>
                <c:pt idx="61">
                  <c:v>245.73666666666665</c:v>
                </c:pt>
                <c:pt idx="62">
                  <c:v>249.59333333333333</c:v>
                </c:pt>
                <c:pt idx="63">
                  <c:v>251.56000000000003</c:v>
                </c:pt>
                <c:pt idx="64">
                  <c:v>250.03333333333333</c:v>
                </c:pt>
                <c:pt idx="65">
                  <c:v>249.34</c:v>
                </c:pt>
                <c:pt idx="66">
                  <c:v>248.97333333333336</c:v>
                </c:pt>
                <c:pt idx="67">
                  <c:v>253.52666666666667</c:v>
                </c:pt>
                <c:pt idx="68">
                  <c:v>260.44666666666666</c:v>
                </c:pt>
                <c:pt idx="69">
                  <c:v>258.88333333333338</c:v>
                </c:pt>
                <c:pt idx="70">
                  <c:v>261.48666666666668</c:v>
                </c:pt>
                <c:pt idx="71">
                  <c:v>259.66333333333336</c:v>
                </c:pt>
                <c:pt idx="72">
                  <c:v>260.77333333333331</c:v>
                </c:pt>
                <c:pt idx="73">
                  <c:v>265.54666666666668</c:v>
                </c:pt>
                <c:pt idx="74">
                  <c:v>261.54333333333335</c:v>
                </c:pt>
                <c:pt idx="75">
                  <c:v>260.76</c:v>
                </c:pt>
                <c:pt idx="76">
                  <c:v>263.19666666666666</c:v>
                </c:pt>
                <c:pt idx="77">
                  <c:v>265.31666666666666</c:v>
                </c:pt>
                <c:pt idx="78">
                  <c:v>265.70666666666665</c:v>
                </c:pt>
                <c:pt idx="79">
                  <c:v>262.67666666666668</c:v>
                </c:pt>
                <c:pt idx="80">
                  <c:v>265.63000000000005</c:v>
                </c:pt>
                <c:pt idx="81">
                  <c:v>269.62333333333333</c:v>
                </c:pt>
                <c:pt idx="82">
                  <c:v>273.03666666666663</c:v>
                </c:pt>
                <c:pt idx="83">
                  <c:v>272.74666666666667</c:v>
                </c:pt>
                <c:pt idx="84">
                  <c:v>275.04333333333335</c:v>
                </c:pt>
                <c:pt idx="85">
                  <c:v>276.50333333333339</c:v>
                </c:pt>
                <c:pt idx="86">
                  <c:v>276.09666666666669</c:v>
                </c:pt>
                <c:pt idx="87">
                  <c:v>272.95333333333332</c:v>
                </c:pt>
                <c:pt idx="88">
                  <c:v>268.89000000000004</c:v>
                </c:pt>
                <c:pt idx="89">
                  <c:v>269.83333333333331</c:v>
                </c:pt>
                <c:pt idx="90">
                  <c:v>273.89333333333337</c:v>
                </c:pt>
                <c:pt idx="91">
                  <c:v>273.87666666666667</c:v>
                </c:pt>
                <c:pt idx="92">
                  <c:v>271.80333333333334</c:v>
                </c:pt>
                <c:pt idx="93">
                  <c:v>269.05666666666667</c:v>
                </c:pt>
                <c:pt idx="94">
                  <c:v>270.34666666666669</c:v>
                </c:pt>
                <c:pt idx="95">
                  <c:v>275.33666666666664</c:v>
                </c:pt>
                <c:pt idx="96">
                  <c:v>276.08</c:v>
                </c:pt>
                <c:pt idx="97">
                  <c:v>278.97999999999996</c:v>
                </c:pt>
                <c:pt idx="98">
                  <c:v>279.78000000000003</c:v>
                </c:pt>
                <c:pt idx="99">
                  <c:v>284.2233333333333</c:v>
                </c:pt>
                <c:pt idx="100">
                  <c:v>279.7766666666667</c:v>
                </c:pt>
                <c:pt idx="101">
                  <c:v>278.14333333333337</c:v>
                </c:pt>
                <c:pt idx="102">
                  <c:v>280.34333333333331</c:v>
                </c:pt>
                <c:pt idx="103">
                  <c:v>279.25333333333333</c:v>
                </c:pt>
                <c:pt idx="104">
                  <c:v>277.79666666666668</c:v>
                </c:pt>
                <c:pt idx="105">
                  <c:v>280.27333333333331</c:v>
                </c:pt>
                <c:pt idx="106">
                  <c:v>282.67</c:v>
                </c:pt>
                <c:pt idx="107">
                  <c:v>283.49666666666667</c:v>
                </c:pt>
                <c:pt idx="108">
                  <c:v>286.78000000000003</c:v>
                </c:pt>
                <c:pt idx="109">
                  <c:v>293.79333333333335</c:v>
                </c:pt>
                <c:pt idx="110">
                  <c:v>285.10666666666668</c:v>
                </c:pt>
                <c:pt idx="111">
                  <c:v>289.43333333333334</c:v>
                </c:pt>
                <c:pt idx="112">
                  <c:v>289.04000000000002</c:v>
                </c:pt>
                <c:pt idx="113">
                  <c:v>292.69333333333333</c:v>
                </c:pt>
                <c:pt idx="114">
                  <c:v>292.66666666666669</c:v>
                </c:pt>
                <c:pt idx="115">
                  <c:v>288.73666666666668</c:v>
                </c:pt>
                <c:pt idx="116">
                  <c:v>277.40666666666669</c:v>
                </c:pt>
                <c:pt idx="117">
                  <c:v>274.96333333333337</c:v>
                </c:pt>
                <c:pt idx="118">
                  <c:v>279.51333333333332</c:v>
                </c:pt>
                <c:pt idx="119">
                  <c:v>279.91333333333336</c:v>
                </c:pt>
                <c:pt idx="120">
                  <c:v>279.73666666666662</c:v>
                </c:pt>
                <c:pt idx="121">
                  <c:v>273.41666666666669</c:v>
                </c:pt>
                <c:pt idx="122">
                  <c:v>269.46000000000004</c:v>
                </c:pt>
                <c:pt idx="123">
                  <c:v>267.99</c:v>
                </c:pt>
                <c:pt idx="124">
                  <c:v>266.43333333333334</c:v>
                </c:pt>
                <c:pt idx="125">
                  <c:v>275.72333333333336</c:v>
                </c:pt>
                <c:pt idx="126">
                  <c:v>281.1466666666667</c:v>
                </c:pt>
                <c:pt idx="127">
                  <c:v>280.23333333333335</c:v>
                </c:pt>
                <c:pt idx="128">
                  <c:v>281.87000000000006</c:v>
                </c:pt>
                <c:pt idx="129">
                  <c:v>278.01</c:v>
                </c:pt>
                <c:pt idx="130">
                  <c:v>278.45999999999998</c:v>
                </c:pt>
                <c:pt idx="131">
                  <c:v>278.58</c:v>
                </c:pt>
                <c:pt idx="132">
                  <c:v>277.1033333333333</c:v>
                </c:pt>
                <c:pt idx="133">
                  <c:v>276.55</c:v>
                </c:pt>
                <c:pt idx="134">
                  <c:v>280.68</c:v>
                </c:pt>
                <c:pt idx="135">
                  <c:v>281.52</c:v>
                </c:pt>
                <c:pt idx="136">
                  <c:v>284.46000000000004</c:v>
                </c:pt>
                <c:pt idx="137">
                  <c:v>286.69</c:v>
                </c:pt>
                <c:pt idx="138">
                  <c:v>289.84333333333336</c:v>
                </c:pt>
                <c:pt idx="139">
                  <c:v>285.34333333333331</c:v>
                </c:pt>
                <c:pt idx="140">
                  <c:v>288.83666666666664</c:v>
                </c:pt>
                <c:pt idx="141">
                  <c:v>285.36333333333329</c:v>
                </c:pt>
                <c:pt idx="142">
                  <c:v>282.51</c:v>
                </c:pt>
                <c:pt idx="143">
                  <c:v>279.01333333333332</c:v>
                </c:pt>
                <c:pt idx="144">
                  <c:v>278.5266666666667</c:v>
                </c:pt>
                <c:pt idx="145">
                  <c:v>279.47333333333336</c:v>
                </c:pt>
                <c:pt idx="146">
                  <c:v>277.52</c:v>
                </c:pt>
                <c:pt idx="147">
                  <c:v>277.51666666666665</c:v>
                </c:pt>
                <c:pt idx="148">
                  <c:v>280.00666666666666</c:v>
                </c:pt>
                <c:pt idx="149">
                  <c:v>275.73333333333335</c:v>
                </c:pt>
                <c:pt idx="150">
                  <c:v>274.16333333333336</c:v>
                </c:pt>
                <c:pt idx="151">
                  <c:v>276.76666666666665</c:v>
                </c:pt>
                <c:pt idx="152">
                  <c:v>278.76666666666671</c:v>
                </c:pt>
                <c:pt idx="153">
                  <c:v>279.56666666666666</c:v>
                </c:pt>
                <c:pt idx="154">
                  <c:v>275.35666666666663</c:v>
                </c:pt>
                <c:pt idx="155">
                  <c:v>276.6033333333333</c:v>
                </c:pt>
                <c:pt idx="156">
                  <c:v>283.99333333333334</c:v>
                </c:pt>
                <c:pt idx="157">
                  <c:v>290.88000000000005</c:v>
                </c:pt>
                <c:pt idx="158">
                  <c:v>287.93333333333334</c:v>
                </c:pt>
                <c:pt idx="159">
                  <c:v>289.55666666666667</c:v>
                </c:pt>
                <c:pt idx="160">
                  <c:v>286.77333333333331</c:v>
                </c:pt>
                <c:pt idx="161">
                  <c:v>288.52666666666664</c:v>
                </c:pt>
                <c:pt idx="162">
                  <c:v>290.80333333333334</c:v>
                </c:pt>
                <c:pt idx="163">
                  <c:v>288.96999999999997</c:v>
                </c:pt>
                <c:pt idx="164">
                  <c:v>287.44</c:v>
                </c:pt>
                <c:pt idx="165">
                  <c:v>286.83666666666664</c:v>
                </c:pt>
                <c:pt idx="166">
                  <c:v>288.86666666666667</c:v>
                </c:pt>
                <c:pt idx="167">
                  <c:v>296</c:v>
                </c:pt>
                <c:pt idx="168">
                  <c:v>295.83</c:v>
                </c:pt>
                <c:pt idx="169">
                  <c:v>292.21333333333331</c:v>
                </c:pt>
                <c:pt idx="170">
                  <c:v>296.90333333333336</c:v>
                </c:pt>
                <c:pt idx="171">
                  <c:v>294.39</c:v>
                </c:pt>
                <c:pt idx="172">
                  <c:v>300.80666666666667</c:v>
                </c:pt>
                <c:pt idx="173">
                  <c:v>300.16333333333336</c:v>
                </c:pt>
                <c:pt idx="174">
                  <c:v>295.00666666666666</c:v>
                </c:pt>
                <c:pt idx="175">
                  <c:v>300.67333333333335</c:v>
                </c:pt>
                <c:pt idx="176">
                  <c:v>299.81333333333333</c:v>
                </c:pt>
                <c:pt idx="177">
                  <c:v>297.48333333333335</c:v>
                </c:pt>
                <c:pt idx="178">
                  <c:v>296.39999999999998</c:v>
                </c:pt>
                <c:pt idx="179">
                  <c:v>296.17333333333335</c:v>
                </c:pt>
                <c:pt idx="180">
                  <c:v>296.70000000000005</c:v>
                </c:pt>
                <c:pt idx="181">
                  <c:v>294.07666666666665</c:v>
                </c:pt>
                <c:pt idx="182">
                  <c:v>298.35666666666663</c:v>
                </c:pt>
                <c:pt idx="183">
                  <c:v>295.15000000000003</c:v>
                </c:pt>
                <c:pt idx="184">
                  <c:v>290.92666666666668</c:v>
                </c:pt>
                <c:pt idx="185">
                  <c:v>291.15333333333336</c:v>
                </c:pt>
                <c:pt idx="186">
                  <c:v>289.36333333333329</c:v>
                </c:pt>
                <c:pt idx="187">
                  <c:v>292.47000000000003</c:v>
                </c:pt>
                <c:pt idx="188">
                  <c:v>300.85333333333335</c:v>
                </c:pt>
                <c:pt idx="189">
                  <c:v>304.64333333333337</c:v>
                </c:pt>
                <c:pt idx="190">
                  <c:v>308.14333333333337</c:v>
                </c:pt>
                <c:pt idx="191">
                  <c:v>306.06666666666666</c:v>
                </c:pt>
                <c:pt idx="192">
                  <c:v>299.62333333333333</c:v>
                </c:pt>
                <c:pt idx="193">
                  <c:v>294.69333333333333</c:v>
                </c:pt>
                <c:pt idx="194">
                  <c:v>294.14333333333332</c:v>
                </c:pt>
                <c:pt idx="195">
                  <c:v>296.16666666666669</c:v>
                </c:pt>
                <c:pt idx="196">
                  <c:v>298.7766666666667</c:v>
                </c:pt>
                <c:pt idx="197">
                  <c:v>296.27666666666664</c:v>
                </c:pt>
                <c:pt idx="198">
                  <c:v>295.82666666666665</c:v>
                </c:pt>
                <c:pt idx="199">
                  <c:v>290.22666666666663</c:v>
                </c:pt>
                <c:pt idx="200">
                  <c:v>286.7766666666667</c:v>
                </c:pt>
                <c:pt idx="201">
                  <c:v>290.54333333333335</c:v>
                </c:pt>
                <c:pt idx="202">
                  <c:v>283.18333333333334</c:v>
                </c:pt>
                <c:pt idx="203">
                  <c:v>296.43666666666667</c:v>
                </c:pt>
                <c:pt idx="204">
                  <c:v>289.92666666666668</c:v>
                </c:pt>
                <c:pt idx="205">
                  <c:v>300.85666666666668</c:v>
                </c:pt>
                <c:pt idx="206">
                  <c:v>305.45</c:v>
                </c:pt>
                <c:pt idx="207">
                  <c:v>304.52999999999997</c:v>
                </c:pt>
                <c:pt idx="208">
                  <c:v>303.26</c:v>
                </c:pt>
                <c:pt idx="209">
                  <c:v>305.28666666666669</c:v>
                </c:pt>
                <c:pt idx="210">
                  <c:v>304.34333333333331</c:v>
                </c:pt>
                <c:pt idx="211">
                  <c:v>300.97666666666669</c:v>
                </c:pt>
                <c:pt idx="212">
                  <c:v>297.87</c:v>
                </c:pt>
                <c:pt idx="213">
                  <c:v>294.99</c:v>
                </c:pt>
                <c:pt idx="214">
                  <c:v>296.65666666666669</c:v>
                </c:pt>
                <c:pt idx="215">
                  <c:v>292.91666666666669</c:v>
                </c:pt>
                <c:pt idx="216">
                  <c:v>304.68666666666667</c:v>
                </c:pt>
                <c:pt idx="217">
                  <c:v>303.48333333333329</c:v>
                </c:pt>
                <c:pt idx="218">
                  <c:v>306.77999999999997</c:v>
                </c:pt>
                <c:pt idx="219">
                  <c:v>311.62000000000006</c:v>
                </c:pt>
                <c:pt idx="220">
                  <c:v>310.75333333333333</c:v>
                </c:pt>
                <c:pt idx="221">
                  <c:v>313.75</c:v>
                </c:pt>
                <c:pt idx="222">
                  <c:v>306.72999999999996</c:v>
                </c:pt>
                <c:pt idx="223">
                  <c:v>299.27666666666664</c:v>
                </c:pt>
                <c:pt idx="224">
                  <c:v>301.48666666666668</c:v>
                </c:pt>
                <c:pt idx="225">
                  <c:v>297.54000000000002</c:v>
                </c:pt>
                <c:pt idx="226">
                  <c:v>305.74</c:v>
                </c:pt>
                <c:pt idx="227">
                  <c:v>300.39333333333337</c:v>
                </c:pt>
                <c:pt idx="228">
                  <c:v>303.02333333333331</c:v>
                </c:pt>
                <c:pt idx="229">
                  <c:v>304.52</c:v>
                </c:pt>
                <c:pt idx="230">
                  <c:v>314.1466666666667</c:v>
                </c:pt>
                <c:pt idx="231">
                  <c:v>311.01666666666665</c:v>
                </c:pt>
                <c:pt idx="232">
                  <c:v>296.5333333333333</c:v>
                </c:pt>
                <c:pt idx="233">
                  <c:v>297.57333333333332</c:v>
                </c:pt>
                <c:pt idx="234">
                  <c:v>295.34333333333336</c:v>
                </c:pt>
                <c:pt idx="235">
                  <c:v>292.86</c:v>
                </c:pt>
                <c:pt idx="236">
                  <c:v>288.91333333333336</c:v>
                </c:pt>
                <c:pt idx="237">
                  <c:v>283.98333333333335</c:v>
                </c:pt>
                <c:pt idx="238">
                  <c:v>286.01</c:v>
                </c:pt>
                <c:pt idx="239">
                  <c:v>285.47666666666669</c:v>
                </c:pt>
                <c:pt idx="240">
                  <c:v>281.94666666666666</c:v>
                </c:pt>
                <c:pt idx="241">
                  <c:v>281.66000000000003</c:v>
                </c:pt>
                <c:pt idx="242">
                  <c:v>289.44666666666672</c:v>
                </c:pt>
                <c:pt idx="243">
                  <c:v>291.50333333333333</c:v>
                </c:pt>
                <c:pt idx="244">
                  <c:v>293.56333333333333</c:v>
                </c:pt>
                <c:pt idx="245">
                  <c:v>294.29333333333335</c:v>
                </c:pt>
                <c:pt idx="246">
                  <c:v>290.00333333333333</c:v>
                </c:pt>
                <c:pt idx="247">
                  <c:v>284.57666666666665</c:v>
                </c:pt>
                <c:pt idx="248">
                  <c:v>277.39333333333332</c:v>
                </c:pt>
                <c:pt idx="249">
                  <c:v>279.37333333333328</c:v>
                </c:pt>
                <c:pt idx="250">
                  <c:v>278.38333333333333</c:v>
                </c:pt>
                <c:pt idx="251">
                  <c:v>273.77333333333331</c:v>
                </c:pt>
                <c:pt idx="252">
                  <c:v>271.36666666666662</c:v>
                </c:pt>
                <c:pt idx="253">
                  <c:v>260.88333333333333</c:v>
                </c:pt>
                <c:pt idx="254">
                  <c:v>258.31333333333333</c:v>
                </c:pt>
                <c:pt idx="255">
                  <c:v>254.0566666666667</c:v>
                </c:pt>
                <c:pt idx="256">
                  <c:v>258.03333333333336</c:v>
                </c:pt>
                <c:pt idx="257">
                  <c:v>254.5566666666667</c:v>
                </c:pt>
                <c:pt idx="258">
                  <c:v>255.76</c:v>
                </c:pt>
                <c:pt idx="259">
                  <c:v>252.91</c:v>
                </c:pt>
                <c:pt idx="260">
                  <c:v>254.23000000000002</c:v>
                </c:pt>
                <c:pt idx="261">
                  <c:v>257.58999999999997</c:v>
                </c:pt>
                <c:pt idx="262">
                  <c:v>251.39000000000001</c:v>
                </c:pt>
                <c:pt idx="263">
                  <c:v>258.43666666666667</c:v>
                </c:pt>
                <c:pt idx="264">
                  <c:v>260.44</c:v>
                </c:pt>
                <c:pt idx="265">
                  <c:v>264.47666666666663</c:v>
                </c:pt>
                <c:pt idx="266">
                  <c:v>278.85000000000002</c:v>
                </c:pt>
                <c:pt idx="267">
                  <c:v>279.91333333333336</c:v>
                </c:pt>
                <c:pt idx="268">
                  <c:v>275.65333333333331</c:v>
                </c:pt>
                <c:pt idx="269">
                  <c:v>277.94333333333333</c:v>
                </c:pt>
                <c:pt idx="270">
                  <c:v>275.67666666666668</c:v>
                </c:pt>
                <c:pt idx="271">
                  <c:v>276.58</c:v>
                </c:pt>
                <c:pt idx="272">
                  <c:v>284.46333333333337</c:v>
                </c:pt>
                <c:pt idx="273">
                  <c:v>286.36666666666667</c:v>
                </c:pt>
                <c:pt idx="274">
                  <c:v>292.61</c:v>
                </c:pt>
                <c:pt idx="275">
                  <c:v>295.60666666666668</c:v>
                </c:pt>
                <c:pt idx="276">
                  <c:v>292.44</c:v>
                </c:pt>
                <c:pt idx="277">
                  <c:v>288.07666666666665</c:v>
                </c:pt>
                <c:pt idx="278">
                  <c:v>288.11000000000007</c:v>
                </c:pt>
                <c:pt idx="279">
                  <c:v>289.17333333333329</c:v>
                </c:pt>
                <c:pt idx="280">
                  <c:v>290.04333333333335</c:v>
                </c:pt>
                <c:pt idx="281">
                  <c:v>289.17666666666668</c:v>
                </c:pt>
                <c:pt idx="282">
                  <c:v>287.58666666666664</c:v>
                </c:pt>
                <c:pt idx="283">
                  <c:v>289.40000000000003</c:v>
                </c:pt>
                <c:pt idx="284">
                  <c:v>290.47666666666669</c:v>
                </c:pt>
                <c:pt idx="285">
                  <c:v>285.81666666666666</c:v>
                </c:pt>
                <c:pt idx="286">
                  <c:v>285.21333333333331</c:v>
                </c:pt>
                <c:pt idx="287">
                  <c:v>290.01000000000005</c:v>
                </c:pt>
                <c:pt idx="288">
                  <c:v>288.06333333333333</c:v>
                </c:pt>
                <c:pt idx="289">
                  <c:v>289.16000000000003</c:v>
                </c:pt>
                <c:pt idx="290">
                  <c:v>282.56</c:v>
                </c:pt>
                <c:pt idx="291">
                  <c:v>270.75333333333333</c:v>
                </c:pt>
                <c:pt idx="292">
                  <c:v>272.33333333333331</c:v>
                </c:pt>
                <c:pt idx="293">
                  <c:v>266.2</c:v>
                </c:pt>
                <c:pt idx="294">
                  <c:v>265.11333333333329</c:v>
                </c:pt>
                <c:pt idx="295">
                  <c:v>252.04999999999998</c:v>
                </c:pt>
                <c:pt idx="296">
                  <c:v>254.78333333333333</c:v>
                </c:pt>
                <c:pt idx="297">
                  <c:v>257.84666666666664</c:v>
                </c:pt>
                <c:pt idx="298">
                  <c:v>252.73666666666668</c:v>
                </c:pt>
                <c:pt idx="299">
                  <c:v>255.34</c:v>
                </c:pt>
                <c:pt idx="300">
                  <c:v>256.69666666666666</c:v>
                </c:pt>
                <c:pt idx="301">
                  <c:v>261.27</c:v>
                </c:pt>
                <c:pt idx="302">
                  <c:v>258.90000000000003</c:v>
                </c:pt>
                <c:pt idx="303">
                  <c:v>251.11666666666667</c:v>
                </c:pt>
                <c:pt idx="304">
                  <c:v>247.99</c:v>
                </c:pt>
                <c:pt idx="305">
                  <c:v>253.94666666666669</c:v>
                </c:pt>
                <c:pt idx="306">
                  <c:v>249.12</c:v>
                </c:pt>
                <c:pt idx="307">
                  <c:v>252.66333333333333</c:v>
                </c:pt>
                <c:pt idx="308">
                  <c:v>251.16666666666666</c:v>
                </c:pt>
                <c:pt idx="309">
                  <c:v>243.77666666666664</c:v>
                </c:pt>
                <c:pt idx="310">
                  <c:v>242.73333333333335</c:v>
                </c:pt>
                <c:pt idx="311">
                  <c:v>241.42333333333332</c:v>
                </c:pt>
                <c:pt idx="312">
                  <c:v>241.47333333333336</c:v>
                </c:pt>
                <c:pt idx="313">
                  <c:v>241.79666666666665</c:v>
                </c:pt>
                <c:pt idx="314">
                  <c:v>244.07333333333335</c:v>
                </c:pt>
                <c:pt idx="315">
                  <c:v>249.85</c:v>
                </c:pt>
                <c:pt idx="316">
                  <c:v>253.58666666666667</c:v>
                </c:pt>
                <c:pt idx="317">
                  <c:v>259.5266666666667</c:v>
                </c:pt>
                <c:pt idx="318">
                  <c:v>245.42333333333337</c:v>
                </c:pt>
                <c:pt idx="319">
                  <c:v>246.99666666666667</c:v>
                </c:pt>
                <c:pt idx="320">
                  <c:v>242.95333333333335</c:v>
                </c:pt>
                <c:pt idx="321">
                  <c:v>246.85333333333332</c:v>
                </c:pt>
                <c:pt idx="322">
                  <c:v>242.49</c:v>
                </c:pt>
                <c:pt idx="323">
                  <c:v>247.44333333333336</c:v>
                </c:pt>
                <c:pt idx="324">
                  <c:v>248.85</c:v>
                </c:pt>
                <c:pt idx="325">
                  <c:v>256.21999999999997</c:v>
                </c:pt>
                <c:pt idx="326">
                  <c:v>261.08999999999997</c:v>
                </c:pt>
                <c:pt idx="327">
                  <c:v>257.75333333333333</c:v>
                </c:pt>
                <c:pt idx="328">
                  <c:v>259.90000000000003</c:v>
                </c:pt>
                <c:pt idx="329">
                  <c:v>260.44</c:v>
                </c:pt>
                <c:pt idx="330">
                  <c:v>266.69333333333333</c:v>
                </c:pt>
                <c:pt idx="331">
                  <c:v>274.41333333333336</c:v>
                </c:pt>
                <c:pt idx="332">
                  <c:v>275.94333333333333</c:v>
                </c:pt>
                <c:pt idx="333">
                  <c:v>280.83333333333331</c:v>
                </c:pt>
                <c:pt idx="334">
                  <c:v>275.88666666666666</c:v>
                </c:pt>
                <c:pt idx="335">
                  <c:v>270.84999999999997</c:v>
                </c:pt>
                <c:pt idx="336">
                  <c:v>268.82666666666665</c:v>
                </c:pt>
                <c:pt idx="337">
                  <c:v>264.31</c:v>
                </c:pt>
                <c:pt idx="338">
                  <c:v>262.46666666666664</c:v>
                </c:pt>
                <c:pt idx="339">
                  <c:v>264.45</c:v>
                </c:pt>
                <c:pt idx="340">
                  <c:v>260.08999999999997</c:v>
                </c:pt>
                <c:pt idx="341">
                  <c:v>264.92666666666668</c:v>
                </c:pt>
                <c:pt idx="342">
                  <c:v>271.06666666666666</c:v>
                </c:pt>
                <c:pt idx="343">
                  <c:v>271.28000000000003</c:v>
                </c:pt>
                <c:pt idx="344">
                  <c:v>277.33333333333331</c:v>
                </c:pt>
                <c:pt idx="345">
                  <c:v>284.42333333333335</c:v>
                </c:pt>
                <c:pt idx="346">
                  <c:v>285.14</c:v>
                </c:pt>
                <c:pt idx="347">
                  <c:v>282.45333333333332</c:v>
                </c:pt>
                <c:pt idx="348">
                  <c:v>283.31</c:v>
                </c:pt>
                <c:pt idx="349">
                  <c:v>292.93333333333334</c:v>
                </c:pt>
                <c:pt idx="350">
                  <c:v>295.60666666666663</c:v>
                </c:pt>
                <c:pt idx="351">
                  <c:v>295.13666666666671</c:v>
                </c:pt>
                <c:pt idx="352">
                  <c:v>296.26333333333332</c:v>
                </c:pt>
                <c:pt idx="353">
                  <c:v>295.32666666666665</c:v>
                </c:pt>
                <c:pt idx="354">
                  <c:v>294.73</c:v>
                </c:pt>
                <c:pt idx="355">
                  <c:v>294.54666666666668</c:v>
                </c:pt>
                <c:pt idx="356">
                  <c:v>292.77333333333337</c:v>
                </c:pt>
                <c:pt idx="357">
                  <c:v>287.9733333333333</c:v>
                </c:pt>
                <c:pt idx="358">
                  <c:v>290.51</c:v>
                </c:pt>
                <c:pt idx="359">
                  <c:v>288.03000000000003</c:v>
                </c:pt>
                <c:pt idx="360">
                  <c:v>293.87666666666667</c:v>
                </c:pt>
                <c:pt idx="361">
                  <c:v>292.19333333333333</c:v>
                </c:pt>
                <c:pt idx="362">
                  <c:v>286.89333333333337</c:v>
                </c:pt>
                <c:pt idx="363">
                  <c:v>290.52</c:v>
                </c:pt>
                <c:pt idx="364">
                  <c:v>292.26333333333332</c:v>
                </c:pt>
                <c:pt idx="365">
                  <c:v>287.17333333333335</c:v>
                </c:pt>
                <c:pt idx="366">
                  <c:v>274.09999999999997</c:v>
                </c:pt>
                <c:pt idx="367">
                  <c:v>272.86666666666667</c:v>
                </c:pt>
                <c:pt idx="368">
                  <c:v>275.72000000000003</c:v>
                </c:pt>
                <c:pt idx="369">
                  <c:v>275.99333333333334</c:v>
                </c:pt>
                <c:pt idx="370">
                  <c:v>275.53333333333336</c:v>
                </c:pt>
                <c:pt idx="371">
                  <c:v>272.11666666666662</c:v>
                </c:pt>
                <c:pt idx="372">
                  <c:v>272.31333333333333</c:v>
                </c:pt>
                <c:pt idx="373">
                  <c:v>264.94</c:v>
                </c:pt>
                <c:pt idx="374">
                  <c:v>259.87</c:v>
                </c:pt>
                <c:pt idx="375">
                  <c:v>256.59666666666664</c:v>
                </c:pt>
                <c:pt idx="376">
                  <c:v>259.17</c:v>
                </c:pt>
                <c:pt idx="377">
                  <c:v>261.83666666666664</c:v>
                </c:pt>
                <c:pt idx="378">
                  <c:v>259.40333333333336</c:v>
                </c:pt>
                <c:pt idx="379">
                  <c:v>261.91333333333336</c:v>
                </c:pt>
                <c:pt idx="380">
                  <c:v>261.82666666666665</c:v>
                </c:pt>
                <c:pt idx="381">
                  <c:v>254.9366666666667</c:v>
                </c:pt>
                <c:pt idx="382">
                  <c:v>249.07666666666663</c:v>
                </c:pt>
                <c:pt idx="383">
                  <c:v>253.23333333333335</c:v>
                </c:pt>
                <c:pt idx="384">
                  <c:v>253.42</c:v>
                </c:pt>
                <c:pt idx="385">
                  <c:v>255.48333333333335</c:v>
                </c:pt>
                <c:pt idx="386">
                  <c:v>261.71333333333331</c:v>
                </c:pt>
                <c:pt idx="387">
                  <c:v>265.3</c:v>
                </c:pt>
                <c:pt idx="388">
                  <c:v>264.96333333333331</c:v>
                </c:pt>
                <c:pt idx="389">
                  <c:v>265.86333333333334</c:v>
                </c:pt>
                <c:pt idx="390">
                  <c:v>258.84999999999997</c:v>
                </c:pt>
                <c:pt idx="391">
                  <c:v>258.5333333333333</c:v>
                </c:pt>
                <c:pt idx="392">
                  <c:v>260.08999999999997</c:v>
                </c:pt>
                <c:pt idx="393">
                  <c:v>255.60666666666665</c:v>
                </c:pt>
                <c:pt idx="394">
                  <c:v>255.37666666666667</c:v>
                </c:pt>
                <c:pt idx="395">
                  <c:v>257.51</c:v>
                </c:pt>
                <c:pt idx="396">
                  <c:v>264.4733333333333</c:v>
                </c:pt>
                <c:pt idx="397">
                  <c:v>258.01</c:v>
                </c:pt>
                <c:pt idx="398">
                  <c:v>261.53000000000003</c:v>
                </c:pt>
                <c:pt idx="399">
                  <c:v>267.91666666666669</c:v>
                </c:pt>
                <c:pt idx="400">
                  <c:v>272.81666666666666</c:v>
                </c:pt>
                <c:pt idx="401">
                  <c:v>276.40666666666669</c:v>
                </c:pt>
                <c:pt idx="402">
                  <c:v>278.34333333333331</c:v>
                </c:pt>
                <c:pt idx="403">
                  <c:v>279.78333333333336</c:v>
                </c:pt>
                <c:pt idx="404">
                  <c:v>276.97666666666669</c:v>
                </c:pt>
                <c:pt idx="405">
                  <c:v>276.7</c:v>
                </c:pt>
                <c:pt idx="406">
                  <c:v>271.15333333333336</c:v>
                </c:pt>
                <c:pt idx="407">
                  <c:v>273.08</c:v>
                </c:pt>
                <c:pt idx="408">
                  <c:v>274.42666666666668</c:v>
                </c:pt>
                <c:pt idx="409">
                  <c:v>267.8</c:v>
                </c:pt>
                <c:pt idx="410">
                  <c:v>259.07666666666665</c:v>
                </c:pt>
                <c:pt idx="411">
                  <c:v>252.51666666666665</c:v>
                </c:pt>
                <c:pt idx="412">
                  <c:v>250.87</c:v>
                </c:pt>
                <c:pt idx="413">
                  <c:v>255.51333333333332</c:v>
                </c:pt>
                <c:pt idx="414">
                  <c:v>252.24</c:v>
                </c:pt>
                <c:pt idx="415">
                  <c:v>252.43000000000004</c:v>
                </c:pt>
                <c:pt idx="416">
                  <c:v>257.14</c:v>
                </c:pt>
                <c:pt idx="417">
                  <c:v>262.29000000000002</c:v>
                </c:pt>
                <c:pt idx="418">
                  <c:v>257.77333333333331</c:v>
                </c:pt>
                <c:pt idx="419">
                  <c:v>257.94333333333333</c:v>
                </c:pt>
                <c:pt idx="420">
                  <c:v>252.48333333333335</c:v>
                </c:pt>
                <c:pt idx="421">
                  <c:v>255.63333333333335</c:v>
                </c:pt>
                <c:pt idx="422">
                  <c:v>247.85333333333332</c:v>
                </c:pt>
                <c:pt idx="423">
                  <c:v>247.36666666666667</c:v>
                </c:pt>
                <c:pt idx="424">
                  <c:v>256.21666666666664</c:v>
                </c:pt>
                <c:pt idx="425">
                  <c:v>263.20333333333332</c:v>
                </c:pt>
                <c:pt idx="426">
                  <c:v>266.97333333333336</c:v>
                </c:pt>
                <c:pt idx="427">
                  <c:v>271.7833333333333</c:v>
                </c:pt>
                <c:pt idx="428">
                  <c:v>276.16333333333336</c:v>
                </c:pt>
                <c:pt idx="429">
                  <c:v>282.3</c:v>
                </c:pt>
                <c:pt idx="430">
                  <c:v>279.9733333333333</c:v>
                </c:pt>
                <c:pt idx="431">
                  <c:v>276.45333333333332</c:v>
                </c:pt>
                <c:pt idx="432">
                  <c:v>276.43</c:v>
                </c:pt>
                <c:pt idx="433">
                  <c:v>277.74</c:v>
                </c:pt>
                <c:pt idx="434">
                  <c:v>287.87333333333333</c:v>
                </c:pt>
                <c:pt idx="435">
                  <c:v>298.54666666666668</c:v>
                </c:pt>
                <c:pt idx="436">
                  <c:v>292.42333333333335</c:v>
                </c:pt>
                <c:pt idx="437">
                  <c:v>286.1466666666667</c:v>
                </c:pt>
                <c:pt idx="438">
                  <c:v>288.7566666666666</c:v>
                </c:pt>
                <c:pt idx="439">
                  <c:v>285.6466666666667</c:v>
                </c:pt>
                <c:pt idx="440">
                  <c:v>287.86999999999995</c:v>
                </c:pt>
                <c:pt idx="441">
                  <c:v>289.25</c:v>
                </c:pt>
                <c:pt idx="442">
                  <c:v>295.5</c:v>
                </c:pt>
                <c:pt idx="443">
                  <c:v>294.30333333333334</c:v>
                </c:pt>
                <c:pt idx="444">
                  <c:v>298.04666666666668</c:v>
                </c:pt>
                <c:pt idx="445">
                  <c:v>312.45333333333338</c:v>
                </c:pt>
                <c:pt idx="446">
                  <c:v>315.79333333333335</c:v>
                </c:pt>
                <c:pt idx="447">
                  <c:v>309.84333333333331</c:v>
                </c:pt>
                <c:pt idx="448">
                  <c:v>310.12</c:v>
                </c:pt>
                <c:pt idx="449">
                  <c:v>313.12666666666661</c:v>
                </c:pt>
                <c:pt idx="450">
                  <c:v>318.65333333333336</c:v>
                </c:pt>
                <c:pt idx="451">
                  <c:v>309</c:v>
                </c:pt>
                <c:pt idx="452">
                  <c:v>306.79333333333329</c:v>
                </c:pt>
                <c:pt idx="453">
                  <c:v>305.90000000000003</c:v>
                </c:pt>
                <c:pt idx="454">
                  <c:v>307.58999999999997</c:v>
                </c:pt>
                <c:pt idx="455">
                  <c:v>314.35333333333335</c:v>
                </c:pt>
                <c:pt idx="456">
                  <c:v>313.40000000000003</c:v>
                </c:pt>
                <c:pt idx="457">
                  <c:v>316.89666666666665</c:v>
                </c:pt>
                <c:pt idx="458">
                  <c:v>312.42333333333335</c:v>
                </c:pt>
                <c:pt idx="459">
                  <c:v>309.80666666666667</c:v>
                </c:pt>
                <c:pt idx="460">
                  <c:v>294.34333333333331</c:v>
                </c:pt>
                <c:pt idx="461">
                  <c:v>296.26666666666665</c:v>
                </c:pt>
                <c:pt idx="462">
                  <c:v>291.17333333333335</c:v>
                </c:pt>
                <c:pt idx="463">
                  <c:v>288.66333333333336</c:v>
                </c:pt>
                <c:pt idx="464">
                  <c:v>301.80333333333334</c:v>
                </c:pt>
                <c:pt idx="465">
                  <c:v>278.59666666666664</c:v>
                </c:pt>
                <c:pt idx="466">
                  <c:v>281.11333333333329</c:v>
                </c:pt>
                <c:pt idx="467">
                  <c:v>286.49</c:v>
                </c:pt>
                <c:pt idx="468">
                  <c:v>308.08666666666664</c:v>
                </c:pt>
                <c:pt idx="469">
                  <c:v>313.86</c:v>
                </c:pt>
                <c:pt idx="470">
                  <c:v>309.05333333333334</c:v>
                </c:pt>
                <c:pt idx="471">
                  <c:v>321.72666666666669</c:v>
                </c:pt>
                <c:pt idx="472">
                  <c:v>322.66333333333336</c:v>
                </c:pt>
                <c:pt idx="473">
                  <c:v>312.54000000000002</c:v>
                </c:pt>
                <c:pt idx="474">
                  <c:v>323.64333333333337</c:v>
                </c:pt>
                <c:pt idx="475">
                  <c:v>322.59666666666664</c:v>
                </c:pt>
                <c:pt idx="476">
                  <c:v>324.49333333333334</c:v>
                </c:pt>
                <c:pt idx="477">
                  <c:v>332.46333333333337</c:v>
                </c:pt>
                <c:pt idx="478">
                  <c:v>332</c:v>
                </c:pt>
                <c:pt idx="479">
                  <c:v>320.44666666666666</c:v>
                </c:pt>
                <c:pt idx="480">
                  <c:v>321.68333333333334</c:v>
                </c:pt>
                <c:pt idx="481">
                  <c:v>317.14000000000004</c:v>
                </c:pt>
                <c:pt idx="482">
                  <c:v>321.12</c:v>
                </c:pt>
                <c:pt idx="483">
                  <c:v>326.53666666666669</c:v>
                </c:pt>
                <c:pt idx="484">
                  <c:v>331.94</c:v>
                </c:pt>
                <c:pt idx="485">
                  <c:v>328.52</c:v>
                </c:pt>
                <c:pt idx="486">
                  <c:v>330.42</c:v>
                </c:pt>
                <c:pt idx="487">
                  <c:v>330.67</c:v>
                </c:pt>
                <c:pt idx="488">
                  <c:v>335.21333333333331</c:v>
                </c:pt>
                <c:pt idx="489">
                  <c:v>346.02</c:v>
                </c:pt>
                <c:pt idx="490">
                  <c:v>341.8</c:v>
                </c:pt>
                <c:pt idx="491">
                  <c:v>334.36999999999995</c:v>
                </c:pt>
                <c:pt idx="492">
                  <c:v>329.45333333333332</c:v>
                </c:pt>
                <c:pt idx="493">
                  <c:v>332.72</c:v>
                </c:pt>
                <c:pt idx="494">
                  <c:v>333.86</c:v>
                </c:pt>
                <c:pt idx="495">
                  <c:v>327.92666666666668</c:v>
                </c:pt>
                <c:pt idx="496">
                  <c:v>329.84666666666664</c:v>
                </c:pt>
                <c:pt idx="497">
                  <c:v>343.32666666666665</c:v>
                </c:pt>
                <c:pt idx="498">
                  <c:v>350.13333333333338</c:v>
                </c:pt>
                <c:pt idx="499">
                  <c:v>348.57333333333332</c:v>
                </c:pt>
                <c:pt idx="500">
                  <c:v>342.99333333333334</c:v>
                </c:pt>
                <c:pt idx="501">
                  <c:v>349.68</c:v>
                </c:pt>
                <c:pt idx="502">
                  <c:v>342.39333333333337</c:v>
                </c:pt>
                <c:pt idx="503">
                  <c:v>351.75333333333333</c:v>
                </c:pt>
                <c:pt idx="504">
                  <c:v>362.28666666666669</c:v>
                </c:pt>
                <c:pt idx="505">
                  <c:v>358.33333333333331</c:v>
                </c:pt>
                <c:pt idx="506">
                  <c:v>349.75</c:v>
                </c:pt>
                <c:pt idx="507">
                  <c:v>362.29999999999995</c:v>
                </c:pt>
                <c:pt idx="508">
                  <c:v>364.48</c:v>
                </c:pt>
                <c:pt idx="509">
                  <c:v>377.07333333333327</c:v>
                </c:pt>
                <c:pt idx="510">
                  <c:v>371.40000000000003</c:v>
                </c:pt>
                <c:pt idx="511">
                  <c:v>365.54666666666662</c:v>
                </c:pt>
                <c:pt idx="512">
                  <c:v>364.95333333333338</c:v>
                </c:pt>
                <c:pt idx="513">
                  <c:v>365.44666666666666</c:v>
                </c:pt>
                <c:pt idx="514">
                  <c:v>363.81333333333333</c:v>
                </c:pt>
                <c:pt idx="515">
                  <c:v>363.39333333333337</c:v>
                </c:pt>
                <c:pt idx="516">
                  <c:v>362.20666666666665</c:v>
                </c:pt>
                <c:pt idx="517">
                  <c:v>356.66666666666669</c:v>
                </c:pt>
                <c:pt idx="518">
                  <c:v>357.69333333333333</c:v>
                </c:pt>
                <c:pt idx="519">
                  <c:v>355.81333333333328</c:v>
                </c:pt>
                <c:pt idx="520">
                  <c:v>351.31333333333333</c:v>
                </c:pt>
                <c:pt idx="521">
                  <c:v>350.21999999999997</c:v>
                </c:pt>
                <c:pt idx="522">
                  <c:v>353.42666666666668</c:v>
                </c:pt>
                <c:pt idx="523">
                  <c:v>357.14000000000004</c:v>
                </c:pt>
                <c:pt idx="524">
                  <c:v>354.56666666666666</c:v>
                </c:pt>
                <c:pt idx="525">
                  <c:v>351.32</c:v>
                </c:pt>
                <c:pt idx="526">
                  <c:v>355.24</c:v>
                </c:pt>
                <c:pt idx="527">
                  <c:v>357.80666666666667</c:v>
                </c:pt>
                <c:pt idx="528">
                  <c:v>361.53999999999996</c:v>
                </c:pt>
                <c:pt idx="529">
                  <c:v>363.13333333333327</c:v>
                </c:pt>
                <c:pt idx="530">
                  <c:v>369.8533333333333</c:v>
                </c:pt>
                <c:pt idx="531">
                  <c:v>352.37999999999994</c:v>
                </c:pt>
                <c:pt idx="532">
                  <c:v>348.42666666666668</c:v>
                </c:pt>
                <c:pt idx="533">
                  <c:v>353.01333333333332</c:v>
                </c:pt>
                <c:pt idx="534">
                  <c:v>358.58666666666664</c:v>
                </c:pt>
                <c:pt idx="535">
                  <c:v>347.24</c:v>
                </c:pt>
                <c:pt idx="536">
                  <c:v>345.6466666666667</c:v>
                </c:pt>
                <c:pt idx="537">
                  <c:v>339.09333333333331</c:v>
                </c:pt>
                <c:pt idx="538">
                  <c:v>360.34</c:v>
                </c:pt>
                <c:pt idx="539">
                  <c:v>356.65333333333336</c:v>
                </c:pt>
                <c:pt idx="540">
                  <c:v>356.5333333333333</c:v>
                </c:pt>
                <c:pt idx="541">
                  <c:v>360.40000000000003</c:v>
                </c:pt>
                <c:pt idx="542">
                  <c:v>364.70666666666665</c:v>
                </c:pt>
                <c:pt idx="543">
                  <c:v>364.52</c:v>
                </c:pt>
                <c:pt idx="544">
                  <c:v>365.10666666666663</c:v>
                </c:pt>
                <c:pt idx="545">
                  <c:v>360.62666666666672</c:v>
                </c:pt>
                <c:pt idx="546">
                  <c:v>350.74666666666667</c:v>
                </c:pt>
                <c:pt idx="547">
                  <c:v>349.13999999999993</c:v>
                </c:pt>
                <c:pt idx="548">
                  <c:v>342.04</c:v>
                </c:pt>
                <c:pt idx="549">
                  <c:v>342.42666666666668</c:v>
                </c:pt>
                <c:pt idx="550">
                  <c:v>349.46</c:v>
                </c:pt>
                <c:pt idx="551">
                  <c:v>343.52</c:v>
                </c:pt>
                <c:pt idx="552">
                  <c:v>341.26666666666665</c:v>
                </c:pt>
                <c:pt idx="553">
                  <c:v>338.06</c:v>
                </c:pt>
                <c:pt idx="554">
                  <c:v>336.37333333333333</c:v>
                </c:pt>
                <c:pt idx="555">
                  <c:v>333.3</c:v>
                </c:pt>
                <c:pt idx="556">
                  <c:v>334.9133333333333</c:v>
                </c:pt>
                <c:pt idx="557">
                  <c:v>332.8</c:v>
                </c:pt>
                <c:pt idx="558">
                  <c:v>333.0333333333333</c:v>
                </c:pt>
                <c:pt idx="559">
                  <c:v>327.44333333333333</c:v>
                </c:pt>
                <c:pt idx="560">
                  <c:v>327.08</c:v>
                </c:pt>
                <c:pt idx="561">
                  <c:v>322.7166666666667</c:v>
                </c:pt>
                <c:pt idx="562">
                  <c:v>325.51666666666671</c:v>
                </c:pt>
                <c:pt idx="563">
                  <c:v>322.80666666666667</c:v>
                </c:pt>
                <c:pt idx="564">
                  <c:v>324.95999999999998</c:v>
                </c:pt>
                <c:pt idx="565">
                  <c:v>327.59999999999997</c:v>
                </c:pt>
                <c:pt idx="566">
                  <c:v>327.37999999999994</c:v>
                </c:pt>
                <c:pt idx="567">
                  <c:v>333.62666666666661</c:v>
                </c:pt>
                <c:pt idx="568">
                  <c:v>331.12</c:v>
                </c:pt>
                <c:pt idx="569">
                  <c:v>322.52666666666664</c:v>
                </c:pt>
                <c:pt idx="570">
                  <c:v>316.54000000000002</c:v>
                </c:pt>
                <c:pt idx="571">
                  <c:v>316.08999999999997</c:v>
                </c:pt>
                <c:pt idx="572">
                  <c:v>314.68666666666667</c:v>
                </c:pt>
                <c:pt idx="573">
                  <c:v>319.69</c:v>
                </c:pt>
                <c:pt idx="574">
                  <c:v>311.04000000000002</c:v>
                </c:pt>
                <c:pt idx="575">
                  <c:v>313.59666666666664</c:v>
                </c:pt>
                <c:pt idx="576">
                  <c:v>311.86333333333329</c:v>
                </c:pt>
                <c:pt idx="577">
                  <c:v>316.15666666666664</c:v>
                </c:pt>
                <c:pt idx="578">
                  <c:v>313.34999999999997</c:v>
                </c:pt>
                <c:pt idx="579">
                  <c:v>314.17</c:v>
                </c:pt>
                <c:pt idx="580">
                  <c:v>312.3</c:v>
                </c:pt>
                <c:pt idx="581">
                  <c:v>320.44333333333333</c:v>
                </c:pt>
                <c:pt idx="582">
                  <c:v>325.42</c:v>
                </c:pt>
                <c:pt idx="583">
                  <c:v>333.65</c:v>
                </c:pt>
                <c:pt idx="584">
                  <c:v>329.33333333333331</c:v>
                </c:pt>
                <c:pt idx="585">
                  <c:v>322.93333333333334</c:v>
                </c:pt>
                <c:pt idx="586">
                  <c:v>321.61000000000007</c:v>
                </c:pt>
                <c:pt idx="587">
                  <c:v>327.51000000000005</c:v>
                </c:pt>
                <c:pt idx="588">
                  <c:v>324.58</c:v>
                </c:pt>
                <c:pt idx="589">
                  <c:v>324.86666666666662</c:v>
                </c:pt>
                <c:pt idx="590">
                  <c:v>334.92</c:v>
                </c:pt>
                <c:pt idx="591">
                  <c:v>339.88666666666671</c:v>
                </c:pt>
                <c:pt idx="592">
                  <c:v>346.33333333333331</c:v>
                </c:pt>
                <c:pt idx="593">
                  <c:v>345.73333333333335</c:v>
                </c:pt>
                <c:pt idx="594">
                  <c:v>346.60999999999996</c:v>
                </c:pt>
                <c:pt idx="595">
                  <c:v>349.09999999999997</c:v>
                </c:pt>
                <c:pt idx="596">
                  <c:v>347.07333333333332</c:v>
                </c:pt>
                <c:pt idx="597">
                  <c:v>342.91</c:v>
                </c:pt>
                <c:pt idx="598">
                  <c:v>347.15000000000003</c:v>
                </c:pt>
                <c:pt idx="599">
                  <c:v>344.08666666666664</c:v>
                </c:pt>
                <c:pt idx="600">
                  <c:v>338.48333333333329</c:v>
                </c:pt>
                <c:pt idx="601">
                  <c:v>338.44666666666666</c:v>
                </c:pt>
                <c:pt idx="602">
                  <c:v>337.26666666666665</c:v>
                </c:pt>
                <c:pt idx="603">
                  <c:v>338.34666666666664</c:v>
                </c:pt>
                <c:pt idx="604">
                  <c:v>338.82666666666665</c:v>
                </c:pt>
                <c:pt idx="605">
                  <c:v>337.52666666666664</c:v>
                </c:pt>
                <c:pt idx="606">
                  <c:v>338.33666666666664</c:v>
                </c:pt>
                <c:pt idx="607">
                  <c:v>331.60666666666663</c:v>
                </c:pt>
                <c:pt idx="608">
                  <c:v>331.11</c:v>
                </c:pt>
                <c:pt idx="609">
                  <c:v>354.48333333333335</c:v>
                </c:pt>
                <c:pt idx="610">
                  <c:v>363.08333333333331</c:v>
                </c:pt>
                <c:pt idx="611">
                  <c:v>365.25</c:v>
                </c:pt>
                <c:pt idx="612">
                  <c:v>377.48333333333335</c:v>
                </c:pt>
                <c:pt idx="613">
                  <c:v>378.05333333333334</c:v>
                </c:pt>
                <c:pt idx="614">
                  <c:v>376.65333333333336</c:v>
                </c:pt>
                <c:pt idx="615">
                  <c:v>376.20000000000005</c:v>
                </c:pt>
                <c:pt idx="616">
                  <c:v>374.08333333333331</c:v>
                </c:pt>
                <c:pt idx="617">
                  <c:v>373.09333333333331</c:v>
                </c:pt>
                <c:pt idx="618">
                  <c:v>371.81333333333333</c:v>
                </c:pt>
                <c:pt idx="619">
                  <c:v>372.62333333333339</c:v>
                </c:pt>
                <c:pt idx="620">
                  <c:v>369.4666666666667</c:v>
                </c:pt>
                <c:pt idx="621">
                  <c:v>367.2</c:v>
                </c:pt>
                <c:pt idx="622">
                  <c:v>359.91666666666669</c:v>
                </c:pt>
                <c:pt idx="623">
                  <c:v>360.16666666666669</c:v>
                </c:pt>
                <c:pt idx="624">
                  <c:v>358.1366666666666</c:v>
                </c:pt>
                <c:pt idx="625">
                  <c:v>346.85999999999996</c:v>
                </c:pt>
                <c:pt idx="626">
                  <c:v>353.29999999999995</c:v>
                </c:pt>
                <c:pt idx="627">
                  <c:v>353.35999999999996</c:v>
                </c:pt>
                <c:pt idx="628">
                  <c:v>345.26666666666665</c:v>
                </c:pt>
                <c:pt idx="629">
                  <c:v>343.05333333333328</c:v>
                </c:pt>
                <c:pt idx="630">
                  <c:v>339.76333333333338</c:v>
                </c:pt>
                <c:pt idx="631">
                  <c:v>336.02</c:v>
                </c:pt>
                <c:pt idx="632">
                  <c:v>344.2833333333333</c:v>
                </c:pt>
                <c:pt idx="633">
                  <c:v>347.51333333333332</c:v>
                </c:pt>
                <c:pt idx="634">
                  <c:v>351.89333333333337</c:v>
                </c:pt>
                <c:pt idx="635">
                  <c:v>350.25666666666666</c:v>
                </c:pt>
                <c:pt idx="636">
                  <c:v>347.33</c:v>
                </c:pt>
                <c:pt idx="637">
                  <c:v>345.09</c:v>
                </c:pt>
                <c:pt idx="638">
                  <c:v>336.98666666666662</c:v>
                </c:pt>
                <c:pt idx="639">
                  <c:v>346.94</c:v>
                </c:pt>
                <c:pt idx="640">
                  <c:v>342.52</c:v>
                </c:pt>
                <c:pt idx="641">
                  <c:v>345.90333333333325</c:v>
                </c:pt>
                <c:pt idx="642">
                  <c:v>344.31</c:v>
                </c:pt>
                <c:pt idx="643">
                  <c:v>345.5</c:v>
                </c:pt>
                <c:pt idx="644">
                  <c:v>343.89333333333337</c:v>
                </c:pt>
                <c:pt idx="645">
                  <c:v>350.48666666666668</c:v>
                </c:pt>
                <c:pt idx="646">
                  <c:v>348.21000000000004</c:v>
                </c:pt>
                <c:pt idx="647">
                  <c:v>352.54666666666668</c:v>
                </c:pt>
                <c:pt idx="648">
                  <c:v>349.84999999999997</c:v>
                </c:pt>
                <c:pt idx="649">
                  <c:v>343.73666666666668</c:v>
                </c:pt>
                <c:pt idx="650">
                  <c:v>351.58333333333331</c:v>
                </c:pt>
                <c:pt idx="651">
                  <c:v>350.07666666666665</c:v>
                </c:pt>
                <c:pt idx="652">
                  <c:v>346.07666666666665</c:v>
                </c:pt>
                <c:pt idx="653">
                  <c:v>350.69333333333338</c:v>
                </c:pt>
                <c:pt idx="654">
                  <c:v>347.29666666666662</c:v>
                </c:pt>
                <c:pt idx="655">
                  <c:v>346.74333333333334</c:v>
                </c:pt>
                <c:pt idx="656">
                  <c:v>344.2</c:v>
                </c:pt>
                <c:pt idx="657">
                  <c:v>343.48</c:v>
                </c:pt>
                <c:pt idx="658">
                  <c:v>340.88333333333338</c:v>
                </c:pt>
                <c:pt idx="659">
                  <c:v>342.22</c:v>
                </c:pt>
                <c:pt idx="660">
                  <c:v>341.62000000000006</c:v>
                </c:pt>
                <c:pt idx="661">
                  <c:v>337.98333333333335</c:v>
                </c:pt>
                <c:pt idx="662">
                  <c:v>339.03000000000003</c:v>
                </c:pt>
                <c:pt idx="663">
                  <c:v>339.9666666666667</c:v>
                </c:pt>
                <c:pt idx="664">
                  <c:v>343.16666666666669</c:v>
                </c:pt>
                <c:pt idx="665">
                  <c:v>341.68</c:v>
                </c:pt>
                <c:pt idx="666">
                  <c:v>343.45</c:v>
                </c:pt>
                <c:pt idx="667">
                  <c:v>344.32333333333332</c:v>
                </c:pt>
                <c:pt idx="668">
                  <c:v>339.41666666666669</c:v>
                </c:pt>
                <c:pt idx="669">
                  <c:v>340.08</c:v>
                </c:pt>
                <c:pt idx="670">
                  <c:v>336.41666666666669</c:v>
                </c:pt>
                <c:pt idx="671">
                  <c:v>335.20333333333332</c:v>
                </c:pt>
                <c:pt idx="672">
                  <c:v>333.69333333333333</c:v>
                </c:pt>
                <c:pt idx="673">
                  <c:v>331.45333333333332</c:v>
                </c:pt>
                <c:pt idx="674">
                  <c:v>327.49</c:v>
                </c:pt>
                <c:pt idx="675">
                  <c:v>331.37</c:v>
                </c:pt>
                <c:pt idx="676">
                  <c:v>330.30333333333334</c:v>
                </c:pt>
                <c:pt idx="677">
                  <c:v>330.79666666666662</c:v>
                </c:pt>
                <c:pt idx="678">
                  <c:v>325.22666666666669</c:v>
                </c:pt>
                <c:pt idx="679">
                  <c:v>323.92</c:v>
                </c:pt>
                <c:pt idx="680">
                  <c:v>324.62333333333333</c:v>
                </c:pt>
                <c:pt idx="681">
                  <c:v>329.98999999999995</c:v>
                </c:pt>
                <c:pt idx="682">
                  <c:v>328.38666666666671</c:v>
                </c:pt>
                <c:pt idx="683">
                  <c:v>325.95999999999998</c:v>
                </c:pt>
                <c:pt idx="684">
                  <c:v>324.16333333333336</c:v>
                </c:pt>
                <c:pt idx="685">
                  <c:v>318.61666666666662</c:v>
                </c:pt>
                <c:pt idx="686">
                  <c:v>320.86666666666667</c:v>
                </c:pt>
                <c:pt idx="687">
                  <c:v>317.30666666666667</c:v>
                </c:pt>
                <c:pt idx="688">
                  <c:v>314.92666666666668</c:v>
                </c:pt>
                <c:pt idx="689">
                  <c:v>313.11333333333329</c:v>
                </c:pt>
                <c:pt idx="690">
                  <c:v>312.37333333333333</c:v>
                </c:pt>
                <c:pt idx="691">
                  <c:v>311.24</c:v>
                </c:pt>
                <c:pt idx="692">
                  <c:v>312.22999999999996</c:v>
                </c:pt>
                <c:pt idx="693">
                  <c:v>311.05666666666667</c:v>
                </c:pt>
                <c:pt idx="694">
                  <c:v>312.67333333333335</c:v>
                </c:pt>
                <c:pt idx="695">
                  <c:v>304.08</c:v>
                </c:pt>
                <c:pt idx="696">
                  <c:v>310.35666666666668</c:v>
                </c:pt>
                <c:pt idx="697">
                  <c:v>308</c:v>
                </c:pt>
                <c:pt idx="698">
                  <c:v>305.44666666666666</c:v>
                </c:pt>
                <c:pt idx="699">
                  <c:v>305.57333333333332</c:v>
                </c:pt>
                <c:pt idx="700">
                  <c:v>304.68</c:v>
                </c:pt>
                <c:pt idx="701">
                  <c:v>300.50333333333333</c:v>
                </c:pt>
                <c:pt idx="702">
                  <c:v>299.45333333333332</c:v>
                </c:pt>
                <c:pt idx="703">
                  <c:v>296.41666666666669</c:v>
                </c:pt>
                <c:pt idx="704">
                  <c:v>291.30333333333334</c:v>
                </c:pt>
                <c:pt idx="705">
                  <c:v>292.56</c:v>
                </c:pt>
                <c:pt idx="706">
                  <c:v>292.93333333333334</c:v>
                </c:pt>
                <c:pt idx="707">
                  <c:v>287.98333333333335</c:v>
                </c:pt>
                <c:pt idx="708">
                  <c:v>287.88333333333333</c:v>
                </c:pt>
                <c:pt idx="709">
                  <c:v>282.31666666666666</c:v>
                </c:pt>
                <c:pt idx="710">
                  <c:v>278.58333333333331</c:v>
                </c:pt>
                <c:pt idx="711">
                  <c:v>277.5333333333333</c:v>
                </c:pt>
                <c:pt idx="712">
                  <c:v>279.40000000000003</c:v>
                </c:pt>
                <c:pt idx="713">
                  <c:v>281.56666666666666</c:v>
                </c:pt>
                <c:pt idx="714">
                  <c:v>282.35000000000002</c:v>
                </c:pt>
                <c:pt idx="715">
                  <c:v>287.55</c:v>
                </c:pt>
                <c:pt idx="716">
                  <c:v>292.2</c:v>
                </c:pt>
                <c:pt idx="717">
                  <c:v>290.88333333333333</c:v>
                </c:pt>
                <c:pt idx="718">
                  <c:v>291.41666666666669</c:v>
                </c:pt>
                <c:pt idx="719">
                  <c:v>290.90000000000003</c:v>
                </c:pt>
                <c:pt idx="720">
                  <c:v>289.21666666666664</c:v>
                </c:pt>
                <c:pt idx="721">
                  <c:v>287.08333333333331</c:v>
                </c:pt>
                <c:pt idx="722">
                  <c:v>282.46666666666664</c:v>
                </c:pt>
                <c:pt idx="723">
                  <c:v>277.25</c:v>
                </c:pt>
                <c:pt idx="724">
                  <c:v>272.65000000000003</c:v>
                </c:pt>
                <c:pt idx="725">
                  <c:v>265.83333333333331</c:v>
                </c:pt>
                <c:pt idx="726">
                  <c:v>269.3</c:v>
                </c:pt>
                <c:pt idx="727">
                  <c:v>272.76666666666671</c:v>
                </c:pt>
                <c:pt idx="728">
                  <c:v>273.68333333333334</c:v>
                </c:pt>
                <c:pt idx="729">
                  <c:v>269.38333333333338</c:v>
                </c:pt>
                <c:pt idx="730">
                  <c:v>260.3</c:v>
                </c:pt>
                <c:pt idx="731">
                  <c:v>262.04999999999995</c:v>
                </c:pt>
                <c:pt idx="732">
                  <c:v>262</c:v>
                </c:pt>
                <c:pt idx="733">
                  <c:v>260.63333333333338</c:v>
                </c:pt>
                <c:pt idx="734">
                  <c:v>261.73333333333329</c:v>
                </c:pt>
                <c:pt idx="735">
                  <c:v>265.55</c:v>
                </c:pt>
                <c:pt idx="736">
                  <c:v>265.46666666666664</c:v>
                </c:pt>
                <c:pt idx="737">
                  <c:v>262.48333333333329</c:v>
                </c:pt>
                <c:pt idx="738">
                  <c:v>277.33333333333331</c:v>
                </c:pt>
                <c:pt idx="739">
                  <c:v>277.34999999999997</c:v>
                </c:pt>
                <c:pt idx="740">
                  <c:v>270.73333333333335</c:v>
                </c:pt>
                <c:pt idx="741">
                  <c:v>269.3</c:v>
                </c:pt>
                <c:pt idx="742">
                  <c:v>269.08333333333331</c:v>
                </c:pt>
                <c:pt idx="743">
                  <c:v>270.5333333333333</c:v>
                </c:pt>
                <c:pt idx="744">
                  <c:v>267.73333333333335</c:v>
                </c:pt>
                <c:pt idx="745">
                  <c:v>267.28333333333336</c:v>
                </c:pt>
                <c:pt idx="746">
                  <c:v>264.63333333333338</c:v>
                </c:pt>
                <c:pt idx="747">
                  <c:v>264.43333333333334</c:v>
                </c:pt>
                <c:pt idx="748">
                  <c:v>266.61666666666667</c:v>
                </c:pt>
                <c:pt idx="749">
                  <c:v>262.88333333333333</c:v>
                </c:pt>
                <c:pt idx="750">
                  <c:v>260.68333333333334</c:v>
                </c:pt>
                <c:pt idx="751">
                  <c:v>266.39999999999998</c:v>
                </c:pt>
                <c:pt idx="752">
                  <c:v>261.40000000000003</c:v>
                </c:pt>
                <c:pt idx="753">
                  <c:v>264.33333333333337</c:v>
                </c:pt>
                <c:pt idx="754">
                  <c:v>259.63333333333338</c:v>
                </c:pt>
                <c:pt idx="755">
                  <c:v>264.25</c:v>
                </c:pt>
                <c:pt idx="756">
                  <c:v>266.55</c:v>
                </c:pt>
                <c:pt idx="757">
                  <c:v>268.13333333333338</c:v>
                </c:pt>
                <c:pt idx="758">
                  <c:v>265.31666666666666</c:v>
                </c:pt>
                <c:pt idx="759">
                  <c:v>271.03333333333336</c:v>
                </c:pt>
                <c:pt idx="760">
                  <c:v>270.09999999999997</c:v>
                </c:pt>
                <c:pt idx="761">
                  <c:v>272.93333333333334</c:v>
                </c:pt>
                <c:pt idx="762">
                  <c:v>274.21666666666664</c:v>
                </c:pt>
                <c:pt idx="763">
                  <c:v>275.11666666666662</c:v>
                </c:pt>
                <c:pt idx="764">
                  <c:v>277.73333333333329</c:v>
                </c:pt>
                <c:pt idx="765">
                  <c:v>280.38333333333333</c:v>
                </c:pt>
                <c:pt idx="766">
                  <c:v>275.81666666666666</c:v>
                </c:pt>
                <c:pt idx="767">
                  <c:v>274.73333333333335</c:v>
                </c:pt>
                <c:pt idx="768">
                  <c:v>272.90000000000003</c:v>
                </c:pt>
                <c:pt idx="769">
                  <c:v>276.93333333333334</c:v>
                </c:pt>
                <c:pt idx="770">
                  <c:v>279.83333333333331</c:v>
                </c:pt>
                <c:pt idx="771">
                  <c:v>279.03333333333336</c:v>
                </c:pt>
                <c:pt idx="772">
                  <c:v>274.53333333333336</c:v>
                </c:pt>
                <c:pt idx="773">
                  <c:v>272.83333333333331</c:v>
                </c:pt>
                <c:pt idx="774">
                  <c:v>264.05</c:v>
                </c:pt>
                <c:pt idx="775">
                  <c:v>264.34999999999997</c:v>
                </c:pt>
                <c:pt idx="776">
                  <c:v>264.61666666666667</c:v>
                </c:pt>
                <c:pt idx="777">
                  <c:v>259.91666666666669</c:v>
                </c:pt>
                <c:pt idx="778">
                  <c:v>265.28333333333336</c:v>
                </c:pt>
                <c:pt idx="779">
                  <c:v>269.53333333333336</c:v>
                </c:pt>
                <c:pt idx="780">
                  <c:v>262.65000000000003</c:v>
                </c:pt>
                <c:pt idx="781">
                  <c:v>266.65000000000003</c:v>
                </c:pt>
                <c:pt idx="782">
                  <c:v>265.11666666666667</c:v>
                </c:pt>
                <c:pt idx="783">
                  <c:v>267.41666666666669</c:v>
                </c:pt>
                <c:pt idx="784">
                  <c:v>268.28333333333336</c:v>
                </c:pt>
                <c:pt idx="785">
                  <c:v>268.98333333333329</c:v>
                </c:pt>
                <c:pt idx="786">
                  <c:v>272.66666666666669</c:v>
                </c:pt>
                <c:pt idx="787">
                  <c:v>273.71666666666664</c:v>
                </c:pt>
                <c:pt idx="788">
                  <c:v>277.78333333333336</c:v>
                </c:pt>
                <c:pt idx="789">
                  <c:v>277.96666666666664</c:v>
                </c:pt>
                <c:pt idx="790">
                  <c:v>278.10000000000002</c:v>
                </c:pt>
                <c:pt idx="791">
                  <c:v>280.23333333333329</c:v>
                </c:pt>
                <c:pt idx="792">
                  <c:v>279.31666666666666</c:v>
                </c:pt>
                <c:pt idx="793">
                  <c:v>281.13333333333338</c:v>
                </c:pt>
                <c:pt idx="794">
                  <c:v>279.15000000000003</c:v>
                </c:pt>
                <c:pt idx="795">
                  <c:v>280.68333333333334</c:v>
                </c:pt>
                <c:pt idx="796">
                  <c:v>280.58333333333331</c:v>
                </c:pt>
                <c:pt idx="797">
                  <c:v>281.86666666666667</c:v>
                </c:pt>
                <c:pt idx="798">
                  <c:v>284.08333333333331</c:v>
                </c:pt>
                <c:pt idx="799">
                  <c:v>282.46666666666664</c:v>
                </c:pt>
                <c:pt idx="800">
                  <c:v>285.68333333333334</c:v>
                </c:pt>
                <c:pt idx="801">
                  <c:v>284.05</c:v>
                </c:pt>
                <c:pt idx="802">
                  <c:v>283.86666666666667</c:v>
                </c:pt>
                <c:pt idx="803">
                  <c:v>280.33333333333331</c:v>
                </c:pt>
                <c:pt idx="804">
                  <c:v>280.16666666666669</c:v>
                </c:pt>
                <c:pt idx="805">
                  <c:v>285.68333333333334</c:v>
                </c:pt>
                <c:pt idx="806">
                  <c:v>281.61666666666662</c:v>
                </c:pt>
                <c:pt idx="807">
                  <c:v>279.06666666666666</c:v>
                </c:pt>
                <c:pt idx="808">
                  <c:v>263.71666666666664</c:v>
                </c:pt>
                <c:pt idx="809">
                  <c:v>263.03333333333336</c:v>
                </c:pt>
                <c:pt idx="810">
                  <c:v>258.01666666666671</c:v>
                </c:pt>
                <c:pt idx="811">
                  <c:v>252.68333333333331</c:v>
                </c:pt>
                <c:pt idx="812">
                  <c:v>245.23333333333332</c:v>
                </c:pt>
                <c:pt idx="813">
                  <c:v>240.61333333333334</c:v>
                </c:pt>
                <c:pt idx="814">
                  <c:v>240.4</c:v>
                </c:pt>
                <c:pt idx="815">
                  <c:v>240.45333333333335</c:v>
                </c:pt>
                <c:pt idx="816">
                  <c:v>251.20000000000002</c:v>
                </c:pt>
                <c:pt idx="817">
                  <c:v>251.83</c:v>
                </c:pt>
                <c:pt idx="818">
                  <c:v>257.33333333333331</c:v>
                </c:pt>
                <c:pt idx="819">
                  <c:v>262.25</c:v>
                </c:pt>
                <c:pt idx="820">
                  <c:v>263.38333333333333</c:v>
                </c:pt>
                <c:pt idx="821">
                  <c:v>268.26666666666665</c:v>
                </c:pt>
                <c:pt idx="822">
                  <c:v>268.5333333333333</c:v>
                </c:pt>
                <c:pt idx="823">
                  <c:v>269.08333333333331</c:v>
                </c:pt>
                <c:pt idx="824">
                  <c:v>261.40000000000003</c:v>
                </c:pt>
                <c:pt idx="825">
                  <c:v>267.88333333333333</c:v>
                </c:pt>
                <c:pt idx="826">
                  <c:v>270.7166666666667</c:v>
                </c:pt>
                <c:pt idx="827">
                  <c:v>271.01666666666665</c:v>
                </c:pt>
                <c:pt idx="828">
                  <c:v>267.76666666666665</c:v>
                </c:pt>
                <c:pt idx="829">
                  <c:v>265.25</c:v>
                </c:pt>
                <c:pt idx="830">
                  <c:v>265.63333333333333</c:v>
                </c:pt>
                <c:pt idx="831">
                  <c:v>265.34999999999997</c:v>
                </c:pt>
                <c:pt idx="832">
                  <c:v>266.56666666666666</c:v>
                </c:pt>
                <c:pt idx="833">
                  <c:v>264.2</c:v>
                </c:pt>
                <c:pt idx="834">
                  <c:v>265.85000000000002</c:v>
                </c:pt>
                <c:pt idx="835">
                  <c:v>261.13333333333333</c:v>
                </c:pt>
                <c:pt idx="836">
                  <c:v>265.45</c:v>
                </c:pt>
                <c:pt idx="837">
                  <c:v>264.58333333333331</c:v>
                </c:pt>
                <c:pt idx="838">
                  <c:v>259.76666666666671</c:v>
                </c:pt>
                <c:pt idx="839">
                  <c:v>261.51666666666671</c:v>
                </c:pt>
                <c:pt idx="840">
                  <c:v>264.71666666666664</c:v>
                </c:pt>
                <c:pt idx="841">
                  <c:v>261.21666666666664</c:v>
                </c:pt>
                <c:pt idx="842">
                  <c:v>263.81666666666666</c:v>
                </c:pt>
                <c:pt idx="843">
                  <c:v>270.38333333333333</c:v>
                </c:pt>
                <c:pt idx="844">
                  <c:v>273.66666666666669</c:v>
                </c:pt>
                <c:pt idx="845">
                  <c:v>275.53333333333336</c:v>
                </c:pt>
                <c:pt idx="846">
                  <c:v>272.03333333333336</c:v>
                </c:pt>
                <c:pt idx="847">
                  <c:v>267.45</c:v>
                </c:pt>
                <c:pt idx="848">
                  <c:v>264.60000000000002</c:v>
                </c:pt>
                <c:pt idx="849">
                  <c:v>260.76666666666665</c:v>
                </c:pt>
                <c:pt idx="850">
                  <c:v>258.93333333333334</c:v>
                </c:pt>
                <c:pt idx="851">
                  <c:v>258.21666666666664</c:v>
                </c:pt>
                <c:pt idx="852">
                  <c:v>261.61666666666667</c:v>
                </c:pt>
                <c:pt idx="853">
                  <c:v>258.36666666666667</c:v>
                </c:pt>
                <c:pt idx="854">
                  <c:v>259.36666666666662</c:v>
                </c:pt>
                <c:pt idx="855">
                  <c:v>259.01666666666665</c:v>
                </c:pt>
                <c:pt idx="856">
                  <c:v>248.73333333333335</c:v>
                </c:pt>
                <c:pt idx="857">
                  <c:v>244.78333333333333</c:v>
                </c:pt>
                <c:pt idx="858">
                  <c:v>246.2833333333333</c:v>
                </c:pt>
                <c:pt idx="859">
                  <c:v>247.88333333333333</c:v>
                </c:pt>
                <c:pt idx="860">
                  <c:v>248.9</c:v>
                </c:pt>
                <c:pt idx="861">
                  <c:v>244.15</c:v>
                </c:pt>
                <c:pt idx="862">
                  <c:v>242.16666666666666</c:v>
                </c:pt>
                <c:pt idx="863">
                  <c:v>237.65</c:v>
                </c:pt>
                <c:pt idx="864">
                  <c:v>236.49999999999997</c:v>
                </c:pt>
                <c:pt idx="865">
                  <c:v>239.25</c:v>
                </c:pt>
                <c:pt idx="866">
                  <c:v>238.63333333333333</c:v>
                </c:pt>
                <c:pt idx="867">
                  <c:v>238.26666666666668</c:v>
                </c:pt>
                <c:pt idx="868">
                  <c:v>236.83333333333334</c:v>
                </c:pt>
                <c:pt idx="869">
                  <c:v>241.61666666666667</c:v>
                </c:pt>
                <c:pt idx="870">
                  <c:v>240.98333333333335</c:v>
                </c:pt>
                <c:pt idx="871">
                  <c:v>237.11666666666665</c:v>
                </c:pt>
                <c:pt idx="872">
                  <c:v>231.70000000000002</c:v>
                </c:pt>
                <c:pt idx="873">
                  <c:v>233.25</c:v>
                </c:pt>
                <c:pt idx="874">
                  <c:v>232.26666666666668</c:v>
                </c:pt>
                <c:pt idx="875">
                  <c:v>235.23333333333332</c:v>
                </c:pt>
                <c:pt idx="876">
                  <c:v>232.15</c:v>
                </c:pt>
                <c:pt idx="877">
                  <c:v>233.68333333333337</c:v>
                </c:pt>
                <c:pt idx="878">
                  <c:v>229.83</c:v>
                </c:pt>
                <c:pt idx="879">
                  <c:v>233.23666666666668</c:v>
                </c:pt>
                <c:pt idx="880">
                  <c:v>238.86666666666667</c:v>
                </c:pt>
                <c:pt idx="881">
                  <c:v>229.21</c:v>
                </c:pt>
                <c:pt idx="882">
                  <c:v>233.51666666666665</c:v>
                </c:pt>
                <c:pt idx="883">
                  <c:v>232.72666666666669</c:v>
                </c:pt>
                <c:pt idx="884">
                  <c:v>236.79999999999998</c:v>
                </c:pt>
                <c:pt idx="885">
                  <c:v>238.21666666666667</c:v>
                </c:pt>
                <c:pt idx="886">
                  <c:v>243.4666666666667</c:v>
                </c:pt>
                <c:pt idx="887">
                  <c:v>241.48333333333332</c:v>
                </c:pt>
                <c:pt idx="888">
                  <c:v>241.08333333333334</c:v>
                </c:pt>
                <c:pt idx="889">
                  <c:v>241.11666666666667</c:v>
                </c:pt>
                <c:pt idx="890">
                  <c:v>243.81666666666669</c:v>
                </c:pt>
                <c:pt idx="891">
                  <c:v>236.27</c:v>
                </c:pt>
                <c:pt idx="892">
                  <c:v>239.06666666666663</c:v>
                </c:pt>
                <c:pt idx="893">
                  <c:v>233.62</c:v>
                </c:pt>
                <c:pt idx="894">
                  <c:v>232.85</c:v>
                </c:pt>
                <c:pt idx="895">
                  <c:v>230.48666666666665</c:v>
                </c:pt>
                <c:pt idx="896">
                  <c:v>233.67999999999998</c:v>
                </c:pt>
                <c:pt idx="897">
                  <c:v>234.17666666666665</c:v>
                </c:pt>
                <c:pt idx="898">
                  <c:v>231.17</c:v>
                </c:pt>
                <c:pt idx="899">
                  <c:v>230.76</c:v>
                </c:pt>
                <c:pt idx="900">
                  <c:v>226.60666666666668</c:v>
                </c:pt>
                <c:pt idx="901">
                  <c:v>228.36</c:v>
                </c:pt>
                <c:pt idx="902">
                  <c:v>226.88333333333333</c:v>
                </c:pt>
                <c:pt idx="903">
                  <c:v>225.88333333333333</c:v>
                </c:pt>
                <c:pt idx="904">
                  <c:v>224.50333333333333</c:v>
                </c:pt>
                <c:pt idx="905">
                  <c:v>223.13333333333333</c:v>
                </c:pt>
                <c:pt idx="906">
                  <c:v>231.91666666666666</c:v>
                </c:pt>
                <c:pt idx="907">
                  <c:v>232.84</c:v>
                </c:pt>
                <c:pt idx="908">
                  <c:v>235.08666666666667</c:v>
                </c:pt>
                <c:pt idx="909">
                  <c:v>234.93333333333331</c:v>
                </c:pt>
                <c:pt idx="910">
                  <c:v>234.38</c:v>
                </c:pt>
                <c:pt idx="911">
                  <c:v>229.45000000000002</c:v>
                </c:pt>
                <c:pt idx="912">
                  <c:v>222.64</c:v>
                </c:pt>
                <c:pt idx="913">
                  <c:v>224.87666666666667</c:v>
                </c:pt>
                <c:pt idx="914">
                  <c:v>223.32666666666668</c:v>
                </c:pt>
                <c:pt idx="915">
                  <c:v>237.98666666666668</c:v>
                </c:pt>
                <c:pt idx="916">
                  <c:v>239.07333333333335</c:v>
                </c:pt>
                <c:pt idx="917">
                  <c:v>237.97333333333333</c:v>
                </c:pt>
                <c:pt idx="918">
                  <c:v>244.08</c:v>
                </c:pt>
                <c:pt idx="919">
                  <c:v>231.64666666666668</c:v>
                </c:pt>
                <c:pt idx="920">
                  <c:v>231.14</c:v>
                </c:pt>
                <c:pt idx="921">
                  <c:v>224.0633333333333</c:v>
                </c:pt>
                <c:pt idx="922">
                  <c:v>219.56000000000003</c:v>
                </c:pt>
                <c:pt idx="923">
                  <c:v>216.98000000000002</c:v>
                </c:pt>
                <c:pt idx="924">
                  <c:v>220.75666666666666</c:v>
                </c:pt>
                <c:pt idx="925">
                  <c:v>215.10666666666665</c:v>
                </c:pt>
                <c:pt idx="926">
                  <c:v>208.92000000000004</c:v>
                </c:pt>
                <c:pt idx="927">
                  <c:v>202.08333333333334</c:v>
                </c:pt>
                <c:pt idx="928">
                  <c:v>197.86666666666667</c:v>
                </c:pt>
                <c:pt idx="929">
                  <c:v>200.01666666666665</c:v>
                </c:pt>
                <c:pt idx="930">
                  <c:v>202.53666666666666</c:v>
                </c:pt>
                <c:pt idx="931">
                  <c:v>203.29</c:v>
                </c:pt>
                <c:pt idx="932">
                  <c:v>199.68000000000004</c:v>
                </c:pt>
                <c:pt idx="933">
                  <c:v>190.34333333333333</c:v>
                </c:pt>
                <c:pt idx="934">
                  <c:v>191.49</c:v>
                </c:pt>
                <c:pt idx="935">
                  <c:v>195.82666666666668</c:v>
                </c:pt>
                <c:pt idx="936">
                  <c:v>201.92999999999998</c:v>
                </c:pt>
                <c:pt idx="937">
                  <c:v>201.9433333333333</c:v>
                </c:pt>
                <c:pt idx="938">
                  <c:v>205.62666666666667</c:v>
                </c:pt>
                <c:pt idx="939">
                  <c:v>203.85666666666668</c:v>
                </c:pt>
                <c:pt idx="940">
                  <c:v>200.78666666666666</c:v>
                </c:pt>
                <c:pt idx="941">
                  <c:v>206.76666666666665</c:v>
                </c:pt>
                <c:pt idx="942">
                  <c:v>204.51</c:v>
                </c:pt>
                <c:pt idx="943">
                  <c:v>209.79999999999998</c:v>
                </c:pt>
                <c:pt idx="944">
                  <c:v>216.97</c:v>
                </c:pt>
                <c:pt idx="945">
                  <c:v>212.39</c:v>
                </c:pt>
                <c:pt idx="946">
                  <c:v>208.88333333333333</c:v>
                </c:pt>
                <c:pt idx="947">
                  <c:v>203.17666666666665</c:v>
                </c:pt>
                <c:pt idx="948">
                  <c:v>206.89666666666668</c:v>
                </c:pt>
                <c:pt idx="949">
                  <c:v>209.26999999999998</c:v>
                </c:pt>
                <c:pt idx="950">
                  <c:v>216.39333333333332</c:v>
                </c:pt>
                <c:pt idx="951">
                  <c:v>225.26666666666665</c:v>
                </c:pt>
                <c:pt idx="952">
                  <c:v>222.1933333333333</c:v>
                </c:pt>
                <c:pt idx="953">
                  <c:v>212.01</c:v>
                </c:pt>
                <c:pt idx="954">
                  <c:v>210.41333333333333</c:v>
                </c:pt>
                <c:pt idx="955">
                  <c:v>216.01666666666665</c:v>
                </c:pt>
                <c:pt idx="956">
                  <c:v>211.65333333333334</c:v>
                </c:pt>
                <c:pt idx="957">
                  <c:v>211.57666666666668</c:v>
                </c:pt>
                <c:pt idx="958">
                  <c:v>211.45333333333335</c:v>
                </c:pt>
                <c:pt idx="959">
                  <c:v>206.43999999999997</c:v>
                </c:pt>
                <c:pt idx="960">
                  <c:v>198.24</c:v>
                </c:pt>
                <c:pt idx="961">
                  <c:v>199.83333333333334</c:v>
                </c:pt>
                <c:pt idx="962">
                  <c:v>200.72</c:v>
                </c:pt>
                <c:pt idx="963">
                  <c:v>210.49333333333334</c:v>
                </c:pt>
                <c:pt idx="964">
                  <c:v>212.90666666666667</c:v>
                </c:pt>
                <c:pt idx="965">
                  <c:v>212.32666666666668</c:v>
                </c:pt>
                <c:pt idx="966">
                  <c:v>217.77666666666667</c:v>
                </c:pt>
                <c:pt idx="967">
                  <c:v>207.78</c:v>
                </c:pt>
                <c:pt idx="968">
                  <c:v>198.73666666666668</c:v>
                </c:pt>
                <c:pt idx="969">
                  <c:v>179.36333333333332</c:v>
                </c:pt>
                <c:pt idx="970">
                  <c:v>185.17333333333332</c:v>
                </c:pt>
                <c:pt idx="971">
                  <c:v>168.92000000000002</c:v>
                </c:pt>
                <c:pt idx="972">
                  <c:v>161.05333333333334</c:v>
                </c:pt>
                <c:pt idx="973">
                  <c:v>174.24333333333334</c:v>
                </c:pt>
                <c:pt idx="974">
                  <c:v>170.22666666666669</c:v>
                </c:pt>
                <c:pt idx="975">
                  <c:v>182.25333333333333</c:v>
                </c:pt>
                <c:pt idx="976">
                  <c:v>175.79333333333332</c:v>
                </c:pt>
                <c:pt idx="977">
                  <c:v>200.79333333333338</c:v>
                </c:pt>
                <c:pt idx="978">
                  <c:v>204.59666666666666</c:v>
                </c:pt>
                <c:pt idx="979">
                  <c:v>208.07666666666668</c:v>
                </c:pt>
                <c:pt idx="980">
                  <c:v>221.62</c:v>
                </c:pt>
                <c:pt idx="981">
                  <c:v>230.54</c:v>
                </c:pt>
                <c:pt idx="982">
                  <c:v>235.12</c:v>
                </c:pt>
                <c:pt idx="983">
                  <c:v>234.03333333333333</c:v>
                </c:pt>
                <c:pt idx="984">
                  <c:v>230.78666666666666</c:v>
                </c:pt>
                <c:pt idx="985">
                  <c:v>231.84</c:v>
                </c:pt>
                <c:pt idx="986">
                  <c:v>235.96333333333334</c:v>
                </c:pt>
                <c:pt idx="987">
                  <c:v>244.70000000000002</c:v>
                </c:pt>
                <c:pt idx="988">
                  <c:v>243.01000000000002</c:v>
                </c:pt>
                <c:pt idx="989">
                  <c:v>248.04333333333338</c:v>
                </c:pt>
                <c:pt idx="990">
                  <c:v>258.86666666666667</c:v>
                </c:pt>
                <c:pt idx="991">
                  <c:v>260.91666666666669</c:v>
                </c:pt>
                <c:pt idx="992">
                  <c:v>266.56666666666666</c:v>
                </c:pt>
                <c:pt idx="993">
                  <c:v>260.2166666666667</c:v>
                </c:pt>
                <c:pt idx="994">
                  <c:v>264.44333333333333</c:v>
                </c:pt>
                <c:pt idx="995">
                  <c:v>263.78333333333336</c:v>
                </c:pt>
                <c:pt idx="996">
                  <c:v>269.06</c:v>
                </c:pt>
                <c:pt idx="997">
                  <c:v>270.65666666666669</c:v>
                </c:pt>
                <c:pt idx="998">
                  <c:v>258.13666666666666</c:v>
                </c:pt>
                <c:pt idx="999">
                  <c:v>257.93333333333334</c:v>
                </c:pt>
                <c:pt idx="1000">
                  <c:v>259.17333333333335</c:v>
                </c:pt>
                <c:pt idx="1001">
                  <c:v>261.97666666666669</c:v>
                </c:pt>
                <c:pt idx="1002">
                  <c:v>261.7766666666667</c:v>
                </c:pt>
                <c:pt idx="1003">
                  <c:v>259.69666666666666</c:v>
                </c:pt>
                <c:pt idx="1004">
                  <c:v>253.29999999999998</c:v>
                </c:pt>
                <c:pt idx="1005">
                  <c:v>252.62333333333333</c:v>
                </c:pt>
                <c:pt idx="1006">
                  <c:v>255.57000000000002</c:v>
                </c:pt>
                <c:pt idx="1007">
                  <c:v>259.01666666666671</c:v>
                </c:pt>
                <c:pt idx="1008">
                  <c:v>256.95333333333332</c:v>
                </c:pt>
                <c:pt idx="1009">
                  <c:v>254.0566666666667</c:v>
                </c:pt>
                <c:pt idx="1010">
                  <c:v>262.19</c:v>
                </c:pt>
                <c:pt idx="1011">
                  <c:v>261.45666666666665</c:v>
                </c:pt>
                <c:pt idx="1012">
                  <c:v>267.62666666666672</c:v>
                </c:pt>
                <c:pt idx="1013">
                  <c:v>265.91666666666669</c:v>
                </c:pt>
                <c:pt idx="1014">
                  <c:v>269.99333333333334</c:v>
                </c:pt>
                <c:pt idx="1015">
                  <c:v>273.60666666666668</c:v>
                </c:pt>
                <c:pt idx="1016">
                  <c:v>270.83999999999997</c:v>
                </c:pt>
                <c:pt idx="1017">
                  <c:v>267.28000000000003</c:v>
                </c:pt>
                <c:pt idx="1018">
                  <c:v>266.32333333333332</c:v>
                </c:pt>
                <c:pt idx="1019">
                  <c:v>265.8533333333333</c:v>
                </c:pt>
                <c:pt idx="1020">
                  <c:v>264.83</c:v>
                </c:pt>
                <c:pt idx="1021">
                  <c:v>265.58333333333331</c:v>
                </c:pt>
                <c:pt idx="1022">
                  <c:v>266.30333333333328</c:v>
                </c:pt>
                <c:pt idx="1023">
                  <c:v>265.98999999999995</c:v>
                </c:pt>
                <c:pt idx="1024">
                  <c:v>264.26666666666665</c:v>
                </c:pt>
                <c:pt idx="1025">
                  <c:v>268.29000000000002</c:v>
                </c:pt>
                <c:pt idx="1026">
                  <c:v>267.36999999999995</c:v>
                </c:pt>
              </c:numCache>
            </c:numRef>
          </c:val>
          <c:smooth val="0"/>
          <c:extLst>
            <c:ext xmlns:c16="http://schemas.microsoft.com/office/drawing/2014/chart" uri="{C3380CC4-5D6E-409C-BE32-E72D297353CC}">
              <c16:uniqueId val="{00000000-72B5-4FE7-8086-A0D1747F1006}"/>
            </c:ext>
          </c:extLst>
        </c:ser>
        <c:ser>
          <c:idx val="1"/>
          <c:order val="1"/>
          <c:tx>
            <c:strRef>
              <c:f>'market cap-color per treshhold'!$AK$2</c:f>
              <c:strCache>
                <c:ptCount val="1"/>
                <c:pt idx="0">
                  <c:v>AVG PTF 20%</c:v>
                </c:pt>
              </c:strCache>
            </c:strRef>
          </c:tx>
          <c:spPr>
            <a:ln w="28575" cap="rnd">
              <a:solidFill>
                <a:schemeClr val="accent2"/>
              </a:solidFill>
              <a:round/>
            </a:ln>
            <a:effectLst/>
          </c:spPr>
          <c:marker>
            <c:symbol val="none"/>
          </c:marker>
          <c:cat>
            <c:strRef>
              <c:f>'market cap-color per treshhold'!$AI$3:$AI$1029</c:f>
              <c:strCache>
                <c:ptCount val="1027"/>
                <c:pt idx="0">
                  <c:v>12/29/23</c:v>
                </c:pt>
                <c:pt idx="1">
                  <c:v>12/28/23</c:v>
                </c:pt>
                <c:pt idx="2">
                  <c:v>12/27/23</c:v>
                </c:pt>
                <c:pt idx="3">
                  <c:v>12/22/23</c:v>
                </c:pt>
                <c:pt idx="4">
                  <c:v>12/21/23</c:v>
                </c:pt>
                <c:pt idx="5">
                  <c:v>12/20/23</c:v>
                </c:pt>
                <c:pt idx="6">
                  <c:v>12/19/23</c:v>
                </c:pt>
                <c:pt idx="7">
                  <c:v>12/18/23</c:v>
                </c:pt>
                <c:pt idx="8">
                  <c:v>12/15/23</c:v>
                </c:pt>
                <c:pt idx="9">
                  <c:v>12/14/23</c:v>
                </c:pt>
                <c:pt idx="10">
                  <c:v>12/13/23</c:v>
                </c:pt>
                <c:pt idx="11">
                  <c:v>12/12/2023</c:v>
                </c:pt>
                <c:pt idx="12">
                  <c:v>12/11/2023</c:v>
                </c:pt>
                <c:pt idx="13">
                  <c:v>12/08/2023</c:v>
                </c:pt>
                <c:pt idx="14">
                  <c:v>12/07/2023</c:v>
                </c:pt>
                <c:pt idx="15">
                  <c:v>12/06/2023</c:v>
                </c:pt>
                <c:pt idx="16">
                  <c:v>12/05/2023</c:v>
                </c:pt>
                <c:pt idx="17">
                  <c:v>12/04/2023</c:v>
                </c:pt>
                <c:pt idx="18">
                  <c:v>12/01/2023</c:v>
                </c:pt>
                <c:pt idx="19">
                  <c:v>11/30/23</c:v>
                </c:pt>
                <c:pt idx="20">
                  <c:v>11/29/23</c:v>
                </c:pt>
                <c:pt idx="21">
                  <c:v>11/28/23</c:v>
                </c:pt>
                <c:pt idx="22">
                  <c:v>11/27/23</c:v>
                </c:pt>
                <c:pt idx="23">
                  <c:v>11/24/23</c:v>
                </c:pt>
                <c:pt idx="24">
                  <c:v>11/23/23</c:v>
                </c:pt>
                <c:pt idx="25">
                  <c:v>11/22/23</c:v>
                </c:pt>
                <c:pt idx="26">
                  <c:v>11/21/23</c:v>
                </c:pt>
                <c:pt idx="27">
                  <c:v>11/20/23</c:v>
                </c:pt>
                <c:pt idx="28">
                  <c:v>11/17/23</c:v>
                </c:pt>
                <c:pt idx="29">
                  <c:v>11/16/23</c:v>
                </c:pt>
                <c:pt idx="30">
                  <c:v>11/15/23</c:v>
                </c:pt>
                <c:pt idx="31">
                  <c:v>11/14/23</c:v>
                </c:pt>
                <c:pt idx="32">
                  <c:v>11/13/23</c:v>
                </c:pt>
                <c:pt idx="33">
                  <c:v>11/10/2023</c:v>
                </c:pt>
                <c:pt idx="34">
                  <c:v>11/09/2023</c:v>
                </c:pt>
                <c:pt idx="35">
                  <c:v>11/08/2023</c:v>
                </c:pt>
                <c:pt idx="36">
                  <c:v>11/07/2023</c:v>
                </c:pt>
                <c:pt idx="37">
                  <c:v>11/06/2023</c:v>
                </c:pt>
                <c:pt idx="38">
                  <c:v>11/03/2023</c:v>
                </c:pt>
                <c:pt idx="39">
                  <c:v>11/02/2023</c:v>
                </c:pt>
                <c:pt idx="40">
                  <c:v>11/01/2023</c:v>
                </c:pt>
                <c:pt idx="41">
                  <c:v>10/31/23</c:v>
                </c:pt>
                <c:pt idx="42">
                  <c:v>10/30/23</c:v>
                </c:pt>
                <c:pt idx="43">
                  <c:v>10/27/23</c:v>
                </c:pt>
                <c:pt idx="44">
                  <c:v>10/26/23</c:v>
                </c:pt>
                <c:pt idx="45">
                  <c:v>10/25/23</c:v>
                </c:pt>
                <c:pt idx="46">
                  <c:v>10/24/23</c:v>
                </c:pt>
                <c:pt idx="47">
                  <c:v>10/23/23</c:v>
                </c:pt>
                <c:pt idx="48">
                  <c:v>10/20/23</c:v>
                </c:pt>
                <c:pt idx="49">
                  <c:v>10/19/23</c:v>
                </c:pt>
                <c:pt idx="50">
                  <c:v>10/18/23</c:v>
                </c:pt>
                <c:pt idx="51">
                  <c:v>10/17/23</c:v>
                </c:pt>
                <c:pt idx="52">
                  <c:v>10/16/23</c:v>
                </c:pt>
                <c:pt idx="53">
                  <c:v>10/13/23</c:v>
                </c:pt>
                <c:pt idx="54">
                  <c:v>10/12/2023</c:v>
                </c:pt>
                <c:pt idx="55">
                  <c:v>10/11/2023</c:v>
                </c:pt>
                <c:pt idx="56">
                  <c:v>10/10/2023</c:v>
                </c:pt>
                <c:pt idx="57">
                  <c:v>10/09/2023</c:v>
                </c:pt>
                <c:pt idx="58">
                  <c:v>10/06/2023</c:v>
                </c:pt>
                <c:pt idx="59">
                  <c:v>10/05/2023</c:v>
                </c:pt>
                <c:pt idx="60">
                  <c:v>10/04/2023</c:v>
                </c:pt>
                <c:pt idx="61">
                  <c:v>10/03/2023</c:v>
                </c:pt>
                <c:pt idx="62">
                  <c:v>10/02/2023</c:v>
                </c:pt>
                <c:pt idx="63">
                  <c:v>09/29/23</c:v>
                </c:pt>
                <c:pt idx="64">
                  <c:v>09/28/23</c:v>
                </c:pt>
                <c:pt idx="65">
                  <c:v>09/27/23</c:v>
                </c:pt>
                <c:pt idx="66">
                  <c:v>09/26/23</c:v>
                </c:pt>
                <c:pt idx="67">
                  <c:v>09/25/23</c:v>
                </c:pt>
                <c:pt idx="68">
                  <c:v>09/22/23</c:v>
                </c:pt>
                <c:pt idx="69">
                  <c:v>09/21/23</c:v>
                </c:pt>
                <c:pt idx="70">
                  <c:v>09/20/23</c:v>
                </c:pt>
                <c:pt idx="71">
                  <c:v>09/19/23</c:v>
                </c:pt>
                <c:pt idx="72">
                  <c:v>09/18/23</c:v>
                </c:pt>
                <c:pt idx="73">
                  <c:v>09/15/23</c:v>
                </c:pt>
                <c:pt idx="74">
                  <c:v>09/14/23</c:v>
                </c:pt>
                <c:pt idx="75">
                  <c:v>09/13/23</c:v>
                </c:pt>
                <c:pt idx="76">
                  <c:v>09/12/2023</c:v>
                </c:pt>
                <c:pt idx="77">
                  <c:v>09/11/2023</c:v>
                </c:pt>
                <c:pt idx="78">
                  <c:v>09/08/2023</c:v>
                </c:pt>
                <c:pt idx="79">
                  <c:v>09/07/2023</c:v>
                </c:pt>
                <c:pt idx="80">
                  <c:v>09/06/2023</c:v>
                </c:pt>
                <c:pt idx="81">
                  <c:v>09/05/2023</c:v>
                </c:pt>
                <c:pt idx="82">
                  <c:v>09/04/2023</c:v>
                </c:pt>
                <c:pt idx="83">
                  <c:v>09/01/2023</c:v>
                </c:pt>
                <c:pt idx="84">
                  <c:v>08/31/23</c:v>
                </c:pt>
                <c:pt idx="85">
                  <c:v>08/30/23</c:v>
                </c:pt>
                <c:pt idx="86">
                  <c:v>08/29/23</c:v>
                </c:pt>
                <c:pt idx="87">
                  <c:v>08/28/23</c:v>
                </c:pt>
                <c:pt idx="88">
                  <c:v>08/25/23</c:v>
                </c:pt>
                <c:pt idx="89">
                  <c:v>08/24/23</c:v>
                </c:pt>
                <c:pt idx="90">
                  <c:v>08/23/23</c:v>
                </c:pt>
                <c:pt idx="91">
                  <c:v>08/22/23</c:v>
                </c:pt>
                <c:pt idx="92">
                  <c:v>08/21/23</c:v>
                </c:pt>
                <c:pt idx="93">
                  <c:v>08/18/23</c:v>
                </c:pt>
                <c:pt idx="94">
                  <c:v>08/17/23</c:v>
                </c:pt>
                <c:pt idx="95">
                  <c:v>08/16/23</c:v>
                </c:pt>
                <c:pt idx="96">
                  <c:v>08/15/23</c:v>
                </c:pt>
                <c:pt idx="97">
                  <c:v>08/14/23</c:v>
                </c:pt>
                <c:pt idx="98">
                  <c:v>08/11/2023</c:v>
                </c:pt>
                <c:pt idx="99">
                  <c:v>08/10/2023</c:v>
                </c:pt>
                <c:pt idx="100">
                  <c:v>08/09/2023</c:v>
                </c:pt>
                <c:pt idx="101">
                  <c:v>08/08/2023</c:v>
                </c:pt>
                <c:pt idx="102">
                  <c:v>08/07/2023</c:v>
                </c:pt>
                <c:pt idx="103">
                  <c:v>08/04/2023</c:v>
                </c:pt>
                <c:pt idx="104">
                  <c:v>08/03/2023</c:v>
                </c:pt>
                <c:pt idx="105">
                  <c:v>08/02/2023</c:v>
                </c:pt>
                <c:pt idx="106">
                  <c:v>08/01/2023</c:v>
                </c:pt>
                <c:pt idx="107">
                  <c:v>07/31/23</c:v>
                </c:pt>
                <c:pt idx="108">
                  <c:v>07/28/23</c:v>
                </c:pt>
                <c:pt idx="109">
                  <c:v>07/27/23</c:v>
                </c:pt>
                <c:pt idx="110">
                  <c:v>07/26/23</c:v>
                </c:pt>
                <c:pt idx="111">
                  <c:v>07/25/23</c:v>
                </c:pt>
                <c:pt idx="112">
                  <c:v>07/24/23</c:v>
                </c:pt>
                <c:pt idx="113">
                  <c:v>07/21/23</c:v>
                </c:pt>
                <c:pt idx="114">
                  <c:v>07/20/23</c:v>
                </c:pt>
                <c:pt idx="115">
                  <c:v>07/19/23</c:v>
                </c:pt>
                <c:pt idx="116">
                  <c:v>07/18/23</c:v>
                </c:pt>
                <c:pt idx="117">
                  <c:v>07/17/23</c:v>
                </c:pt>
                <c:pt idx="118">
                  <c:v>07/14/23</c:v>
                </c:pt>
                <c:pt idx="119">
                  <c:v>07/13/23</c:v>
                </c:pt>
                <c:pt idx="120">
                  <c:v>07/12/2023</c:v>
                </c:pt>
                <c:pt idx="121">
                  <c:v>07/11/2023</c:v>
                </c:pt>
                <c:pt idx="122">
                  <c:v>07/10/2023</c:v>
                </c:pt>
                <c:pt idx="123">
                  <c:v>07/07/2023</c:v>
                </c:pt>
                <c:pt idx="124">
                  <c:v>07/06/2023</c:v>
                </c:pt>
                <c:pt idx="125">
                  <c:v>07/05/2023</c:v>
                </c:pt>
                <c:pt idx="126">
                  <c:v>07/04/2023</c:v>
                </c:pt>
                <c:pt idx="127">
                  <c:v>07/03/2023</c:v>
                </c:pt>
                <c:pt idx="128">
                  <c:v>06/30/23</c:v>
                </c:pt>
                <c:pt idx="129">
                  <c:v>06/29/23</c:v>
                </c:pt>
                <c:pt idx="130">
                  <c:v>06/28/23</c:v>
                </c:pt>
                <c:pt idx="131">
                  <c:v>06/27/23</c:v>
                </c:pt>
                <c:pt idx="132">
                  <c:v>06/26/23</c:v>
                </c:pt>
                <c:pt idx="133">
                  <c:v>06/23/23</c:v>
                </c:pt>
                <c:pt idx="134">
                  <c:v>06/22/23</c:v>
                </c:pt>
                <c:pt idx="135">
                  <c:v>06/21/23</c:v>
                </c:pt>
                <c:pt idx="136">
                  <c:v>06/20/23</c:v>
                </c:pt>
                <c:pt idx="137">
                  <c:v>06/19/23</c:v>
                </c:pt>
                <c:pt idx="138">
                  <c:v>06/16/23</c:v>
                </c:pt>
                <c:pt idx="139">
                  <c:v>06/15/23</c:v>
                </c:pt>
                <c:pt idx="140">
                  <c:v>06/14/23</c:v>
                </c:pt>
                <c:pt idx="141">
                  <c:v>06/13/23</c:v>
                </c:pt>
                <c:pt idx="142">
                  <c:v>06/12/2023</c:v>
                </c:pt>
                <c:pt idx="143">
                  <c:v>06/09/2023</c:v>
                </c:pt>
                <c:pt idx="144">
                  <c:v>06/08/2023</c:v>
                </c:pt>
                <c:pt idx="145">
                  <c:v>06/07/2023</c:v>
                </c:pt>
                <c:pt idx="146">
                  <c:v>06/06/2023</c:v>
                </c:pt>
                <c:pt idx="147">
                  <c:v>06/05/2023</c:v>
                </c:pt>
                <c:pt idx="148">
                  <c:v>06/02/2023</c:v>
                </c:pt>
                <c:pt idx="149">
                  <c:v>06/01/2023</c:v>
                </c:pt>
                <c:pt idx="150">
                  <c:v>05/31/23</c:v>
                </c:pt>
                <c:pt idx="151">
                  <c:v>05/30/23</c:v>
                </c:pt>
                <c:pt idx="152">
                  <c:v>05/29/23</c:v>
                </c:pt>
                <c:pt idx="153">
                  <c:v>05/26/23</c:v>
                </c:pt>
                <c:pt idx="154">
                  <c:v>05/25/23</c:v>
                </c:pt>
                <c:pt idx="155">
                  <c:v>05/24/23</c:v>
                </c:pt>
                <c:pt idx="156">
                  <c:v>05/23/23</c:v>
                </c:pt>
                <c:pt idx="157">
                  <c:v>05/22/23</c:v>
                </c:pt>
                <c:pt idx="158">
                  <c:v>05/19/23</c:v>
                </c:pt>
                <c:pt idx="159">
                  <c:v>05/18/23</c:v>
                </c:pt>
                <c:pt idx="160">
                  <c:v>05/17/23</c:v>
                </c:pt>
                <c:pt idx="161">
                  <c:v>05/16/23</c:v>
                </c:pt>
                <c:pt idx="162">
                  <c:v>05/15/23</c:v>
                </c:pt>
                <c:pt idx="163">
                  <c:v>05/12/2023</c:v>
                </c:pt>
                <c:pt idx="164">
                  <c:v>05/11/2023</c:v>
                </c:pt>
                <c:pt idx="165">
                  <c:v>05/10/2023</c:v>
                </c:pt>
                <c:pt idx="166">
                  <c:v>05/09/2023</c:v>
                </c:pt>
                <c:pt idx="167">
                  <c:v>05/08/2023</c:v>
                </c:pt>
                <c:pt idx="168">
                  <c:v>05/05/2023</c:v>
                </c:pt>
                <c:pt idx="169">
                  <c:v>05/04/2023</c:v>
                </c:pt>
                <c:pt idx="170">
                  <c:v>05/03/2023</c:v>
                </c:pt>
                <c:pt idx="171">
                  <c:v>05/02/2023</c:v>
                </c:pt>
                <c:pt idx="172">
                  <c:v>04/28/23</c:v>
                </c:pt>
                <c:pt idx="173">
                  <c:v>04/27/23</c:v>
                </c:pt>
                <c:pt idx="174">
                  <c:v>04/26/23</c:v>
                </c:pt>
                <c:pt idx="175">
                  <c:v>04/25/23</c:v>
                </c:pt>
                <c:pt idx="176">
                  <c:v>04/24/23</c:v>
                </c:pt>
                <c:pt idx="177">
                  <c:v>04/21/23</c:v>
                </c:pt>
                <c:pt idx="178">
                  <c:v>04/20/23</c:v>
                </c:pt>
                <c:pt idx="179">
                  <c:v>04/19/23</c:v>
                </c:pt>
                <c:pt idx="180">
                  <c:v>04/18/23</c:v>
                </c:pt>
                <c:pt idx="181">
                  <c:v>04/17/23</c:v>
                </c:pt>
                <c:pt idx="182">
                  <c:v>04/14/23</c:v>
                </c:pt>
                <c:pt idx="183">
                  <c:v>04/13/23</c:v>
                </c:pt>
                <c:pt idx="184">
                  <c:v>04/12/2023</c:v>
                </c:pt>
                <c:pt idx="185">
                  <c:v>04/11/2023</c:v>
                </c:pt>
                <c:pt idx="186">
                  <c:v>04/06/2023</c:v>
                </c:pt>
                <c:pt idx="187">
                  <c:v>04/05/2023</c:v>
                </c:pt>
                <c:pt idx="188">
                  <c:v>04/04/2023</c:v>
                </c:pt>
                <c:pt idx="189">
                  <c:v>04/03/2023</c:v>
                </c:pt>
                <c:pt idx="190">
                  <c:v>03/31/23</c:v>
                </c:pt>
                <c:pt idx="191">
                  <c:v>03/30/23</c:v>
                </c:pt>
                <c:pt idx="192">
                  <c:v>03/29/23</c:v>
                </c:pt>
                <c:pt idx="193">
                  <c:v>03/28/23</c:v>
                </c:pt>
                <c:pt idx="194">
                  <c:v>03/27/23</c:v>
                </c:pt>
                <c:pt idx="195">
                  <c:v>03/24/23</c:v>
                </c:pt>
                <c:pt idx="196">
                  <c:v>03/23/23</c:v>
                </c:pt>
                <c:pt idx="197">
                  <c:v>03/22/23</c:v>
                </c:pt>
                <c:pt idx="198">
                  <c:v>03/21/23</c:v>
                </c:pt>
                <c:pt idx="199">
                  <c:v>03/20/23</c:v>
                </c:pt>
                <c:pt idx="200">
                  <c:v>03/17/23</c:v>
                </c:pt>
                <c:pt idx="201">
                  <c:v>03/16/23</c:v>
                </c:pt>
                <c:pt idx="202">
                  <c:v>03/15/23</c:v>
                </c:pt>
                <c:pt idx="203">
                  <c:v>03/14/23</c:v>
                </c:pt>
                <c:pt idx="204">
                  <c:v>03/13/23</c:v>
                </c:pt>
                <c:pt idx="205">
                  <c:v>03/10/2023</c:v>
                </c:pt>
                <c:pt idx="206">
                  <c:v>03/09/2023</c:v>
                </c:pt>
                <c:pt idx="207">
                  <c:v>03/08/2023</c:v>
                </c:pt>
                <c:pt idx="208">
                  <c:v>03/07/2023</c:v>
                </c:pt>
                <c:pt idx="209">
                  <c:v>03/06/2023</c:v>
                </c:pt>
                <c:pt idx="210">
                  <c:v>03/03/2023</c:v>
                </c:pt>
                <c:pt idx="211">
                  <c:v>03/02/2023</c:v>
                </c:pt>
                <c:pt idx="212">
                  <c:v>03/01/2023</c:v>
                </c:pt>
                <c:pt idx="213">
                  <c:v>02/28/23</c:v>
                </c:pt>
                <c:pt idx="214">
                  <c:v>02/27/23</c:v>
                </c:pt>
                <c:pt idx="215">
                  <c:v>02/24/23</c:v>
                </c:pt>
                <c:pt idx="216">
                  <c:v>02/23/23</c:v>
                </c:pt>
                <c:pt idx="217">
                  <c:v>02/22/23</c:v>
                </c:pt>
                <c:pt idx="218">
                  <c:v>02/21/23</c:v>
                </c:pt>
                <c:pt idx="219">
                  <c:v>02/20/23</c:v>
                </c:pt>
                <c:pt idx="220">
                  <c:v>02/17/23</c:v>
                </c:pt>
                <c:pt idx="221">
                  <c:v>02/16/23</c:v>
                </c:pt>
                <c:pt idx="222">
                  <c:v>02/15/23</c:v>
                </c:pt>
                <c:pt idx="223">
                  <c:v>02/14/23</c:v>
                </c:pt>
                <c:pt idx="224">
                  <c:v>02/13/23</c:v>
                </c:pt>
                <c:pt idx="225">
                  <c:v>02/10/2023</c:v>
                </c:pt>
                <c:pt idx="226">
                  <c:v>02/09/2023</c:v>
                </c:pt>
                <c:pt idx="227">
                  <c:v>02/08/2023</c:v>
                </c:pt>
                <c:pt idx="228">
                  <c:v>02/07/2023</c:v>
                </c:pt>
                <c:pt idx="229">
                  <c:v>02/06/2023</c:v>
                </c:pt>
                <c:pt idx="230">
                  <c:v>02/03/2023</c:v>
                </c:pt>
                <c:pt idx="231">
                  <c:v>02/02/2023</c:v>
                </c:pt>
                <c:pt idx="232">
                  <c:v>02/01/2023</c:v>
                </c:pt>
                <c:pt idx="233">
                  <c:v>01/31/23</c:v>
                </c:pt>
                <c:pt idx="234">
                  <c:v>01/30/23</c:v>
                </c:pt>
                <c:pt idx="235">
                  <c:v>01/27/23</c:v>
                </c:pt>
                <c:pt idx="236">
                  <c:v>01/26/23</c:v>
                </c:pt>
                <c:pt idx="237">
                  <c:v>01/25/23</c:v>
                </c:pt>
                <c:pt idx="238">
                  <c:v>01/24/23</c:v>
                </c:pt>
                <c:pt idx="239">
                  <c:v>01/23/23</c:v>
                </c:pt>
                <c:pt idx="240">
                  <c:v>01/20/23</c:v>
                </c:pt>
                <c:pt idx="241">
                  <c:v>01/19/23</c:v>
                </c:pt>
                <c:pt idx="242">
                  <c:v>01/18/23</c:v>
                </c:pt>
                <c:pt idx="243">
                  <c:v>01/17/23</c:v>
                </c:pt>
                <c:pt idx="244">
                  <c:v>01/16/23</c:v>
                </c:pt>
                <c:pt idx="245">
                  <c:v>01/13/23</c:v>
                </c:pt>
                <c:pt idx="246">
                  <c:v>01/12/2023</c:v>
                </c:pt>
                <c:pt idx="247">
                  <c:v>01/11/2023</c:v>
                </c:pt>
                <c:pt idx="248">
                  <c:v>01/10/2023</c:v>
                </c:pt>
                <c:pt idx="249">
                  <c:v>01/09/2023</c:v>
                </c:pt>
                <c:pt idx="250">
                  <c:v>01/06/2023</c:v>
                </c:pt>
                <c:pt idx="251">
                  <c:v>01/05/2023</c:v>
                </c:pt>
                <c:pt idx="252">
                  <c:v>01/04/2023</c:v>
                </c:pt>
                <c:pt idx="253">
                  <c:v>01/03/2023</c:v>
                </c:pt>
                <c:pt idx="254">
                  <c:v>01/02/2023</c:v>
                </c:pt>
                <c:pt idx="255">
                  <c:v>12/30/22</c:v>
                </c:pt>
                <c:pt idx="256">
                  <c:v>12/29/22</c:v>
                </c:pt>
                <c:pt idx="257">
                  <c:v>12/28/22</c:v>
                </c:pt>
                <c:pt idx="258">
                  <c:v>12/27/22</c:v>
                </c:pt>
                <c:pt idx="259">
                  <c:v>12/23/22</c:v>
                </c:pt>
                <c:pt idx="260">
                  <c:v>12/22/22</c:v>
                </c:pt>
                <c:pt idx="261">
                  <c:v>12/21/22</c:v>
                </c:pt>
                <c:pt idx="262">
                  <c:v>12/20/22</c:v>
                </c:pt>
                <c:pt idx="263">
                  <c:v>12/19/22</c:v>
                </c:pt>
                <c:pt idx="264">
                  <c:v>12/16/22</c:v>
                </c:pt>
                <c:pt idx="265">
                  <c:v>12/15/22</c:v>
                </c:pt>
                <c:pt idx="266">
                  <c:v>12/14/22</c:v>
                </c:pt>
                <c:pt idx="267">
                  <c:v>12/13/22</c:v>
                </c:pt>
                <c:pt idx="268">
                  <c:v>12/12/2022</c:v>
                </c:pt>
                <c:pt idx="269">
                  <c:v>12/09/2022</c:v>
                </c:pt>
                <c:pt idx="270">
                  <c:v>12/08/2022</c:v>
                </c:pt>
                <c:pt idx="271">
                  <c:v>12/07/2022</c:v>
                </c:pt>
                <c:pt idx="272">
                  <c:v>12/06/2022</c:v>
                </c:pt>
                <c:pt idx="273">
                  <c:v>12/05/2022</c:v>
                </c:pt>
                <c:pt idx="274">
                  <c:v>12/02/2022</c:v>
                </c:pt>
                <c:pt idx="275">
                  <c:v>12/01/2022</c:v>
                </c:pt>
                <c:pt idx="276">
                  <c:v>11/30/22</c:v>
                </c:pt>
                <c:pt idx="277">
                  <c:v>11/29/22</c:v>
                </c:pt>
                <c:pt idx="278">
                  <c:v>11/28/22</c:v>
                </c:pt>
                <c:pt idx="279">
                  <c:v>11/25/22</c:v>
                </c:pt>
                <c:pt idx="280">
                  <c:v>11/24/22</c:v>
                </c:pt>
                <c:pt idx="281">
                  <c:v>11/23/22</c:v>
                </c:pt>
                <c:pt idx="282">
                  <c:v>11/22/22</c:v>
                </c:pt>
                <c:pt idx="283">
                  <c:v>11/21/22</c:v>
                </c:pt>
                <c:pt idx="284">
                  <c:v>11/18/22</c:v>
                </c:pt>
                <c:pt idx="285">
                  <c:v>11/17/22</c:v>
                </c:pt>
                <c:pt idx="286">
                  <c:v>11/16/22</c:v>
                </c:pt>
                <c:pt idx="287">
                  <c:v>11/15/22</c:v>
                </c:pt>
                <c:pt idx="288">
                  <c:v>11/14/22</c:v>
                </c:pt>
                <c:pt idx="289">
                  <c:v>11/11/2022</c:v>
                </c:pt>
                <c:pt idx="290">
                  <c:v>11/10/2022</c:v>
                </c:pt>
                <c:pt idx="291">
                  <c:v>11/09/2022</c:v>
                </c:pt>
                <c:pt idx="292">
                  <c:v>11/08/2022</c:v>
                </c:pt>
                <c:pt idx="293">
                  <c:v>11/07/2022</c:v>
                </c:pt>
                <c:pt idx="294">
                  <c:v>11/04/2022</c:v>
                </c:pt>
                <c:pt idx="295">
                  <c:v>11/03/2022</c:v>
                </c:pt>
                <c:pt idx="296">
                  <c:v>11/02/2022</c:v>
                </c:pt>
                <c:pt idx="297">
                  <c:v>11/01/2022</c:v>
                </c:pt>
                <c:pt idx="298">
                  <c:v>10/31/22</c:v>
                </c:pt>
                <c:pt idx="299">
                  <c:v>10/28/22</c:v>
                </c:pt>
                <c:pt idx="300">
                  <c:v>10/27/22</c:v>
                </c:pt>
                <c:pt idx="301">
                  <c:v>10/26/22</c:v>
                </c:pt>
                <c:pt idx="302">
                  <c:v>10/25/22</c:v>
                </c:pt>
                <c:pt idx="303">
                  <c:v>10/24/22</c:v>
                </c:pt>
                <c:pt idx="304">
                  <c:v>10/21/22</c:v>
                </c:pt>
                <c:pt idx="305">
                  <c:v>10/20/22</c:v>
                </c:pt>
                <c:pt idx="306">
                  <c:v>10/19/22</c:v>
                </c:pt>
                <c:pt idx="307">
                  <c:v>10/18/22</c:v>
                </c:pt>
                <c:pt idx="308">
                  <c:v>10/17/22</c:v>
                </c:pt>
                <c:pt idx="309">
                  <c:v>10/14/22</c:v>
                </c:pt>
                <c:pt idx="310">
                  <c:v>10/13/22</c:v>
                </c:pt>
                <c:pt idx="311">
                  <c:v>10/12/2022</c:v>
                </c:pt>
                <c:pt idx="312">
                  <c:v>10/11/2022</c:v>
                </c:pt>
                <c:pt idx="313">
                  <c:v>10/10/2022</c:v>
                </c:pt>
                <c:pt idx="314">
                  <c:v>10/07/2022</c:v>
                </c:pt>
                <c:pt idx="315">
                  <c:v>10/06/2022</c:v>
                </c:pt>
                <c:pt idx="316">
                  <c:v>10/05/2022</c:v>
                </c:pt>
                <c:pt idx="317">
                  <c:v>10/04/2022</c:v>
                </c:pt>
                <c:pt idx="318">
                  <c:v>10/03/2022</c:v>
                </c:pt>
                <c:pt idx="319">
                  <c:v>09/30/22</c:v>
                </c:pt>
                <c:pt idx="320">
                  <c:v>09/29/22</c:v>
                </c:pt>
                <c:pt idx="321">
                  <c:v>09/28/22</c:v>
                </c:pt>
                <c:pt idx="322">
                  <c:v>09/27/22</c:v>
                </c:pt>
                <c:pt idx="323">
                  <c:v>09/26/22</c:v>
                </c:pt>
                <c:pt idx="324">
                  <c:v>09/23/22</c:v>
                </c:pt>
                <c:pt idx="325">
                  <c:v>09/22/22</c:v>
                </c:pt>
                <c:pt idx="326">
                  <c:v>09/21/22</c:v>
                </c:pt>
                <c:pt idx="327">
                  <c:v>09/20/22</c:v>
                </c:pt>
                <c:pt idx="328">
                  <c:v>09/19/22</c:v>
                </c:pt>
                <c:pt idx="329">
                  <c:v>09/16/22</c:v>
                </c:pt>
                <c:pt idx="330">
                  <c:v>09/15/22</c:v>
                </c:pt>
                <c:pt idx="331">
                  <c:v>09/14/22</c:v>
                </c:pt>
                <c:pt idx="332">
                  <c:v>09/13/22</c:v>
                </c:pt>
                <c:pt idx="333">
                  <c:v>09/12/2022</c:v>
                </c:pt>
                <c:pt idx="334">
                  <c:v>09/09/2022</c:v>
                </c:pt>
                <c:pt idx="335">
                  <c:v>09/08/2022</c:v>
                </c:pt>
                <c:pt idx="336">
                  <c:v>09/07/2022</c:v>
                </c:pt>
                <c:pt idx="337">
                  <c:v>09/06/2022</c:v>
                </c:pt>
                <c:pt idx="338">
                  <c:v>09/05/2022</c:v>
                </c:pt>
                <c:pt idx="339">
                  <c:v>09/02/2022</c:v>
                </c:pt>
                <c:pt idx="340">
                  <c:v>09/01/2022</c:v>
                </c:pt>
                <c:pt idx="341">
                  <c:v>08/31/22</c:v>
                </c:pt>
                <c:pt idx="342">
                  <c:v>08/30/22</c:v>
                </c:pt>
                <c:pt idx="343">
                  <c:v>08/29/22</c:v>
                </c:pt>
                <c:pt idx="344">
                  <c:v>08/26/22</c:v>
                </c:pt>
                <c:pt idx="345">
                  <c:v>08/25/22</c:v>
                </c:pt>
                <c:pt idx="346">
                  <c:v>08/24/22</c:v>
                </c:pt>
                <c:pt idx="347">
                  <c:v>08/23/22</c:v>
                </c:pt>
                <c:pt idx="348">
                  <c:v>08/22/22</c:v>
                </c:pt>
                <c:pt idx="349">
                  <c:v>08/19/22</c:v>
                </c:pt>
                <c:pt idx="350">
                  <c:v>08/18/22</c:v>
                </c:pt>
                <c:pt idx="351">
                  <c:v>08/17/22</c:v>
                </c:pt>
                <c:pt idx="352">
                  <c:v>08/16/22</c:v>
                </c:pt>
                <c:pt idx="353">
                  <c:v>08/15/22</c:v>
                </c:pt>
                <c:pt idx="354">
                  <c:v>08/12/2022</c:v>
                </c:pt>
                <c:pt idx="355">
                  <c:v>08/11/2022</c:v>
                </c:pt>
                <c:pt idx="356">
                  <c:v>08/10/2022</c:v>
                </c:pt>
                <c:pt idx="357">
                  <c:v>08/09/2022</c:v>
                </c:pt>
                <c:pt idx="358">
                  <c:v>08/08/2022</c:v>
                </c:pt>
                <c:pt idx="359">
                  <c:v>08/05/2022</c:v>
                </c:pt>
                <c:pt idx="360">
                  <c:v>08/04/2022</c:v>
                </c:pt>
                <c:pt idx="361">
                  <c:v>08/03/2022</c:v>
                </c:pt>
                <c:pt idx="362">
                  <c:v>08/02/2022</c:v>
                </c:pt>
                <c:pt idx="363">
                  <c:v>08/01/2022</c:v>
                </c:pt>
                <c:pt idx="364">
                  <c:v>07/29/22</c:v>
                </c:pt>
                <c:pt idx="365">
                  <c:v>07/28/22</c:v>
                </c:pt>
                <c:pt idx="366">
                  <c:v>07/27/22</c:v>
                </c:pt>
                <c:pt idx="367">
                  <c:v>07/26/22</c:v>
                </c:pt>
                <c:pt idx="368">
                  <c:v>07/25/22</c:v>
                </c:pt>
                <c:pt idx="369">
                  <c:v>07/22/22</c:v>
                </c:pt>
                <c:pt idx="370">
                  <c:v>07/21/22</c:v>
                </c:pt>
                <c:pt idx="371">
                  <c:v>07/20/22</c:v>
                </c:pt>
                <c:pt idx="372">
                  <c:v>07/19/22</c:v>
                </c:pt>
                <c:pt idx="373">
                  <c:v>07/18/22</c:v>
                </c:pt>
                <c:pt idx="374">
                  <c:v>07/15/22</c:v>
                </c:pt>
                <c:pt idx="375">
                  <c:v>07/14/22</c:v>
                </c:pt>
                <c:pt idx="376">
                  <c:v>07/13/22</c:v>
                </c:pt>
                <c:pt idx="377">
                  <c:v>07/12/2022</c:v>
                </c:pt>
                <c:pt idx="378">
                  <c:v>07/11/2022</c:v>
                </c:pt>
                <c:pt idx="379">
                  <c:v>07/08/2022</c:v>
                </c:pt>
                <c:pt idx="380">
                  <c:v>07/07/2022</c:v>
                </c:pt>
                <c:pt idx="381">
                  <c:v>07/06/2022</c:v>
                </c:pt>
                <c:pt idx="382">
                  <c:v>07/05/2022</c:v>
                </c:pt>
                <c:pt idx="383">
                  <c:v>07/04/2022</c:v>
                </c:pt>
                <c:pt idx="384">
                  <c:v>07/01/2022</c:v>
                </c:pt>
                <c:pt idx="385">
                  <c:v>06/30/22</c:v>
                </c:pt>
                <c:pt idx="386">
                  <c:v>06/29/22</c:v>
                </c:pt>
                <c:pt idx="387">
                  <c:v>06/28/22</c:v>
                </c:pt>
                <c:pt idx="388">
                  <c:v>06/27/22</c:v>
                </c:pt>
                <c:pt idx="389">
                  <c:v>06/24/22</c:v>
                </c:pt>
                <c:pt idx="390">
                  <c:v>06/23/22</c:v>
                </c:pt>
                <c:pt idx="391">
                  <c:v>06/22/22</c:v>
                </c:pt>
                <c:pt idx="392">
                  <c:v>06/21/22</c:v>
                </c:pt>
                <c:pt idx="393">
                  <c:v>06/20/22</c:v>
                </c:pt>
                <c:pt idx="394">
                  <c:v>06/17/22</c:v>
                </c:pt>
                <c:pt idx="395">
                  <c:v>06/16/22</c:v>
                </c:pt>
                <c:pt idx="396">
                  <c:v>06/15/22</c:v>
                </c:pt>
                <c:pt idx="397">
                  <c:v>06/14/22</c:v>
                </c:pt>
                <c:pt idx="398">
                  <c:v>06/13/22</c:v>
                </c:pt>
                <c:pt idx="399">
                  <c:v>06/10/2022</c:v>
                </c:pt>
                <c:pt idx="400">
                  <c:v>06/09/2022</c:v>
                </c:pt>
                <c:pt idx="401">
                  <c:v>06/08/2022</c:v>
                </c:pt>
                <c:pt idx="402">
                  <c:v>06/07/2022</c:v>
                </c:pt>
                <c:pt idx="403">
                  <c:v>06/06/2022</c:v>
                </c:pt>
                <c:pt idx="404">
                  <c:v>06/03/2022</c:v>
                </c:pt>
                <c:pt idx="405">
                  <c:v>06/02/2022</c:v>
                </c:pt>
                <c:pt idx="406">
                  <c:v>06/01/2022</c:v>
                </c:pt>
                <c:pt idx="407">
                  <c:v>05/31/22</c:v>
                </c:pt>
                <c:pt idx="408">
                  <c:v>05/30/22</c:v>
                </c:pt>
                <c:pt idx="409">
                  <c:v>05/27/22</c:v>
                </c:pt>
                <c:pt idx="410">
                  <c:v>05/26/22</c:v>
                </c:pt>
                <c:pt idx="411">
                  <c:v>05/25/22</c:v>
                </c:pt>
                <c:pt idx="412">
                  <c:v>05/24/22</c:v>
                </c:pt>
                <c:pt idx="413">
                  <c:v>05/23/22</c:v>
                </c:pt>
                <c:pt idx="414">
                  <c:v>05/20/22</c:v>
                </c:pt>
                <c:pt idx="415">
                  <c:v>05/19/22</c:v>
                </c:pt>
                <c:pt idx="416">
                  <c:v>05/18/22</c:v>
                </c:pt>
                <c:pt idx="417">
                  <c:v>05/17/22</c:v>
                </c:pt>
                <c:pt idx="418">
                  <c:v>05/16/22</c:v>
                </c:pt>
                <c:pt idx="419">
                  <c:v>05/13/22</c:v>
                </c:pt>
                <c:pt idx="420">
                  <c:v>05/12/2022</c:v>
                </c:pt>
                <c:pt idx="421">
                  <c:v>05/11/2022</c:v>
                </c:pt>
                <c:pt idx="422">
                  <c:v>05/10/2022</c:v>
                </c:pt>
                <c:pt idx="423">
                  <c:v>05/09/2022</c:v>
                </c:pt>
                <c:pt idx="424">
                  <c:v>05/06/2022</c:v>
                </c:pt>
                <c:pt idx="425">
                  <c:v>05/05/2022</c:v>
                </c:pt>
                <c:pt idx="426">
                  <c:v>05/04/2022</c:v>
                </c:pt>
                <c:pt idx="427">
                  <c:v>05/03/2022</c:v>
                </c:pt>
                <c:pt idx="428">
                  <c:v>05/02/2022</c:v>
                </c:pt>
                <c:pt idx="429">
                  <c:v>04/29/22</c:v>
                </c:pt>
                <c:pt idx="430">
                  <c:v>04/28/22</c:v>
                </c:pt>
                <c:pt idx="431">
                  <c:v>04/27/22</c:v>
                </c:pt>
                <c:pt idx="432">
                  <c:v>04/26/22</c:v>
                </c:pt>
                <c:pt idx="433">
                  <c:v>04/25/22</c:v>
                </c:pt>
                <c:pt idx="434">
                  <c:v>04/22/22</c:v>
                </c:pt>
                <c:pt idx="435">
                  <c:v>04/21/22</c:v>
                </c:pt>
                <c:pt idx="436">
                  <c:v>04/20/22</c:v>
                </c:pt>
                <c:pt idx="437">
                  <c:v>04/19/22</c:v>
                </c:pt>
                <c:pt idx="438">
                  <c:v>04/14/22</c:v>
                </c:pt>
                <c:pt idx="439">
                  <c:v>04/13/22</c:v>
                </c:pt>
                <c:pt idx="440">
                  <c:v>04/12/2022</c:v>
                </c:pt>
                <c:pt idx="441">
                  <c:v>04/11/2022</c:v>
                </c:pt>
                <c:pt idx="442">
                  <c:v>04/08/2022</c:v>
                </c:pt>
                <c:pt idx="443">
                  <c:v>04/07/2022</c:v>
                </c:pt>
                <c:pt idx="444">
                  <c:v>04/06/2022</c:v>
                </c:pt>
                <c:pt idx="445">
                  <c:v>04/05/2022</c:v>
                </c:pt>
                <c:pt idx="446">
                  <c:v>04/04/2022</c:v>
                </c:pt>
                <c:pt idx="447">
                  <c:v>04/01/2022</c:v>
                </c:pt>
                <c:pt idx="448">
                  <c:v>03/31/22</c:v>
                </c:pt>
                <c:pt idx="449">
                  <c:v>03/30/22</c:v>
                </c:pt>
                <c:pt idx="450">
                  <c:v>03/29/22</c:v>
                </c:pt>
                <c:pt idx="451">
                  <c:v>03/28/22</c:v>
                </c:pt>
                <c:pt idx="452">
                  <c:v>03/25/22</c:v>
                </c:pt>
                <c:pt idx="453">
                  <c:v>03/24/22</c:v>
                </c:pt>
                <c:pt idx="454">
                  <c:v>03/23/22</c:v>
                </c:pt>
                <c:pt idx="455">
                  <c:v>03/22/22</c:v>
                </c:pt>
                <c:pt idx="456">
                  <c:v>03/21/22</c:v>
                </c:pt>
                <c:pt idx="457">
                  <c:v>03/18/22</c:v>
                </c:pt>
                <c:pt idx="458">
                  <c:v>03/17/22</c:v>
                </c:pt>
                <c:pt idx="459">
                  <c:v>03/16/22</c:v>
                </c:pt>
                <c:pt idx="460">
                  <c:v>03/15/22</c:v>
                </c:pt>
                <c:pt idx="461">
                  <c:v>03/14/22</c:v>
                </c:pt>
                <c:pt idx="462">
                  <c:v>03/11/2022</c:v>
                </c:pt>
                <c:pt idx="463">
                  <c:v>03/10/2022</c:v>
                </c:pt>
                <c:pt idx="464">
                  <c:v>03/09/2022</c:v>
                </c:pt>
                <c:pt idx="465">
                  <c:v>03/08/2022</c:v>
                </c:pt>
                <c:pt idx="466">
                  <c:v>03/07/2022</c:v>
                </c:pt>
                <c:pt idx="467">
                  <c:v>03/04/2022</c:v>
                </c:pt>
                <c:pt idx="468">
                  <c:v>03/03/2022</c:v>
                </c:pt>
                <c:pt idx="469">
                  <c:v>03/02/2022</c:v>
                </c:pt>
                <c:pt idx="470">
                  <c:v>03/01/2022</c:v>
                </c:pt>
                <c:pt idx="471">
                  <c:v>02/28/22</c:v>
                </c:pt>
                <c:pt idx="472">
                  <c:v>02/25/22</c:v>
                </c:pt>
                <c:pt idx="473">
                  <c:v>02/24/22</c:v>
                </c:pt>
                <c:pt idx="474">
                  <c:v>02/23/22</c:v>
                </c:pt>
                <c:pt idx="475">
                  <c:v>02/22/22</c:v>
                </c:pt>
                <c:pt idx="476">
                  <c:v>02/21/22</c:v>
                </c:pt>
                <c:pt idx="477">
                  <c:v>02/18/22</c:v>
                </c:pt>
                <c:pt idx="478">
                  <c:v>02/17/22</c:v>
                </c:pt>
                <c:pt idx="479">
                  <c:v>02/16/22</c:v>
                </c:pt>
                <c:pt idx="480">
                  <c:v>02/15/22</c:v>
                </c:pt>
                <c:pt idx="481">
                  <c:v>02/14/22</c:v>
                </c:pt>
                <c:pt idx="482">
                  <c:v>02/11/2022</c:v>
                </c:pt>
                <c:pt idx="483">
                  <c:v>02/10/2022</c:v>
                </c:pt>
                <c:pt idx="484">
                  <c:v>02/09/2022</c:v>
                </c:pt>
                <c:pt idx="485">
                  <c:v>02/08/2022</c:v>
                </c:pt>
                <c:pt idx="486">
                  <c:v>02/07/2022</c:v>
                </c:pt>
                <c:pt idx="487">
                  <c:v>02/04/2022</c:v>
                </c:pt>
                <c:pt idx="488">
                  <c:v>02/03/2022</c:v>
                </c:pt>
                <c:pt idx="489">
                  <c:v>02/02/2022</c:v>
                </c:pt>
                <c:pt idx="490">
                  <c:v>02/01/2022</c:v>
                </c:pt>
                <c:pt idx="491">
                  <c:v>01/31/22</c:v>
                </c:pt>
                <c:pt idx="492">
                  <c:v>01/28/22</c:v>
                </c:pt>
                <c:pt idx="493">
                  <c:v>01/27/22</c:v>
                </c:pt>
                <c:pt idx="494">
                  <c:v>01/26/22</c:v>
                </c:pt>
                <c:pt idx="495">
                  <c:v>01/25/22</c:v>
                </c:pt>
                <c:pt idx="496">
                  <c:v>01/24/22</c:v>
                </c:pt>
                <c:pt idx="497">
                  <c:v>01/21/22</c:v>
                </c:pt>
                <c:pt idx="498">
                  <c:v>01/20/22</c:v>
                </c:pt>
                <c:pt idx="499">
                  <c:v>01/19/22</c:v>
                </c:pt>
                <c:pt idx="500">
                  <c:v>01/18/22</c:v>
                </c:pt>
                <c:pt idx="501">
                  <c:v>01/17/22</c:v>
                </c:pt>
                <c:pt idx="502">
                  <c:v>01/14/22</c:v>
                </c:pt>
                <c:pt idx="503">
                  <c:v>01/13/22</c:v>
                </c:pt>
                <c:pt idx="504">
                  <c:v>01/12/2022</c:v>
                </c:pt>
                <c:pt idx="505">
                  <c:v>01/11/2022</c:v>
                </c:pt>
                <c:pt idx="506">
                  <c:v>01/10/2022</c:v>
                </c:pt>
                <c:pt idx="507">
                  <c:v>01/07/2022</c:v>
                </c:pt>
                <c:pt idx="508">
                  <c:v>01/06/2022</c:v>
                </c:pt>
                <c:pt idx="509">
                  <c:v>01/05/2022</c:v>
                </c:pt>
                <c:pt idx="510">
                  <c:v>01/04/2022</c:v>
                </c:pt>
                <c:pt idx="511">
                  <c:v>01/03/2022</c:v>
                </c:pt>
                <c:pt idx="512">
                  <c:v>12/31/21</c:v>
                </c:pt>
                <c:pt idx="513">
                  <c:v>12/30/21</c:v>
                </c:pt>
                <c:pt idx="514">
                  <c:v>12/29/21</c:v>
                </c:pt>
                <c:pt idx="515">
                  <c:v>12/28/21</c:v>
                </c:pt>
                <c:pt idx="516">
                  <c:v>12/27/21</c:v>
                </c:pt>
                <c:pt idx="517">
                  <c:v>12/24/21</c:v>
                </c:pt>
                <c:pt idx="518">
                  <c:v>12/23/21</c:v>
                </c:pt>
                <c:pt idx="519">
                  <c:v>12/22/21</c:v>
                </c:pt>
                <c:pt idx="520">
                  <c:v>12/21/21</c:v>
                </c:pt>
                <c:pt idx="521">
                  <c:v>12/20/21</c:v>
                </c:pt>
                <c:pt idx="522">
                  <c:v>12/17/21</c:v>
                </c:pt>
                <c:pt idx="523">
                  <c:v>12/16/21</c:v>
                </c:pt>
                <c:pt idx="524">
                  <c:v>12/15/21</c:v>
                </c:pt>
                <c:pt idx="525">
                  <c:v>12/14/21</c:v>
                </c:pt>
                <c:pt idx="526">
                  <c:v>12/13/21</c:v>
                </c:pt>
                <c:pt idx="527">
                  <c:v>12/10/2021</c:v>
                </c:pt>
                <c:pt idx="528">
                  <c:v>12/09/2021</c:v>
                </c:pt>
                <c:pt idx="529">
                  <c:v>12/08/2021</c:v>
                </c:pt>
                <c:pt idx="530">
                  <c:v>12/07/2021</c:v>
                </c:pt>
                <c:pt idx="531">
                  <c:v>12/06/2021</c:v>
                </c:pt>
                <c:pt idx="532">
                  <c:v>12/03/2021</c:v>
                </c:pt>
                <c:pt idx="533">
                  <c:v>12/02/2021</c:v>
                </c:pt>
                <c:pt idx="534">
                  <c:v>12/01/2021</c:v>
                </c:pt>
                <c:pt idx="535">
                  <c:v>11/30/21</c:v>
                </c:pt>
                <c:pt idx="536">
                  <c:v>11/29/21</c:v>
                </c:pt>
                <c:pt idx="537">
                  <c:v>11/26/21</c:v>
                </c:pt>
                <c:pt idx="538">
                  <c:v>11/25/21</c:v>
                </c:pt>
                <c:pt idx="539">
                  <c:v>11/24/21</c:v>
                </c:pt>
                <c:pt idx="540">
                  <c:v>11/23/21</c:v>
                </c:pt>
                <c:pt idx="541">
                  <c:v>11/22/21</c:v>
                </c:pt>
                <c:pt idx="542">
                  <c:v>11/19/21</c:v>
                </c:pt>
                <c:pt idx="543">
                  <c:v>11/18/21</c:v>
                </c:pt>
                <c:pt idx="544">
                  <c:v>11/17/21</c:v>
                </c:pt>
                <c:pt idx="545">
                  <c:v>11/16/21</c:v>
                </c:pt>
                <c:pt idx="546">
                  <c:v>11/15/21</c:v>
                </c:pt>
                <c:pt idx="547">
                  <c:v>11/12/2021</c:v>
                </c:pt>
                <c:pt idx="548">
                  <c:v>11/11/2021</c:v>
                </c:pt>
                <c:pt idx="549">
                  <c:v>11/10/2021</c:v>
                </c:pt>
                <c:pt idx="550">
                  <c:v>11/09/2021</c:v>
                </c:pt>
                <c:pt idx="551">
                  <c:v>11/08/2021</c:v>
                </c:pt>
                <c:pt idx="552">
                  <c:v>11/05/2021</c:v>
                </c:pt>
                <c:pt idx="553">
                  <c:v>11/04/2021</c:v>
                </c:pt>
                <c:pt idx="554">
                  <c:v>11/03/2021</c:v>
                </c:pt>
                <c:pt idx="555">
                  <c:v>11/02/2021</c:v>
                </c:pt>
                <c:pt idx="556">
                  <c:v>11/01/2021</c:v>
                </c:pt>
                <c:pt idx="557">
                  <c:v>10/29/21</c:v>
                </c:pt>
                <c:pt idx="558">
                  <c:v>10/28/21</c:v>
                </c:pt>
                <c:pt idx="559">
                  <c:v>10/27/21</c:v>
                </c:pt>
                <c:pt idx="560">
                  <c:v>10/26/21</c:v>
                </c:pt>
                <c:pt idx="561">
                  <c:v>10/25/21</c:v>
                </c:pt>
                <c:pt idx="562">
                  <c:v>10/22/21</c:v>
                </c:pt>
                <c:pt idx="563">
                  <c:v>10/21/21</c:v>
                </c:pt>
                <c:pt idx="564">
                  <c:v>10/20/21</c:v>
                </c:pt>
                <c:pt idx="565">
                  <c:v>10/19/21</c:v>
                </c:pt>
                <c:pt idx="566">
                  <c:v>10/18/21</c:v>
                </c:pt>
                <c:pt idx="567">
                  <c:v>10/15/21</c:v>
                </c:pt>
                <c:pt idx="568">
                  <c:v>10/14/21</c:v>
                </c:pt>
                <c:pt idx="569">
                  <c:v>10/13/21</c:v>
                </c:pt>
                <c:pt idx="570">
                  <c:v>10/12/2021</c:v>
                </c:pt>
                <c:pt idx="571">
                  <c:v>10/11/2021</c:v>
                </c:pt>
                <c:pt idx="572">
                  <c:v>10/08/2021</c:v>
                </c:pt>
                <c:pt idx="573">
                  <c:v>10/07/2021</c:v>
                </c:pt>
                <c:pt idx="574">
                  <c:v>10/06/2021</c:v>
                </c:pt>
                <c:pt idx="575">
                  <c:v>10/05/2021</c:v>
                </c:pt>
                <c:pt idx="576">
                  <c:v>10/04/2021</c:v>
                </c:pt>
                <c:pt idx="577">
                  <c:v>10/01/2021</c:v>
                </c:pt>
                <c:pt idx="578">
                  <c:v>09/30/21</c:v>
                </c:pt>
                <c:pt idx="579">
                  <c:v>09/29/21</c:v>
                </c:pt>
                <c:pt idx="580">
                  <c:v>09/28/21</c:v>
                </c:pt>
                <c:pt idx="581">
                  <c:v>09/27/21</c:v>
                </c:pt>
                <c:pt idx="582">
                  <c:v>09/24/21</c:v>
                </c:pt>
                <c:pt idx="583">
                  <c:v>09/23/21</c:v>
                </c:pt>
                <c:pt idx="584">
                  <c:v>09/22/21</c:v>
                </c:pt>
                <c:pt idx="585">
                  <c:v>09/21/21</c:v>
                </c:pt>
                <c:pt idx="586">
                  <c:v>09/20/21</c:v>
                </c:pt>
                <c:pt idx="587">
                  <c:v>09/17/21</c:v>
                </c:pt>
                <c:pt idx="588">
                  <c:v>09/16/21</c:v>
                </c:pt>
                <c:pt idx="589">
                  <c:v>09/15/21</c:v>
                </c:pt>
                <c:pt idx="590">
                  <c:v>09/14/21</c:v>
                </c:pt>
                <c:pt idx="591">
                  <c:v>09/13/21</c:v>
                </c:pt>
                <c:pt idx="592">
                  <c:v>09/10/2021</c:v>
                </c:pt>
                <c:pt idx="593">
                  <c:v>09/09/2021</c:v>
                </c:pt>
                <c:pt idx="594">
                  <c:v>09/08/2021</c:v>
                </c:pt>
                <c:pt idx="595">
                  <c:v>09/07/2021</c:v>
                </c:pt>
                <c:pt idx="596">
                  <c:v>09/06/2021</c:v>
                </c:pt>
                <c:pt idx="597">
                  <c:v>09/03/2021</c:v>
                </c:pt>
                <c:pt idx="598">
                  <c:v>09/02/2021</c:v>
                </c:pt>
                <c:pt idx="599">
                  <c:v>09/01/2021</c:v>
                </c:pt>
                <c:pt idx="600">
                  <c:v>08/31/21</c:v>
                </c:pt>
                <c:pt idx="601">
                  <c:v>08/30/21</c:v>
                </c:pt>
                <c:pt idx="602">
                  <c:v>08/27/21</c:v>
                </c:pt>
                <c:pt idx="603">
                  <c:v>08/26/21</c:v>
                </c:pt>
                <c:pt idx="604">
                  <c:v>08/25/21</c:v>
                </c:pt>
                <c:pt idx="605">
                  <c:v>08/24/21</c:v>
                </c:pt>
                <c:pt idx="606">
                  <c:v>08/23/21</c:v>
                </c:pt>
                <c:pt idx="607">
                  <c:v>08/20/21</c:v>
                </c:pt>
                <c:pt idx="608">
                  <c:v>08/19/21</c:v>
                </c:pt>
                <c:pt idx="609">
                  <c:v>08/18/21</c:v>
                </c:pt>
                <c:pt idx="610">
                  <c:v>08/17/21</c:v>
                </c:pt>
                <c:pt idx="611">
                  <c:v>08/16/21</c:v>
                </c:pt>
                <c:pt idx="612">
                  <c:v>08/13/21</c:v>
                </c:pt>
                <c:pt idx="613">
                  <c:v>08/12/2021</c:v>
                </c:pt>
                <c:pt idx="614">
                  <c:v>08/11/2021</c:v>
                </c:pt>
                <c:pt idx="615">
                  <c:v>08/10/2021</c:v>
                </c:pt>
                <c:pt idx="616">
                  <c:v>08/09/2021</c:v>
                </c:pt>
                <c:pt idx="617">
                  <c:v>08/06/2021</c:v>
                </c:pt>
                <c:pt idx="618">
                  <c:v>08/05/2021</c:v>
                </c:pt>
                <c:pt idx="619">
                  <c:v>08/04/2021</c:v>
                </c:pt>
                <c:pt idx="620">
                  <c:v>08/03/2021</c:v>
                </c:pt>
                <c:pt idx="621">
                  <c:v>08/02/2021</c:v>
                </c:pt>
                <c:pt idx="622">
                  <c:v>07/30/21</c:v>
                </c:pt>
                <c:pt idx="623">
                  <c:v>07/29/21</c:v>
                </c:pt>
                <c:pt idx="624">
                  <c:v>07/28/21</c:v>
                </c:pt>
                <c:pt idx="625">
                  <c:v>07/27/21</c:v>
                </c:pt>
                <c:pt idx="626">
                  <c:v>07/26/21</c:v>
                </c:pt>
                <c:pt idx="627">
                  <c:v>07/23/21</c:v>
                </c:pt>
                <c:pt idx="628">
                  <c:v>07/22/21</c:v>
                </c:pt>
                <c:pt idx="629">
                  <c:v>07/21/21</c:v>
                </c:pt>
                <c:pt idx="630">
                  <c:v>07/20/21</c:v>
                </c:pt>
                <c:pt idx="631">
                  <c:v>07/19/21</c:v>
                </c:pt>
                <c:pt idx="632">
                  <c:v>07/16/21</c:v>
                </c:pt>
                <c:pt idx="633">
                  <c:v>07/15/21</c:v>
                </c:pt>
                <c:pt idx="634">
                  <c:v>07/14/21</c:v>
                </c:pt>
                <c:pt idx="635">
                  <c:v>07/13/21</c:v>
                </c:pt>
                <c:pt idx="636">
                  <c:v>07/12/2021</c:v>
                </c:pt>
                <c:pt idx="637">
                  <c:v>07/09/2021</c:v>
                </c:pt>
                <c:pt idx="638">
                  <c:v>07/08/2021</c:v>
                </c:pt>
                <c:pt idx="639">
                  <c:v>07/07/2021</c:v>
                </c:pt>
                <c:pt idx="640">
                  <c:v>07/06/2021</c:v>
                </c:pt>
                <c:pt idx="641">
                  <c:v>07/05/2021</c:v>
                </c:pt>
                <c:pt idx="642">
                  <c:v>07/02/2021</c:v>
                </c:pt>
                <c:pt idx="643">
                  <c:v>07/01/2021</c:v>
                </c:pt>
                <c:pt idx="644">
                  <c:v>06/30/21</c:v>
                </c:pt>
                <c:pt idx="645">
                  <c:v>06/29/21</c:v>
                </c:pt>
                <c:pt idx="646">
                  <c:v>06/28/21</c:v>
                </c:pt>
                <c:pt idx="647">
                  <c:v>06/25/21</c:v>
                </c:pt>
                <c:pt idx="648">
                  <c:v>06/24/21</c:v>
                </c:pt>
                <c:pt idx="649">
                  <c:v>06/23/21</c:v>
                </c:pt>
                <c:pt idx="650">
                  <c:v>06/22/21</c:v>
                </c:pt>
                <c:pt idx="651">
                  <c:v>06/21/21</c:v>
                </c:pt>
                <c:pt idx="652">
                  <c:v>06/18/21</c:v>
                </c:pt>
                <c:pt idx="653">
                  <c:v>06/17/21</c:v>
                </c:pt>
                <c:pt idx="654">
                  <c:v>06/16/21</c:v>
                </c:pt>
                <c:pt idx="655">
                  <c:v>06/15/21</c:v>
                </c:pt>
                <c:pt idx="656">
                  <c:v>06/14/21</c:v>
                </c:pt>
                <c:pt idx="657">
                  <c:v>06/11/2021</c:v>
                </c:pt>
                <c:pt idx="658">
                  <c:v>06/10/2021</c:v>
                </c:pt>
                <c:pt idx="659">
                  <c:v>06/09/2021</c:v>
                </c:pt>
                <c:pt idx="660">
                  <c:v>06/08/2021</c:v>
                </c:pt>
                <c:pt idx="661">
                  <c:v>06/07/2021</c:v>
                </c:pt>
                <c:pt idx="662">
                  <c:v>06/04/2021</c:v>
                </c:pt>
                <c:pt idx="663">
                  <c:v>06/03/2021</c:v>
                </c:pt>
                <c:pt idx="664">
                  <c:v>06/02/2021</c:v>
                </c:pt>
                <c:pt idx="665">
                  <c:v>06/01/2021</c:v>
                </c:pt>
                <c:pt idx="666">
                  <c:v>05/31/21</c:v>
                </c:pt>
                <c:pt idx="667">
                  <c:v>05/28/21</c:v>
                </c:pt>
                <c:pt idx="668">
                  <c:v>05/27/21</c:v>
                </c:pt>
                <c:pt idx="669">
                  <c:v>05/26/21</c:v>
                </c:pt>
                <c:pt idx="670">
                  <c:v>05/25/21</c:v>
                </c:pt>
                <c:pt idx="671">
                  <c:v>05/24/21</c:v>
                </c:pt>
                <c:pt idx="672">
                  <c:v>05/21/21</c:v>
                </c:pt>
                <c:pt idx="673">
                  <c:v>05/20/21</c:v>
                </c:pt>
                <c:pt idx="674">
                  <c:v>05/19/21</c:v>
                </c:pt>
                <c:pt idx="675">
                  <c:v>05/18/21</c:v>
                </c:pt>
                <c:pt idx="676">
                  <c:v>05/17/21</c:v>
                </c:pt>
                <c:pt idx="677">
                  <c:v>05/14/21</c:v>
                </c:pt>
                <c:pt idx="678">
                  <c:v>05/13/21</c:v>
                </c:pt>
                <c:pt idx="679">
                  <c:v>05/12/2021</c:v>
                </c:pt>
                <c:pt idx="680">
                  <c:v>05/11/2021</c:v>
                </c:pt>
                <c:pt idx="681">
                  <c:v>05/10/2021</c:v>
                </c:pt>
                <c:pt idx="682">
                  <c:v>05/07/2021</c:v>
                </c:pt>
                <c:pt idx="683">
                  <c:v>05/06/2021</c:v>
                </c:pt>
                <c:pt idx="684">
                  <c:v>05/05/2021</c:v>
                </c:pt>
                <c:pt idx="685">
                  <c:v>05/04/2021</c:v>
                </c:pt>
                <c:pt idx="686">
                  <c:v>05/03/2021</c:v>
                </c:pt>
                <c:pt idx="687">
                  <c:v>04/30/21</c:v>
                </c:pt>
                <c:pt idx="688">
                  <c:v>04/29/21</c:v>
                </c:pt>
                <c:pt idx="689">
                  <c:v>04/28/21</c:v>
                </c:pt>
                <c:pt idx="690">
                  <c:v>04/27/21</c:v>
                </c:pt>
                <c:pt idx="691">
                  <c:v>04/26/21</c:v>
                </c:pt>
                <c:pt idx="692">
                  <c:v>04/23/21</c:v>
                </c:pt>
                <c:pt idx="693">
                  <c:v>04/22/21</c:v>
                </c:pt>
                <c:pt idx="694">
                  <c:v>04/21/21</c:v>
                </c:pt>
                <c:pt idx="695">
                  <c:v>04/20/21</c:v>
                </c:pt>
                <c:pt idx="696">
                  <c:v>04/19/21</c:v>
                </c:pt>
                <c:pt idx="697">
                  <c:v>04/16/21</c:v>
                </c:pt>
                <c:pt idx="698">
                  <c:v>04/15/21</c:v>
                </c:pt>
                <c:pt idx="699">
                  <c:v>04/14/21</c:v>
                </c:pt>
                <c:pt idx="700">
                  <c:v>04/13/21</c:v>
                </c:pt>
                <c:pt idx="701">
                  <c:v>04/12/2021</c:v>
                </c:pt>
                <c:pt idx="702">
                  <c:v>04/09/2021</c:v>
                </c:pt>
                <c:pt idx="703">
                  <c:v>04/08/2021</c:v>
                </c:pt>
                <c:pt idx="704">
                  <c:v>04/07/2021</c:v>
                </c:pt>
                <c:pt idx="705">
                  <c:v>04/06/2021</c:v>
                </c:pt>
                <c:pt idx="706">
                  <c:v>04/01/2021</c:v>
                </c:pt>
                <c:pt idx="707">
                  <c:v>03/31/21</c:v>
                </c:pt>
                <c:pt idx="708">
                  <c:v>03/30/21</c:v>
                </c:pt>
                <c:pt idx="709">
                  <c:v>03/29/21</c:v>
                </c:pt>
                <c:pt idx="710">
                  <c:v>03/26/21</c:v>
                </c:pt>
                <c:pt idx="711">
                  <c:v>03/25/21</c:v>
                </c:pt>
                <c:pt idx="712">
                  <c:v>03/24/21</c:v>
                </c:pt>
                <c:pt idx="713">
                  <c:v>03/23/21</c:v>
                </c:pt>
                <c:pt idx="714">
                  <c:v>03/22/21</c:v>
                </c:pt>
                <c:pt idx="715">
                  <c:v>03/19/21</c:v>
                </c:pt>
                <c:pt idx="716">
                  <c:v>03/18/21</c:v>
                </c:pt>
                <c:pt idx="717">
                  <c:v>03/17/21</c:v>
                </c:pt>
                <c:pt idx="718">
                  <c:v>03/16/21</c:v>
                </c:pt>
                <c:pt idx="719">
                  <c:v>03/15/21</c:v>
                </c:pt>
                <c:pt idx="720">
                  <c:v>03/12/2021</c:v>
                </c:pt>
                <c:pt idx="721">
                  <c:v>03/11/2021</c:v>
                </c:pt>
                <c:pt idx="722">
                  <c:v>03/10/2021</c:v>
                </c:pt>
                <c:pt idx="723">
                  <c:v>03/09/2021</c:v>
                </c:pt>
                <c:pt idx="724">
                  <c:v>03/08/2021</c:v>
                </c:pt>
                <c:pt idx="725">
                  <c:v>03/05/2021</c:v>
                </c:pt>
                <c:pt idx="726">
                  <c:v>03/04/2021</c:v>
                </c:pt>
                <c:pt idx="727">
                  <c:v>03/03/2021</c:v>
                </c:pt>
                <c:pt idx="728">
                  <c:v>03/02/2021</c:v>
                </c:pt>
                <c:pt idx="729">
                  <c:v>03/01/2021</c:v>
                </c:pt>
                <c:pt idx="730">
                  <c:v>02/26/21</c:v>
                </c:pt>
                <c:pt idx="731">
                  <c:v>02/25/21</c:v>
                </c:pt>
                <c:pt idx="732">
                  <c:v>02/24/21</c:v>
                </c:pt>
                <c:pt idx="733">
                  <c:v>02/23/21</c:v>
                </c:pt>
                <c:pt idx="734">
                  <c:v>02/22/21</c:v>
                </c:pt>
                <c:pt idx="735">
                  <c:v>02/19/21</c:v>
                </c:pt>
                <c:pt idx="736">
                  <c:v>02/18/21</c:v>
                </c:pt>
                <c:pt idx="737">
                  <c:v>02/17/21</c:v>
                </c:pt>
                <c:pt idx="738">
                  <c:v>02/16/21</c:v>
                </c:pt>
                <c:pt idx="739">
                  <c:v>02/15/21</c:v>
                </c:pt>
                <c:pt idx="740">
                  <c:v>02/12/2021</c:v>
                </c:pt>
                <c:pt idx="741">
                  <c:v>02/11/2021</c:v>
                </c:pt>
                <c:pt idx="742">
                  <c:v>02/10/2021</c:v>
                </c:pt>
                <c:pt idx="743">
                  <c:v>02/09/2021</c:v>
                </c:pt>
                <c:pt idx="744">
                  <c:v>02/08/2021</c:v>
                </c:pt>
                <c:pt idx="745">
                  <c:v>02/05/2021</c:v>
                </c:pt>
                <c:pt idx="746">
                  <c:v>02/04/2021</c:v>
                </c:pt>
                <c:pt idx="747">
                  <c:v>02/03/2021</c:v>
                </c:pt>
                <c:pt idx="748">
                  <c:v>02/02/2021</c:v>
                </c:pt>
                <c:pt idx="749">
                  <c:v>02/01/2021</c:v>
                </c:pt>
                <c:pt idx="750">
                  <c:v>01/29/21</c:v>
                </c:pt>
                <c:pt idx="751">
                  <c:v>01/28/21</c:v>
                </c:pt>
                <c:pt idx="752">
                  <c:v>01/27/21</c:v>
                </c:pt>
                <c:pt idx="753">
                  <c:v>01/26/21</c:v>
                </c:pt>
                <c:pt idx="754">
                  <c:v>01/25/21</c:v>
                </c:pt>
                <c:pt idx="755">
                  <c:v>01/22/21</c:v>
                </c:pt>
                <c:pt idx="756">
                  <c:v>01/21/21</c:v>
                </c:pt>
                <c:pt idx="757">
                  <c:v>01/20/21</c:v>
                </c:pt>
                <c:pt idx="758">
                  <c:v>01/19/21</c:v>
                </c:pt>
                <c:pt idx="759">
                  <c:v>01/18/21</c:v>
                </c:pt>
                <c:pt idx="760">
                  <c:v>01/15/21</c:v>
                </c:pt>
                <c:pt idx="761">
                  <c:v>01/14/21</c:v>
                </c:pt>
                <c:pt idx="762">
                  <c:v>01/13/21</c:v>
                </c:pt>
                <c:pt idx="763">
                  <c:v>01/12/2021</c:v>
                </c:pt>
                <c:pt idx="764">
                  <c:v>01/11/2021</c:v>
                </c:pt>
                <c:pt idx="765">
                  <c:v>01/08/2021</c:v>
                </c:pt>
                <c:pt idx="766">
                  <c:v>01/07/2021</c:v>
                </c:pt>
                <c:pt idx="767">
                  <c:v>01/06/2021</c:v>
                </c:pt>
                <c:pt idx="768">
                  <c:v>01/05/2021</c:v>
                </c:pt>
                <c:pt idx="769">
                  <c:v>01/04/2021</c:v>
                </c:pt>
                <c:pt idx="770">
                  <c:v>12/31/20</c:v>
                </c:pt>
                <c:pt idx="771">
                  <c:v>12/30/20</c:v>
                </c:pt>
                <c:pt idx="772">
                  <c:v>12/29/20</c:v>
                </c:pt>
                <c:pt idx="773">
                  <c:v>12/28/20</c:v>
                </c:pt>
                <c:pt idx="774">
                  <c:v>12/24/20</c:v>
                </c:pt>
                <c:pt idx="775">
                  <c:v>12/23/20</c:v>
                </c:pt>
                <c:pt idx="776">
                  <c:v>12/22/20</c:v>
                </c:pt>
                <c:pt idx="777">
                  <c:v>12/21/20</c:v>
                </c:pt>
                <c:pt idx="778">
                  <c:v>12/18/20</c:v>
                </c:pt>
                <c:pt idx="779">
                  <c:v>12/17/20</c:v>
                </c:pt>
                <c:pt idx="780">
                  <c:v>12/16/20</c:v>
                </c:pt>
                <c:pt idx="781">
                  <c:v>12/15/20</c:v>
                </c:pt>
                <c:pt idx="782">
                  <c:v>12/14/20</c:v>
                </c:pt>
                <c:pt idx="783">
                  <c:v>12/11/2020</c:v>
                </c:pt>
                <c:pt idx="784">
                  <c:v>12/10/2020</c:v>
                </c:pt>
                <c:pt idx="785">
                  <c:v>12/09/2020</c:v>
                </c:pt>
                <c:pt idx="786">
                  <c:v>12/08/2020</c:v>
                </c:pt>
                <c:pt idx="787">
                  <c:v>12/07/2020</c:v>
                </c:pt>
                <c:pt idx="788">
                  <c:v>12/04/2020</c:v>
                </c:pt>
                <c:pt idx="789">
                  <c:v>12/03/2020</c:v>
                </c:pt>
                <c:pt idx="790">
                  <c:v>12/02/2020</c:v>
                </c:pt>
                <c:pt idx="791">
                  <c:v>12/01/2020</c:v>
                </c:pt>
                <c:pt idx="792">
                  <c:v>11/30/20</c:v>
                </c:pt>
                <c:pt idx="793">
                  <c:v>11/27/20</c:v>
                </c:pt>
                <c:pt idx="794">
                  <c:v>11/26/20</c:v>
                </c:pt>
                <c:pt idx="795">
                  <c:v>11/25/20</c:v>
                </c:pt>
                <c:pt idx="796">
                  <c:v>11/24/20</c:v>
                </c:pt>
                <c:pt idx="797">
                  <c:v>11/23/20</c:v>
                </c:pt>
                <c:pt idx="798">
                  <c:v>11/20/20</c:v>
                </c:pt>
                <c:pt idx="799">
                  <c:v>11/19/20</c:v>
                </c:pt>
                <c:pt idx="800">
                  <c:v>11/18/20</c:v>
                </c:pt>
                <c:pt idx="801">
                  <c:v>11/17/20</c:v>
                </c:pt>
                <c:pt idx="802">
                  <c:v>11/16/20</c:v>
                </c:pt>
                <c:pt idx="803">
                  <c:v>11/13/20</c:v>
                </c:pt>
                <c:pt idx="804">
                  <c:v>11/12/2020</c:v>
                </c:pt>
                <c:pt idx="805">
                  <c:v>11/11/2020</c:v>
                </c:pt>
                <c:pt idx="806">
                  <c:v>11/10/2020</c:v>
                </c:pt>
                <c:pt idx="807">
                  <c:v>11/09/2020</c:v>
                </c:pt>
                <c:pt idx="808">
                  <c:v>11/06/2020</c:v>
                </c:pt>
                <c:pt idx="809">
                  <c:v>11/05/2020</c:v>
                </c:pt>
                <c:pt idx="810">
                  <c:v>11/04/2020</c:v>
                </c:pt>
                <c:pt idx="811">
                  <c:v>11/03/2020</c:v>
                </c:pt>
                <c:pt idx="812">
                  <c:v>11/02/2020</c:v>
                </c:pt>
                <c:pt idx="813">
                  <c:v>10/30/20</c:v>
                </c:pt>
                <c:pt idx="814">
                  <c:v>10/29/20</c:v>
                </c:pt>
                <c:pt idx="815">
                  <c:v>10/28/20</c:v>
                </c:pt>
                <c:pt idx="816">
                  <c:v>10/27/20</c:v>
                </c:pt>
                <c:pt idx="817">
                  <c:v>10/26/20</c:v>
                </c:pt>
                <c:pt idx="818">
                  <c:v>10/23/20</c:v>
                </c:pt>
                <c:pt idx="819">
                  <c:v>10/22/20</c:v>
                </c:pt>
                <c:pt idx="820">
                  <c:v>10/21/20</c:v>
                </c:pt>
                <c:pt idx="821">
                  <c:v>10/20/20</c:v>
                </c:pt>
                <c:pt idx="822">
                  <c:v>10/19/20</c:v>
                </c:pt>
                <c:pt idx="823">
                  <c:v>10/16/20</c:v>
                </c:pt>
                <c:pt idx="824">
                  <c:v>10/15/20</c:v>
                </c:pt>
                <c:pt idx="825">
                  <c:v>10/14/20</c:v>
                </c:pt>
                <c:pt idx="826">
                  <c:v>10/13/20</c:v>
                </c:pt>
                <c:pt idx="827">
                  <c:v>10/12/2020</c:v>
                </c:pt>
                <c:pt idx="828">
                  <c:v>10/09/2020</c:v>
                </c:pt>
                <c:pt idx="829">
                  <c:v>10/08/2020</c:v>
                </c:pt>
                <c:pt idx="830">
                  <c:v>10/07/2020</c:v>
                </c:pt>
                <c:pt idx="831">
                  <c:v>10/06/2020</c:v>
                </c:pt>
                <c:pt idx="832">
                  <c:v>10/05/2020</c:v>
                </c:pt>
                <c:pt idx="833">
                  <c:v>10/02/2020</c:v>
                </c:pt>
                <c:pt idx="834">
                  <c:v>10/01/2020</c:v>
                </c:pt>
                <c:pt idx="835">
                  <c:v>09/30/20</c:v>
                </c:pt>
                <c:pt idx="836">
                  <c:v>09/29/20</c:v>
                </c:pt>
                <c:pt idx="837">
                  <c:v>09/28/20</c:v>
                </c:pt>
                <c:pt idx="838">
                  <c:v>09/25/20</c:v>
                </c:pt>
                <c:pt idx="839">
                  <c:v>09/24/20</c:v>
                </c:pt>
                <c:pt idx="840">
                  <c:v>09/23/20</c:v>
                </c:pt>
                <c:pt idx="841">
                  <c:v>09/22/20</c:v>
                </c:pt>
                <c:pt idx="842">
                  <c:v>09/21/20</c:v>
                </c:pt>
                <c:pt idx="843">
                  <c:v>09/18/20</c:v>
                </c:pt>
                <c:pt idx="844">
                  <c:v>09/17/20</c:v>
                </c:pt>
                <c:pt idx="845">
                  <c:v>09/16/20</c:v>
                </c:pt>
                <c:pt idx="846">
                  <c:v>09/15/20</c:v>
                </c:pt>
                <c:pt idx="847">
                  <c:v>09/14/20</c:v>
                </c:pt>
                <c:pt idx="848">
                  <c:v>09/11/2020</c:v>
                </c:pt>
                <c:pt idx="849">
                  <c:v>09/10/2020</c:v>
                </c:pt>
                <c:pt idx="850">
                  <c:v>09/09/2020</c:v>
                </c:pt>
                <c:pt idx="851">
                  <c:v>09/08/2020</c:v>
                </c:pt>
                <c:pt idx="852">
                  <c:v>09/07/2020</c:v>
                </c:pt>
                <c:pt idx="853">
                  <c:v>09/04/2020</c:v>
                </c:pt>
                <c:pt idx="854">
                  <c:v>09/03/2020</c:v>
                </c:pt>
                <c:pt idx="855">
                  <c:v>09/02/2020</c:v>
                </c:pt>
                <c:pt idx="856">
                  <c:v>09/01/2020</c:v>
                </c:pt>
                <c:pt idx="857">
                  <c:v>08/31/20</c:v>
                </c:pt>
                <c:pt idx="858">
                  <c:v>08/28/20</c:v>
                </c:pt>
                <c:pt idx="859">
                  <c:v>08/27/20</c:v>
                </c:pt>
                <c:pt idx="860">
                  <c:v>08/26/20</c:v>
                </c:pt>
                <c:pt idx="861">
                  <c:v>08/25/20</c:v>
                </c:pt>
                <c:pt idx="862">
                  <c:v>08/24/20</c:v>
                </c:pt>
                <c:pt idx="863">
                  <c:v>08/21/20</c:v>
                </c:pt>
                <c:pt idx="864">
                  <c:v>08/20/20</c:v>
                </c:pt>
                <c:pt idx="865">
                  <c:v>08/19/20</c:v>
                </c:pt>
                <c:pt idx="866">
                  <c:v>08/18/20</c:v>
                </c:pt>
                <c:pt idx="867">
                  <c:v>08/17/20</c:v>
                </c:pt>
                <c:pt idx="868">
                  <c:v>08/14/20</c:v>
                </c:pt>
                <c:pt idx="869">
                  <c:v>08/13/20</c:v>
                </c:pt>
                <c:pt idx="870">
                  <c:v>08/12/2020</c:v>
                </c:pt>
                <c:pt idx="871">
                  <c:v>08/11/2020</c:v>
                </c:pt>
                <c:pt idx="872">
                  <c:v>08/10/2020</c:v>
                </c:pt>
                <c:pt idx="873">
                  <c:v>08/07/2020</c:v>
                </c:pt>
                <c:pt idx="874">
                  <c:v>08/06/2020</c:v>
                </c:pt>
                <c:pt idx="875">
                  <c:v>08/05/2020</c:v>
                </c:pt>
                <c:pt idx="876">
                  <c:v>08/04/2020</c:v>
                </c:pt>
                <c:pt idx="877">
                  <c:v>08/03/2020</c:v>
                </c:pt>
                <c:pt idx="878">
                  <c:v>07/31/20</c:v>
                </c:pt>
                <c:pt idx="879">
                  <c:v>07/30/20</c:v>
                </c:pt>
                <c:pt idx="880">
                  <c:v>07/29/20</c:v>
                </c:pt>
                <c:pt idx="881">
                  <c:v>07/28/20</c:v>
                </c:pt>
                <c:pt idx="882">
                  <c:v>07/27/20</c:v>
                </c:pt>
                <c:pt idx="883">
                  <c:v>07/24/20</c:v>
                </c:pt>
                <c:pt idx="884">
                  <c:v>07/23/20</c:v>
                </c:pt>
                <c:pt idx="885">
                  <c:v>07/22/20</c:v>
                </c:pt>
                <c:pt idx="886">
                  <c:v>07/21/20</c:v>
                </c:pt>
                <c:pt idx="887">
                  <c:v>07/20/20</c:v>
                </c:pt>
                <c:pt idx="888">
                  <c:v>07/17/20</c:v>
                </c:pt>
                <c:pt idx="889">
                  <c:v>07/16/20</c:v>
                </c:pt>
                <c:pt idx="890">
                  <c:v>07/15/20</c:v>
                </c:pt>
                <c:pt idx="891">
                  <c:v>07/14/20</c:v>
                </c:pt>
                <c:pt idx="892">
                  <c:v>07/13/20</c:v>
                </c:pt>
                <c:pt idx="893">
                  <c:v>07/10/2020</c:v>
                </c:pt>
                <c:pt idx="894">
                  <c:v>07/09/2020</c:v>
                </c:pt>
                <c:pt idx="895">
                  <c:v>07/08/2020</c:v>
                </c:pt>
                <c:pt idx="896">
                  <c:v>07/07/2020</c:v>
                </c:pt>
                <c:pt idx="897">
                  <c:v>07/06/2020</c:v>
                </c:pt>
                <c:pt idx="898">
                  <c:v>07/03/2020</c:v>
                </c:pt>
                <c:pt idx="899">
                  <c:v>07/02/2020</c:v>
                </c:pt>
                <c:pt idx="900">
                  <c:v>07/01/2020</c:v>
                </c:pt>
                <c:pt idx="901">
                  <c:v>06/30/20</c:v>
                </c:pt>
                <c:pt idx="902">
                  <c:v>06/29/20</c:v>
                </c:pt>
                <c:pt idx="903">
                  <c:v>06/26/20</c:v>
                </c:pt>
                <c:pt idx="904">
                  <c:v>06/25/20</c:v>
                </c:pt>
                <c:pt idx="905">
                  <c:v>06/24/20</c:v>
                </c:pt>
                <c:pt idx="906">
                  <c:v>06/23/20</c:v>
                </c:pt>
                <c:pt idx="907">
                  <c:v>06/22/20</c:v>
                </c:pt>
                <c:pt idx="908">
                  <c:v>06/19/20</c:v>
                </c:pt>
                <c:pt idx="909">
                  <c:v>06/18/20</c:v>
                </c:pt>
                <c:pt idx="910">
                  <c:v>06/17/20</c:v>
                </c:pt>
                <c:pt idx="911">
                  <c:v>06/16/20</c:v>
                </c:pt>
                <c:pt idx="912">
                  <c:v>06/15/20</c:v>
                </c:pt>
                <c:pt idx="913">
                  <c:v>06/12/2020</c:v>
                </c:pt>
                <c:pt idx="914">
                  <c:v>06/11/2020</c:v>
                </c:pt>
                <c:pt idx="915">
                  <c:v>06/10/2020</c:v>
                </c:pt>
                <c:pt idx="916">
                  <c:v>06/09/2020</c:v>
                </c:pt>
                <c:pt idx="917">
                  <c:v>06/08/2020</c:v>
                </c:pt>
                <c:pt idx="918">
                  <c:v>06/05/2020</c:v>
                </c:pt>
                <c:pt idx="919">
                  <c:v>06/04/2020</c:v>
                </c:pt>
                <c:pt idx="920">
                  <c:v>06/03/2020</c:v>
                </c:pt>
                <c:pt idx="921">
                  <c:v>06/02/2020</c:v>
                </c:pt>
                <c:pt idx="922">
                  <c:v>06/01/2020</c:v>
                </c:pt>
                <c:pt idx="923">
                  <c:v>05/29/20</c:v>
                </c:pt>
                <c:pt idx="924">
                  <c:v>05/28/20</c:v>
                </c:pt>
                <c:pt idx="925">
                  <c:v>05/27/20</c:v>
                </c:pt>
                <c:pt idx="926">
                  <c:v>05/26/20</c:v>
                </c:pt>
                <c:pt idx="927">
                  <c:v>05/25/20</c:v>
                </c:pt>
                <c:pt idx="928">
                  <c:v>05/22/20</c:v>
                </c:pt>
                <c:pt idx="929">
                  <c:v>05/21/20</c:v>
                </c:pt>
                <c:pt idx="930">
                  <c:v>05/20/20</c:v>
                </c:pt>
                <c:pt idx="931">
                  <c:v>05/19/20</c:v>
                </c:pt>
                <c:pt idx="932">
                  <c:v>05/18/20</c:v>
                </c:pt>
                <c:pt idx="933">
                  <c:v>05/15/20</c:v>
                </c:pt>
                <c:pt idx="934">
                  <c:v>05/14/20</c:v>
                </c:pt>
                <c:pt idx="935">
                  <c:v>05/13/20</c:v>
                </c:pt>
                <c:pt idx="936">
                  <c:v>05/12/2020</c:v>
                </c:pt>
                <c:pt idx="937">
                  <c:v>05/11/2020</c:v>
                </c:pt>
                <c:pt idx="938">
                  <c:v>05/08/2020</c:v>
                </c:pt>
                <c:pt idx="939">
                  <c:v>05/07/2020</c:v>
                </c:pt>
                <c:pt idx="940">
                  <c:v>05/06/2020</c:v>
                </c:pt>
                <c:pt idx="941">
                  <c:v>05/05/2020</c:v>
                </c:pt>
                <c:pt idx="942">
                  <c:v>05/04/2020</c:v>
                </c:pt>
                <c:pt idx="943">
                  <c:v>04/30/20</c:v>
                </c:pt>
                <c:pt idx="944">
                  <c:v>04/29/20</c:v>
                </c:pt>
                <c:pt idx="945">
                  <c:v>04/28/20</c:v>
                </c:pt>
                <c:pt idx="946">
                  <c:v>04/27/20</c:v>
                </c:pt>
                <c:pt idx="947">
                  <c:v>04/24/20</c:v>
                </c:pt>
                <c:pt idx="948">
                  <c:v>04/23/20</c:v>
                </c:pt>
                <c:pt idx="949">
                  <c:v>04/22/20</c:v>
                </c:pt>
                <c:pt idx="950">
                  <c:v>04/21/20</c:v>
                </c:pt>
                <c:pt idx="951">
                  <c:v>04/20/20</c:v>
                </c:pt>
                <c:pt idx="952">
                  <c:v>04/17/20</c:v>
                </c:pt>
                <c:pt idx="953">
                  <c:v>04/16/20</c:v>
                </c:pt>
                <c:pt idx="954">
                  <c:v>04/15/20</c:v>
                </c:pt>
                <c:pt idx="955">
                  <c:v>04/14/20</c:v>
                </c:pt>
                <c:pt idx="956">
                  <c:v>04/09/2020</c:v>
                </c:pt>
                <c:pt idx="957">
                  <c:v>04/08/2020</c:v>
                </c:pt>
                <c:pt idx="958">
                  <c:v>04/07/2020</c:v>
                </c:pt>
                <c:pt idx="959">
                  <c:v>04/06/2020</c:v>
                </c:pt>
                <c:pt idx="960">
                  <c:v>04/03/2020</c:v>
                </c:pt>
                <c:pt idx="961">
                  <c:v>04/02/2020</c:v>
                </c:pt>
                <c:pt idx="962">
                  <c:v>04/01/2020</c:v>
                </c:pt>
                <c:pt idx="963">
                  <c:v>03/31/20</c:v>
                </c:pt>
                <c:pt idx="964">
                  <c:v>03/30/20</c:v>
                </c:pt>
                <c:pt idx="965">
                  <c:v>03/27/20</c:v>
                </c:pt>
                <c:pt idx="966">
                  <c:v>03/26/20</c:v>
                </c:pt>
                <c:pt idx="967">
                  <c:v>03/25/20</c:v>
                </c:pt>
                <c:pt idx="968">
                  <c:v>03/24/20</c:v>
                </c:pt>
                <c:pt idx="969">
                  <c:v>03/23/20</c:v>
                </c:pt>
                <c:pt idx="970">
                  <c:v>03/20/20</c:v>
                </c:pt>
                <c:pt idx="971">
                  <c:v>03/19/20</c:v>
                </c:pt>
                <c:pt idx="972">
                  <c:v>03/18/20</c:v>
                </c:pt>
                <c:pt idx="973">
                  <c:v>03/17/20</c:v>
                </c:pt>
                <c:pt idx="974">
                  <c:v>03/16/20</c:v>
                </c:pt>
                <c:pt idx="975">
                  <c:v>03/13/20</c:v>
                </c:pt>
                <c:pt idx="976">
                  <c:v>03/12/2020</c:v>
                </c:pt>
                <c:pt idx="977">
                  <c:v>03/11/2020</c:v>
                </c:pt>
                <c:pt idx="978">
                  <c:v>03/10/2020</c:v>
                </c:pt>
                <c:pt idx="979">
                  <c:v>03/09/2020</c:v>
                </c:pt>
                <c:pt idx="980">
                  <c:v>03/06/2020</c:v>
                </c:pt>
                <c:pt idx="981">
                  <c:v>03/05/2020</c:v>
                </c:pt>
                <c:pt idx="982">
                  <c:v>03/04/2020</c:v>
                </c:pt>
                <c:pt idx="983">
                  <c:v>03/03/2020</c:v>
                </c:pt>
                <c:pt idx="984">
                  <c:v>03/02/2020</c:v>
                </c:pt>
                <c:pt idx="985">
                  <c:v>02/28/20</c:v>
                </c:pt>
                <c:pt idx="986">
                  <c:v>02/27/20</c:v>
                </c:pt>
                <c:pt idx="987">
                  <c:v>02/26/20</c:v>
                </c:pt>
                <c:pt idx="988">
                  <c:v>02/25/20</c:v>
                </c:pt>
                <c:pt idx="989">
                  <c:v>02/24/20</c:v>
                </c:pt>
                <c:pt idx="990">
                  <c:v>02/21/20</c:v>
                </c:pt>
                <c:pt idx="991">
                  <c:v>02/20/20</c:v>
                </c:pt>
                <c:pt idx="992">
                  <c:v>02/19/20</c:v>
                </c:pt>
                <c:pt idx="993">
                  <c:v>02/18/20</c:v>
                </c:pt>
                <c:pt idx="994">
                  <c:v>02/17/20</c:v>
                </c:pt>
                <c:pt idx="995">
                  <c:v>02/14/20</c:v>
                </c:pt>
                <c:pt idx="996">
                  <c:v>02/13/20</c:v>
                </c:pt>
                <c:pt idx="997">
                  <c:v>02/12/2020</c:v>
                </c:pt>
                <c:pt idx="998">
                  <c:v>02/11/2020</c:v>
                </c:pt>
                <c:pt idx="999">
                  <c:v>02/10/2020</c:v>
                </c:pt>
                <c:pt idx="1000">
                  <c:v>02/07/2020</c:v>
                </c:pt>
                <c:pt idx="1001">
                  <c:v>02/06/2020</c:v>
                </c:pt>
                <c:pt idx="1002">
                  <c:v>02/05/2020</c:v>
                </c:pt>
                <c:pt idx="1003">
                  <c:v>02/04/2020</c:v>
                </c:pt>
                <c:pt idx="1004">
                  <c:v>02/03/2020</c:v>
                </c:pt>
                <c:pt idx="1005">
                  <c:v>01/31/20</c:v>
                </c:pt>
                <c:pt idx="1006">
                  <c:v>01/30/20</c:v>
                </c:pt>
                <c:pt idx="1007">
                  <c:v>01/29/20</c:v>
                </c:pt>
                <c:pt idx="1008">
                  <c:v>01/28/20</c:v>
                </c:pt>
                <c:pt idx="1009">
                  <c:v>01/27/20</c:v>
                </c:pt>
                <c:pt idx="1010">
                  <c:v>01/24/20</c:v>
                </c:pt>
                <c:pt idx="1011">
                  <c:v>01/23/20</c:v>
                </c:pt>
                <c:pt idx="1012">
                  <c:v>01/22/20</c:v>
                </c:pt>
                <c:pt idx="1013">
                  <c:v>01/21/20</c:v>
                </c:pt>
                <c:pt idx="1014">
                  <c:v>01/20/20</c:v>
                </c:pt>
                <c:pt idx="1015">
                  <c:v>01/17/20</c:v>
                </c:pt>
                <c:pt idx="1016">
                  <c:v>01/16/20</c:v>
                </c:pt>
                <c:pt idx="1017">
                  <c:v>01/15/20</c:v>
                </c:pt>
                <c:pt idx="1018">
                  <c:v>01/14/20</c:v>
                </c:pt>
                <c:pt idx="1019">
                  <c:v>01/13/20</c:v>
                </c:pt>
                <c:pt idx="1020">
                  <c:v>01/10/2020</c:v>
                </c:pt>
                <c:pt idx="1021">
                  <c:v>01/09/2020</c:v>
                </c:pt>
                <c:pt idx="1022">
                  <c:v>01/08/2020</c:v>
                </c:pt>
                <c:pt idx="1023">
                  <c:v>01/07/2020</c:v>
                </c:pt>
                <c:pt idx="1024">
                  <c:v>01/06/2020</c:v>
                </c:pt>
                <c:pt idx="1025">
                  <c:v>01/03/2020</c:v>
                </c:pt>
                <c:pt idx="1026">
                  <c:v>01/02/2020</c:v>
                </c:pt>
              </c:strCache>
            </c:strRef>
          </c:cat>
          <c:val>
            <c:numRef>
              <c:f>'market cap-color per treshhold'!$AK$3:$AK$1029</c:f>
              <c:numCache>
                <c:formatCode>#,##0.00</c:formatCode>
                <c:ptCount val="1027"/>
                <c:pt idx="0">
                  <c:v>498.875</c:v>
                </c:pt>
                <c:pt idx="1">
                  <c:v>496.85499999999996</c:v>
                </c:pt>
                <c:pt idx="2">
                  <c:v>501.68249999999995</c:v>
                </c:pt>
                <c:pt idx="3">
                  <c:v>504.56250000000006</c:v>
                </c:pt>
                <c:pt idx="4">
                  <c:v>517.35</c:v>
                </c:pt>
                <c:pt idx="5">
                  <c:v>519.04499999999996</c:v>
                </c:pt>
                <c:pt idx="6">
                  <c:v>518.28750000000002</c:v>
                </c:pt>
                <c:pt idx="7">
                  <c:v>518.29</c:v>
                </c:pt>
                <c:pt idx="8">
                  <c:v>525.01250000000005</c:v>
                </c:pt>
                <c:pt idx="9">
                  <c:v>523.21500000000003</c:v>
                </c:pt>
                <c:pt idx="10">
                  <c:v>525.78499999999997</c:v>
                </c:pt>
                <c:pt idx="11">
                  <c:v>521.55500000000006</c:v>
                </c:pt>
                <c:pt idx="12">
                  <c:v>518.6</c:v>
                </c:pt>
                <c:pt idx="13">
                  <c:v>514.63499999999999</c:v>
                </c:pt>
                <c:pt idx="14">
                  <c:v>507.26499999999999</c:v>
                </c:pt>
                <c:pt idx="15">
                  <c:v>508.19749999999999</c:v>
                </c:pt>
                <c:pt idx="16">
                  <c:v>502.03500000000003</c:v>
                </c:pt>
                <c:pt idx="17">
                  <c:v>497.88750000000005</c:v>
                </c:pt>
                <c:pt idx="18">
                  <c:v>497.39</c:v>
                </c:pt>
                <c:pt idx="19">
                  <c:v>494.495</c:v>
                </c:pt>
                <c:pt idx="20">
                  <c:v>492.74250000000001</c:v>
                </c:pt>
                <c:pt idx="21">
                  <c:v>496.18249999999995</c:v>
                </c:pt>
                <c:pt idx="22">
                  <c:v>505.86250000000001</c:v>
                </c:pt>
                <c:pt idx="23">
                  <c:v>505.93250000000006</c:v>
                </c:pt>
                <c:pt idx="24">
                  <c:v>508.12249999999995</c:v>
                </c:pt>
                <c:pt idx="25">
                  <c:v>511.65</c:v>
                </c:pt>
                <c:pt idx="26">
                  <c:v>505.53500000000003</c:v>
                </c:pt>
                <c:pt idx="27">
                  <c:v>503.46999999999997</c:v>
                </c:pt>
                <c:pt idx="28">
                  <c:v>499.07499999999999</c:v>
                </c:pt>
                <c:pt idx="29">
                  <c:v>498.47750000000002</c:v>
                </c:pt>
                <c:pt idx="30">
                  <c:v>500.6275</c:v>
                </c:pt>
                <c:pt idx="31">
                  <c:v>495.36250000000007</c:v>
                </c:pt>
                <c:pt idx="32">
                  <c:v>481.84500000000003</c:v>
                </c:pt>
                <c:pt idx="33">
                  <c:v>478.59250000000003</c:v>
                </c:pt>
                <c:pt idx="34">
                  <c:v>485.96249999999998</c:v>
                </c:pt>
                <c:pt idx="35">
                  <c:v>479.84749999999997</c:v>
                </c:pt>
                <c:pt idx="36">
                  <c:v>470.63499999999999</c:v>
                </c:pt>
                <c:pt idx="37">
                  <c:v>470.13500000000005</c:v>
                </c:pt>
                <c:pt idx="38">
                  <c:v>470.57</c:v>
                </c:pt>
                <c:pt idx="39">
                  <c:v>471.63499999999999</c:v>
                </c:pt>
                <c:pt idx="40">
                  <c:v>460.18</c:v>
                </c:pt>
                <c:pt idx="41">
                  <c:v>456.60999999999996</c:v>
                </c:pt>
                <c:pt idx="42">
                  <c:v>454.78000000000003</c:v>
                </c:pt>
                <c:pt idx="43">
                  <c:v>453.60249999999996</c:v>
                </c:pt>
                <c:pt idx="44">
                  <c:v>451.12</c:v>
                </c:pt>
                <c:pt idx="45">
                  <c:v>460.36250000000001</c:v>
                </c:pt>
                <c:pt idx="46">
                  <c:v>447.64</c:v>
                </c:pt>
                <c:pt idx="47">
                  <c:v>435.78</c:v>
                </c:pt>
                <c:pt idx="48">
                  <c:v>428.98500000000001</c:v>
                </c:pt>
                <c:pt idx="49">
                  <c:v>435.82499999999999</c:v>
                </c:pt>
                <c:pt idx="50">
                  <c:v>437.52</c:v>
                </c:pt>
                <c:pt idx="51">
                  <c:v>438.39750000000004</c:v>
                </c:pt>
                <c:pt idx="52">
                  <c:v>442.24749999999995</c:v>
                </c:pt>
                <c:pt idx="53">
                  <c:v>442.685</c:v>
                </c:pt>
                <c:pt idx="54">
                  <c:v>448.09750000000003</c:v>
                </c:pt>
                <c:pt idx="55">
                  <c:v>454.38249999999999</c:v>
                </c:pt>
                <c:pt idx="56">
                  <c:v>460.98999999999995</c:v>
                </c:pt>
                <c:pt idx="57">
                  <c:v>448.19</c:v>
                </c:pt>
                <c:pt idx="58">
                  <c:v>455.47750000000002</c:v>
                </c:pt>
                <c:pt idx="59">
                  <c:v>448.9425</c:v>
                </c:pt>
                <c:pt idx="60">
                  <c:v>448.6825</c:v>
                </c:pt>
                <c:pt idx="61">
                  <c:v>442.34499999999997</c:v>
                </c:pt>
                <c:pt idx="62">
                  <c:v>447.66500000000002</c:v>
                </c:pt>
                <c:pt idx="63">
                  <c:v>448.54249999999996</c:v>
                </c:pt>
                <c:pt idx="64">
                  <c:v>445.86500000000001</c:v>
                </c:pt>
                <c:pt idx="65">
                  <c:v>440.05</c:v>
                </c:pt>
                <c:pt idx="66">
                  <c:v>442.61</c:v>
                </c:pt>
                <c:pt idx="67">
                  <c:v>449.29500000000002</c:v>
                </c:pt>
                <c:pt idx="68">
                  <c:v>464.3775</c:v>
                </c:pt>
                <c:pt idx="69">
                  <c:v>457.8175</c:v>
                </c:pt>
                <c:pt idx="70">
                  <c:v>485.47750000000002</c:v>
                </c:pt>
                <c:pt idx="71">
                  <c:v>477.65749999999997</c:v>
                </c:pt>
                <c:pt idx="72">
                  <c:v>484.94499999999999</c:v>
                </c:pt>
                <c:pt idx="73">
                  <c:v>492.30249999999995</c:v>
                </c:pt>
                <c:pt idx="74">
                  <c:v>485.26</c:v>
                </c:pt>
                <c:pt idx="75">
                  <c:v>475.28750000000002</c:v>
                </c:pt>
                <c:pt idx="76">
                  <c:v>475.42</c:v>
                </c:pt>
                <c:pt idx="77">
                  <c:v>480.46499999999997</c:v>
                </c:pt>
                <c:pt idx="78">
                  <c:v>478.84250000000003</c:v>
                </c:pt>
                <c:pt idx="79">
                  <c:v>475.19000000000005</c:v>
                </c:pt>
                <c:pt idx="80">
                  <c:v>475.01499999999999</c:v>
                </c:pt>
                <c:pt idx="81">
                  <c:v>483.66</c:v>
                </c:pt>
                <c:pt idx="82">
                  <c:v>487.07000000000005</c:v>
                </c:pt>
                <c:pt idx="83">
                  <c:v>487.82</c:v>
                </c:pt>
                <c:pt idx="84">
                  <c:v>491.58</c:v>
                </c:pt>
                <c:pt idx="85">
                  <c:v>499.23750000000007</c:v>
                </c:pt>
                <c:pt idx="86">
                  <c:v>500.86749999999995</c:v>
                </c:pt>
                <c:pt idx="87">
                  <c:v>495.61250000000001</c:v>
                </c:pt>
                <c:pt idx="88">
                  <c:v>486.83250000000004</c:v>
                </c:pt>
                <c:pt idx="89">
                  <c:v>485.66500000000002</c:v>
                </c:pt>
                <c:pt idx="90">
                  <c:v>491.86999999999995</c:v>
                </c:pt>
                <c:pt idx="91">
                  <c:v>487.46000000000004</c:v>
                </c:pt>
                <c:pt idx="92">
                  <c:v>484.50749999999999</c:v>
                </c:pt>
                <c:pt idx="93">
                  <c:v>481.70749999999998</c:v>
                </c:pt>
                <c:pt idx="94">
                  <c:v>484.8125</c:v>
                </c:pt>
                <c:pt idx="95">
                  <c:v>498.1825</c:v>
                </c:pt>
                <c:pt idx="96">
                  <c:v>493.755</c:v>
                </c:pt>
                <c:pt idx="97">
                  <c:v>498.47250000000003</c:v>
                </c:pt>
                <c:pt idx="98">
                  <c:v>497.49249999999995</c:v>
                </c:pt>
                <c:pt idx="99">
                  <c:v>506.58499999999998</c:v>
                </c:pt>
                <c:pt idx="100">
                  <c:v>491.35750000000002</c:v>
                </c:pt>
                <c:pt idx="101">
                  <c:v>490.8175</c:v>
                </c:pt>
                <c:pt idx="102">
                  <c:v>495.69499999999999</c:v>
                </c:pt>
                <c:pt idx="103">
                  <c:v>498.44</c:v>
                </c:pt>
                <c:pt idx="104">
                  <c:v>497.46750000000003</c:v>
                </c:pt>
                <c:pt idx="105">
                  <c:v>504.64249999999998</c:v>
                </c:pt>
                <c:pt idx="106">
                  <c:v>511.45500000000004</c:v>
                </c:pt>
                <c:pt idx="107">
                  <c:v>521.29</c:v>
                </c:pt>
                <c:pt idx="108">
                  <c:v>520.01499999999999</c:v>
                </c:pt>
                <c:pt idx="109">
                  <c:v>500.90749999999997</c:v>
                </c:pt>
                <c:pt idx="110">
                  <c:v>479.64250000000004</c:v>
                </c:pt>
                <c:pt idx="111">
                  <c:v>490.875</c:v>
                </c:pt>
                <c:pt idx="112">
                  <c:v>491.52250000000004</c:v>
                </c:pt>
                <c:pt idx="113">
                  <c:v>495.95249999999999</c:v>
                </c:pt>
                <c:pt idx="114">
                  <c:v>487.14499999999998</c:v>
                </c:pt>
                <c:pt idx="115">
                  <c:v>487.91499999999996</c:v>
                </c:pt>
                <c:pt idx="116">
                  <c:v>488.55500000000001</c:v>
                </c:pt>
                <c:pt idx="117">
                  <c:v>495.05250000000001</c:v>
                </c:pt>
                <c:pt idx="118">
                  <c:v>516.125</c:v>
                </c:pt>
                <c:pt idx="119">
                  <c:v>508.29749999999996</c:v>
                </c:pt>
                <c:pt idx="120">
                  <c:v>503.96749999999997</c:v>
                </c:pt>
                <c:pt idx="121">
                  <c:v>494.995</c:v>
                </c:pt>
                <c:pt idx="122">
                  <c:v>485.53499999999997</c:v>
                </c:pt>
                <c:pt idx="123">
                  <c:v>481.90499999999997</c:v>
                </c:pt>
                <c:pt idx="124">
                  <c:v>476.27749999999997</c:v>
                </c:pt>
                <c:pt idx="125">
                  <c:v>499.79999999999995</c:v>
                </c:pt>
                <c:pt idx="126">
                  <c:v>504.90000000000003</c:v>
                </c:pt>
                <c:pt idx="127">
                  <c:v>506.04999999999995</c:v>
                </c:pt>
                <c:pt idx="128">
                  <c:v>514.42250000000001</c:v>
                </c:pt>
                <c:pt idx="129">
                  <c:v>507.14</c:v>
                </c:pt>
                <c:pt idx="130">
                  <c:v>500.53250000000003</c:v>
                </c:pt>
                <c:pt idx="131">
                  <c:v>495.27000000000004</c:v>
                </c:pt>
                <c:pt idx="132">
                  <c:v>495.3</c:v>
                </c:pt>
                <c:pt idx="133">
                  <c:v>491.83500000000004</c:v>
                </c:pt>
                <c:pt idx="134">
                  <c:v>493.03499999999997</c:v>
                </c:pt>
                <c:pt idx="135">
                  <c:v>497.19749999999999</c:v>
                </c:pt>
                <c:pt idx="136">
                  <c:v>504.45749999999998</c:v>
                </c:pt>
                <c:pt idx="137">
                  <c:v>507.20749999999998</c:v>
                </c:pt>
                <c:pt idx="138">
                  <c:v>513.70749999999998</c:v>
                </c:pt>
                <c:pt idx="139">
                  <c:v>504.66250000000002</c:v>
                </c:pt>
                <c:pt idx="140">
                  <c:v>510.46250000000003</c:v>
                </c:pt>
                <c:pt idx="141">
                  <c:v>512.71749999999997</c:v>
                </c:pt>
                <c:pt idx="142">
                  <c:v>510.565</c:v>
                </c:pt>
                <c:pt idx="143">
                  <c:v>496.02250000000004</c:v>
                </c:pt>
                <c:pt idx="144">
                  <c:v>493</c:v>
                </c:pt>
                <c:pt idx="145">
                  <c:v>489.95000000000005</c:v>
                </c:pt>
                <c:pt idx="146">
                  <c:v>495.89249999999998</c:v>
                </c:pt>
                <c:pt idx="147">
                  <c:v>496.8775</c:v>
                </c:pt>
                <c:pt idx="148">
                  <c:v>506.57750000000004</c:v>
                </c:pt>
                <c:pt idx="149">
                  <c:v>494.17750000000001</c:v>
                </c:pt>
                <c:pt idx="150">
                  <c:v>492.36749999999995</c:v>
                </c:pt>
                <c:pt idx="151">
                  <c:v>505.39500000000004</c:v>
                </c:pt>
                <c:pt idx="152">
                  <c:v>503.9975</c:v>
                </c:pt>
                <c:pt idx="153">
                  <c:v>506.86500000000001</c:v>
                </c:pt>
                <c:pt idx="154">
                  <c:v>495.45249999999999</c:v>
                </c:pt>
                <c:pt idx="155">
                  <c:v>488.15000000000003</c:v>
                </c:pt>
                <c:pt idx="156">
                  <c:v>489.37000000000006</c:v>
                </c:pt>
                <c:pt idx="157">
                  <c:v>522.51</c:v>
                </c:pt>
                <c:pt idx="158">
                  <c:v>517.10749999999996</c:v>
                </c:pt>
                <c:pt idx="159">
                  <c:v>512.29750000000001</c:v>
                </c:pt>
                <c:pt idx="160">
                  <c:v>510.73</c:v>
                </c:pt>
                <c:pt idx="161">
                  <c:v>510.26499999999999</c:v>
                </c:pt>
                <c:pt idx="162">
                  <c:v>511.29750000000001</c:v>
                </c:pt>
                <c:pt idx="163">
                  <c:v>510.22750000000002</c:v>
                </c:pt>
                <c:pt idx="164">
                  <c:v>513.39499999999998</c:v>
                </c:pt>
                <c:pt idx="165">
                  <c:v>506.29500000000002</c:v>
                </c:pt>
                <c:pt idx="166">
                  <c:v>513.29250000000002</c:v>
                </c:pt>
                <c:pt idx="167">
                  <c:v>518.79499999999996</c:v>
                </c:pt>
                <c:pt idx="168">
                  <c:v>514.9375</c:v>
                </c:pt>
                <c:pt idx="169">
                  <c:v>511.44499999999999</c:v>
                </c:pt>
                <c:pt idx="170">
                  <c:v>515.07249999999999</c:v>
                </c:pt>
                <c:pt idx="171">
                  <c:v>504.71499999999997</c:v>
                </c:pt>
                <c:pt idx="172">
                  <c:v>508.07499999999999</c:v>
                </c:pt>
                <c:pt idx="173">
                  <c:v>509.61500000000001</c:v>
                </c:pt>
                <c:pt idx="174">
                  <c:v>506.1275</c:v>
                </c:pt>
                <c:pt idx="175">
                  <c:v>514.48749999999995</c:v>
                </c:pt>
                <c:pt idx="176">
                  <c:v>519.97</c:v>
                </c:pt>
                <c:pt idx="177">
                  <c:v>517.35249999999996</c:v>
                </c:pt>
                <c:pt idx="178">
                  <c:v>515.45500000000004</c:v>
                </c:pt>
                <c:pt idx="179">
                  <c:v>507.82750000000004</c:v>
                </c:pt>
                <c:pt idx="180">
                  <c:v>509.90999999999997</c:v>
                </c:pt>
                <c:pt idx="181">
                  <c:v>501.29250000000002</c:v>
                </c:pt>
                <c:pt idx="182">
                  <c:v>510.54750000000001</c:v>
                </c:pt>
                <c:pt idx="183">
                  <c:v>503.13</c:v>
                </c:pt>
                <c:pt idx="184">
                  <c:v>488.58249999999998</c:v>
                </c:pt>
                <c:pt idx="185">
                  <c:v>488.09499999999997</c:v>
                </c:pt>
                <c:pt idx="186">
                  <c:v>484.40249999999997</c:v>
                </c:pt>
                <c:pt idx="187">
                  <c:v>493.65250000000003</c:v>
                </c:pt>
                <c:pt idx="188">
                  <c:v>490.02000000000004</c:v>
                </c:pt>
                <c:pt idx="189">
                  <c:v>481.65250000000003</c:v>
                </c:pt>
                <c:pt idx="190">
                  <c:v>482.50750000000005</c:v>
                </c:pt>
                <c:pt idx="191">
                  <c:v>476.59</c:v>
                </c:pt>
                <c:pt idx="192">
                  <c:v>470.55500000000001</c:v>
                </c:pt>
                <c:pt idx="193">
                  <c:v>465.49</c:v>
                </c:pt>
                <c:pt idx="194">
                  <c:v>467.57499999999999</c:v>
                </c:pt>
                <c:pt idx="195">
                  <c:v>462.79</c:v>
                </c:pt>
                <c:pt idx="196">
                  <c:v>466.59250000000003</c:v>
                </c:pt>
                <c:pt idx="197">
                  <c:v>459.78749999999997</c:v>
                </c:pt>
                <c:pt idx="198">
                  <c:v>454.82499999999999</c:v>
                </c:pt>
                <c:pt idx="199">
                  <c:v>456.25749999999999</c:v>
                </c:pt>
                <c:pt idx="200">
                  <c:v>448.69499999999999</c:v>
                </c:pt>
                <c:pt idx="201">
                  <c:v>457.63749999999999</c:v>
                </c:pt>
                <c:pt idx="202">
                  <c:v>437.41249999999997</c:v>
                </c:pt>
                <c:pt idx="203">
                  <c:v>449.84249999999997</c:v>
                </c:pt>
                <c:pt idx="204">
                  <c:v>438.76249999999999</c:v>
                </c:pt>
                <c:pt idx="205">
                  <c:v>446.28750000000002</c:v>
                </c:pt>
                <c:pt idx="206">
                  <c:v>448.54250000000002</c:v>
                </c:pt>
                <c:pt idx="207">
                  <c:v>449.16</c:v>
                </c:pt>
                <c:pt idx="208">
                  <c:v>454.5</c:v>
                </c:pt>
                <c:pt idx="209">
                  <c:v>452.27750000000003</c:v>
                </c:pt>
                <c:pt idx="210">
                  <c:v>450.57</c:v>
                </c:pt>
                <c:pt idx="211">
                  <c:v>448.49</c:v>
                </c:pt>
                <c:pt idx="212">
                  <c:v>444.19</c:v>
                </c:pt>
                <c:pt idx="213">
                  <c:v>445.45499999999998</c:v>
                </c:pt>
                <c:pt idx="214">
                  <c:v>445.65250000000003</c:v>
                </c:pt>
                <c:pt idx="215">
                  <c:v>435.95250000000004</c:v>
                </c:pt>
                <c:pt idx="216">
                  <c:v>447.40000000000003</c:v>
                </c:pt>
                <c:pt idx="217">
                  <c:v>446.94749999999999</c:v>
                </c:pt>
                <c:pt idx="218">
                  <c:v>442.80250000000001</c:v>
                </c:pt>
                <c:pt idx="219">
                  <c:v>445.38249999999999</c:v>
                </c:pt>
                <c:pt idx="220">
                  <c:v>453.69749999999999</c:v>
                </c:pt>
                <c:pt idx="221">
                  <c:v>452.36750000000001</c:v>
                </c:pt>
                <c:pt idx="222">
                  <c:v>450.0025</c:v>
                </c:pt>
                <c:pt idx="223">
                  <c:v>444.95249999999999</c:v>
                </c:pt>
                <c:pt idx="224">
                  <c:v>444.59750000000003</c:v>
                </c:pt>
                <c:pt idx="225">
                  <c:v>435.33</c:v>
                </c:pt>
                <c:pt idx="226">
                  <c:v>441.92499999999995</c:v>
                </c:pt>
                <c:pt idx="227">
                  <c:v>439.40999999999997</c:v>
                </c:pt>
                <c:pt idx="228">
                  <c:v>445.46</c:v>
                </c:pt>
                <c:pt idx="229">
                  <c:v>452.65999999999997</c:v>
                </c:pt>
                <c:pt idx="230">
                  <c:v>461.72250000000003</c:v>
                </c:pt>
                <c:pt idx="231">
                  <c:v>452.315</c:v>
                </c:pt>
                <c:pt idx="232">
                  <c:v>439.71249999999998</c:v>
                </c:pt>
                <c:pt idx="233">
                  <c:v>444.38</c:v>
                </c:pt>
                <c:pt idx="234">
                  <c:v>442.03749999999997</c:v>
                </c:pt>
                <c:pt idx="235">
                  <c:v>440.02500000000003</c:v>
                </c:pt>
                <c:pt idx="236">
                  <c:v>439.94499999999999</c:v>
                </c:pt>
                <c:pt idx="237">
                  <c:v>430.24249999999995</c:v>
                </c:pt>
                <c:pt idx="238">
                  <c:v>428.52249999999998</c:v>
                </c:pt>
                <c:pt idx="239">
                  <c:v>426.5625</c:v>
                </c:pt>
                <c:pt idx="240">
                  <c:v>422.64499999999998</c:v>
                </c:pt>
                <c:pt idx="241">
                  <c:v>419.54999999999995</c:v>
                </c:pt>
                <c:pt idx="242">
                  <c:v>431.75749999999999</c:v>
                </c:pt>
                <c:pt idx="243">
                  <c:v>430.84499999999997</c:v>
                </c:pt>
                <c:pt idx="244">
                  <c:v>423.57</c:v>
                </c:pt>
                <c:pt idx="245">
                  <c:v>428.97749999999996</c:v>
                </c:pt>
                <c:pt idx="246">
                  <c:v>419.9375</c:v>
                </c:pt>
                <c:pt idx="247">
                  <c:v>421.08</c:v>
                </c:pt>
                <c:pt idx="248">
                  <c:v>417.40000000000003</c:v>
                </c:pt>
                <c:pt idx="249">
                  <c:v>418.8075</c:v>
                </c:pt>
                <c:pt idx="250">
                  <c:v>413.8775</c:v>
                </c:pt>
                <c:pt idx="251">
                  <c:v>402.995</c:v>
                </c:pt>
                <c:pt idx="252">
                  <c:v>404.05500000000001</c:v>
                </c:pt>
                <c:pt idx="253">
                  <c:v>387.9325</c:v>
                </c:pt>
                <c:pt idx="254">
                  <c:v>383.42500000000001</c:v>
                </c:pt>
                <c:pt idx="255">
                  <c:v>376.12</c:v>
                </c:pt>
                <c:pt idx="256">
                  <c:v>386.46</c:v>
                </c:pt>
                <c:pt idx="257">
                  <c:v>380.61</c:v>
                </c:pt>
                <c:pt idx="258">
                  <c:v>383.21</c:v>
                </c:pt>
                <c:pt idx="259">
                  <c:v>375.72999999999996</c:v>
                </c:pt>
                <c:pt idx="260">
                  <c:v>380.96999999999997</c:v>
                </c:pt>
                <c:pt idx="261">
                  <c:v>388.90999999999997</c:v>
                </c:pt>
                <c:pt idx="262">
                  <c:v>381.3075</c:v>
                </c:pt>
                <c:pt idx="263">
                  <c:v>384.6225</c:v>
                </c:pt>
                <c:pt idx="264">
                  <c:v>386.6275</c:v>
                </c:pt>
                <c:pt idx="265">
                  <c:v>390.08</c:v>
                </c:pt>
                <c:pt idx="266">
                  <c:v>410.35500000000002</c:v>
                </c:pt>
                <c:pt idx="267">
                  <c:v>406.40749999999997</c:v>
                </c:pt>
                <c:pt idx="268">
                  <c:v>399.4975</c:v>
                </c:pt>
                <c:pt idx="269">
                  <c:v>397.48250000000002</c:v>
                </c:pt>
                <c:pt idx="270">
                  <c:v>394.54750000000001</c:v>
                </c:pt>
                <c:pt idx="271">
                  <c:v>394.44750000000005</c:v>
                </c:pt>
                <c:pt idx="272">
                  <c:v>394.86249999999995</c:v>
                </c:pt>
                <c:pt idx="273">
                  <c:v>393.04750000000001</c:v>
                </c:pt>
                <c:pt idx="274">
                  <c:v>396.09000000000003</c:v>
                </c:pt>
                <c:pt idx="275">
                  <c:v>399.05250000000001</c:v>
                </c:pt>
                <c:pt idx="276">
                  <c:v>401.08</c:v>
                </c:pt>
                <c:pt idx="277">
                  <c:v>386.3</c:v>
                </c:pt>
                <c:pt idx="278">
                  <c:v>389.58249999999998</c:v>
                </c:pt>
                <c:pt idx="279">
                  <c:v>385.40499999999997</c:v>
                </c:pt>
                <c:pt idx="280">
                  <c:v>387.51499999999999</c:v>
                </c:pt>
                <c:pt idx="281">
                  <c:v>387.47500000000002</c:v>
                </c:pt>
                <c:pt idx="282">
                  <c:v>381.51250000000005</c:v>
                </c:pt>
                <c:pt idx="283">
                  <c:v>384.95499999999998</c:v>
                </c:pt>
                <c:pt idx="284">
                  <c:v>383.1275</c:v>
                </c:pt>
                <c:pt idx="285">
                  <c:v>378.94749999999999</c:v>
                </c:pt>
                <c:pt idx="286">
                  <c:v>376.39249999999998</c:v>
                </c:pt>
                <c:pt idx="287">
                  <c:v>379.8125</c:v>
                </c:pt>
                <c:pt idx="288">
                  <c:v>378.1825</c:v>
                </c:pt>
                <c:pt idx="289">
                  <c:v>383.02000000000004</c:v>
                </c:pt>
                <c:pt idx="290">
                  <c:v>374.23750000000001</c:v>
                </c:pt>
                <c:pt idx="291">
                  <c:v>353.6275</c:v>
                </c:pt>
                <c:pt idx="292">
                  <c:v>356.89250000000004</c:v>
                </c:pt>
                <c:pt idx="293">
                  <c:v>351.88750000000005</c:v>
                </c:pt>
                <c:pt idx="294">
                  <c:v>354.03750000000002</c:v>
                </c:pt>
                <c:pt idx="295">
                  <c:v>341.505</c:v>
                </c:pt>
                <c:pt idx="296">
                  <c:v>350.44</c:v>
                </c:pt>
                <c:pt idx="297">
                  <c:v>352.15499999999997</c:v>
                </c:pt>
                <c:pt idx="298">
                  <c:v>342.565</c:v>
                </c:pt>
                <c:pt idx="299">
                  <c:v>345.125</c:v>
                </c:pt>
                <c:pt idx="300">
                  <c:v>351.065</c:v>
                </c:pt>
                <c:pt idx="301">
                  <c:v>356.935</c:v>
                </c:pt>
                <c:pt idx="302">
                  <c:v>354.17500000000001</c:v>
                </c:pt>
                <c:pt idx="303">
                  <c:v>337.97500000000002</c:v>
                </c:pt>
                <c:pt idx="304">
                  <c:v>340.51000000000005</c:v>
                </c:pt>
                <c:pt idx="305">
                  <c:v>346.11750000000001</c:v>
                </c:pt>
                <c:pt idx="306">
                  <c:v>340.64</c:v>
                </c:pt>
                <c:pt idx="307">
                  <c:v>342.76749999999998</c:v>
                </c:pt>
                <c:pt idx="308">
                  <c:v>341.39</c:v>
                </c:pt>
                <c:pt idx="309">
                  <c:v>332.71499999999997</c:v>
                </c:pt>
                <c:pt idx="310">
                  <c:v>327.685</c:v>
                </c:pt>
                <c:pt idx="311">
                  <c:v>334.95749999999998</c:v>
                </c:pt>
                <c:pt idx="312">
                  <c:v>329.35499999999996</c:v>
                </c:pt>
                <c:pt idx="313">
                  <c:v>326.16749999999996</c:v>
                </c:pt>
                <c:pt idx="314">
                  <c:v>330.4425</c:v>
                </c:pt>
                <c:pt idx="315">
                  <c:v>339.1875</c:v>
                </c:pt>
                <c:pt idx="316">
                  <c:v>339.02749999999997</c:v>
                </c:pt>
                <c:pt idx="317">
                  <c:v>341.03249999999997</c:v>
                </c:pt>
                <c:pt idx="318">
                  <c:v>321.72999999999996</c:v>
                </c:pt>
                <c:pt idx="319">
                  <c:v>318.97500000000002</c:v>
                </c:pt>
                <c:pt idx="320">
                  <c:v>316.04750000000001</c:v>
                </c:pt>
                <c:pt idx="321">
                  <c:v>317.75</c:v>
                </c:pt>
                <c:pt idx="322">
                  <c:v>310.72249999999997</c:v>
                </c:pt>
                <c:pt idx="323">
                  <c:v>308.05</c:v>
                </c:pt>
                <c:pt idx="324">
                  <c:v>307.39499999999998</c:v>
                </c:pt>
                <c:pt idx="325">
                  <c:v>316.73999999999995</c:v>
                </c:pt>
                <c:pt idx="326">
                  <c:v>332.8775</c:v>
                </c:pt>
                <c:pt idx="327">
                  <c:v>326.08750000000003</c:v>
                </c:pt>
                <c:pt idx="328">
                  <c:v>325.66749999999996</c:v>
                </c:pt>
                <c:pt idx="329">
                  <c:v>321.69</c:v>
                </c:pt>
                <c:pt idx="330">
                  <c:v>326.52750000000003</c:v>
                </c:pt>
                <c:pt idx="331">
                  <c:v>339.3775</c:v>
                </c:pt>
                <c:pt idx="332">
                  <c:v>340.10500000000002</c:v>
                </c:pt>
                <c:pt idx="333">
                  <c:v>345.4425</c:v>
                </c:pt>
                <c:pt idx="334">
                  <c:v>343.14749999999998</c:v>
                </c:pt>
                <c:pt idx="335">
                  <c:v>336.70749999999998</c:v>
                </c:pt>
                <c:pt idx="336">
                  <c:v>334.44499999999999</c:v>
                </c:pt>
                <c:pt idx="337">
                  <c:v>333.5575</c:v>
                </c:pt>
                <c:pt idx="338">
                  <c:v>329.30749999999995</c:v>
                </c:pt>
                <c:pt idx="339">
                  <c:v>333.46500000000003</c:v>
                </c:pt>
                <c:pt idx="340">
                  <c:v>327.85749999999996</c:v>
                </c:pt>
                <c:pt idx="341">
                  <c:v>336.34749999999997</c:v>
                </c:pt>
                <c:pt idx="342">
                  <c:v>344.00749999999999</c:v>
                </c:pt>
                <c:pt idx="343">
                  <c:v>345.82749999999999</c:v>
                </c:pt>
                <c:pt idx="344">
                  <c:v>350.08249999999998</c:v>
                </c:pt>
                <c:pt idx="345">
                  <c:v>363.3725</c:v>
                </c:pt>
                <c:pt idx="346">
                  <c:v>364.84</c:v>
                </c:pt>
                <c:pt idx="347">
                  <c:v>356.97499999999997</c:v>
                </c:pt>
                <c:pt idx="348">
                  <c:v>360.8725</c:v>
                </c:pt>
                <c:pt idx="349">
                  <c:v>366.20749999999998</c:v>
                </c:pt>
                <c:pt idx="350">
                  <c:v>369.14499999999998</c:v>
                </c:pt>
                <c:pt idx="351">
                  <c:v>365.54750000000001</c:v>
                </c:pt>
                <c:pt idx="352">
                  <c:v>364.86</c:v>
                </c:pt>
                <c:pt idx="353">
                  <c:v>364.54</c:v>
                </c:pt>
                <c:pt idx="354">
                  <c:v>361.88</c:v>
                </c:pt>
                <c:pt idx="355">
                  <c:v>362.34749999999997</c:v>
                </c:pt>
                <c:pt idx="356">
                  <c:v>360.09499999999997</c:v>
                </c:pt>
                <c:pt idx="357">
                  <c:v>351.82749999999999</c:v>
                </c:pt>
                <c:pt idx="358">
                  <c:v>356.72749999999996</c:v>
                </c:pt>
                <c:pt idx="359">
                  <c:v>354.38499999999999</c:v>
                </c:pt>
                <c:pt idx="360">
                  <c:v>363.32249999999999</c:v>
                </c:pt>
                <c:pt idx="361">
                  <c:v>353.03999999999996</c:v>
                </c:pt>
                <c:pt idx="362">
                  <c:v>349.54249999999996</c:v>
                </c:pt>
                <c:pt idx="363">
                  <c:v>354.09249999999997</c:v>
                </c:pt>
                <c:pt idx="364">
                  <c:v>350.70750000000004</c:v>
                </c:pt>
                <c:pt idx="365">
                  <c:v>327.08249999999998</c:v>
                </c:pt>
                <c:pt idx="366">
                  <c:v>317.51249999999999</c:v>
                </c:pt>
                <c:pt idx="367">
                  <c:v>314.85000000000002</c:v>
                </c:pt>
                <c:pt idx="368">
                  <c:v>319.11500000000001</c:v>
                </c:pt>
                <c:pt idx="369">
                  <c:v>318.18</c:v>
                </c:pt>
                <c:pt idx="370">
                  <c:v>315.88</c:v>
                </c:pt>
                <c:pt idx="371">
                  <c:v>310.685</c:v>
                </c:pt>
                <c:pt idx="372">
                  <c:v>309.88000000000005</c:v>
                </c:pt>
                <c:pt idx="373">
                  <c:v>301.33750000000003</c:v>
                </c:pt>
                <c:pt idx="374">
                  <c:v>297.03750000000002</c:v>
                </c:pt>
                <c:pt idx="375">
                  <c:v>289.70249999999999</c:v>
                </c:pt>
                <c:pt idx="376">
                  <c:v>291.29250000000002</c:v>
                </c:pt>
                <c:pt idx="377">
                  <c:v>292.7</c:v>
                </c:pt>
                <c:pt idx="378">
                  <c:v>284.61250000000001</c:v>
                </c:pt>
                <c:pt idx="379">
                  <c:v>283.58</c:v>
                </c:pt>
                <c:pt idx="380">
                  <c:v>287.32250000000005</c:v>
                </c:pt>
                <c:pt idx="381">
                  <c:v>294.00749999999999</c:v>
                </c:pt>
                <c:pt idx="382">
                  <c:v>280.01</c:v>
                </c:pt>
                <c:pt idx="383">
                  <c:v>281.505</c:v>
                </c:pt>
                <c:pt idx="384">
                  <c:v>281.75</c:v>
                </c:pt>
                <c:pt idx="385">
                  <c:v>282.02499999999998</c:v>
                </c:pt>
                <c:pt idx="386">
                  <c:v>284.63249999999999</c:v>
                </c:pt>
                <c:pt idx="387">
                  <c:v>282.71499999999997</c:v>
                </c:pt>
                <c:pt idx="388">
                  <c:v>281.32249999999999</c:v>
                </c:pt>
                <c:pt idx="389">
                  <c:v>282.59750000000003</c:v>
                </c:pt>
                <c:pt idx="390">
                  <c:v>273.97749999999996</c:v>
                </c:pt>
                <c:pt idx="391">
                  <c:v>268.8125</c:v>
                </c:pt>
                <c:pt idx="392">
                  <c:v>266.09999999999997</c:v>
                </c:pt>
                <c:pt idx="393">
                  <c:v>261.86250000000001</c:v>
                </c:pt>
                <c:pt idx="394">
                  <c:v>258.83999999999997</c:v>
                </c:pt>
                <c:pt idx="395">
                  <c:v>257.72500000000002</c:v>
                </c:pt>
                <c:pt idx="396">
                  <c:v>263.04999999999995</c:v>
                </c:pt>
                <c:pt idx="397">
                  <c:v>260.36</c:v>
                </c:pt>
                <c:pt idx="398">
                  <c:v>267.0575</c:v>
                </c:pt>
                <c:pt idx="399">
                  <c:v>278.63750000000005</c:v>
                </c:pt>
                <c:pt idx="400">
                  <c:v>285.505</c:v>
                </c:pt>
                <c:pt idx="401">
                  <c:v>291.83</c:v>
                </c:pt>
                <c:pt idx="402">
                  <c:v>295.16000000000003</c:v>
                </c:pt>
                <c:pt idx="403">
                  <c:v>299.33999999999997</c:v>
                </c:pt>
                <c:pt idx="404">
                  <c:v>297.07749999999999</c:v>
                </c:pt>
                <c:pt idx="405">
                  <c:v>298.15250000000003</c:v>
                </c:pt>
                <c:pt idx="406">
                  <c:v>292.02999999999997</c:v>
                </c:pt>
                <c:pt idx="407">
                  <c:v>294.875</c:v>
                </c:pt>
                <c:pt idx="408">
                  <c:v>301.48750000000001</c:v>
                </c:pt>
                <c:pt idx="409">
                  <c:v>290.375</c:v>
                </c:pt>
                <c:pt idx="410">
                  <c:v>278.42250000000001</c:v>
                </c:pt>
                <c:pt idx="411">
                  <c:v>271.91250000000002</c:v>
                </c:pt>
                <c:pt idx="412">
                  <c:v>274.20749999999998</c:v>
                </c:pt>
                <c:pt idx="413">
                  <c:v>276.88</c:v>
                </c:pt>
                <c:pt idx="414">
                  <c:v>275.45499999999998</c:v>
                </c:pt>
                <c:pt idx="415">
                  <c:v>280.40499999999997</c:v>
                </c:pt>
                <c:pt idx="416">
                  <c:v>283.67</c:v>
                </c:pt>
                <c:pt idx="417">
                  <c:v>289.44250000000005</c:v>
                </c:pt>
                <c:pt idx="418">
                  <c:v>283.27750000000003</c:v>
                </c:pt>
                <c:pt idx="419">
                  <c:v>284.54499999999996</c:v>
                </c:pt>
                <c:pt idx="420">
                  <c:v>275.24250000000001</c:v>
                </c:pt>
                <c:pt idx="421">
                  <c:v>280.40500000000003</c:v>
                </c:pt>
                <c:pt idx="422">
                  <c:v>270.85499999999996</c:v>
                </c:pt>
                <c:pt idx="423">
                  <c:v>270.28500000000003</c:v>
                </c:pt>
                <c:pt idx="424">
                  <c:v>277.6925</c:v>
                </c:pt>
                <c:pt idx="425">
                  <c:v>286.72250000000003</c:v>
                </c:pt>
                <c:pt idx="426">
                  <c:v>293.5575</c:v>
                </c:pt>
                <c:pt idx="427">
                  <c:v>300.1825</c:v>
                </c:pt>
                <c:pt idx="428">
                  <c:v>306.01</c:v>
                </c:pt>
                <c:pt idx="429">
                  <c:v>314.7</c:v>
                </c:pt>
                <c:pt idx="430">
                  <c:v>315.25</c:v>
                </c:pt>
                <c:pt idx="431">
                  <c:v>314.02250000000004</c:v>
                </c:pt>
                <c:pt idx="432">
                  <c:v>308.185</c:v>
                </c:pt>
                <c:pt idx="433">
                  <c:v>312.03000000000003</c:v>
                </c:pt>
                <c:pt idx="434">
                  <c:v>325.59250000000003</c:v>
                </c:pt>
                <c:pt idx="435">
                  <c:v>331.42749999999995</c:v>
                </c:pt>
                <c:pt idx="436">
                  <c:v>329.48750000000001</c:v>
                </c:pt>
                <c:pt idx="437">
                  <c:v>326.89749999999998</c:v>
                </c:pt>
                <c:pt idx="438">
                  <c:v>338.46249999999998</c:v>
                </c:pt>
                <c:pt idx="439">
                  <c:v>330.05</c:v>
                </c:pt>
                <c:pt idx="440">
                  <c:v>333.32499999999999</c:v>
                </c:pt>
                <c:pt idx="441">
                  <c:v>330.55250000000001</c:v>
                </c:pt>
                <c:pt idx="442">
                  <c:v>341.29500000000002</c:v>
                </c:pt>
                <c:pt idx="443">
                  <c:v>337.4</c:v>
                </c:pt>
                <c:pt idx="444">
                  <c:v>340.86750000000001</c:v>
                </c:pt>
                <c:pt idx="445">
                  <c:v>348.13749999999999</c:v>
                </c:pt>
                <c:pt idx="446">
                  <c:v>344.36500000000001</c:v>
                </c:pt>
                <c:pt idx="447">
                  <c:v>336.42249999999996</c:v>
                </c:pt>
                <c:pt idx="448">
                  <c:v>341.74</c:v>
                </c:pt>
                <c:pt idx="449">
                  <c:v>344.86250000000001</c:v>
                </c:pt>
                <c:pt idx="450">
                  <c:v>346.19</c:v>
                </c:pt>
                <c:pt idx="451">
                  <c:v>328.315</c:v>
                </c:pt>
                <c:pt idx="452">
                  <c:v>324.66250000000002</c:v>
                </c:pt>
                <c:pt idx="453">
                  <c:v>319.74</c:v>
                </c:pt>
                <c:pt idx="454">
                  <c:v>320.38499999999999</c:v>
                </c:pt>
                <c:pt idx="455">
                  <c:v>324.2525</c:v>
                </c:pt>
                <c:pt idx="456">
                  <c:v>321.54750000000001</c:v>
                </c:pt>
                <c:pt idx="457">
                  <c:v>323.51249999999999</c:v>
                </c:pt>
                <c:pt idx="458">
                  <c:v>319.86</c:v>
                </c:pt>
                <c:pt idx="459">
                  <c:v>317.97750000000002</c:v>
                </c:pt>
                <c:pt idx="460">
                  <c:v>296.30500000000001</c:v>
                </c:pt>
                <c:pt idx="461">
                  <c:v>305.08500000000004</c:v>
                </c:pt>
                <c:pt idx="462">
                  <c:v>298.69</c:v>
                </c:pt>
                <c:pt idx="463">
                  <c:v>298.48250000000002</c:v>
                </c:pt>
                <c:pt idx="464">
                  <c:v>310.3175</c:v>
                </c:pt>
                <c:pt idx="465">
                  <c:v>286.70250000000004</c:v>
                </c:pt>
                <c:pt idx="466">
                  <c:v>303.41000000000003</c:v>
                </c:pt>
                <c:pt idx="467">
                  <c:v>307.46250000000003</c:v>
                </c:pt>
                <c:pt idx="468">
                  <c:v>320.34499999999997</c:v>
                </c:pt>
                <c:pt idx="469">
                  <c:v>327.8</c:v>
                </c:pt>
                <c:pt idx="470">
                  <c:v>317.8075</c:v>
                </c:pt>
                <c:pt idx="471">
                  <c:v>329.1225</c:v>
                </c:pt>
                <c:pt idx="472">
                  <c:v>325.79250000000002</c:v>
                </c:pt>
                <c:pt idx="473">
                  <c:v>318.72999999999996</c:v>
                </c:pt>
                <c:pt idx="474">
                  <c:v>323.12</c:v>
                </c:pt>
                <c:pt idx="475">
                  <c:v>320.23249999999996</c:v>
                </c:pt>
                <c:pt idx="476">
                  <c:v>318.2525</c:v>
                </c:pt>
                <c:pt idx="477">
                  <c:v>319.38749999999999</c:v>
                </c:pt>
                <c:pt idx="478">
                  <c:v>332.84499999999997</c:v>
                </c:pt>
                <c:pt idx="479">
                  <c:v>329.2525</c:v>
                </c:pt>
                <c:pt idx="480">
                  <c:v>331.71750000000003</c:v>
                </c:pt>
                <c:pt idx="481">
                  <c:v>315.74250000000001</c:v>
                </c:pt>
                <c:pt idx="482">
                  <c:v>319.9325</c:v>
                </c:pt>
                <c:pt idx="483">
                  <c:v>331.54500000000002</c:v>
                </c:pt>
                <c:pt idx="484">
                  <c:v>343.10500000000002</c:v>
                </c:pt>
                <c:pt idx="485">
                  <c:v>337.02</c:v>
                </c:pt>
                <c:pt idx="486">
                  <c:v>339.71499999999997</c:v>
                </c:pt>
                <c:pt idx="487">
                  <c:v>347.32</c:v>
                </c:pt>
                <c:pt idx="488">
                  <c:v>346.125</c:v>
                </c:pt>
                <c:pt idx="489">
                  <c:v>357.5</c:v>
                </c:pt>
                <c:pt idx="490">
                  <c:v>355.78250000000003</c:v>
                </c:pt>
                <c:pt idx="491">
                  <c:v>349.46750000000003</c:v>
                </c:pt>
                <c:pt idx="492">
                  <c:v>343.34499999999997</c:v>
                </c:pt>
                <c:pt idx="493">
                  <c:v>342.6875</c:v>
                </c:pt>
                <c:pt idx="494">
                  <c:v>348.3125</c:v>
                </c:pt>
                <c:pt idx="495">
                  <c:v>345.50749999999999</c:v>
                </c:pt>
                <c:pt idx="496">
                  <c:v>346.86750000000001</c:v>
                </c:pt>
                <c:pt idx="497">
                  <c:v>361.63749999999999</c:v>
                </c:pt>
                <c:pt idx="498">
                  <c:v>363.6925</c:v>
                </c:pt>
                <c:pt idx="499">
                  <c:v>363.16249999999997</c:v>
                </c:pt>
                <c:pt idx="500">
                  <c:v>355.02749999999997</c:v>
                </c:pt>
                <c:pt idx="501">
                  <c:v>357.40499999999997</c:v>
                </c:pt>
                <c:pt idx="502">
                  <c:v>345.67</c:v>
                </c:pt>
                <c:pt idx="503">
                  <c:v>353.46749999999997</c:v>
                </c:pt>
                <c:pt idx="504">
                  <c:v>364.48249999999996</c:v>
                </c:pt>
                <c:pt idx="505">
                  <c:v>365.34500000000003</c:v>
                </c:pt>
                <c:pt idx="506">
                  <c:v>364.67750000000001</c:v>
                </c:pt>
                <c:pt idx="507">
                  <c:v>383.29499999999996</c:v>
                </c:pt>
                <c:pt idx="508">
                  <c:v>397.84750000000003</c:v>
                </c:pt>
                <c:pt idx="509">
                  <c:v>416.815</c:v>
                </c:pt>
                <c:pt idx="510">
                  <c:v>411.82749999999999</c:v>
                </c:pt>
                <c:pt idx="511">
                  <c:v>407.495</c:v>
                </c:pt>
                <c:pt idx="512">
                  <c:v>406.08749999999998</c:v>
                </c:pt>
                <c:pt idx="513">
                  <c:v>406.59250000000003</c:v>
                </c:pt>
                <c:pt idx="514">
                  <c:v>408.86250000000001</c:v>
                </c:pt>
                <c:pt idx="515">
                  <c:v>408.67250000000001</c:v>
                </c:pt>
                <c:pt idx="516">
                  <c:v>406.8075</c:v>
                </c:pt>
                <c:pt idx="517">
                  <c:v>404.76750000000004</c:v>
                </c:pt>
                <c:pt idx="518">
                  <c:v>405.35500000000002</c:v>
                </c:pt>
                <c:pt idx="519">
                  <c:v>409.65000000000003</c:v>
                </c:pt>
                <c:pt idx="520">
                  <c:v>405.71500000000003</c:v>
                </c:pt>
                <c:pt idx="521">
                  <c:v>407.315</c:v>
                </c:pt>
                <c:pt idx="522">
                  <c:v>402.83249999999998</c:v>
                </c:pt>
                <c:pt idx="523">
                  <c:v>427.39</c:v>
                </c:pt>
                <c:pt idx="524">
                  <c:v>421.71250000000003</c:v>
                </c:pt>
                <c:pt idx="525">
                  <c:v>411.58749999999998</c:v>
                </c:pt>
                <c:pt idx="526">
                  <c:v>417.59999999999997</c:v>
                </c:pt>
                <c:pt idx="527">
                  <c:v>420.27</c:v>
                </c:pt>
                <c:pt idx="528">
                  <c:v>420.39749999999998</c:v>
                </c:pt>
                <c:pt idx="529">
                  <c:v>416.37</c:v>
                </c:pt>
                <c:pt idx="530">
                  <c:v>426.935</c:v>
                </c:pt>
                <c:pt idx="531">
                  <c:v>411.13500000000005</c:v>
                </c:pt>
                <c:pt idx="532">
                  <c:v>422.83000000000004</c:v>
                </c:pt>
                <c:pt idx="533">
                  <c:v>425.565</c:v>
                </c:pt>
                <c:pt idx="534">
                  <c:v>439.04500000000002</c:v>
                </c:pt>
                <c:pt idx="535">
                  <c:v>434.70500000000004</c:v>
                </c:pt>
                <c:pt idx="536">
                  <c:v>431.38</c:v>
                </c:pt>
                <c:pt idx="537">
                  <c:v>422.2475</c:v>
                </c:pt>
                <c:pt idx="538">
                  <c:v>436.09</c:v>
                </c:pt>
                <c:pt idx="539">
                  <c:v>429.00749999999999</c:v>
                </c:pt>
                <c:pt idx="540">
                  <c:v>426.54250000000002</c:v>
                </c:pt>
                <c:pt idx="541">
                  <c:v>433.505</c:v>
                </c:pt>
                <c:pt idx="542">
                  <c:v>441.51749999999998</c:v>
                </c:pt>
                <c:pt idx="543">
                  <c:v>420.73</c:v>
                </c:pt>
                <c:pt idx="544">
                  <c:v>407.41</c:v>
                </c:pt>
                <c:pt idx="545">
                  <c:v>406.28</c:v>
                </c:pt>
                <c:pt idx="546">
                  <c:v>397.25749999999999</c:v>
                </c:pt>
                <c:pt idx="547">
                  <c:v>391.86250000000001</c:v>
                </c:pt>
                <c:pt idx="548">
                  <c:v>382.28750000000002</c:v>
                </c:pt>
                <c:pt idx="549">
                  <c:v>379.375</c:v>
                </c:pt>
                <c:pt idx="550">
                  <c:v>382.29249999999996</c:v>
                </c:pt>
                <c:pt idx="551">
                  <c:v>388.8175</c:v>
                </c:pt>
                <c:pt idx="552">
                  <c:v>386.90250000000003</c:v>
                </c:pt>
                <c:pt idx="553">
                  <c:v>382.4375</c:v>
                </c:pt>
                <c:pt idx="554">
                  <c:v>376.54249999999996</c:v>
                </c:pt>
                <c:pt idx="555">
                  <c:v>371</c:v>
                </c:pt>
                <c:pt idx="556">
                  <c:v>367.34</c:v>
                </c:pt>
                <c:pt idx="557">
                  <c:v>363.70000000000005</c:v>
                </c:pt>
                <c:pt idx="558">
                  <c:v>361.83249999999998</c:v>
                </c:pt>
                <c:pt idx="559">
                  <c:v>354.02</c:v>
                </c:pt>
                <c:pt idx="560">
                  <c:v>357.46750000000003</c:v>
                </c:pt>
                <c:pt idx="561">
                  <c:v>356.08</c:v>
                </c:pt>
                <c:pt idx="562">
                  <c:v>359.47750000000002</c:v>
                </c:pt>
                <c:pt idx="563">
                  <c:v>352.13499999999999</c:v>
                </c:pt>
                <c:pt idx="564">
                  <c:v>347.33249999999998</c:v>
                </c:pt>
                <c:pt idx="565">
                  <c:v>340.29499999999996</c:v>
                </c:pt>
                <c:pt idx="566">
                  <c:v>337.755</c:v>
                </c:pt>
                <c:pt idx="567">
                  <c:v>342.28249999999997</c:v>
                </c:pt>
                <c:pt idx="568">
                  <c:v>341.08249999999998</c:v>
                </c:pt>
                <c:pt idx="569">
                  <c:v>336.505</c:v>
                </c:pt>
                <c:pt idx="570">
                  <c:v>327.76749999999998</c:v>
                </c:pt>
                <c:pt idx="571">
                  <c:v>325.60500000000002</c:v>
                </c:pt>
                <c:pt idx="572">
                  <c:v>322.45500000000004</c:v>
                </c:pt>
                <c:pt idx="573">
                  <c:v>327.57249999999999</c:v>
                </c:pt>
                <c:pt idx="574">
                  <c:v>316.43</c:v>
                </c:pt>
                <c:pt idx="575">
                  <c:v>319.22250000000003</c:v>
                </c:pt>
                <c:pt idx="576">
                  <c:v>316.74250000000001</c:v>
                </c:pt>
                <c:pt idx="577">
                  <c:v>318.37</c:v>
                </c:pt>
                <c:pt idx="578">
                  <c:v>318.79250000000002</c:v>
                </c:pt>
                <c:pt idx="579">
                  <c:v>321.95000000000005</c:v>
                </c:pt>
                <c:pt idx="580">
                  <c:v>318.35999999999996</c:v>
                </c:pt>
                <c:pt idx="581">
                  <c:v>330.89500000000004</c:v>
                </c:pt>
                <c:pt idx="582">
                  <c:v>342.72749999999996</c:v>
                </c:pt>
                <c:pt idx="583">
                  <c:v>350.38</c:v>
                </c:pt>
                <c:pt idx="584">
                  <c:v>342.07</c:v>
                </c:pt>
                <c:pt idx="585">
                  <c:v>341.34750000000003</c:v>
                </c:pt>
                <c:pt idx="586">
                  <c:v>335.05</c:v>
                </c:pt>
                <c:pt idx="587">
                  <c:v>340.16250000000002</c:v>
                </c:pt>
                <c:pt idx="588">
                  <c:v>336.05250000000001</c:v>
                </c:pt>
                <c:pt idx="589">
                  <c:v>332.66500000000002</c:v>
                </c:pt>
                <c:pt idx="590">
                  <c:v>338.13500000000005</c:v>
                </c:pt>
                <c:pt idx="591">
                  <c:v>340.27250000000004</c:v>
                </c:pt>
                <c:pt idx="592">
                  <c:v>346.15</c:v>
                </c:pt>
                <c:pt idx="593">
                  <c:v>343.20499999999998</c:v>
                </c:pt>
                <c:pt idx="594">
                  <c:v>341.90499999999997</c:v>
                </c:pt>
                <c:pt idx="595">
                  <c:v>344.53249999999997</c:v>
                </c:pt>
                <c:pt idx="596">
                  <c:v>340.2525</c:v>
                </c:pt>
                <c:pt idx="597">
                  <c:v>334.5</c:v>
                </c:pt>
                <c:pt idx="598">
                  <c:v>338.76749999999998</c:v>
                </c:pt>
                <c:pt idx="599">
                  <c:v>338.39500000000004</c:v>
                </c:pt>
                <c:pt idx="600">
                  <c:v>331.76749999999998</c:v>
                </c:pt>
                <c:pt idx="601">
                  <c:v>332.52249999999998</c:v>
                </c:pt>
                <c:pt idx="602">
                  <c:v>331.17</c:v>
                </c:pt>
                <c:pt idx="603">
                  <c:v>330.315</c:v>
                </c:pt>
                <c:pt idx="604">
                  <c:v>333.65</c:v>
                </c:pt>
                <c:pt idx="605">
                  <c:v>333.28000000000003</c:v>
                </c:pt>
                <c:pt idx="606">
                  <c:v>338.44499999999999</c:v>
                </c:pt>
                <c:pt idx="607">
                  <c:v>329.0575</c:v>
                </c:pt>
                <c:pt idx="608">
                  <c:v>325.80250000000001</c:v>
                </c:pt>
                <c:pt idx="609">
                  <c:v>340.98500000000001</c:v>
                </c:pt>
                <c:pt idx="610">
                  <c:v>353.44749999999999</c:v>
                </c:pt>
                <c:pt idx="611">
                  <c:v>352.17750000000001</c:v>
                </c:pt>
                <c:pt idx="612">
                  <c:v>357.85</c:v>
                </c:pt>
                <c:pt idx="613">
                  <c:v>355.86</c:v>
                </c:pt>
                <c:pt idx="614">
                  <c:v>354.42750000000001</c:v>
                </c:pt>
                <c:pt idx="615">
                  <c:v>353.41500000000002</c:v>
                </c:pt>
                <c:pt idx="616">
                  <c:v>354.48750000000001</c:v>
                </c:pt>
                <c:pt idx="617">
                  <c:v>356.02749999999997</c:v>
                </c:pt>
                <c:pt idx="618">
                  <c:v>354.76249999999999</c:v>
                </c:pt>
                <c:pt idx="619">
                  <c:v>353.84</c:v>
                </c:pt>
                <c:pt idx="620">
                  <c:v>352.10250000000002</c:v>
                </c:pt>
                <c:pt idx="621">
                  <c:v>347.90000000000003</c:v>
                </c:pt>
                <c:pt idx="622">
                  <c:v>342.48500000000001</c:v>
                </c:pt>
                <c:pt idx="623">
                  <c:v>341.84750000000003</c:v>
                </c:pt>
                <c:pt idx="624">
                  <c:v>343.94499999999999</c:v>
                </c:pt>
                <c:pt idx="625">
                  <c:v>337.21000000000004</c:v>
                </c:pt>
                <c:pt idx="626">
                  <c:v>339.67250000000001</c:v>
                </c:pt>
                <c:pt idx="627">
                  <c:v>341.74</c:v>
                </c:pt>
                <c:pt idx="628">
                  <c:v>335.07249999999999</c:v>
                </c:pt>
                <c:pt idx="629">
                  <c:v>333.64</c:v>
                </c:pt>
                <c:pt idx="630">
                  <c:v>329.1275</c:v>
                </c:pt>
                <c:pt idx="631">
                  <c:v>327.19750000000005</c:v>
                </c:pt>
                <c:pt idx="632">
                  <c:v>331.815</c:v>
                </c:pt>
                <c:pt idx="633">
                  <c:v>336.60750000000002</c:v>
                </c:pt>
                <c:pt idx="634">
                  <c:v>336.85750000000002</c:v>
                </c:pt>
                <c:pt idx="635">
                  <c:v>336.09749999999997</c:v>
                </c:pt>
                <c:pt idx="636">
                  <c:v>332.3725</c:v>
                </c:pt>
                <c:pt idx="637">
                  <c:v>328.10250000000002</c:v>
                </c:pt>
                <c:pt idx="638">
                  <c:v>320.08999999999997</c:v>
                </c:pt>
                <c:pt idx="639">
                  <c:v>328.44499999999999</c:v>
                </c:pt>
                <c:pt idx="640">
                  <c:v>324.89749999999998</c:v>
                </c:pt>
                <c:pt idx="641">
                  <c:v>323.84250000000003</c:v>
                </c:pt>
                <c:pt idx="642">
                  <c:v>323.28249999999997</c:v>
                </c:pt>
                <c:pt idx="643">
                  <c:v>323.60249999999996</c:v>
                </c:pt>
                <c:pt idx="644">
                  <c:v>325.75750000000005</c:v>
                </c:pt>
                <c:pt idx="645">
                  <c:v>326.70250000000004</c:v>
                </c:pt>
                <c:pt idx="646">
                  <c:v>324.13249999999999</c:v>
                </c:pt>
                <c:pt idx="647">
                  <c:v>325.3775</c:v>
                </c:pt>
                <c:pt idx="648">
                  <c:v>325.86750000000001</c:v>
                </c:pt>
                <c:pt idx="649">
                  <c:v>319.64749999999998</c:v>
                </c:pt>
                <c:pt idx="650">
                  <c:v>324.20249999999999</c:v>
                </c:pt>
                <c:pt idx="651">
                  <c:v>324.88750000000005</c:v>
                </c:pt>
                <c:pt idx="652">
                  <c:v>321.32249999999999</c:v>
                </c:pt>
                <c:pt idx="653">
                  <c:v>320.34999999999997</c:v>
                </c:pt>
                <c:pt idx="654">
                  <c:v>319.03250000000003</c:v>
                </c:pt>
                <c:pt idx="655">
                  <c:v>318.6275</c:v>
                </c:pt>
                <c:pt idx="656">
                  <c:v>316.79250000000002</c:v>
                </c:pt>
                <c:pt idx="657">
                  <c:v>317.13749999999999</c:v>
                </c:pt>
                <c:pt idx="658">
                  <c:v>313.59499999999997</c:v>
                </c:pt>
                <c:pt idx="659">
                  <c:v>315.86250000000001</c:v>
                </c:pt>
                <c:pt idx="660">
                  <c:v>313.10250000000002</c:v>
                </c:pt>
                <c:pt idx="661">
                  <c:v>309.53499999999997</c:v>
                </c:pt>
                <c:pt idx="662">
                  <c:v>307.13499999999999</c:v>
                </c:pt>
                <c:pt idx="663">
                  <c:v>306.20749999999998</c:v>
                </c:pt>
                <c:pt idx="664">
                  <c:v>306.2</c:v>
                </c:pt>
                <c:pt idx="665">
                  <c:v>304.86750000000001</c:v>
                </c:pt>
                <c:pt idx="666">
                  <c:v>305.40000000000003</c:v>
                </c:pt>
                <c:pt idx="667">
                  <c:v>303.28750000000002</c:v>
                </c:pt>
                <c:pt idx="668">
                  <c:v>302.14</c:v>
                </c:pt>
                <c:pt idx="669">
                  <c:v>298.67750000000001</c:v>
                </c:pt>
                <c:pt idx="670">
                  <c:v>295.65499999999997</c:v>
                </c:pt>
                <c:pt idx="671">
                  <c:v>291.35000000000002</c:v>
                </c:pt>
                <c:pt idx="672">
                  <c:v>287.61500000000001</c:v>
                </c:pt>
                <c:pt idx="673">
                  <c:v>283.77499999999998</c:v>
                </c:pt>
                <c:pt idx="674">
                  <c:v>280.89</c:v>
                </c:pt>
                <c:pt idx="675">
                  <c:v>282.19</c:v>
                </c:pt>
                <c:pt idx="676">
                  <c:v>283.3175</c:v>
                </c:pt>
                <c:pt idx="677">
                  <c:v>284.01749999999998</c:v>
                </c:pt>
                <c:pt idx="678">
                  <c:v>280.73750000000001</c:v>
                </c:pt>
                <c:pt idx="679">
                  <c:v>277.52250000000004</c:v>
                </c:pt>
                <c:pt idx="680">
                  <c:v>279.16250000000002</c:v>
                </c:pt>
                <c:pt idx="681">
                  <c:v>281.91749999999996</c:v>
                </c:pt>
                <c:pt idx="682">
                  <c:v>285.41000000000003</c:v>
                </c:pt>
                <c:pt idx="683">
                  <c:v>284.09000000000003</c:v>
                </c:pt>
                <c:pt idx="684">
                  <c:v>284.89749999999998</c:v>
                </c:pt>
                <c:pt idx="685">
                  <c:v>278.95250000000004</c:v>
                </c:pt>
                <c:pt idx="686">
                  <c:v>280.95749999999998</c:v>
                </c:pt>
                <c:pt idx="687">
                  <c:v>278.16999999999996</c:v>
                </c:pt>
                <c:pt idx="688">
                  <c:v>281.34749999999997</c:v>
                </c:pt>
                <c:pt idx="689">
                  <c:v>280.12</c:v>
                </c:pt>
                <c:pt idx="690">
                  <c:v>280.33750000000003</c:v>
                </c:pt>
                <c:pt idx="691">
                  <c:v>279.22000000000003</c:v>
                </c:pt>
                <c:pt idx="692">
                  <c:v>280.23750000000001</c:v>
                </c:pt>
                <c:pt idx="693">
                  <c:v>279.4325</c:v>
                </c:pt>
                <c:pt idx="694">
                  <c:v>273.93</c:v>
                </c:pt>
                <c:pt idx="695">
                  <c:v>269.69499999999999</c:v>
                </c:pt>
                <c:pt idx="696">
                  <c:v>272.3075</c:v>
                </c:pt>
                <c:pt idx="697">
                  <c:v>273.98</c:v>
                </c:pt>
                <c:pt idx="698">
                  <c:v>269.66250000000002</c:v>
                </c:pt>
                <c:pt idx="699">
                  <c:v>268.47250000000003</c:v>
                </c:pt>
                <c:pt idx="700">
                  <c:v>266.96749999999997</c:v>
                </c:pt>
                <c:pt idx="701">
                  <c:v>263.58499999999998</c:v>
                </c:pt>
                <c:pt idx="702">
                  <c:v>264.7475</c:v>
                </c:pt>
                <c:pt idx="703">
                  <c:v>262.51749999999998</c:v>
                </c:pt>
                <c:pt idx="704">
                  <c:v>255.26750000000001</c:v>
                </c:pt>
                <c:pt idx="705">
                  <c:v>258.5625</c:v>
                </c:pt>
                <c:pt idx="706">
                  <c:v>256.59750000000003</c:v>
                </c:pt>
                <c:pt idx="707">
                  <c:v>253.0975</c:v>
                </c:pt>
                <c:pt idx="708">
                  <c:v>253.96999999999997</c:v>
                </c:pt>
                <c:pt idx="709">
                  <c:v>252.92</c:v>
                </c:pt>
                <c:pt idx="710">
                  <c:v>252.91250000000002</c:v>
                </c:pt>
                <c:pt idx="711">
                  <c:v>252.26750000000001</c:v>
                </c:pt>
                <c:pt idx="712">
                  <c:v>251.39249999999998</c:v>
                </c:pt>
                <c:pt idx="713">
                  <c:v>252</c:v>
                </c:pt>
                <c:pt idx="714">
                  <c:v>251.41</c:v>
                </c:pt>
                <c:pt idx="715">
                  <c:v>253.5575</c:v>
                </c:pt>
                <c:pt idx="716">
                  <c:v>261.02249999999998</c:v>
                </c:pt>
                <c:pt idx="717">
                  <c:v>262.26</c:v>
                </c:pt>
                <c:pt idx="718">
                  <c:v>260.38499999999999</c:v>
                </c:pt>
                <c:pt idx="719">
                  <c:v>257.32499999999999</c:v>
                </c:pt>
                <c:pt idx="720">
                  <c:v>255.07250000000002</c:v>
                </c:pt>
                <c:pt idx="721">
                  <c:v>255.33250000000001</c:v>
                </c:pt>
                <c:pt idx="722">
                  <c:v>247.85249999999999</c:v>
                </c:pt>
                <c:pt idx="723">
                  <c:v>243.75749999999999</c:v>
                </c:pt>
                <c:pt idx="724">
                  <c:v>241.24250000000001</c:v>
                </c:pt>
                <c:pt idx="725">
                  <c:v>238.5975</c:v>
                </c:pt>
                <c:pt idx="726">
                  <c:v>243.70000000000002</c:v>
                </c:pt>
                <c:pt idx="727">
                  <c:v>248.405</c:v>
                </c:pt>
                <c:pt idx="728">
                  <c:v>247.71250000000001</c:v>
                </c:pt>
                <c:pt idx="729">
                  <c:v>248.30999999999997</c:v>
                </c:pt>
                <c:pt idx="730">
                  <c:v>246.88000000000002</c:v>
                </c:pt>
                <c:pt idx="731">
                  <c:v>249.88</c:v>
                </c:pt>
                <c:pt idx="732">
                  <c:v>250.60499999999999</c:v>
                </c:pt>
                <c:pt idx="733">
                  <c:v>252.07000000000002</c:v>
                </c:pt>
                <c:pt idx="734">
                  <c:v>254.28</c:v>
                </c:pt>
                <c:pt idx="735">
                  <c:v>257.76249999999999</c:v>
                </c:pt>
                <c:pt idx="736">
                  <c:v>250.33250000000001</c:v>
                </c:pt>
                <c:pt idx="737">
                  <c:v>249.20499999999998</c:v>
                </c:pt>
                <c:pt idx="738">
                  <c:v>251.07750000000001</c:v>
                </c:pt>
                <c:pt idx="739">
                  <c:v>249.35499999999999</c:v>
                </c:pt>
                <c:pt idx="740">
                  <c:v>247.90749999999997</c:v>
                </c:pt>
                <c:pt idx="741">
                  <c:v>246.54499999999999</c:v>
                </c:pt>
                <c:pt idx="742">
                  <c:v>243.39250000000001</c:v>
                </c:pt>
                <c:pt idx="743">
                  <c:v>245.67499999999998</c:v>
                </c:pt>
                <c:pt idx="744">
                  <c:v>241.82500000000002</c:v>
                </c:pt>
                <c:pt idx="745">
                  <c:v>241.6575</c:v>
                </c:pt>
                <c:pt idx="746">
                  <c:v>238.73749999999998</c:v>
                </c:pt>
                <c:pt idx="747">
                  <c:v>238.44499999999999</c:v>
                </c:pt>
                <c:pt idx="748">
                  <c:v>236.91499999999999</c:v>
                </c:pt>
                <c:pt idx="749">
                  <c:v>229.07499999999999</c:v>
                </c:pt>
                <c:pt idx="750">
                  <c:v>226.00750000000002</c:v>
                </c:pt>
                <c:pt idx="751">
                  <c:v>230.62</c:v>
                </c:pt>
                <c:pt idx="752">
                  <c:v>228.79000000000002</c:v>
                </c:pt>
                <c:pt idx="753">
                  <c:v>232.9325</c:v>
                </c:pt>
                <c:pt idx="754">
                  <c:v>232.64250000000001</c:v>
                </c:pt>
                <c:pt idx="755">
                  <c:v>234.11500000000001</c:v>
                </c:pt>
                <c:pt idx="756">
                  <c:v>234.1275</c:v>
                </c:pt>
                <c:pt idx="757">
                  <c:v>232.10000000000002</c:v>
                </c:pt>
                <c:pt idx="758">
                  <c:v>230.35499999999999</c:v>
                </c:pt>
                <c:pt idx="759">
                  <c:v>236.73000000000002</c:v>
                </c:pt>
                <c:pt idx="760">
                  <c:v>235.19</c:v>
                </c:pt>
                <c:pt idx="761">
                  <c:v>239.3125</c:v>
                </c:pt>
                <c:pt idx="762">
                  <c:v>236.85500000000002</c:v>
                </c:pt>
                <c:pt idx="763">
                  <c:v>236.26000000000002</c:v>
                </c:pt>
                <c:pt idx="764">
                  <c:v>237.07249999999999</c:v>
                </c:pt>
                <c:pt idx="765">
                  <c:v>236.95749999999998</c:v>
                </c:pt>
                <c:pt idx="766">
                  <c:v>233.69749999999999</c:v>
                </c:pt>
                <c:pt idx="767">
                  <c:v>231.6525</c:v>
                </c:pt>
                <c:pt idx="768">
                  <c:v>232.38499999999999</c:v>
                </c:pt>
                <c:pt idx="769">
                  <c:v>236.19750000000002</c:v>
                </c:pt>
                <c:pt idx="770">
                  <c:v>234.76750000000001</c:v>
                </c:pt>
                <c:pt idx="771">
                  <c:v>236.005</c:v>
                </c:pt>
                <c:pt idx="772">
                  <c:v>235.63750000000002</c:v>
                </c:pt>
                <c:pt idx="773">
                  <c:v>232.36250000000001</c:v>
                </c:pt>
                <c:pt idx="774">
                  <c:v>227.61249999999998</c:v>
                </c:pt>
                <c:pt idx="775">
                  <c:v>227.74</c:v>
                </c:pt>
                <c:pt idx="776">
                  <c:v>228.785</c:v>
                </c:pt>
                <c:pt idx="777">
                  <c:v>227.86500000000001</c:v>
                </c:pt>
                <c:pt idx="778">
                  <c:v>229.80249999999998</c:v>
                </c:pt>
                <c:pt idx="779">
                  <c:v>230.26750000000001</c:v>
                </c:pt>
                <c:pt idx="780">
                  <c:v>230.21249999999998</c:v>
                </c:pt>
                <c:pt idx="781">
                  <c:v>227.99250000000001</c:v>
                </c:pt>
                <c:pt idx="782">
                  <c:v>225.63499999999999</c:v>
                </c:pt>
                <c:pt idx="783">
                  <c:v>223.09</c:v>
                </c:pt>
                <c:pt idx="784">
                  <c:v>221.27250000000001</c:v>
                </c:pt>
                <c:pt idx="785">
                  <c:v>221.89250000000001</c:v>
                </c:pt>
                <c:pt idx="786">
                  <c:v>221.7475</c:v>
                </c:pt>
                <c:pt idx="787">
                  <c:v>222.18749999999997</c:v>
                </c:pt>
                <c:pt idx="788">
                  <c:v>220.86500000000001</c:v>
                </c:pt>
                <c:pt idx="789">
                  <c:v>224.11999999999998</c:v>
                </c:pt>
                <c:pt idx="790">
                  <c:v>220.96</c:v>
                </c:pt>
                <c:pt idx="791">
                  <c:v>219.935</c:v>
                </c:pt>
                <c:pt idx="792">
                  <c:v>218.63</c:v>
                </c:pt>
                <c:pt idx="793">
                  <c:v>220.37999999999997</c:v>
                </c:pt>
                <c:pt idx="794">
                  <c:v>220.89249999999998</c:v>
                </c:pt>
                <c:pt idx="795">
                  <c:v>221.31249999999997</c:v>
                </c:pt>
                <c:pt idx="796">
                  <c:v>221.23249999999999</c:v>
                </c:pt>
                <c:pt idx="797">
                  <c:v>223.285</c:v>
                </c:pt>
                <c:pt idx="798">
                  <c:v>228.95000000000002</c:v>
                </c:pt>
                <c:pt idx="799">
                  <c:v>226.57999999999998</c:v>
                </c:pt>
                <c:pt idx="800">
                  <c:v>226.3425</c:v>
                </c:pt>
                <c:pt idx="801">
                  <c:v>225.03500000000003</c:v>
                </c:pt>
                <c:pt idx="802">
                  <c:v>224.98249999999999</c:v>
                </c:pt>
                <c:pt idx="803">
                  <c:v>222.76249999999999</c:v>
                </c:pt>
                <c:pt idx="804">
                  <c:v>222.3175</c:v>
                </c:pt>
                <c:pt idx="805">
                  <c:v>227.13250000000002</c:v>
                </c:pt>
                <c:pt idx="806">
                  <c:v>222.20499999999998</c:v>
                </c:pt>
                <c:pt idx="807">
                  <c:v>223.6275</c:v>
                </c:pt>
                <c:pt idx="808">
                  <c:v>222.38499999999999</c:v>
                </c:pt>
                <c:pt idx="809">
                  <c:v>225.21249999999998</c:v>
                </c:pt>
                <c:pt idx="810">
                  <c:v>221.96250000000001</c:v>
                </c:pt>
                <c:pt idx="811">
                  <c:v>215.83250000000001</c:v>
                </c:pt>
                <c:pt idx="812">
                  <c:v>213.41749999999999</c:v>
                </c:pt>
                <c:pt idx="813">
                  <c:v>212.86749999999998</c:v>
                </c:pt>
                <c:pt idx="814">
                  <c:v>215.45</c:v>
                </c:pt>
                <c:pt idx="815">
                  <c:v>212.50250000000003</c:v>
                </c:pt>
                <c:pt idx="816">
                  <c:v>219.42750000000001</c:v>
                </c:pt>
                <c:pt idx="817">
                  <c:v>219.81750000000002</c:v>
                </c:pt>
                <c:pt idx="818">
                  <c:v>219.79499999999999</c:v>
                </c:pt>
                <c:pt idx="819">
                  <c:v>216.9425</c:v>
                </c:pt>
                <c:pt idx="820">
                  <c:v>213.73499999999999</c:v>
                </c:pt>
                <c:pt idx="821">
                  <c:v>215.20749999999998</c:v>
                </c:pt>
                <c:pt idx="822">
                  <c:v>212.36750000000001</c:v>
                </c:pt>
                <c:pt idx="823">
                  <c:v>211.29499999999999</c:v>
                </c:pt>
                <c:pt idx="824">
                  <c:v>206.535</c:v>
                </c:pt>
                <c:pt idx="825">
                  <c:v>207.60249999999999</c:v>
                </c:pt>
                <c:pt idx="826">
                  <c:v>208.83499999999998</c:v>
                </c:pt>
                <c:pt idx="827">
                  <c:v>207.755</c:v>
                </c:pt>
                <c:pt idx="828">
                  <c:v>204.25</c:v>
                </c:pt>
                <c:pt idx="829">
                  <c:v>202.6825</c:v>
                </c:pt>
                <c:pt idx="830">
                  <c:v>202.7225</c:v>
                </c:pt>
                <c:pt idx="831">
                  <c:v>200.73000000000002</c:v>
                </c:pt>
                <c:pt idx="832">
                  <c:v>201.92000000000002</c:v>
                </c:pt>
                <c:pt idx="833">
                  <c:v>200.21749999999997</c:v>
                </c:pt>
                <c:pt idx="834">
                  <c:v>200.96249999999998</c:v>
                </c:pt>
                <c:pt idx="835">
                  <c:v>197.77</c:v>
                </c:pt>
                <c:pt idx="836">
                  <c:v>198.35499999999999</c:v>
                </c:pt>
                <c:pt idx="837">
                  <c:v>197.21250000000001</c:v>
                </c:pt>
                <c:pt idx="838">
                  <c:v>196.3125</c:v>
                </c:pt>
                <c:pt idx="839">
                  <c:v>195.58500000000001</c:v>
                </c:pt>
                <c:pt idx="840">
                  <c:v>196.62</c:v>
                </c:pt>
                <c:pt idx="841">
                  <c:v>194.11</c:v>
                </c:pt>
                <c:pt idx="842">
                  <c:v>195.51499999999999</c:v>
                </c:pt>
                <c:pt idx="843">
                  <c:v>199.91249999999999</c:v>
                </c:pt>
                <c:pt idx="844">
                  <c:v>203.10749999999999</c:v>
                </c:pt>
                <c:pt idx="845">
                  <c:v>203.58500000000001</c:v>
                </c:pt>
                <c:pt idx="846">
                  <c:v>201.495</c:v>
                </c:pt>
                <c:pt idx="847">
                  <c:v>198.85</c:v>
                </c:pt>
                <c:pt idx="848">
                  <c:v>199.63000000000002</c:v>
                </c:pt>
                <c:pt idx="849">
                  <c:v>197.13000000000002</c:v>
                </c:pt>
                <c:pt idx="850">
                  <c:v>197.7475</c:v>
                </c:pt>
                <c:pt idx="851">
                  <c:v>196.68</c:v>
                </c:pt>
                <c:pt idx="852">
                  <c:v>198.60249999999999</c:v>
                </c:pt>
                <c:pt idx="853">
                  <c:v>198.11250000000001</c:v>
                </c:pt>
                <c:pt idx="854">
                  <c:v>198.86750000000001</c:v>
                </c:pt>
                <c:pt idx="855">
                  <c:v>198.88249999999999</c:v>
                </c:pt>
                <c:pt idx="856">
                  <c:v>192.97</c:v>
                </c:pt>
                <c:pt idx="857">
                  <c:v>193.6575</c:v>
                </c:pt>
                <c:pt idx="858">
                  <c:v>193.82249999999999</c:v>
                </c:pt>
                <c:pt idx="859">
                  <c:v>193.92499999999998</c:v>
                </c:pt>
                <c:pt idx="860">
                  <c:v>194.76250000000002</c:v>
                </c:pt>
                <c:pt idx="861">
                  <c:v>191.00249999999997</c:v>
                </c:pt>
                <c:pt idx="862">
                  <c:v>190.11500000000001</c:v>
                </c:pt>
                <c:pt idx="863">
                  <c:v>188.20500000000001</c:v>
                </c:pt>
                <c:pt idx="864">
                  <c:v>185.96</c:v>
                </c:pt>
                <c:pt idx="865">
                  <c:v>186.95750000000001</c:v>
                </c:pt>
                <c:pt idx="866">
                  <c:v>187.28750000000002</c:v>
                </c:pt>
                <c:pt idx="867">
                  <c:v>188.91000000000003</c:v>
                </c:pt>
                <c:pt idx="868">
                  <c:v>189.0575</c:v>
                </c:pt>
                <c:pt idx="869">
                  <c:v>190.875</c:v>
                </c:pt>
                <c:pt idx="870">
                  <c:v>189.86</c:v>
                </c:pt>
                <c:pt idx="871">
                  <c:v>186.32750000000001</c:v>
                </c:pt>
                <c:pt idx="872">
                  <c:v>184.14000000000001</c:v>
                </c:pt>
                <c:pt idx="873">
                  <c:v>186.50749999999996</c:v>
                </c:pt>
                <c:pt idx="874">
                  <c:v>184.83500000000001</c:v>
                </c:pt>
                <c:pt idx="875">
                  <c:v>186.39250000000001</c:v>
                </c:pt>
                <c:pt idx="876">
                  <c:v>185.2175</c:v>
                </c:pt>
                <c:pt idx="877">
                  <c:v>186.11250000000001</c:v>
                </c:pt>
                <c:pt idx="878">
                  <c:v>184.77750000000003</c:v>
                </c:pt>
                <c:pt idx="879">
                  <c:v>191.0275</c:v>
                </c:pt>
                <c:pt idx="880">
                  <c:v>197.33250000000001</c:v>
                </c:pt>
                <c:pt idx="881">
                  <c:v>196.07000000000002</c:v>
                </c:pt>
                <c:pt idx="882">
                  <c:v>200.19250000000002</c:v>
                </c:pt>
                <c:pt idx="883">
                  <c:v>198.465</c:v>
                </c:pt>
                <c:pt idx="884">
                  <c:v>201.64499999999998</c:v>
                </c:pt>
                <c:pt idx="885">
                  <c:v>201.10750000000002</c:v>
                </c:pt>
                <c:pt idx="886">
                  <c:v>203.77250000000001</c:v>
                </c:pt>
                <c:pt idx="887">
                  <c:v>203.745</c:v>
                </c:pt>
                <c:pt idx="888">
                  <c:v>201.315</c:v>
                </c:pt>
                <c:pt idx="889">
                  <c:v>200.23999999999998</c:v>
                </c:pt>
                <c:pt idx="890">
                  <c:v>204.36</c:v>
                </c:pt>
                <c:pt idx="891">
                  <c:v>201.755</c:v>
                </c:pt>
                <c:pt idx="892">
                  <c:v>207.4675</c:v>
                </c:pt>
                <c:pt idx="893">
                  <c:v>206.15</c:v>
                </c:pt>
                <c:pt idx="894">
                  <c:v>205.17</c:v>
                </c:pt>
                <c:pt idx="895">
                  <c:v>205.39250000000001</c:v>
                </c:pt>
                <c:pt idx="896">
                  <c:v>205.255</c:v>
                </c:pt>
                <c:pt idx="897">
                  <c:v>206.41750000000002</c:v>
                </c:pt>
                <c:pt idx="898">
                  <c:v>201.0675</c:v>
                </c:pt>
                <c:pt idx="899">
                  <c:v>204.41499999999999</c:v>
                </c:pt>
                <c:pt idx="900">
                  <c:v>198.17250000000001</c:v>
                </c:pt>
                <c:pt idx="901">
                  <c:v>199.4025</c:v>
                </c:pt>
                <c:pt idx="902">
                  <c:v>198.75749999999999</c:v>
                </c:pt>
                <c:pt idx="903">
                  <c:v>197.78749999999999</c:v>
                </c:pt>
                <c:pt idx="904">
                  <c:v>197.29749999999999</c:v>
                </c:pt>
                <c:pt idx="905">
                  <c:v>194.82249999999999</c:v>
                </c:pt>
                <c:pt idx="906">
                  <c:v>201.21</c:v>
                </c:pt>
                <c:pt idx="907">
                  <c:v>198.96749999999997</c:v>
                </c:pt>
                <c:pt idx="908">
                  <c:v>198.00750000000002</c:v>
                </c:pt>
                <c:pt idx="909">
                  <c:v>200.32500000000002</c:v>
                </c:pt>
                <c:pt idx="910">
                  <c:v>201.89499999999998</c:v>
                </c:pt>
                <c:pt idx="911">
                  <c:v>199.76749999999998</c:v>
                </c:pt>
                <c:pt idx="912">
                  <c:v>195.7825</c:v>
                </c:pt>
                <c:pt idx="913">
                  <c:v>197.57999999999998</c:v>
                </c:pt>
                <c:pt idx="914">
                  <c:v>199.15</c:v>
                </c:pt>
                <c:pt idx="915">
                  <c:v>205.25749999999999</c:v>
                </c:pt>
                <c:pt idx="916">
                  <c:v>205.0025</c:v>
                </c:pt>
                <c:pt idx="917">
                  <c:v>206.23500000000001</c:v>
                </c:pt>
                <c:pt idx="918">
                  <c:v>210.58250000000001</c:v>
                </c:pt>
                <c:pt idx="919">
                  <c:v>207.17750000000001</c:v>
                </c:pt>
                <c:pt idx="920">
                  <c:v>207.185</c:v>
                </c:pt>
                <c:pt idx="921">
                  <c:v>202.02500000000001</c:v>
                </c:pt>
                <c:pt idx="922">
                  <c:v>199.82499999999999</c:v>
                </c:pt>
                <c:pt idx="923">
                  <c:v>200.24250000000001</c:v>
                </c:pt>
                <c:pt idx="924">
                  <c:v>200.01999999999998</c:v>
                </c:pt>
                <c:pt idx="925">
                  <c:v>191.20749999999998</c:v>
                </c:pt>
                <c:pt idx="926">
                  <c:v>190.42250000000001</c:v>
                </c:pt>
                <c:pt idx="927">
                  <c:v>187.82500000000002</c:v>
                </c:pt>
                <c:pt idx="928">
                  <c:v>186.995</c:v>
                </c:pt>
                <c:pt idx="929">
                  <c:v>185.1</c:v>
                </c:pt>
                <c:pt idx="930">
                  <c:v>185.905</c:v>
                </c:pt>
                <c:pt idx="931">
                  <c:v>184.92749999999998</c:v>
                </c:pt>
                <c:pt idx="932">
                  <c:v>187.61750000000001</c:v>
                </c:pt>
                <c:pt idx="933">
                  <c:v>178.30250000000001</c:v>
                </c:pt>
                <c:pt idx="934">
                  <c:v>178.5325</c:v>
                </c:pt>
                <c:pt idx="935">
                  <c:v>180.47</c:v>
                </c:pt>
                <c:pt idx="936">
                  <c:v>179.94749999999999</c:v>
                </c:pt>
                <c:pt idx="937">
                  <c:v>177.69499999999999</c:v>
                </c:pt>
                <c:pt idx="938">
                  <c:v>182.54750000000001</c:v>
                </c:pt>
                <c:pt idx="939">
                  <c:v>180.48000000000002</c:v>
                </c:pt>
                <c:pt idx="940">
                  <c:v>174.71</c:v>
                </c:pt>
                <c:pt idx="941">
                  <c:v>178.57249999999999</c:v>
                </c:pt>
                <c:pt idx="942">
                  <c:v>173.38500000000002</c:v>
                </c:pt>
                <c:pt idx="943">
                  <c:v>179.19749999999999</c:v>
                </c:pt>
                <c:pt idx="944">
                  <c:v>182.74250000000001</c:v>
                </c:pt>
                <c:pt idx="945">
                  <c:v>181.535</c:v>
                </c:pt>
                <c:pt idx="946">
                  <c:v>183.94250000000002</c:v>
                </c:pt>
                <c:pt idx="947">
                  <c:v>180.54249999999999</c:v>
                </c:pt>
                <c:pt idx="948">
                  <c:v>187.22749999999999</c:v>
                </c:pt>
                <c:pt idx="949">
                  <c:v>180.27500000000001</c:v>
                </c:pt>
                <c:pt idx="950">
                  <c:v>179.17250000000001</c:v>
                </c:pt>
                <c:pt idx="951">
                  <c:v>186.005</c:v>
                </c:pt>
                <c:pt idx="952">
                  <c:v>183.61499999999998</c:v>
                </c:pt>
                <c:pt idx="953">
                  <c:v>179.36500000000001</c:v>
                </c:pt>
                <c:pt idx="954">
                  <c:v>180.60249999999999</c:v>
                </c:pt>
                <c:pt idx="955">
                  <c:v>180.03749999999999</c:v>
                </c:pt>
                <c:pt idx="956">
                  <c:v>172.42999999999998</c:v>
                </c:pt>
                <c:pt idx="957">
                  <c:v>170.905</c:v>
                </c:pt>
                <c:pt idx="958">
                  <c:v>165.76250000000002</c:v>
                </c:pt>
                <c:pt idx="959">
                  <c:v>162.51749999999998</c:v>
                </c:pt>
                <c:pt idx="960">
                  <c:v>162.005</c:v>
                </c:pt>
                <c:pt idx="961">
                  <c:v>160.8775</c:v>
                </c:pt>
                <c:pt idx="962">
                  <c:v>159.61250000000001</c:v>
                </c:pt>
                <c:pt idx="963">
                  <c:v>169.01749999999998</c:v>
                </c:pt>
                <c:pt idx="964">
                  <c:v>171.375</c:v>
                </c:pt>
                <c:pt idx="965">
                  <c:v>172.5025</c:v>
                </c:pt>
                <c:pt idx="966">
                  <c:v>179.255</c:v>
                </c:pt>
                <c:pt idx="967">
                  <c:v>175.57250000000002</c:v>
                </c:pt>
                <c:pt idx="968">
                  <c:v>171.73000000000002</c:v>
                </c:pt>
                <c:pt idx="969">
                  <c:v>161.15249999999997</c:v>
                </c:pt>
                <c:pt idx="970">
                  <c:v>162.58750000000001</c:v>
                </c:pt>
                <c:pt idx="971">
                  <c:v>150.18</c:v>
                </c:pt>
                <c:pt idx="972">
                  <c:v>141.535</c:v>
                </c:pt>
                <c:pt idx="973">
                  <c:v>149.73749999999998</c:v>
                </c:pt>
                <c:pt idx="974">
                  <c:v>146.9</c:v>
                </c:pt>
                <c:pt idx="975">
                  <c:v>153.95249999999999</c:v>
                </c:pt>
                <c:pt idx="976">
                  <c:v>150.48999999999998</c:v>
                </c:pt>
                <c:pt idx="977">
                  <c:v>160.4375</c:v>
                </c:pt>
                <c:pt idx="978">
                  <c:v>160.84</c:v>
                </c:pt>
                <c:pt idx="979">
                  <c:v>163.435</c:v>
                </c:pt>
                <c:pt idx="980">
                  <c:v>171.29749999999999</c:v>
                </c:pt>
                <c:pt idx="981">
                  <c:v>174.68</c:v>
                </c:pt>
                <c:pt idx="982">
                  <c:v>176.51</c:v>
                </c:pt>
                <c:pt idx="983">
                  <c:v>173.85249999999999</c:v>
                </c:pt>
                <c:pt idx="984">
                  <c:v>171.73</c:v>
                </c:pt>
                <c:pt idx="985">
                  <c:v>170.61499999999998</c:v>
                </c:pt>
                <c:pt idx="986">
                  <c:v>173.73249999999999</c:v>
                </c:pt>
                <c:pt idx="987">
                  <c:v>180.2475</c:v>
                </c:pt>
                <c:pt idx="988">
                  <c:v>179.7475</c:v>
                </c:pt>
                <c:pt idx="989">
                  <c:v>181.655</c:v>
                </c:pt>
                <c:pt idx="990">
                  <c:v>188.23</c:v>
                </c:pt>
                <c:pt idx="991">
                  <c:v>189.63499999999999</c:v>
                </c:pt>
                <c:pt idx="992">
                  <c:v>192.94749999999999</c:v>
                </c:pt>
                <c:pt idx="993">
                  <c:v>189.73749999999998</c:v>
                </c:pt>
                <c:pt idx="994">
                  <c:v>192.12749999999997</c:v>
                </c:pt>
                <c:pt idx="995">
                  <c:v>190.815</c:v>
                </c:pt>
                <c:pt idx="996">
                  <c:v>192.29000000000002</c:v>
                </c:pt>
                <c:pt idx="997">
                  <c:v>191.9725</c:v>
                </c:pt>
                <c:pt idx="998">
                  <c:v>188.35999999999999</c:v>
                </c:pt>
                <c:pt idx="999">
                  <c:v>188.45000000000002</c:v>
                </c:pt>
                <c:pt idx="1000">
                  <c:v>188.27</c:v>
                </c:pt>
                <c:pt idx="1001">
                  <c:v>187.875</c:v>
                </c:pt>
                <c:pt idx="1002">
                  <c:v>189.75000000000003</c:v>
                </c:pt>
                <c:pt idx="1003">
                  <c:v>187.53750000000002</c:v>
                </c:pt>
                <c:pt idx="1004">
                  <c:v>184.19249999999997</c:v>
                </c:pt>
                <c:pt idx="1005">
                  <c:v>183.54750000000001</c:v>
                </c:pt>
                <c:pt idx="1006">
                  <c:v>183.9025</c:v>
                </c:pt>
                <c:pt idx="1007">
                  <c:v>187.33</c:v>
                </c:pt>
                <c:pt idx="1008">
                  <c:v>186.28</c:v>
                </c:pt>
                <c:pt idx="1009">
                  <c:v>184.64249999999998</c:v>
                </c:pt>
                <c:pt idx="1010">
                  <c:v>192.61749999999998</c:v>
                </c:pt>
                <c:pt idx="1011">
                  <c:v>190.7775</c:v>
                </c:pt>
                <c:pt idx="1012">
                  <c:v>192.66500000000002</c:v>
                </c:pt>
                <c:pt idx="1013">
                  <c:v>192.17249999999999</c:v>
                </c:pt>
                <c:pt idx="1014">
                  <c:v>194.11500000000001</c:v>
                </c:pt>
                <c:pt idx="1015">
                  <c:v>196.1525</c:v>
                </c:pt>
                <c:pt idx="1016">
                  <c:v>192.5</c:v>
                </c:pt>
                <c:pt idx="1017">
                  <c:v>191.72250000000003</c:v>
                </c:pt>
                <c:pt idx="1018">
                  <c:v>189.5325</c:v>
                </c:pt>
                <c:pt idx="1019">
                  <c:v>187.05</c:v>
                </c:pt>
                <c:pt idx="1020">
                  <c:v>186.88499999999999</c:v>
                </c:pt>
                <c:pt idx="1021">
                  <c:v>186.29500000000002</c:v>
                </c:pt>
                <c:pt idx="1022">
                  <c:v>185.465</c:v>
                </c:pt>
                <c:pt idx="1023">
                  <c:v>183.73750000000001</c:v>
                </c:pt>
                <c:pt idx="1024">
                  <c:v>181.56</c:v>
                </c:pt>
                <c:pt idx="1025">
                  <c:v>183.01000000000002</c:v>
                </c:pt>
                <c:pt idx="1026">
                  <c:v>181.89250000000001</c:v>
                </c:pt>
              </c:numCache>
            </c:numRef>
          </c:val>
          <c:smooth val="0"/>
          <c:extLst>
            <c:ext xmlns:c16="http://schemas.microsoft.com/office/drawing/2014/chart" uri="{C3380CC4-5D6E-409C-BE32-E72D297353CC}">
              <c16:uniqueId val="{00000001-72B5-4FE7-8086-A0D1747F1006}"/>
            </c:ext>
          </c:extLst>
        </c:ser>
        <c:ser>
          <c:idx val="2"/>
          <c:order val="2"/>
          <c:tx>
            <c:strRef>
              <c:f>'market cap-color per treshhold'!$AL$2</c:f>
              <c:strCache>
                <c:ptCount val="1"/>
                <c:pt idx="0">
                  <c:v>AVG PTF 50%</c:v>
                </c:pt>
              </c:strCache>
            </c:strRef>
          </c:tx>
          <c:spPr>
            <a:ln w="28575" cap="rnd">
              <a:solidFill>
                <a:schemeClr val="accent3"/>
              </a:solidFill>
              <a:round/>
            </a:ln>
            <a:effectLst/>
          </c:spPr>
          <c:marker>
            <c:symbol val="none"/>
          </c:marker>
          <c:cat>
            <c:strRef>
              <c:f>'market cap-color per treshhold'!$AI$3:$AI$1029</c:f>
              <c:strCache>
                <c:ptCount val="1027"/>
                <c:pt idx="0">
                  <c:v>12/29/23</c:v>
                </c:pt>
                <c:pt idx="1">
                  <c:v>12/28/23</c:v>
                </c:pt>
                <c:pt idx="2">
                  <c:v>12/27/23</c:v>
                </c:pt>
                <c:pt idx="3">
                  <c:v>12/22/23</c:v>
                </c:pt>
                <c:pt idx="4">
                  <c:v>12/21/23</c:v>
                </c:pt>
                <c:pt idx="5">
                  <c:v>12/20/23</c:v>
                </c:pt>
                <c:pt idx="6">
                  <c:v>12/19/23</c:v>
                </c:pt>
                <c:pt idx="7">
                  <c:v>12/18/23</c:v>
                </c:pt>
                <c:pt idx="8">
                  <c:v>12/15/23</c:v>
                </c:pt>
                <c:pt idx="9">
                  <c:v>12/14/23</c:v>
                </c:pt>
                <c:pt idx="10">
                  <c:v>12/13/23</c:v>
                </c:pt>
                <c:pt idx="11">
                  <c:v>12/12/2023</c:v>
                </c:pt>
                <c:pt idx="12">
                  <c:v>12/11/2023</c:v>
                </c:pt>
                <c:pt idx="13">
                  <c:v>12/08/2023</c:v>
                </c:pt>
                <c:pt idx="14">
                  <c:v>12/07/2023</c:v>
                </c:pt>
                <c:pt idx="15">
                  <c:v>12/06/2023</c:v>
                </c:pt>
                <c:pt idx="16">
                  <c:v>12/05/2023</c:v>
                </c:pt>
                <c:pt idx="17">
                  <c:v>12/04/2023</c:v>
                </c:pt>
                <c:pt idx="18">
                  <c:v>12/01/2023</c:v>
                </c:pt>
                <c:pt idx="19">
                  <c:v>11/30/23</c:v>
                </c:pt>
                <c:pt idx="20">
                  <c:v>11/29/23</c:v>
                </c:pt>
                <c:pt idx="21">
                  <c:v>11/28/23</c:v>
                </c:pt>
                <c:pt idx="22">
                  <c:v>11/27/23</c:v>
                </c:pt>
                <c:pt idx="23">
                  <c:v>11/24/23</c:v>
                </c:pt>
                <c:pt idx="24">
                  <c:v>11/23/23</c:v>
                </c:pt>
                <c:pt idx="25">
                  <c:v>11/22/23</c:v>
                </c:pt>
                <c:pt idx="26">
                  <c:v>11/21/23</c:v>
                </c:pt>
                <c:pt idx="27">
                  <c:v>11/20/23</c:v>
                </c:pt>
                <c:pt idx="28">
                  <c:v>11/17/23</c:v>
                </c:pt>
                <c:pt idx="29">
                  <c:v>11/16/23</c:v>
                </c:pt>
                <c:pt idx="30">
                  <c:v>11/15/23</c:v>
                </c:pt>
                <c:pt idx="31">
                  <c:v>11/14/23</c:v>
                </c:pt>
                <c:pt idx="32">
                  <c:v>11/13/23</c:v>
                </c:pt>
                <c:pt idx="33">
                  <c:v>11/10/2023</c:v>
                </c:pt>
                <c:pt idx="34">
                  <c:v>11/09/2023</c:v>
                </c:pt>
                <c:pt idx="35">
                  <c:v>11/08/2023</c:v>
                </c:pt>
                <c:pt idx="36">
                  <c:v>11/07/2023</c:v>
                </c:pt>
                <c:pt idx="37">
                  <c:v>11/06/2023</c:v>
                </c:pt>
                <c:pt idx="38">
                  <c:v>11/03/2023</c:v>
                </c:pt>
                <c:pt idx="39">
                  <c:v>11/02/2023</c:v>
                </c:pt>
                <c:pt idx="40">
                  <c:v>11/01/2023</c:v>
                </c:pt>
                <c:pt idx="41">
                  <c:v>10/31/23</c:v>
                </c:pt>
                <c:pt idx="42">
                  <c:v>10/30/23</c:v>
                </c:pt>
                <c:pt idx="43">
                  <c:v>10/27/23</c:v>
                </c:pt>
                <c:pt idx="44">
                  <c:v>10/26/23</c:v>
                </c:pt>
                <c:pt idx="45">
                  <c:v>10/25/23</c:v>
                </c:pt>
                <c:pt idx="46">
                  <c:v>10/24/23</c:v>
                </c:pt>
                <c:pt idx="47">
                  <c:v>10/23/23</c:v>
                </c:pt>
                <c:pt idx="48">
                  <c:v>10/20/23</c:v>
                </c:pt>
                <c:pt idx="49">
                  <c:v>10/19/23</c:v>
                </c:pt>
                <c:pt idx="50">
                  <c:v>10/18/23</c:v>
                </c:pt>
                <c:pt idx="51">
                  <c:v>10/17/23</c:v>
                </c:pt>
                <c:pt idx="52">
                  <c:v>10/16/23</c:v>
                </c:pt>
                <c:pt idx="53">
                  <c:v>10/13/23</c:v>
                </c:pt>
                <c:pt idx="54">
                  <c:v>10/12/2023</c:v>
                </c:pt>
                <c:pt idx="55">
                  <c:v>10/11/2023</c:v>
                </c:pt>
                <c:pt idx="56">
                  <c:v>10/10/2023</c:v>
                </c:pt>
                <c:pt idx="57">
                  <c:v>10/09/2023</c:v>
                </c:pt>
                <c:pt idx="58">
                  <c:v>10/06/2023</c:v>
                </c:pt>
                <c:pt idx="59">
                  <c:v>10/05/2023</c:v>
                </c:pt>
                <c:pt idx="60">
                  <c:v>10/04/2023</c:v>
                </c:pt>
                <c:pt idx="61">
                  <c:v>10/03/2023</c:v>
                </c:pt>
                <c:pt idx="62">
                  <c:v>10/02/2023</c:v>
                </c:pt>
                <c:pt idx="63">
                  <c:v>09/29/23</c:v>
                </c:pt>
                <c:pt idx="64">
                  <c:v>09/28/23</c:v>
                </c:pt>
                <c:pt idx="65">
                  <c:v>09/27/23</c:v>
                </c:pt>
                <c:pt idx="66">
                  <c:v>09/26/23</c:v>
                </c:pt>
                <c:pt idx="67">
                  <c:v>09/25/23</c:v>
                </c:pt>
                <c:pt idx="68">
                  <c:v>09/22/23</c:v>
                </c:pt>
                <c:pt idx="69">
                  <c:v>09/21/23</c:v>
                </c:pt>
                <c:pt idx="70">
                  <c:v>09/20/23</c:v>
                </c:pt>
                <c:pt idx="71">
                  <c:v>09/19/23</c:v>
                </c:pt>
                <c:pt idx="72">
                  <c:v>09/18/23</c:v>
                </c:pt>
                <c:pt idx="73">
                  <c:v>09/15/23</c:v>
                </c:pt>
                <c:pt idx="74">
                  <c:v>09/14/23</c:v>
                </c:pt>
                <c:pt idx="75">
                  <c:v>09/13/23</c:v>
                </c:pt>
                <c:pt idx="76">
                  <c:v>09/12/2023</c:v>
                </c:pt>
                <c:pt idx="77">
                  <c:v>09/11/2023</c:v>
                </c:pt>
                <c:pt idx="78">
                  <c:v>09/08/2023</c:v>
                </c:pt>
                <c:pt idx="79">
                  <c:v>09/07/2023</c:v>
                </c:pt>
                <c:pt idx="80">
                  <c:v>09/06/2023</c:v>
                </c:pt>
                <c:pt idx="81">
                  <c:v>09/05/2023</c:v>
                </c:pt>
                <c:pt idx="82">
                  <c:v>09/04/2023</c:v>
                </c:pt>
                <c:pt idx="83">
                  <c:v>09/01/2023</c:v>
                </c:pt>
                <c:pt idx="84">
                  <c:v>08/31/23</c:v>
                </c:pt>
                <c:pt idx="85">
                  <c:v>08/30/23</c:v>
                </c:pt>
                <c:pt idx="86">
                  <c:v>08/29/23</c:v>
                </c:pt>
                <c:pt idx="87">
                  <c:v>08/28/23</c:v>
                </c:pt>
                <c:pt idx="88">
                  <c:v>08/25/23</c:v>
                </c:pt>
                <c:pt idx="89">
                  <c:v>08/24/23</c:v>
                </c:pt>
                <c:pt idx="90">
                  <c:v>08/23/23</c:v>
                </c:pt>
                <c:pt idx="91">
                  <c:v>08/22/23</c:v>
                </c:pt>
                <c:pt idx="92">
                  <c:v>08/21/23</c:v>
                </c:pt>
                <c:pt idx="93">
                  <c:v>08/18/23</c:v>
                </c:pt>
                <c:pt idx="94">
                  <c:v>08/17/23</c:v>
                </c:pt>
                <c:pt idx="95">
                  <c:v>08/16/23</c:v>
                </c:pt>
                <c:pt idx="96">
                  <c:v>08/15/23</c:v>
                </c:pt>
                <c:pt idx="97">
                  <c:v>08/14/23</c:v>
                </c:pt>
                <c:pt idx="98">
                  <c:v>08/11/2023</c:v>
                </c:pt>
                <c:pt idx="99">
                  <c:v>08/10/2023</c:v>
                </c:pt>
                <c:pt idx="100">
                  <c:v>08/09/2023</c:v>
                </c:pt>
                <c:pt idx="101">
                  <c:v>08/08/2023</c:v>
                </c:pt>
                <c:pt idx="102">
                  <c:v>08/07/2023</c:v>
                </c:pt>
                <c:pt idx="103">
                  <c:v>08/04/2023</c:v>
                </c:pt>
                <c:pt idx="104">
                  <c:v>08/03/2023</c:v>
                </c:pt>
                <c:pt idx="105">
                  <c:v>08/02/2023</c:v>
                </c:pt>
                <c:pt idx="106">
                  <c:v>08/01/2023</c:v>
                </c:pt>
                <c:pt idx="107">
                  <c:v>07/31/23</c:v>
                </c:pt>
                <c:pt idx="108">
                  <c:v>07/28/23</c:v>
                </c:pt>
                <c:pt idx="109">
                  <c:v>07/27/23</c:v>
                </c:pt>
                <c:pt idx="110">
                  <c:v>07/26/23</c:v>
                </c:pt>
                <c:pt idx="111">
                  <c:v>07/25/23</c:v>
                </c:pt>
                <c:pt idx="112">
                  <c:v>07/24/23</c:v>
                </c:pt>
                <c:pt idx="113">
                  <c:v>07/21/23</c:v>
                </c:pt>
                <c:pt idx="114">
                  <c:v>07/20/23</c:v>
                </c:pt>
                <c:pt idx="115">
                  <c:v>07/19/23</c:v>
                </c:pt>
                <c:pt idx="116">
                  <c:v>07/18/23</c:v>
                </c:pt>
                <c:pt idx="117">
                  <c:v>07/17/23</c:v>
                </c:pt>
                <c:pt idx="118">
                  <c:v>07/14/23</c:v>
                </c:pt>
                <c:pt idx="119">
                  <c:v>07/13/23</c:v>
                </c:pt>
                <c:pt idx="120">
                  <c:v>07/12/2023</c:v>
                </c:pt>
                <c:pt idx="121">
                  <c:v>07/11/2023</c:v>
                </c:pt>
                <c:pt idx="122">
                  <c:v>07/10/2023</c:v>
                </c:pt>
                <c:pt idx="123">
                  <c:v>07/07/2023</c:v>
                </c:pt>
                <c:pt idx="124">
                  <c:v>07/06/2023</c:v>
                </c:pt>
                <c:pt idx="125">
                  <c:v>07/05/2023</c:v>
                </c:pt>
                <c:pt idx="126">
                  <c:v>07/04/2023</c:v>
                </c:pt>
                <c:pt idx="127">
                  <c:v>07/03/2023</c:v>
                </c:pt>
                <c:pt idx="128">
                  <c:v>06/30/23</c:v>
                </c:pt>
                <c:pt idx="129">
                  <c:v>06/29/23</c:v>
                </c:pt>
                <c:pt idx="130">
                  <c:v>06/28/23</c:v>
                </c:pt>
                <c:pt idx="131">
                  <c:v>06/27/23</c:v>
                </c:pt>
                <c:pt idx="132">
                  <c:v>06/26/23</c:v>
                </c:pt>
                <c:pt idx="133">
                  <c:v>06/23/23</c:v>
                </c:pt>
                <c:pt idx="134">
                  <c:v>06/22/23</c:v>
                </c:pt>
                <c:pt idx="135">
                  <c:v>06/21/23</c:v>
                </c:pt>
                <c:pt idx="136">
                  <c:v>06/20/23</c:v>
                </c:pt>
                <c:pt idx="137">
                  <c:v>06/19/23</c:v>
                </c:pt>
                <c:pt idx="138">
                  <c:v>06/16/23</c:v>
                </c:pt>
                <c:pt idx="139">
                  <c:v>06/15/23</c:v>
                </c:pt>
                <c:pt idx="140">
                  <c:v>06/14/23</c:v>
                </c:pt>
                <c:pt idx="141">
                  <c:v>06/13/23</c:v>
                </c:pt>
                <c:pt idx="142">
                  <c:v>06/12/2023</c:v>
                </c:pt>
                <c:pt idx="143">
                  <c:v>06/09/2023</c:v>
                </c:pt>
                <c:pt idx="144">
                  <c:v>06/08/2023</c:v>
                </c:pt>
                <c:pt idx="145">
                  <c:v>06/07/2023</c:v>
                </c:pt>
                <c:pt idx="146">
                  <c:v>06/06/2023</c:v>
                </c:pt>
                <c:pt idx="147">
                  <c:v>06/05/2023</c:v>
                </c:pt>
                <c:pt idx="148">
                  <c:v>06/02/2023</c:v>
                </c:pt>
                <c:pt idx="149">
                  <c:v>06/01/2023</c:v>
                </c:pt>
                <c:pt idx="150">
                  <c:v>05/31/23</c:v>
                </c:pt>
                <c:pt idx="151">
                  <c:v>05/30/23</c:v>
                </c:pt>
                <c:pt idx="152">
                  <c:v>05/29/23</c:v>
                </c:pt>
                <c:pt idx="153">
                  <c:v>05/26/23</c:v>
                </c:pt>
                <c:pt idx="154">
                  <c:v>05/25/23</c:v>
                </c:pt>
                <c:pt idx="155">
                  <c:v>05/24/23</c:v>
                </c:pt>
                <c:pt idx="156">
                  <c:v>05/23/23</c:v>
                </c:pt>
                <c:pt idx="157">
                  <c:v>05/22/23</c:v>
                </c:pt>
                <c:pt idx="158">
                  <c:v>05/19/23</c:v>
                </c:pt>
                <c:pt idx="159">
                  <c:v>05/18/23</c:v>
                </c:pt>
                <c:pt idx="160">
                  <c:v>05/17/23</c:v>
                </c:pt>
                <c:pt idx="161">
                  <c:v>05/16/23</c:v>
                </c:pt>
                <c:pt idx="162">
                  <c:v>05/15/23</c:v>
                </c:pt>
                <c:pt idx="163">
                  <c:v>05/12/2023</c:v>
                </c:pt>
                <c:pt idx="164">
                  <c:v>05/11/2023</c:v>
                </c:pt>
                <c:pt idx="165">
                  <c:v>05/10/2023</c:v>
                </c:pt>
                <c:pt idx="166">
                  <c:v>05/09/2023</c:v>
                </c:pt>
                <c:pt idx="167">
                  <c:v>05/08/2023</c:v>
                </c:pt>
                <c:pt idx="168">
                  <c:v>05/05/2023</c:v>
                </c:pt>
                <c:pt idx="169">
                  <c:v>05/04/2023</c:v>
                </c:pt>
                <c:pt idx="170">
                  <c:v>05/03/2023</c:v>
                </c:pt>
                <c:pt idx="171">
                  <c:v>05/02/2023</c:v>
                </c:pt>
                <c:pt idx="172">
                  <c:v>04/28/23</c:v>
                </c:pt>
                <c:pt idx="173">
                  <c:v>04/27/23</c:v>
                </c:pt>
                <c:pt idx="174">
                  <c:v>04/26/23</c:v>
                </c:pt>
                <c:pt idx="175">
                  <c:v>04/25/23</c:v>
                </c:pt>
                <c:pt idx="176">
                  <c:v>04/24/23</c:v>
                </c:pt>
                <c:pt idx="177">
                  <c:v>04/21/23</c:v>
                </c:pt>
                <c:pt idx="178">
                  <c:v>04/20/23</c:v>
                </c:pt>
                <c:pt idx="179">
                  <c:v>04/19/23</c:v>
                </c:pt>
                <c:pt idx="180">
                  <c:v>04/18/23</c:v>
                </c:pt>
                <c:pt idx="181">
                  <c:v>04/17/23</c:v>
                </c:pt>
                <c:pt idx="182">
                  <c:v>04/14/23</c:v>
                </c:pt>
                <c:pt idx="183">
                  <c:v>04/13/23</c:v>
                </c:pt>
                <c:pt idx="184">
                  <c:v>04/12/2023</c:v>
                </c:pt>
                <c:pt idx="185">
                  <c:v>04/11/2023</c:v>
                </c:pt>
                <c:pt idx="186">
                  <c:v>04/06/2023</c:v>
                </c:pt>
                <c:pt idx="187">
                  <c:v>04/05/2023</c:v>
                </c:pt>
                <c:pt idx="188">
                  <c:v>04/04/2023</c:v>
                </c:pt>
                <c:pt idx="189">
                  <c:v>04/03/2023</c:v>
                </c:pt>
                <c:pt idx="190">
                  <c:v>03/31/23</c:v>
                </c:pt>
                <c:pt idx="191">
                  <c:v>03/30/23</c:v>
                </c:pt>
                <c:pt idx="192">
                  <c:v>03/29/23</c:v>
                </c:pt>
                <c:pt idx="193">
                  <c:v>03/28/23</c:v>
                </c:pt>
                <c:pt idx="194">
                  <c:v>03/27/23</c:v>
                </c:pt>
                <c:pt idx="195">
                  <c:v>03/24/23</c:v>
                </c:pt>
                <c:pt idx="196">
                  <c:v>03/23/23</c:v>
                </c:pt>
                <c:pt idx="197">
                  <c:v>03/22/23</c:v>
                </c:pt>
                <c:pt idx="198">
                  <c:v>03/21/23</c:v>
                </c:pt>
                <c:pt idx="199">
                  <c:v>03/20/23</c:v>
                </c:pt>
                <c:pt idx="200">
                  <c:v>03/17/23</c:v>
                </c:pt>
                <c:pt idx="201">
                  <c:v>03/16/23</c:v>
                </c:pt>
                <c:pt idx="202">
                  <c:v>03/15/23</c:v>
                </c:pt>
                <c:pt idx="203">
                  <c:v>03/14/23</c:v>
                </c:pt>
                <c:pt idx="204">
                  <c:v>03/13/23</c:v>
                </c:pt>
                <c:pt idx="205">
                  <c:v>03/10/2023</c:v>
                </c:pt>
                <c:pt idx="206">
                  <c:v>03/09/2023</c:v>
                </c:pt>
                <c:pt idx="207">
                  <c:v>03/08/2023</c:v>
                </c:pt>
                <c:pt idx="208">
                  <c:v>03/07/2023</c:v>
                </c:pt>
                <c:pt idx="209">
                  <c:v>03/06/2023</c:v>
                </c:pt>
                <c:pt idx="210">
                  <c:v>03/03/2023</c:v>
                </c:pt>
                <c:pt idx="211">
                  <c:v>03/02/2023</c:v>
                </c:pt>
                <c:pt idx="212">
                  <c:v>03/01/2023</c:v>
                </c:pt>
                <c:pt idx="213">
                  <c:v>02/28/23</c:v>
                </c:pt>
                <c:pt idx="214">
                  <c:v>02/27/23</c:v>
                </c:pt>
                <c:pt idx="215">
                  <c:v>02/24/23</c:v>
                </c:pt>
                <c:pt idx="216">
                  <c:v>02/23/23</c:v>
                </c:pt>
                <c:pt idx="217">
                  <c:v>02/22/23</c:v>
                </c:pt>
                <c:pt idx="218">
                  <c:v>02/21/23</c:v>
                </c:pt>
                <c:pt idx="219">
                  <c:v>02/20/23</c:v>
                </c:pt>
                <c:pt idx="220">
                  <c:v>02/17/23</c:v>
                </c:pt>
                <c:pt idx="221">
                  <c:v>02/16/23</c:v>
                </c:pt>
                <c:pt idx="222">
                  <c:v>02/15/23</c:v>
                </c:pt>
                <c:pt idx="223">
                  <c:v>02/14/23</c:v>
                </c:pt>
                <c:pt idx="224">
                  <c:v>02/13/23</c:v>
                </c:pt>
                <c:pt idx="225">
                  <c:v>02/10/2023</c:v>
                </c:pt>
                <c:pt idx="226">
                  <c:v>02/09/2023</c:v>
                </c:pt>
                <c:pt idx="227">
                  <c:v>02/08/2023</c:v>
                </c:pt>
                <c:pt idx="228">
                  <c:v>02/07/2023</c:v>
                </c:pt>
                <c:pt idx="229">
                  <c:v>02/06/2023</c:v>
                </c:pt>
                <c:pt idx="230">
                  <c:v>02/03/2023</c:v>
                </c:pt>
                <c:pt idx="231">
                  <c:v>02/02/2023</c:v>
                </c:pt>
                <c:pt idx="232">
                  <c:v>02/01/2023</c:v>
                </c:pt>
                <c:pt idx="233">
                  <c:v>01/31/23</c:v>
                </c:pt>
                <c:pt idx="234">
                  <c:v>01/30/23</c:v>
                </c:pt>
                <c:pt idx="235">
                  <c:v>01/27/23</c:v>
                </c:pt>
                <c:pt idx="236">
                  <c:v>01/26/23</c:v>
                </c:pt>
                <c:pt idx="237">
                  <c:v>01/25/23</c:v>
                </c:pt>
                <c:pt idx="238">
                  <c:v>01/24/23</c:v>
                </c:pt>
                <c:pt idx="239">
                  <c:v>01/23/23</c:v>
                </c:pt>
                <c:pt idx="240">
                  <c:v>01/20/23</c:v>
                </c:pt>
                <c:pt idx="241">
                  <c:v>01/19/23</c:v>
                </c:pt>
                <c:pt idx="242">
                  <c:v>01/18/23</c:v>
                </c:pt>
                <c:pt idx="243">
                  <c:v>01/17/23</c:v>
                </c:pt>
                <c:pt idx="244">
                  <c:v>01/16/23</c:v>
                </c:pt>
                <c:pt idx="245">
                  <c:v>01/13/23</c:v>
                </c:pt>
                <c:pt idx="246">
                  <c:v>01/12/2023</c:v>
                </c:pt>
                <c:pt idx="247">
                  <c:v>01/11/2023</c:v>
                </c:pt>
                <c:pt idx="248">
                  <c:v>01/10/2023</c:v>
                </c:pt>
                <c:pt idx="249">
                  <c:v>01/09/2023</c:v>
                </c:pt>
                <c:pt idx="250">
                  <c:v>01/06/2023</c:v>
                </c:pt>
                <c:pt idx="251">
                  <c:v>01/05/2023</c:v>
                </c:pt>
                <c:pt idx="252">
                  <c:v>01/04/2023</c:v>
                </c:pt>
                <c:pt idx="253">
                  <c:v>01/03/2023</c:v>
                </c:pt>
                <c:pt idx="254">
                  <c:v>01/02/2023</c:v>
                </c:pt>
                <c:pt idx="255">
                  <c:v>12/30/22</c:v>
                </c:pt>
                <c:pt idx="256">
                  <c:v>12/29/22</c:v>
                </c:pt>
                <c:pt idx="257">
                  <c:v>12/28/22</c:v>
                </c:pt>
                <c:pt idx="258">
                  <c:v>12/27/22</c:v>
                </c:pt>
                <c:pt idx="259">
                  <c:v>12/23/22</c:v>
                </c:pt>
                <c:pt idx="260">
                  <c:v>12/22/22</c:v>
                </c:pt>
                <c:pt idx="261">
                  <c:v>12/21/22</c:v>
                </c:pt>
                <c:pt idx="262">
                  <c:v>12/20/22</c:v>
                </c:pt>
                <c:pt idx="263">
                  <c:v>12/19/22</c:v>
                </c:pt>
                <c:pt idx="264">
                  <c:v>12/16/22</c:v>
                </c:pt>
                <c:pt idx="265">
                  <c:v>12/15/22</c:v>
                </c:pt>
                <c:pt idx="266">
                  <c:v>12/14/22</c:v>
                </c:pt>
                <c:pt idx="267">
                  <c:v>12/13/22</c:v>
                </c:pt>
                <c:pt idx="268">
                  <c:v>12/12/2022</c:v>
                </c:pt>
                <c:pt idx="269">
                  <c:v>12/09/2022</c:v>
                </c:pt>
                <c:pt idx="270">
                  <c:v>12/08/2022</c:v>
                </c:pt>
                <c:pt idx="271">
                  <c:v>12/07/2022</c:v>
                </c:pt>
                <c:pt idx="272">
                  <c:v>12/06/2022</c:v>
                </c:pt>
                <c:pt idx="273">
                  <c:v>12/05/2022</c:v>
                </c:pt>
                <c:pt idx="274">
                  <c:v>12/02/2022</c:v>
                </c:pt>
                <c:pt idx="275">
                  <c:v>12/01/2022</c:v>
                </c:pt>
                <c:pt idx="276">
                  <c:v>11/30/22</c:v>
                </c:pt>
                <c:pt idx="277">
                  <c:v>11/29/22</c:v>
                </c:pt>
                <c:pt idx="278">
                  <c:v>11/28/22</c:v>
                </c:pt>
                <c:pt idx="279">
                  <c:v>11/25/22</c:v>
                </c:pt>
                <c:pt idx="280">
                  <c:v>11/24/22</c:v>
                </c:pt>
                <c:pt idx="281">
                  <c:v>11/23/22</c:v>
                </c:pt>
                <c:pt idx="282">
                  <c:v>11/22/22</c:v>
                </c:pt>
                <c:pt idx="283">
                  <c:v>11/21/22</c:v>
                </c:pt>
                <c:pt idx="284">
                  <c:v>11/18/22</c:v>
                </c:pt>
                <c:pt idx="285">
                  <c:v>11/17/22</c:v>
                </c:pt>
                <c:pt idx="286">
                  <c:v>11/16/22</c:v>
                </c:pt>
                <c:pt idx="287">
                  <c:v>11/15/22</c:v>
                </c:pt>
                <c:pt idx="288">
                  <c:v>11/14/22</c:v>
                </c:pt>
                <c:pt idx="289">
                  <c:v>11/11/2022</c:v>
                </c:pt>
                <c:pt idx="290">
                  <c:v>11/10/2022</c:v>
                </c:pt>
                <c:pt idx="291">
                  <c:v>11/09/2022</c:v>
                </c:pt>
                <c:pt idx="292">
                  <c:v>11/08/2022</c:v>
                </c:pt>
                <c:pt idx="293">
                  <c:v>11/07/2022</c:v>
                </c:pt>
                <c:pt idx="294">
                  <c:v>11/04/2022</c:v>
                </c:pt>
                <c:pt idx="295">
                  <c:v>11/03/2022</c:v>
                </c:pt>
                <c:pt idx="296">
                  <c:v>11/02/2022</c:v>
                </c:pt>
                <c:pt idx="297">
                  <c:v>11/01/2022</c:v>
                </c:pt>
                <c:pt idx="298">
                  <c:v>10/31/22</c:v>
                </c:pt>
                <c:pt idx="299">
                  <c:v>10/28/22</c:v>
                </c:pt>
                <c:pt idx="300">
                  <c:v>10/27/22</c:v>
                </c:pt>
                <c:pt idx="301">
                  <c:v>10/26/22</c:v>
                </c:pt>
                <c:pt idx="302">
                  <c:v>10/25/22</c:v>
                </c:pt>
                <c:pt idx="303">
                  <c:v>10/24/22</c:v>
                </c:pt>
                <c:pt idx="304">
                  <c:v>10/21/22</c:v>
                </c:pt>
                <c:pt idx="305">
                  <c:v>10/20/22</c:v>
                </c:pt>
                <c:pt idx="306">
                  <c:v>10/19/22</c:v>
                </c:pt>
                <c:pt idx="307">
                  <c:v>10/18/22</c:v>
                </c:pt>
                <c:pt idx="308">
                  <c:v>10/17/22</c:v>
                </c:pt>
                <c:pt idx="309">
                  <c:v>10/14/22</c:v>
                </c:pt>
                <c:pt idx="310">
                  <c:v>10/13/22</c:v>
                </c:pt>
                <c:pt idx="311">
                  <c:v>10/12/2022</c:v>
                </c:pt>
                <c:pt idx="312">
                  <c:v>10/11/2022</c:v>
                </c:pt>
                <c:pt idx="313">
                  <c:v>10/10/2022</c:v>
                </c:pt>
                <c:pt idx="314">
                  <c:v>10/07/2022</c:v>
                </c:pt>
                <c:pt idx="315">
                  <c:v>10/06/2022</c:v>
                </c:pt>
                <c:pt idx="316">
                  <c:v>10/05/2022</c:v>
                </c:pt>
                <c:pt idx="317">
                  <c:v>10/04/2022</c:v>
                </c:pt>
                <c:pt idx="318">
                  <c:v>10/03/2022</c:v>
                </c:pt>
                <c:pt idx="319">
                  <c:v>09/30/22</c:v>
                </c:pt>
                <c:pt idx="320">
                  <c:v>09/29/22</c:v>
                </c:pt>
                <c:pt idx="321">
                  <c:v>09/28/22</c:v>
                </c:pt>
                <c:pt idx="322">
                  <c:v>09/27/22</c:v>
                </c:pt>
                <c:pt idx="323">
                  <c:v>09/26/22</c:v>
                </c:pt>
                <c:pt idx="324">
                  <c:v>09/23/22</c:v>
                </c:pt>
                <c:pt idx="325">
                  <c:v>09/22/22</c:v>
                </c:pt>
                <c:pt idx="326">
                  <c:v>09/21/22</c:v>
                </c:pt>
                <c:pt idx="327">
                  <c:v>09/20/22</c:v>
                </c:pt>
                <c:pt idx="328">
                  <c:v>09/19/22</c:v>
                </c:pt>
                <c:pt idx="329">
                  <c:v>09/16/22</c:v>
                </c:pt>
                <c:pt idx="330">
                  <c:v>09/15/22</c:v>
                </c:pt>
                <c:pt idx="331">
                  <c:v>09/14/22</c:v>
                </c:pt>
                <c:pt idx="332">
                  <c:v>09/13/22</c:v>
                </c:pt>
                <c:pt idx="333">
                  <c:v>09/12/2022</c:v>
                </c:pt>
                <c:pt idx="334">
                  <c:v>09/09/2022</c:v>
                </c:pt>
                <c:pt idx="335">
                  <c:v>09/08/2022</c:v>
                </c:pt>
                <c:pt idx="336">
                  <c:v>09/07/2022</c:v>
                </c:pt>
                <c:pt idx="337">
                  <c:v>09/06/2022</c:v>
                </c:pt>
                <c:pt idx="338">
                  <c:v>09/05/2022</c:v>
                </c:pt>
                <c:pt idx="339">
                  <c:v>09/02/2022</c:v>
                </c:pt>
                <c:pt idx="340">
                  <c:v>09/01/2022</c:v>
                </c:pt>
                <c:pt idx="341">
                  <c:v>08/31/22</c:v>
                </c:pt>
                <c:pt idx="342">
                  <c:v>08/30/22</c:v>
                </c:pt>
                <c:pt idx="343">
                  <c:v>08/29/22</c:v>
                </c:pt>
                <c:pt idx="344">
                  <c:v>08/26/22</c:v>
                </c:pt>
                <c:pt idx="345">
                  <c:v>08/25/22</c:v>
                </c:pt>
                <c:pt idx="346">
                  <c:v>08/24/22</c:v>
                </c:pt>
                <c:pt idx="347">
                  <c:v>08/23/22</c:v>
                </c:pt>
                <c:pt idx="348">
                  <c:v>08/22/22</c:v>
                </c:pt>
                <c:pt idx="349">
                  <c:v>08/19/22</c:v>
                </c:pt>
                <c:pt idx="350">
                  <c:v>08/18/22</c:v>
                </c:pt>
                <c:pt idx="351">
                  <c:v>08/17/22</c:v>
                </c:pt>
                <c:pt idx="352">
                  <c:v>08/16/22</c:v>
                </c:pt>
                <c:pt idx="353">
                  <c:v>08/15/22</c:v>
                </c:pt>
                <c:pt idx="354">
                  <c:v>08/12/2022</c:v>
                </c:pt>
                <c:pt idx="355">
                  <c:v>08/11/2022</c:v>
                </c:pt>
                <c:pt idx="356">
                  <c:v>08/10/2022</c:v>
                </c:pt>
                <c:pt idx="357">
                  <c:v>08/09/2022</c:v>
                </c:pt>
                <c:pt idx="358">
                  <c:v>08/08/2022</c:v>
                </c:pt>
                <c:pt idx="359">
                  <c:v>08/05/2022</c:v>
                </c:pt>
                <c:pt idx="360">
                  <c:v>08/04/2022</c:v>
                </c:pt>
                <c:pt idx="361">
                  <c:v>08/03/2022</c:v>
                </c:pt>
                <c:pt idx="362">
                  <c:v>08/02/2022</c:v>
                </c:pt>
                <c:pt idx="363">
                  <c:v>08/01/2022</c:v>
                </c:pt>
                <c:pt idx="364">
                  <c:v>07/29/22</c:v>
                </c:pt>
                <c:pt idx="365">
                  <c:v>07/28/22</c:v>
                </c:pt>
                <c:pt idx="366">
                  <c:v>07/27/22</c:v>
                </c:pt>
                <c:pt idx="367">
                  <c:v>07/26/22</c:v>
                </c:pt>
                <c:pt idx="368">
                  <c:v>07/25/22</c:v>
                </c:pt>
                <c:pt idx="369">
                  <c:v>07/22/22</c:v>
                </c:pt>
                <c:pt idx="370">
                  <c:v>07/21/22</c:v>
                </c:pt>
                <c:pt idx="371">
                  <c:v>07/20/22</c:v>
                </c:pt>
                <c:pt idx="372">
                  <c:v>07/19/22</c:v>
                </c:pt>
                <c:pt idx="373">
                  <c:v>07/18/22</c:v>
                </c:pt>
                <c:pt idx="374">
                  <c:v>07/15/22</c:v>
                </c:pt>
                <c:pt idx="375">
                  <c:v>07/14/22</c:v>
                </c:pt>
                <c:pt idx="376">
                  <c:v>07/13/22</c:v>
                </c:pt>
                <c:pt idx="377">
                  <c:v>07/12/2022</c:v>
                </c:pt>
                <c:pt idx="378">
                  <c:v>07/11/2022</c:v>
                </c:pt>
                <c:pt idx="379">
                  <c:v>07/08/2022</c:v>
                </c:pt>
                <c:pt idx="380">
                  <c:v>07/07/2022</c:v>
                </c:pt>
                <c:pt idx="381">
                  <c:v>07/06/2022</c:v>
                </c:pt>
                <c:pt idx="382">
                  <c:v>07/05/2022</c:v>
                </c:pt>
                <c:pt idx="383">
                  <c:v>07/04/2022</c:v>
                </c:pt>
                <c:pt idx="384">
                  <c:v>07/01/2022</c:v>
                </c:pt>
                <c:pt idx="385">
                  <c:v>06/30/22</c:v>
                </c:pt>
                <c:pt idx="386">
                  <c:v>06/29/22</c:v>
                </c:pt>
                <c:pt idx="387">
                  <c:v>06/28/22</c:v>
                </c:pt>
                <c:pt idx="388">
                  <c:v>06/27/22</c:v>
                </c:pt>
                <c:pt idx="389">
                  <c:v>06/24/22</c:v>
                </c:pt>
                <c:pt idx="390">
                  <c:v>06/23/22</c:v>
                </c:pt>
                <c:pt idx="391">
                  <c:v>06/22/22</c:v>
                </c:pt>
                <c:pt idx="392">
                  <c:v>06/21/22</c:v>
                </c:pt>
                <c:pt idx="393">
                  <c:v>06/20/22</c:v>
                </c:pt>
                <c:pt idx="394">
                  <c:v>06/17/22</c:v>
                </c:pt>
                <c:pt idx="395">
                  <c:v>06/16/22</c:v>
                </c:pt>
                <c:pt idx="396">
                  <c:v>06/15/22</c:v>
                </c:pt>
                <c:pt idx="397">
                  <c:v>06/14/22</c:v>
                </c:pt>
                <c:pt idx="398">
                  <c:v>06/13/22</c:v>
                </c:pt>
                <c:pt idx="399">
                  <c:v>06/10/2022</c:v>
                </c:pt>
                <c:pt idx="400">
                  <c:v>06/09/2022</c:v>
                </c:pt>
                <c:pt idx="401">
                  <c:v>06/08/2022</c:v>
                </c:pt>
                <c:pt idx="402">
                  <c:v>06/07/2022</c:v>
                </c:pt>
                <c:pt idx="403">
                  <c:v>06/06/2022</c:v>
                </c:pt>
                <c:pt idx="404">
                  <c:v>06/03/2022</c:v>
                </c:pt>
                <c:pt idx="405">
                  <c:v>06/02/2022</c:v>
                </c:pt>
                <c:pt idx="406">
                  <c:v>06/01/2022</c:v>
                </c:pt>
                <c:pt idx="407">
                  <c:v>05/31/22</c:v>
                </c:pt>
                <c:pt idx="408">
                  <c:v>05/30/22</c:v>
                </c:pt>
                <c:pt idx="409">
                  <c:v>05/27/22</c:v>
                </c:pt>
                <c:pt idx="410">
                  <c:v>05/26/22</c:v>
                </c:pt>
                <c:pt idx="411">
                  <c:v>05/25/22</c:v>
                </c:pt>
                <c:pt idx="412">
                  <c:v>05/24/22</c:v>
                </c:pt>
                <c:pt idx="413">
                  <c:v>05/23/22</c:v>
                </c:pt>
                <c:pt idx="414">
                  <c:v>05/20/22</c:v>
                </c:pt>
                <c:pt idx="415">
                  <c:v>05/19/22</c:v>
                </c:pt>
                <c:pt idx="416">
                  <c:v>05/18/22</c:v>
                </c:pt>
                <c:pt idx="417">
                  <c:v>05/17/22</c:v>
                </c:pt>
                <c:pt idx="418">
                  <c:v>05/16/22</c:v>
                </c:pt>
                <c:pt idx="419">
                  <c:v>05/13/22</c:v>
                </c:pt>
                <c:pt idx="420">
                  <c:v>05/12/2022</c:v>
                </c:pt>
                <c:pt idx="421">
                  <c:v>05/11/2022</c:v>
                </c:pt>
                <c:pt idx="422">
                  <c:v>05/10/2022</c:v>
                </c:pt>
                <c:pt idx="423">
                  <c:v>05/09/2022</c:v>
                </c:pt>
                <c:pt idx="424">
                  <c:v>05/06/2022</c:v>
                </c:pt>
                <c:pt idx="425">
                  <c:v>05/05/2022</c:v>
                </c:pt>
                <c:pt idx="426">
                  <c:v>05/04/2022</c:v>
                </c:pt>
                <c:pt idx="427">
                  <c:v>05/03/2022</c:v>
                </c:pt>
                <c:pt idx="428">
                  <c:v>05/02/2022</c:v>
                </c:pt>
                <c:pt idx="429">
                  <c:v>04/29/22</c:v>
                </c:pt>
                <c:pt idx="430">
                  <c:v>04/28/22</c:v>
                </c:pt>
                <c:pt idx="431">
                  <c:v>04/27/22</c:v>
                </c:pt>
                <c:pt idx="432">
                  <c:v>04/26/22</c:v>
                </c:pt>
                <c:pt idx="433">
                  <c:v>04/25/22</c:v>
                </c:pt>
                <c:pt idx="434">
                  <c:v>04/22/22</c:v>
                </c:pt>
                <c:pt idx="435">
                  <c:v>04/21/22</c:v>
                </c:pt>
                <c:pt idx="436">
                  <c:v>04/20/22</c:v>
                </c:pt>
                <c:pt idx="437">
                  <c:v>04/19/22</c:v>
                </c:pt>
                <c:pt idx="438">
                  <c:v>04/14/22</c:v>
                </c:pt>
                <c:pt idx="439">
                  <c:v>04/13/22</c:v>
                </c:pt>
                <c:pt idx="440">
                  <c:v>04/12/2022</c:v>
                </c:pt>
                <c:pt idx="441">
                  <c:v>04/11/2022</c:v>
                </c:pt>
                <c:pt idx="442">
                  <c:v>04/08/2022</c:v>
                </c:pt>
                <c:pt idx="443">
                  <c:v>04/07/2022</c:v>
                </c:pt>
                <c:pt idx="444">
                  <c:v>04/06/2022</c:v>
                </c:pt>
                <c:pt idx="445">
                  <c:v>04/05/2022</c:v>
                </c:pt>
                <c:pt idx="446">
                  <c:v>04/04/2022</c:v>
                </c:pt>
                <c:pt idx="447">
                  <c:v>04/01/2022</c:v>
                </c:pt>
                <c:pt idx="448">
                  <c:v>03/31/22</c:v>
                </c:pt>
                <c:pt idx="449">
                  <c:v>03/30/22</c:v>
                </c:pt>
                <c:pt idx="450">
                  <c:v>03/29/22</c:v>
                </c:pt>
                <c:pt idx="451">
                  <c:v>03/28/22</c:v>
                </c:pt>
                <c:pt idx="452">
                  <c:v>03/25/22</c:v>
                </c:pt>
                <c:pt idx="453">
                  <c:v>03/24/22</c:v>
                </c:pt>
                <c:pt idx="454">
                  <c:v>03/23/22</c:v>
                </c:pt>
                <c:pt idx="455">
                  <c:v>03/22/22</c:v>
                </c:pt>
                <c:pt idx="456">
                  <c:v>03/21/22</c:v>
                </c:pt>
                <c:pt idx="457">
                  <c:v>03/18/22</c:v>
                </c:pt>
                <c:pt idx="458">
                  <c:v>03/17/22</c:v>
                </c:pt>
                <c:pt idx="459">
                  <c:v>03/16/22</c:v>
                </c:pt>
                <c:pt idx="460">
                  <c:v>03/15/22</c:v>
                </c:pt>
                <c:pt idx="461">
                  <c:v>03/14/22</c:v>
                </c:pt>
                <c:pt idx="462">
                  <c:v>03/11/2022</c:v>
                </c:pt>
                <c:pt idx="463">
                  <c:v>03/10/2022</c:v>
                </c:pt>
                <c:pt idx="464">
                  <c:v>03/09/2022</c:v>
                </c:pt>
                <c:pt idx="465">
                  <c:v>03/08/2022</c:v>
                </c:pt>
                <c:pt idx="466">
                  <c:v>03/07/2022</c:v>
                </c:pt>
                <c:pt idx="467">
                  <c:v>03/04/2022</c:v>
                </c:pt>
                <c:pt idx="468">
                  <c:v>03/03/2022</c:v>
                </c:pt>
                <c:pt idx="469">
                  <c:v>03/02/2022</c:v>
                </c:pt>
                <c:pt idx="470">
                  <c:v>03/01/2022</c:v>
                </c:pt>
                <c:pt idx="471">
                  <c:v>02/28/22</c:v>
                </c:pt>
                <c:pt idx="472">
                  <c:v>02/25/22</c:v>
                </c:pt>
                <c:pt idx="473">
                  <c:v>02/24/22</c:v>
                </c:pt>
                <c:pt idx="474">
                  <c:v>02/23/22</c:v>
                </c:pt>
                <c:pt idx="475">
                  <c:v>02/22/22</c:v>
                </c:pt>
                <c:pt idx="476">
                  <c:v>02/21/22</c:v>
                </c:pt>
                <c:pt idx="477">
                  <c:v>02/18/22</c:v>
                </c:pt>
                <c:pt idx="478">
                  <c:v>02/17/22</c:v>
                </c:pt>
                <c:pt idx="479">
                  <c:v>02/16/22</c:v>
                </c:pt>
                <c:pt idx="480">
                  <c:v>02/15/22</c:v>
                </c:pt>
                <c:pt idx="481">
                  <c:v>02/14/22</c:v>
                </c:pt>
                <c:pt idx="482">
                  <c:v>02/11/2022</c:v>
                </c:pt>
                <c:pt idx="483">
                  <c:v>02/10/2022</c:v>
                </c:pt>
                <c:pt idx="484">
                  <c:v>02/09/2022</c:v>
                </c:pt>
                <c:pt idx="485">
                  <c:v>02/08/2022</c:v>
                </c:pt>
                <c:pt idx="486">
                  <c:v>02/07/2022</c:v>
                </c:pt>
                <c:pt idx="487">
                  <c:v>02/04/2022</c:v>
                </c:pt>
                <c:pt idx="488">
                  <c:v>02/03/2022</c:v>
                </c:pt>
                <c:pt idx="489">
                  <c:v>02/02/2022</c:v>
                </c:pt>
                <c:pt idx="490">
                  <c:v>02/01/2022</c:v>
                </c:pt>
                <c:pt idx="491">
                  <c:v>01/31/22</c:v>
                </c:pt>
                <c:pt idx="492">
                  <c:v>01/28/22</c:v>
                </c:pt>
                <c:pt idx="493">
                  <c:v>01/27/22</c:v>
                </c:pt>
                <c:pt idx="494">
                  <c:v>01/26/22</c:v>
                </c:pt>
                <c:pt idx="495">
                  <c:v>01/25/22</c:v>
                </c:pt>
                <c:pt idx="496">
                  <c:v>01/24/22</c:v>
                </c:pt>
                <c:pt idx="497">
                  <c:v>01/21/22</c:v>
                </c:pt>
                <c:pt idx="498">
                  <c:v>01/20/22</c:v>
                </c:pt>
                <c:pt idx="499">
                  <c:v>01/19/22</c:v>
                </c:pt>
                <c:pt idx="500">
                  <c:v>01/18/22</c:v>
                </c:pt>
                <c:pt idx="501">
                  <c:v>01/17/22</c:v>
                </c:pt>
                <c:pt idx="502">
                  <c:v>01/14/22</c:v>
                </c:pt>
                <c:pt idx="503">
                  <c:v>01/13/22</c:v>
                </c:pt>
                <c:pt idx="504">
                  <c:v>01/12/2022</c:v>
                </c:pt>
                <c:pt idx="505">
                  <c:v>01/11/2022</c:v>
                </c:pt>
                <c:pt idx="506">
                  <c:v>01/10/2022</c:v>
                </c:pt>
                <c:pt idx="507">
                  <c:v>01/07/2022</c:v>
                </c:pt>
                <c:pt idx="508">
                  <c:v>01/06/2022</c:v>
                </c:pt>
                <c:pt idx="509">
                  <c:v>01/05/2022</c:v>
                </c:pt>
                <c:pt idx="510">
                  <c:v>01/04/2022</c:v>
                </c:pt>
                <c:pt idx="511">
                  <c:v>01/03/2022</c:v>
                </c:pt>
                <c:pt idx="512">
                  <c:v>12/31/21</c:v>
                </c:pt>
                <c:pt idx="513">
                  <c:v>12/30/21</c:v>
                </c:pt>
                <c:pt idx="514">
                  <c:v>12/29/21</c:v>
                </c:pt>
                <c:pt idx="515">
                  <c:v>12/28/21</c:v>
                </c:pt>
                <c:pt idx="516">
                  <c:v>12/27/21</c:v>
                </c:pt>
                <c:pt idx="517">
                  <c:v>12/24/21</c:v>
                </c:pt>
                <c:pt idx="518">
                  <c:v>12/23/21</c:v>
                </c:pt>
                <c:pt idx="519">
                  <c:v>12/22/21</c:v>
                </c:pt>
                <c:pt idx="520">
                  <c:v>12/21/21</c:v>
                </c:pt>
                <c:pt idx="521">
                  <c:v>12/20/21</c:v>
                </c:pt>
                <c:pt idx="522">
                  <c:v>12/17/21</c:v>
                </c:pt>
                <c:pt idx="523">
                  <c:v>12/16/21</c:v>
                </c:pt>
                <c:pt idx="524">
                  <c:v>12/15/21</c:v>
                </c:pt>
                <c:pt idx="525">
                  <c:v>12/14/21</c:v>
                </c:pt>
                <c:pt idx="526">
                  <c:v>12/13/21</c:v>
                </c:pt>
                <c:pt idx="527">
                  <c:v>12/10/2021</c:v>
                </c:pt>
                <c:pt idx="528">
                  <c:v>12/09/2021</c:v>
                </c:pt>
                <c:pt idx="529">
                  <c:v>12/08/2021</c:v>
                </c:pt>
                <c:pt idx="530">
                  <c:v>12/07/2021</c:v>
                </c:pt>
                <c:pt idx="531">
                  <c:v>12/06/2021</c:v>
                </c:pt>
                <c:pt idx="532">
                  <c:v>12/03/2021</c:v>
                </c:pt>
                <c:pt idx="533">
                  <c:v>12/02/2021</c:v>
                </c:pt>
                <c:pt idx="534">
                  <c:v>12/01/2021</c:v>
                </c:pt>
                <c:pt idx="535">
                  <c:v>11/30/21</c:v>
                </c:pt>
                <c:pt idx="536">
                  <c:v>11/29/21</c:v>
                </c:pt>
                <c:pt idx="537">
                  <c:v>11/26/21</c:v>
                </c:pt>
                <c:pt idx="538">
                  <c:v>11/25/21</c:v>
                </c:pt>
                <c:pt idx="539">
                  <c:v>11/24/21</c:v>
                </c:pt>
                <c:pt idx="540">
                  <c:v>11/23/21</c:v>
                </c:pt>
                <c:pt idx="541">
                  <c:v>11/22/21</c:v>
                </c:pt>
                <c:pt idx="542">
                  <c:v>11/19/21</c:v>
                </c:pt>
                <c:pt idx="543">
                  <c:v>11/18/21</c:v>
                </c:pt>
                <c:pt idx="544">
                  <c:v>11/17/21</c:v>
                </c:pt>
                <c:pt idx="545">
                  <c:v>11/16/21</c:v>
                </c:pt>
                <c:pt idx="546">
                  <c:v>11/15/21</c:v>
                </c:pt>
                <c:pt idx="547">
                  <c:v>11/12/2021</c:v>
                </c:pt>
                <c:pt idx="548">
                  <c:v>11/11/2021</c:v>
                </c:pt>
                <c:pt idx="549">
                  <c:v>11/10/2021</c:v>
                </c:pt>
                <c:pt idx="550">
                  <c:v>11/09/2021</c:v>
                </c:pt>
                <c:pt idx="551">
                  <c:v>11/08/2021</c:v>
                </c:pt>
                <c:pt idx="552">
                  <c:v>11/05/2021</c:v>
                </c:pt>
                <c:pt idx="553">
                  <c:v>11/04/2021</c:v>
                </c:pt>
                <c:pt idx="554">
                  <c:v>11/03/2021</c:v>
                </c:pt>
                <c:pt idx="555">
                  <c:v>11/02/2021</c:v>
                </c:pt>
                <c:pt idx="556">
                  <c:v>11/01/2021</c:v>
                </c:pt>
                <c:pt idx="557">
                  <c:v>10/29/21</c:v>
                </c:pt>
                <c:pt idx="558">
                  <c:v>10/28/21</c:v>
                </c:pt>
                <c:pt idx="559">
                  <c:v>10/27/21</c:v>
                </c:pt>
                <c:pt idx="560">
                  <c:v>10/26/21</c:v>
                </c:pt>
                <c:pt idx="561">
                  <c:v>10/25/21</c:v>
                </c:pt>
                <c:pt idx="562">
                  <c:v>10/22/21</c:v>
                </c:pt>
                <c:pt idx="563">
                  <c:v>10/21/21</c:v>
                </c:pt>
                <c:pt idx="564">
                  <c:v>10/20/21</c:v>
                </c:pt>
                <c:pt idx="565">
                  <c:v>10/19/21</c:v>
                </c:pt>
                <c:pt idx="566">
                  <c:v>10/18/21</c:v>
                </c:pt>
                <c:pt idx="567">
                  <c:v>10/15/21</c:v>
                </c:pt>
                <c:pt idx="568">
                  <c:v>10/14/21</c:v>
                </c:pt>
                <c:pt idx="569">
                  <c:v>10/13/21</c:v>
                </c:pt>
                <c:pt idx="570">
                  <c:v>10/12/2021</c:v>
                </c:pt>
                <c:pt idx="571">
                  <c:v>10/11/2021</c:v>
                </c:pt>
                <c:pt idx="572">
                  <c:v>10/08/2021</c:v>
                </c:pt>
                <c:pt idx="573">
                  <c:v>10/07/2021</c:v>
                </c:pt>
                <c:pt idx="574">
                  <c:v>10/06/2021</c:v>
                </c:pt>
                <c:pt idx="575">
                  <c:v>10/05/2021</c:v>
                </c:pt>
                <c:pt idx="576">
                  <c:v>10/04/2021</c:v>
                </c:pt>
                <c:pt idx="577">
                  <c:v>10/01/2021</c:v>
                </c:pt>
                <c:pt idx="578">
                  <c:v>09/30/21</c:v>
                </c:pt>
                <c:pt idx="579">
                  <c:v>09/29/21</c:v>
                </c:pt>
                <c:pt idx="580">
                  <c:v>09/28/21</c:v>
                </c:pt>
                <c:pt idx="581">
                  <c:v>09/27/21</c:v>
                </c:pt>
                <c:pt idx="582">
                  <c:v>09/24/21</c:v>
                </c:pt>
                <c:pt idx="583">
                  <c:v>09/23/21</c:v>
                </c:pt>
                <c:pt idx="584">
                  <c:v>09/22/21</c:v>
                </c:pt>
                <c:pt idx="585">
                  <c:v>09/21/21</c:v>
                </c:pt>
                <c:pt idx="586">
                  <c:v>09/20/21</c:v>
                </c:pt>
                <c:pt idx="587">
                  <c:v>09/17/21</c:v>
                </c:pt>
                <c:pt idx="588">
                  <c:v>09/16/21</c:v>
                </c:pt>
                <c:pt idx="589">
                  <c:v>09/15/21</c:v>
                </c:pt>
                <c:pt idx="590">
                  <c:v>09/14/21</c:v>
                </c:pt>
                <c:pt idx="591">
                  <c:v>09/13/21</c:v>
                </c:pt>
                <c:pt idx="592">
                  <c:v>09/10/2021</c:v>
                </c:pt>
                <c:pt idx="593">
                  <c:v>09/09/2021</c:v>
                </c:pt>
                <c:pt idx="594">
                  <c:v>09/08/2021</c:v>
                </c:pt>
                <c:pt idx="595">
                  <c:v>09/07/2021</c:v>
                </c:pt>
                <c:pt idx="596">
                  <c:v>09/06/2021</c:v>
                </c:pt>
                <c:pt idx="597">
                  <c:v>09/03/2021</c:v>
                </c:pt>
                <c:pt idx="598">
                  <c:v>09/02/2021</c:v>
                </c:pt>
                <c:pt idx="599">
                  <c:v>09/01/2021</c:v>
                </c:pt>
                <c:pt idx="600">
                  <c:v>08/31/21</c:v>
                </c:pt>
                <c:pt idx="601">
                  <c:v>08/30/21</c:v>
                </c:pt>
                <c:pt idx="602">
                  <c:v>08/27/21</c:v>
                </c:pt>
                <c:pt idx="603">
                  <c:v>08/26/21</c:v>
                </c:pt>
                <c:pt idx="604">
                  <c:v>08/25/21</c:v>
                </c:pt>
                <c:pt idx="605">
                  <c:v>08/24/21</c:v>
                </c:pt>
                <c:pt idx="606">
                  <c:v>08/23/21</c:v>
                </c:pt>
                <c:pt idx="607">
                  <c:v>08/20/21</c:v>
                </c:pt>
                <c:pt idx="608">
                  <c:v>08/19/21</c:v>
                </c:pt>
                <c:pt idx="609">
                  <c:v>08/18/21</c:v>
                </c:pt>
                <c:pt idx="610">
                  <c:v>08/17/21</c:v>
                </c:pt>
                <c:pt idx="611">
                  <c:v>08/16/21</c:v>
                </c:pt>
                <c:pt idx="612">
                  <c:v>08/13/21</c:v>
                </c:pt>
                <c:pt idx="613">
                  <c:v>08/12/2021</c:v>
                </c:pt>
                <c:pt idx="614">
                  <c:v>08/11/2021</c:v>
                </c:pt>
                <c:pt idx="615">
                  <c:v>08/10/2021</c:v>
                </c:pt>
                <c:pt idx="616">
                  <c:v>08/09/2021</c:v>
                </c:pt>
                <c:pt idx="617">
                  <c:v>08/06/2021</c:v>
                </c:pt>
                <c:pt idx="618">
                  <c:v>08/05/2021</c:v>
                </c:pt>
                <c:pt idx="619">
                  <c:v>08/04/2021</c:v>
                </c:pt>
                <c:pt idx="620">
                  <c:v>08/03/2021</c:v>
                </c:pt>
                <c:pt idx="621">
                  <c:v>08/02/2021</c:v>
                </c:pt>
                <c:pt idx="622">
                  <c:v>07/30/21</c:v>
                </c:pt>
                <c:pt idx="623">
                  <c:v>07/29/21</c:v>
                </c:pt>
                <c:pt idx="624">
                  <c:v>07/28/21</c:v>
                </c:pt>
                <c:pt idx="625">
                  <c:v>07/27/21</c:v>
                </c:pt>
                <c:pt idx="626">
                  <c:v>07/26/21</c:v>
                </c:pt>
                <c:pt idx="627">
                  <c:v>07/23/21</c:v>
                </c:pt>
                <c:pt idx="628">
                  <c:v>07/22/21</c:v>
                </c:pt>
                <c:pt idx="629">
                  <c:v>07/21/21</c:v>
                </c:pt>
                <c:pt idx="630">
                  <c:v>07/20/21</c:v>
                </c:pt>
                <c:pt idx="631">
                  <c:v>07/19/21</c:v>
                </c:pt>
                <c:pt idx="632">
                  <c:v>07/16/21</c:v>
                </c:pt>
                <c:pt idx="633">
                  <c:v>07/15/21</c:v>
                </c:pt>
                <c:pt idx="634">
                  <c:v>07/14/21</c:v>
                </c:pt>
                <c:pt idx="635">
                  <c:v>07/13/21</c:v>
                </c:pt>
                <c:pt idx="636">
                  <c:v>07/12/2021</c:v>
                </c:pt>
                <c:pt idx="637">
                  <c:v>07/09/2021</c:v>
                </c:pt>
                <c:pt idx="638">
                  <c:v>07/08/2021</c:v>
                </c:pt>
                <c:pt idx="639">
                  <c:v>07/07/2021</c:v>
                </c:pt>
                <c:pt idx="640">
                  <c:v>07/06/2021</c:v>
                </c:pt>
                <c:pt idx="641">
                  <c:v>07/05/2021</c:v>
                </c:pt>
                <c:pt idx="642">
                  <c:v>07/02/2021</c:v>
                </c:pt>
                <c:pt idx="643">
                  <c:v>07/01/2021</c:v>
                </c:pt>
                <c:pt idx="644">
                  <c:v>06/30/21</c:v>
                </c:pt>
                <c:pt idx="645">
                  <c:v>06/29/21</c:v>
                </c:pt>
                <c:pt idx="646">
                  <c:v>06/28/21</c:v>
                </c:pt>
                <c:pt idx="647">
                  <c:v>06/25/21</c:v>
                </c:pt>
                <c:pt idx="648">
                  <c:v>06/24/21</c:v>
                </c:pt>
                <c:pt idx="649">
                  <c:v>06/23/21</c:v>
                </c:pt>
                <c:pt idx="650">
                  <c:v>06/22/21</c:v>
                </c:pt>
                <c:pt idx="651">
                  <c:v>06/21/21</c:v>
                </c:pt>
                <c:pt idx="652">
                  <c:v>06/18/21</c:v>
                </c:pt>
                <c:pt idx="653">
                  <c:v>06/17/21</c:v>
                </c:pt>
                <c:pt idx="654">
                  <c:v>06/16/21</c:v>
                </c:pt>
                <c:pt idx="655">
                  <c:v>06/15/21</c:v>
                </c:pt>
                <c:pt idx="656">
                  <c:v>06/14/21</c:v>
                </c:pt>
                <c:pt idx="657">
                  <c:v>06/11/2021</c:v>
                </c:pt>
                <c:pt idx="658">
                  <c:v>06/10/2021</c:v>
                </c:pt>
                <c:pt idx="659">
                  <c:v>06/09/2021</c:v>
                </c:pt>
                <c:pt idx="660">
                  <c:v>06/08/2021</c:v>
                </c:pt>
                <c:pt idx="661">
                  <c:v>06/07/2021</c:v>
                </c:pt>
                <c:pt idx="662">
                  <c:v>06/04/2021</c:v>
                </c:pt>
                <c:pt idx="663">
                  <c:v>06/03/2021</c:v>
                </c:pt>
                <c:pt idx="664">
                  <c:v>06/02/2021</c:v>
                </c:pt>
                <c:pt idx="665">
                  <c:v>06/01/2021</c:v>
                </c:pt>
                <c:pt idx="666">
                  <c:v>05/31/21</c:v>
                </c:pt>
                <c:pt idx="667">
                  <c:v>05/28/21</c:v>
                </c:pt>
                <c:pt idx="668">
                  <c:v>05/27/21</c:v>
                </c:pt>
                <c:pt idx="669">
                  <c:v>05/26/21</c:v>
                </c:pt>
                <c:pt idx="670">
                  <c:v>05/25/21</c:v>
                </c:pt>
                <c:pt idx="671">
                  <c:v>05/24/21</c:v>
                </c:pt>
                <c:pt idx="672">
                  <c:v>05/21/21</c:v>
                </c:pt>
                <c:pt idx="673">
                  <c:v>05/20/21</c:v>
                </c:pt>
                <c:pt idx="674">
                  <c:v>05/19/21</c:v>
                </c:pt>
                <c:pt idx="675">
                  <c:v>05/18/21</c:v>
                </c:pt>
                <c:pt idx="676">
                  <c:v>05/17/21</c:v>
                </c:pt>
                <c:pt idx="677">
                  <c:v>05/14/21</c:v>
                </c:pt>
                <c:pt idx="678">
                  <c:v>05/13/21</c:v>
                </c:pt>
                <c:pt idx="679">
                  <c:v>05/12/2021</c:v>
                </c:pt>
                <c:pt idx="680">
                  <c:v>05/11/2021</c:v>
                </c:pt>
                <c:pt idx="681">
                  <c:v>05/10/2021</c:v>
                </c:pt>
                <c:pt idx="682">
                  <c:v>05/07/2021</c:v>
                </c:pt>
                <c:pt idx="683">
                  <c:v>05/06/2021</c:v>
                </c:pt>
                <c:pt idx="684">
                  <c:v>05/05/2021</c:v>
                </c:pt>
                <c:pt idx="685">
                  <c:v>05/04/2021</c:v>
                </c:pt>
                <c:pt idx="686">
                  <c:v>05/03/2021</c:v>
                </c:pt>
                <c:pt idx="687">
                  <c:v>04/30/21</c:v>
                </c:pt>
                <c:pt idx="688">
                  <c:v>04/29/21</c:v>
                </c:pt>
                <c:pt idx="689">
                  <c:v>04/28/21</c:v>
                </c:pt>
                <c:pt idx="690">
                  <c:v>04/27/21</c:v>
                </c:pt>
                <c:pt idx="691">
                  <c:v>04/26/21</c:v>
                </c:pt>
                <c:pt idx="692">
                  <c:v>04/23/21</c:v>
                </c:pt>
                <c:pt idx="693">
                  <c:v>04/22/21</c:v>
                </c:pt>
                <c:pt idx="694">
                  <c:v>04/21/21</c:v>
                </c:pt>
                <c:pt idx="695">
                  <c:v>04/20/21</c:v>
                </c:pt>
                <c:pt idx="696">
                  <c:v>04/19/21</c:v>
                </c:pt>
                <c:pt idx="697">
                  <c:v>04/16/21</c:v>
                </c:pt>
                <c:pt idx="698">
                  <c:v>04/15/21</c:v>
                </c:pt>
                <c:pt idx="699">
                  <c:v>04/14/21</c:v>
                </c:pt>
                <c:pt idx="700">
                  <c:v>04/13/21</c:v>
                </c:pt>
                <c:pt idx="701">
                  <c:v>04/12/2021</c:v>
                </c:pt>
                <c:pt idx="702">
                  <c:v>04/09/2021</c:v>
                </c:pt>
                <c:pt idx="703">
                  <c:v>04/08/2021</c:v>
                </c:pt>
                <c:pt idx="704">
                  <c:v>04/07/2021</c:v>
                </c:pt>
                <c:pt idx="705">
                  <c:v>04/06/2021</c:v>
                </c:pt>
                <c:pt idx="706">
                  <c:v>04/01/2021</c:v>
                </c:pt>
                <c:pt idx="707">
                  <c:v>03/31/21</c:v>
                </c:pt>
                <c:pt idx="708">
                  <c:v>03/30/21</c:v>
                </c:pt>
                <c:pt idx="709">
                  <c:v>03/29/21</c:v>
                </c:pt>
                <c:pt idx="710">
                  <c:v>03/26/21</c:v>
                </c:pt>
                <c:pt idx="711">
                  <c:v>03/25/21</c:v>
                </c:pt>
                <c:pt idx="712">
                  <c:v>03/24/21</c:v>
                </c:pt>
                <c:pt idx="713">
                  <c:v>03/23/21</c:v>
                </c:pt>
                <c:pt idx="714">
                  <c:v>03/22/21</c:v>
                </c:pt>
                <c:pt idx="715">
                  <c:v>03/19/21</c:v>
                </c:pt>
                <c:pt idx="716">
                  <c:v>03/18/21</c:v>
                </c:pt>
                <c:pt idx="717">
                  <c:v>03/17/21</c:v>
                </c:pt>
                <c:pt idx="718">
                  <c:v>03/16/21</c:v>
                </c:pt>
                <c:pt idx="719">
                  <c:v>03/15/21</c:v>
                </c:pt>
                <c:pt idx="720">
                  <c:v>03/12/2021</c:v>
                </c:pt>
                <c:pt idx="721">
                  <c:v>03/11/2021</c:v>
                </c:pt>
                <c:pt idx="722">
                  <c:v>03/10/2021</c:v>
                </c:pt>
                <c:pt idx="723">
                  <c:v>03/09/2021</c:v>
                </c:pt>
                <c:pt idx="724">
                  <c:v>03/08/2021</c:v>
                </c:pt>
                <c:pt idx="725">
                  <c:v>03/05/2021</c:v>
                </c:pt>
                <c:pt idx="726">
                  <c:v>03/04/2021</c:v>
                </c:pt>
                <c:pt idx="727">
                  <c:v>03/03/2021</c:v>
                </c:pt>
                <c:pt idx="728">
                  <c:v>03/02/2021</c:v>
                </c:pt>
                <c:pt idx="729">
                  <c:v>03/01/2021</c:v>
                </c:pt>
                <c:pt idx="730">
                  <c:v>02/26/21</c:v>
                </c:pt>
                <c:pt idx="731">
                  <c:v>02/25/21</c:v>
                </c:pt>
                <c:pt idx="732">
                  <c:v>02/24/21</c:v>
                </c:pt>
                <c:pt idx="733">
                  <c:v>02/23/21</c:v>
                </c:pt>
                <c:pt idx="734">
                  <c:v>02/22/21</c:v>
                </c:pt>
                <c:pt idx="735">
                  <c:v>02/19/21</c:v>
                </c:pt>
                <c:pt idx="736">
                  <c:v>02/18/21</c:v>
                </c:pt>
                <c:pt idx="737">
                  <c:v>02/17/21</c:v>
                </c:pt>
                <c:pt idx="738">
                  <c:v>02/16/21</c:v>
                </c:pt>
                <c:pt idx="739">
                  <c:v>02/15/21</c:v>
                </c:pt>
                <c:pt idx="740">
                  <c:v>02/12/2021</c:v>
                </c:pt>
                <c:pt idx="741">
                  <c:v>02/11/2021</c:v>
                </c:pt>
                <c:pt idx="742">
                  <c:v>02/10/2021</c:v>
                </c:pt>
                <c:pt idx="743">
                  <c:v>02/09/2021</c:v>
                </c:pt>
                <c:pt idx="744">
                  <c:v>02/08/2021</c:v>
                </c:pt>
                <c:pt idx="745">
                  <c:v>02/05/2021</c:v>
                </c:pt>
                <c:pt idx="746">
                  <c:v>02/04/2021</c:v>
                </c:pt>
                <c:pt idx="747">
                  <c:v>02/03/2021</c:v>
                </c:pt>
                <c:pt idx="748">
                  <c:v>02/02/2021</c:v>
                </c:pt>
                <c:pt idx="749">
                  <c:v>02/01/2021</c:v>
                </c:pt>
                <c:pt idx="750">
                  <c:v>01/29/21</c:v>
                </c:pt>
                <c:pt idx="751">
                  <c:v>01/28/21</c:v>
                </c:pt>
                <c:pt idx="752">
                  <c:v>01/27/21</c:v>
                </c:pt>
                <c:pt idx="753">
                  <c:v>01/26/21</c:v>
                </c:pt>
                <c:pt idx="754">
                  <c:v>01/25/21</c:v>
                </c:pt>
                <c:pt idx="755">
                  <c:v>01/22/21</c:v>
                </c:pt>
                <c:pt idx="756">
                  <c:v>01/21/21</c:v>
                </c:pt>
                <c:pt idx="757">
                  <c:v>01/20/21</c:v>
                </c:pt>
                <c:pt idx="758">
                  <c:v>01/19/21</c:v>
                </c:pt>
                <c:pt idx="759">
                  <c:v>01/18/21</c:v>
                </c:pt>
                <c:pt idx="760">
                  <c:v>01/15/21</c:v>
                </c:pt>
                <c:pt idx="761">
                  <c:v>01/14/21</c:v>
                </c:pt>
                <c:pt idx="762">
                  <c:v>01/13/21</c:v>
                </c:pt>
                <c:pt idx="763">
                  <c:v>01/12/2021</c:v>
                </c:pt>
                <c:pt idx="764">
                  <c:v>01/11/2021</c:v>
                </c:pt>
                <c:pt idx="765">
                  <c:v>01/08/2021</c:v>
                </c:pt>
                <c:pt idx="766">
                  <c:v>01/07/2021</c:v>
                </c:pt>
                <c:pt idx="767">
                  <c:v>01/06/2021</c:v>
                </c:pt>
                <c:pt idx="768">
                  <c:v>01/05/2021</c:v>
                </c:pt>
                <c:pt idx="769">
                  <c:v>01/04/2021</c:v>
                </c:pt>
                <c:pt idx="770">
                  <c:v>12/31/20</c:v>
                </c:pt>
                <c:pt idx="771">
                  <c:v>12/30/20</c:v>
                </c:pt>
                <c:pt idx="772">
                  <c:v>12/29/20</c:v>
                </c:pt>
                <c:pt idx="773">
                  <c:v>12/28/20</c:v>
                </c:pt>
                <c:pt idx="774">
                  <c:v>12/24/20</c:v>
                </c:pt>
                <c:pt idx="775">
                  <c:v>12/23/20</c:v>
                </c:pt>
                <c:pt idx="776">
                  <c:v>12/22/20</c:v>
                </c:pt>
                <c:pt idx="777">
                  <c:v>12/21/20</c:v>
                </c:pt>
                <c:pt idx="778">
                  <c:v>12/18/20</c:v>
                </c:pt>
                <c:pt idx="779">
                  <c:v>12/17/20</c:v>
                </c:pt>
                <c:pt idx="780">
                  <c:v>12/16/20</c:v>
                </c:pt>
                <c:pt idx="781">
                  <c:v>12/15/20</c:v>
                </c:pt>
                <c:pt idx="782">
                  <c:v>12/14/20</c:v>
                </c:pt>
                <c:pt idx="783">
                  <c:v>12/11/2020</c:v>
                </c:pt>
                <c:pt idx="784">
                  <c:v>12/10/2020</c:v>
                </c:pt>
                <c:pt idx="785">
                  <c:v>12/09/2020</c:v>
                </c:pt>
                <c:pt idx="786">
                  <c:v>12/08/2020</c:v>
                </c:pt>
                <c:pt idx="787">
                  <c:v>12/07/2020</c:v>
                </c:pt>
                <c:pt idx="788">
                  <c:v>12/04/2020</c:v>
                </c:pt>
                <c:pt idx="789">
                  <c:v>12/03/2020</c:v>
                </c:pt>
                <c:pt idx="790">
                  <c:v>12/02/2020</c:v>
                </c:pt>
                <c:pt idx="791">
                  <c:v>12/01/2020</c:v>
                </c:pt>
                <c:pt idx="792">
                  <c:v>11/30/20</c:v>
                </c:pt>
                <c:pt idx="793">
                  <c:v>11/27/20</c:v>
                </c:pt>
                <c:pt idx="794">
                  <c:v>11/26/20</c:v>
                </c:pt>
                <c:pt idx="795">
                  <c:v>11/25/20</c:v>
                </c:pt>
                <c:pt idx="796">
                  <c:v>11/24/20</c:v>
                </c:pt>
                <c:pt idx="797">
                  <c:v>11/23/20</c:v>
                </c:pt>
                <c:pt idx="798">
                  <c:v>11/20/20</c:v>
                </c:pt>
                <c:pt idx="799">
                  <c:v>11/19/20</c:v>
                </c:pt>
                <c:pt idx="800">
                  <c:v>11/18/20</c:v>
                </c:pt>
                <c:pt idx="801">
                  <c:v>11/17/20</c:v>
                </c:pt>
                <c:pt idx="802">
                  <c:v>11/16/20</c:v>
                </c:pt>
                <c:pt idx="803">
                  <c:v>11/13/20</c:v>
                </c:pt>
                <c:pt idx="804">
                  <c:v>11/12/2020</c:v>
                </c:pt>
                <c:pt idx="805">
                  <c:v>11/11/2020</c:v>
                </c:pt>
                <c:pt idx="806">
                  <c:v>11/10/2020</c:v>
                </c:pt>
                <c:pt idx="807">
                  <c:v>11/09/2020</c:v>
                </c:pt>
                <c:pt idx="808">
                  <c:v>11/06/2020</c:v>
                </c:pt>
                <c:pt idx="809">
                  <c:v>11/05/2020</c:v>
                </c:pt>
                <c:pt idx="810">
                  <c:v>11/04/2020</c:v>
                </c:pt>
                <c:pt idx="811">
                  <c:v>11/03/2020</c:v>
                </c:pt>
                <c:pt idx="812">
                  <c:v>11/02/2020</c:v>
                </c:pt>
                <c:pt idx="813">
                  <c:v>10/30/20</c:v>
                </c:pt>
                <c:pt idx="814">
                  <c:v>10/29/20</c:v>
                </c:pt>
                <c:pt idx="815">
                  <c:v>10/28/20</c:v>
                </c:pt>
                <c:pt idx="816">
                  <c:v>10/27/20</c:v>
                </c:pt>
                <c:pt idx="817">
                  <c:v>10/26/20</c:v>
                </c:pt>
                <c:pt idx="818">
                  <c:v>10/23/20</c:v>
                </c:pt>
                <c:pt idx="819">
                  <c:v>10/22/20</c:v>
                </c:pt>
                <c:pt idx="820">
                  <c:v>10/21/20</c:v>
                </c:pt>
                <c:pt idx="821">
                  <c:v>10/20/20</c:v>
                </c:pt>
                <c:pt idx="822">
                  <c:v>10/19/20</c:v>
                </c:pt>
                <c:pt idx="823">
                  <c:v>10/16/20</c:v>
                </c:pt>
                <c:pt idx="824">
                  <c:v>10/15/20</c:v>
                </c:pt>
                <c:pt idx="825">
                  <c:v>10/14/20</c:v>
                </c:pt>
                <c:pt idx="826">
                  <c:v>10/13/20</c:v>
                </c:pt>
                <c:pt idx="827">
                  <c:v>10/12/2020</c:v>
                </c:pt>
                <c:pt idx="828">
                  <c:v>10/09/2020</c:v>
                </c:pt>
                <c:pt idx="829">
                  <c:v>10/08/2020</c:v>
                </c:pt>
                <c:pt idx="830">
                  <c:v>10/07/2020</c:v>
                </c:pt>
                <c:pt idx="831">
                  <c:v>10/06/2020</c:v>
                </c:pt>
                <c:pt idx="832">
                  <c:v>10/05/2020</c:v>
                </c:pt>
                <c:pt idx="833">
                  <c:v>10/02/2020</c:v>
                </c:pt>
                <c:pt idx="834">
                  <c:v>10/01/2020</c:v>
                </c:pt>
                <c:pt idx="835">
                  <c:v>09/30/20</c:v>
                </c:pt>
                <c:pt idx="836">
                  <c:v>09/29/20</c:v>
                </c:pt>
                <c:pt idx="837">
                  <c:v>09/28/20</c:v>
                </c:pt>
                <c:pt idx="838">
                  <c:v>09/25/20</c:v>
                </c:pt>
                <c:pt idx="839">
                  <c:v>09/24/20</c:v>
                </c:pt>
                <c:pt idx="840">
                  <c:v>09/23/20</c:v>
                </c:pt>
                <c:pt idx="841">
                  <c:v>09/22/20</c:v>
                </c:pt>
                <c:pt idx="842">
                  <c:v>09/21/20</c:v>
                </c:pt>
                <c:pt idx="843">
                  <c:v>09/18/20</c:v>
                </c:pt>
                <c:pt idx="844">
                  <c:v>09/17/20</c:v>
                </c:pt>
                <c:pt idx="845">
                  <c:v>09/16/20</c:v>
                </c:pt>
                <c:pt idx="846">
                  <c:v>09/15/20</c:v>
                </c:pt>
                <c:pt idx="847">
                  <c:v>09/14/20</c:v>
                </c:pt>
                <c:pt idx="848">
                  <c:v>09/11/2020</c:v>
                </c:pt>
                <c:pt idx="849">
                  <c:v>09/10/2020</c:v>
                </c:pt>
                <c:pt idx="850">
                  <c:v>09/09/2020</c:v>
                </c:pt>
                <c:pt idx="851">
                  <c:v>09/08/2020</c:v>
                </c:pt>
                <c:pt idx="852">
                  <c:v>09/07/2020</c:v>
                </c:pt>
                <c:pt idx="853">
                  <c:v>09/04/2020</c:v>
                </c:pt>
                <c:pt idx="854">
                  <c:v>09/03/2020</c:v>
                </c:pt>
                <c:pt idx="855">
                  <c:v>09/02/2020</c:v>
                </c:pt>
                <c:pt idx="856">
                  <c:v>09/01/2020</c:v>
                </c:pt>
                <c:pt idx="857">
                  <c:v>08/31/20</c:v>
                </c:pt>
                <c:pt idx="858">
                  <c:v>08/28/20</c:v>
                </c:pt>
                <c:pt idx="859">
                  <c:v>08/27/20</c:v>
                </c:pt>
                <c:pt idx="860">
                  <c:v>08/26/20</c:v>
                </c:pt>
                <c:pt idx="861">
                  <c:v>08/25/20</c:v>
                </c:pt>
                <c:pt idx="862">
                  <c:v>08/24/20</c:v>
                </c:pt>
                <c:pt idx="863">
                  <c:v>08/21/20</c:v>
                </c:pt>
                <c:pt idx="864">
                  <c:v>08/20/20</c:v>
                </c:pt>
                <c:pt idx="865">
                  <c:v>08/19/20</c:v>
                </c:pt>
                <c:pt idx="866">
                  <c:v>08/18/20</c:v>
                </c:pt>
                <c:pt idx="867">
                  <c:v>08/17/20</c:v>
                </c:pt>
                <c:pt idx="868">
                  <c:v>08/14/20</c:v>
                </c:pt>
                <c:pt idx="869">
                  <c:v>08/13/20</c:v>
                </c:pt>
                <c:pt idx="870">
                  <c:v>08/12/2020</c:v>
                </c:pt>
                <c:pt idx="871">
                  <c:v>08/11/2020</c:v>
                </c:pt>
                <c:pt idx="872">
                  <c:v>08/10/2020</c:v>
                </c:pt>
                <c:pt idx="873">
                  <c:v>08/07/2020</c:v>
                </c:pt>
                <c:pt idx="874">
                  <c:v>08/06/2020</c:v>
                </c:pt>
                <c:pt idx="875">
                  <c:v>08/05/2020</c:v>
                </c:pt>
                <c:pt idx="876">
                  <c:v>08/04/2020</c:v>
                </c:pt>
                <c:pt idx="877">
                  <c:v>08/03/2020</c:v>
                </c:pt>
                <c:pt idx="878">
                  <c:v>07/31/20</c:v>
                </c:pt>
                <c:pt idx="879">
                  <c:v>07/30/20</c:v>
                </c:pt>
                <c:pt idx="880">
                  <c:v>07/29/20</c:v>
                </c:pt>
                <c:pt idx="881">
                  <c:v>07/28/20</c:v>
                </c:pt>
                <c:pt idx="882">
                  <c:v>07/27/20</c:v>
                </c:pt>
                <c:pt idx="883">
                  <c:v>07/24/20</c:v>
                </c:pt>
                <c:pt idx="884">
                  <c:v>07/23/20</c:v>
                </c:pt>
                <c:pt idx="885">
                  <c:v>07/22/20</c:v>
                </c:pt>
                <c:pt idx="886">
                  <c:v>07/21/20</c:v>
                </c:pt>
                <c:pt idx="887">
                  <c:v>07/20/20</c:v>
                </c:pt>
                <c:pt idx="888">
                  <c:v>07/17/20</c:v>
                </c:pt>
                <c:pt idx="889">
                  <c:v>07/16/20</c:v>
                </c:pt>
                <c:pt idx="890">
                  <c:v>07/15/20</c:v>
                </c:pt>
                <c:pt idx="891">
                  <c:v>07/14/20</c:v>
                </c:pt>
                <c:pt idx="892">
                  <c:v>07/13/20</c:v>
                </c:pt>
                <c:pt idx="893">
                  <c:v>07/10/2020</c:v>
                </c:pt>
                <c:pt idx="894">
                  <c:v>07/09/2020</c:v>
                </c:pt>
                <c:pt idx="895">
                  <c:v>07/08/2020</c:v>
                </c:pt>
                <c:pt idx="896">
                  <c:v>07/07/2020</c:v>
                </c:pt>
                <c:pt idx="897">
                  <c:v>07/06/2020</c:v>
                </c:pt>
                <c:pt idx="898">
                  <c:v>07/03/2020</c:v>
                </c:pt>
                <c:pt idx="899">
                  <c:v>07/02/2020</c:v>
                </c:pt>
                <c:pt idx="900">
                  <c:v>07/01/2020</c:v>
                </c:pt>
                <c:pt idx="901">
                  <c:v>06/30/20</c:v>
                </c:pt>
                <c:pt idx="902">
                  <c:v>06/29/20</c:v>
                </c:pt>
                <c:pt idx="903">
                  <c:v>06/26/20</c:v>
                </c:pt>
                <c:pt idx="904">
                  <c:v>06/25/20</c:v>
                </c:pt>
                <c:pt idx="905">
                  <c:v>06/24/20</c:v>
                </c:pt>
                <c:pt idx="906">
                  <c:v>06/23/20</c:v>
                </c:pt>
                <c:pt idx="907">
                  <c:v>06/22/20</c:v>
                </c:pt>
                <c:pt idx="908">
                  <c:v>06/19/20</c:v>
                </c:pt>
                <c:pt idx="909">
                  <c:v>06/18/20</c:v>
                </c:pt>
                <c:pt idx="910">
                  <c:v>06/17/20</c:v>
                </c:pt>
                <c:pt idx="911">
                  <c:v>06/16/20</c:v>
                </c:pt>
                <c:pt idx="912">
                  <c:v>06/15/20</c:v>
                </c:pt>
                <c:pt idx="913">
                  <c:v>06/12/2020</c:v>
                </c:pt>
                <c:pt idx="914">
                  <c:v>06/11/2020</c:v>
                </c:pt>
                <c:pt idx="915">
                  <c:v>06/10/2020</c:v>
                </c:pt>
                <c:pt idx="916">
                  <c:v>06/09/2020</c:v>
                </c:pt>
                <c:pt idx="917">
                  <c:v>06/08/2020</c:v>
                </c:pt>
                <c:pt idx="918">
                  <c:v>06/05/2020</c:v>
                </c:pt>
                <c:pt idx="919">
                  <c:v>06/04/2020</c:v>
                </c:pt>
                <c:pt idx="920">
                  <c:v>06/03/2020</c:v>
                </c:pt>
                <c:pt idx="921">
                  <c:v>06/02/2020</c:v>
                </c:pt>
                <c:pt idx="922">
                  <c:v>06/01/2020</c:v>
                </c:pt>
                <c:pt idx="923">
                  <c:v>05/29/20</c:v>
                </c:pt>
                <c:pt idx="924">
                  <c:v>05/28/20</c:v>
                </c:pt>
                <c:pt idx="925">
                  <c:v>05/27/20</c:v>
                </c:pt>
                <c:pt idx="926">
                  <c:v>05/26/20</c:v>
                </c:pt>
                <c:pt idx="927">
                  <c:v>05/25/20</c:v>
                </c:pt>
                <c:pt idx="928">
                  <c:v>05/22/20</c:v>
                </c:pt>
                <c:pt idx="929">
                  <c:v>05/21/20</c:v>
                </c:pt>
                <c:pt idx="930">
                  <c:v>05/20/20</c:v>
                </c:pt>
                <c:pt idx="931">
                  <c:v>05/19/20</c:v>
                </c:pt>
                <c:pt idx="932">
                  <c:v>05/18/20</c:v>
                </c:pt>
                <c:pt idx="933">
                  <c:v>05/15/20</c:v>
                </c:pt>
                <c:pt idx="934">
                  <c:v>05/14/20</c:v>
                </c:pt>
                <c:pt idx="935">
                  <c:v>05/13/20</c:v>
                </c:pt>
                <c:pt idx="936">
                  <c:v>05/12/2020</c:v>
                </c:pt>
                <c:pt idx="937">
                  <c:v>05/11/2020</c:v>
                </c:pt>
                <c:pt idx="938">
                  <c:v>05/08/2020</c:v>
                </c:pt>
                <c:pt idx="939">
                  <c:v>05/07/2020</c:v>
                </c:pt>
                <c:pt idx="940">
                  <c:v>05/06/2020</c:v>
                </c:pt>
                <c:pt idx="941">
                  <c:v>05/05/2020</c:v>
                </c:pt>
                <c:pt idx="942">
                  <c:v>05/04/2020</c:v>
                </c:pt>
                <c:pt idx="943">
                  <c:v>04/30/20</c:v>
                </c:pt>
                <c:pt idx="944">
                  <c:v>04/29/20</c:v>
                </c:pt>
                <c:pt idx="945">
                  <c:v>04/28/20</c:v>
                </c:pt>
                <c:pt idx="946">
                  <c:v>04/27/20</c:v>
                </c:pt>
                <c:pt idx="947">
                  <c:v>04/24/20</c:v>
                </c:pt>
                <c:pt idx="948">
                  <c:v>04/23/20</c:v>
                </c:pt>
                <c:pt idx="949">
                  <c:v>04/22/20</c:v>
                </c:pt>
                <c:pt idx="950">
                  <c:v>04/21/20</c:v>
                </c:pt>
                <c:pt idx="951">
                  <c:v>04/20/20</c:v>
                </c:pt>
                <c:pt idx="952">
                  <c:v>04/17/20</c:v>
                </c:pt>
                <c:pt idx="953">
                  <c:v>04/16/20</c:v>
                </c:pt>
                <c:pt idx="954">
                  <c:v>04/15/20</c:v>
                </c:pt>
                <c:pt idx="955">
                  <c:v>04/14/20</c:v>
                </c:pt>
                <c:pt idx="956">
                  <c:v>04/09/2020</c:v>
                </c:pt>
                <c:pt idx="957">
                  <c:v>04/08/2020</c:v>
                </c:pt>
                <c:pt idx="958">
                  <c:v>04/07/2020</c:v>
                </c:pt>
                <c:pt idx="959">
                  <c:v>04/06/2020</c:v>
                </c:pt>
                <c:pt idx="960">
                  <c:v>04/03/2020</c:v>
                </c:pt>
                <c:pt idx="961">
                  <c:v>04/02/2020</c:v>
                </c:pt>
                <c:pt idx="962">
                  <c:v>04/01/2020</c:v>
                </c:pt>
                <c:pt idx="963">
                  <c:v>03/31/20</c:v>
                </c:pt>
                <c:pt idx="964">
                  <c:v>03/30/20</c:v>
                </c:pt>
                <c:pt idx="965">
                  <c:v>03/27/20</c:v>
                </c:pt>
                <c:pt idx="966">
                  <c:v>03/26/20</c:v>
                </c:pt>
                <c:pt idx="967">
                  <c:v>03/25/20</c:v>
                </c:pt>
                <c:pt idx="968">
                  <c:v>03/24/20</c:v>
                </c:pt>
                <c:pt idx="969">
                  <c:v>03/23/20</c:v>
                </c:pt>
                <c:pt idx="970">
                  <c:v>03/20/20</c:v>
                </c:pt>
                <c:pt idx="971">
                  <c:v>03/19/20</c:v>
                </c:pt>
                <c:pt idx="972">
                  <c:v>03/18/20</c:v>
                </c:pt>
                <c:pt idx="973">
                  <c:v>03/17/20</c:v>
                </c:pt>
                <c:pt idx="974">
                  <c:v>03/16/20</c:v>
                </c:pt>
                <c:pt idx="975">
                  <c:v>03/13/20</c:v>
                </c:pt>
                <c:pt idx="976">
                  <c:v>03/12/2020</c:v>
                </c:pt>
                <c:pt idx="977">
                  <c:v>03/11/2020</c:v>
                </c:pt>
                <c:pt idx="978">
                  <c:v>03/10/2020</c:v>
                </c:pt>
                <c:pt idx="979">
                  <c:v>03/09/2020</c:v>
                </c:pt>
                <c:pt idx="980">
                  <c:v>03/06/2020</c:v>
                </c:pt>
                <c:pt idx="981">
                  <c:v>03/05/2020</c:v>
                </c:pt>
                <c:pt idx="982">
                  <c:v>03/04/2020</c:v>
                </c:pt>
                <c:pt idx="983">
                  <c:v>03/03/2020</c:v>
                </c:pt>
                <c:pt idx="984">
                  <c:v>03/02/2020</c:v>
                </c:pt>
                <c:pt idx="985">
                  <c:v>02/28/20</c:v>
                </c:pt>
                <c:pt idx="986">
                  <c:v>02/27/20</c:v>
                </c:pt>
                <c:pt idx="987">
                  <c:v>02/26/20</c:v>
                </c:pt>
                <c:pt idx="988">
                  <c:v>02/25/20</c:v>
                </c:pt>
                <c:pt idx="989">
                  <c:v>02/24/20</c:v>
                </c:pt>
                <c:pt idx="990">
                  <c:v>02/21/20</c:v>
                </c:pt>
                <c:pt idx="991">
                  <c:v>02/20/20</c:v>
                </c:pt>
                <c:pt idx="992">
                  <c:v>02/19/20</c:v>
                </c:pt>
                <c:pt idx="993">
                  <c:v>02/18/20</c:v>
                </c:pt>
                <c:pt idx="994">
                  <c:v>02/17/20</c:v>
                </c:pt>
                <c:pt idx="995">
                  <c:v>02/14/20</c:v>
                </c:pt>
                <c:pt idx="996">
                  <c:v>02/13/20</c:v>
                </c:pt>
                <c:pt idx="997">
                  <c:v>02/12/2020</c:v>
                </c:pt>
                <c:pt idx="998">
                  <c:v>02/11/2020</c:v>
                </c:pt>
                <c:pt idx="999">
                  <c:v>02/10/2020</c:v>
                </c:pt>
                <c:pt idx="1000">
                  <c:v>02/07/2020</c:v>
                </c:pt>
                <c:pt idx="1001">
                  <c:v>02/06/2020</c:v>
                </c:pt>
                <c:pt idx="1002">
                  <c:v>02/05/2020</c:v>
                </c:pt>
                <c:pt idx="1003">
                  <c:v>02/04/2020</c:v>
                </c:pt>
                <c:pt idx="1004">
                  <c:v>02/03/2020</c:v>
                </c:pt>
                <c:pt idx="1005">
                  <c:v>01/31/20</c:v>
                </c:pt>
                <c:pt idx="1006">
                  <c:v>01/30/20</c:v>
                </c:pt>
                <c:pt idx="1007">
                  <c:v>01/29/20</c:v>
                </c:pt>
                <c:pt idx="1008">
                  <c:v>01/28/20</c:v>
                </c:pt>
                <c:pt idx="1009">
                  <c:v>01/27/20</c:v>
                </c:pt>
                <c:pt idx="1010">
                  <c:v>01/24/20</c:v>
                </c:pt>
                <c:pt idx="1011">
                  <c:v>01/23/20</c:v>
                </c:pt>
                <c:pt idx="1012">
                  <c:v>01/22/20</c:v>
                </c:pt>
                <c:pt idx="1013">
                  <c:v>01/21/20</c:v>
                </c:pt>
                <c:pt idx="1014">
                  <c:v>01/20/20</c:v>
                </c:pt>
                <c:pt idx="1015">
                  <c:v>01/17/20</c:v>
                </c:pt>
                <c:pt idx="1016">
                  <c:v>01/16/20</c:v>
                </c:pt>
                <c:pt idx="1017">
                  <c:v>01/15/20</c:v>
                </c:pt>
                <c:pt idx="1018">
                  <c:v>01/14/20</c:v>
                </c:pt>
                <c:pt idx="1019">
                  <c:v>01/13/20</c:v>
                </c:pt>
                <c:pt idx="1020">
                  <c:v>01/10/2020</c:v>
                </c:pt>
                <c:pt idx="1021">
                  <c:v>01/09/2020</c:v>
                </c:pt>
                <c:pt idx="1022">
                  <c:v>01/08/2020</c:v>
                </c:pt>
                <c:pt idx="1023">
                  <c:v>01/07/2020</c:v>
                </c:pt>
                <c:pt idx="1024">
                  <c:v>01/06/2020</c:v>
                </c:pt>
                <c:pt idx="1025">
                  <c:v>01/03/2020</c:v>
                </c:pt>
                <c:pt idx="1026">
                  <c:v>01/02/2020</c:v>
                </c:pt>
              </c:strCache>
            </c:strRef>
          </c:cat>
          <c:val>
            <c:numRef>
              <c:f>'market cap-color per treshhold'!$AL$3:$AL$1029</c:f>
              <c:numCache>
                <c:formatCode>#,##0.00</c:formatCode>
                <c:ptCount val="1027"/>
                <c:pt idx="0">
                  <c:v>149.35555555555555</c:v>
                </c:pt>
                <c:pt idx="1">
                  <c:v>148.97444444444443</c:v>
                </c:pt>
                <c:pt idx="2">
                  <c:v>149.69555555555556</c:v>
                </c:pt>
                <c:pt idx="3">
                  <c:v>150.03666666666666</c:v>
                </c:pt>
                <c:pt idx="4">
                  <c:v>150.58222222222221</c:v>
                </c:pt>
                <c:pt idx="5">
                  <c:v>151.02666666666667</c:v>
                </c:pt>
                <c:pt idx="6">
                  <c:v>150.79111111111112</c:v>
                </c:pt>
                <c:pt idx="7">
                  <c:v>150.6311111111111</c:v>
                </c:pt>
                <c:pt idx="8">
                  <c:v>151.6877777777778</c:v>
                </c:pt>
                <c:pt idx="9">
                  <c:v>151.37666666666667</c:v>
                </c:pt>
                <c:pt idx="10">
                  <c:v>150.01999999999998</c:v>
                </c:pt>
                <c:pt idx="11">
                  <c:v>149.79999999999998</c:v>
                </c:pt>
                <c:pt idx="12">
                  <c:v>150.36222222222221</c:v>
                </c:pt>
                <c:pt idx="13">
                  <c:v>150.01888888888891</c:v>
                </c:pt>
                <c:pt idx="14">
                  <c:v>146.73333333333332</c:v>
                </c:pt>
                <c:pt idx="15">
                  <c:v>146.77444444444444</c:v>
                </c:pt>
                <c:pt idx="16">
                  <c:v>145.79888888888888</c:v>
                </c:pt>
                <c:pt idx="17">
                  <c:v>143.49</c:v>
                </c:pt>
                <c:pt idx="18">
                  <c:v>143.59777777777779</c:v>
                </c:pt>
                <c:pt idx="19">
                  <c:v>143.62888888888889</c:v>
                </c:pt>
                <c:pt idx="20">
                  <c:v>142.34555555555556</c:v>
                </c:pt>
                <c:pt idx="21">
                  <c:v>141.65333333333334</c:v>
                </c:pt>
                <c:pt idx="22">
                  <c:v>143.04111111111109</c:v>
                </c:pt>
                <c:pt idx="23">
                  <c:v>144.33666666666667</c:v>
                </c:pt>
                <c:pt idx="24">
                  <c:v>144.55777777777777</c:v>
                </c:pt>
                <c:pt idx="25">
                  <c:v>144.69777777777779</c:v>
                </c:pt>
                <c:pt idx="26">
                  <c:v>143.32222222222222</c:v>
                </c:pt>
                <c:pt idx="27">
                  <c:v>144.63888888888889</c:v>
                </c:pt>
                <c:pt idx="28">
                  <c:v>144.28777777777779</c:v>
                </c:pt>
                <c:pt idx="29">
                  <c:v>143.13111111111112</c:v>
                </c:pt>
                <c:pt idx="30">
                  <c:v>144.4988888888889</c:v>
                </c:pt>
                <c:pt idx="31">
                  <c:v>143.40222222222221</c:v>
                </c:pt>
                <c:pt idx="32">
                  <c:v>140.52111111111111</c:v>
                </c:pt>
                <c:pt idx="33">
                  <c:v>139.89111111111112</c:v>
                </c:pt>
                <c:pt idx="34">
                  <c:v>143.13333333333333</c:v>
                </c:pt>
                <c:pt idx="35">
                  <c:v>141.16111111111113</c:v>
                </c:pt>
                <c:pt idx="36">
                  <c:v>140.36333333333334</c:v>
                </c:pt>
                <c:pt idx="37">
                  <c:v>140.5011111111111</c:v>
                </c:pt>
                <c:pt idx="38">
                  <c:v>141.39444444444445</c:v>
                </c:pt>
                <c:pt idx="39">
                  <c:v>141.41444444444446</c:v>
                </c:pt>
                <c:pt idx="40">
                  <c:v>137.52777777777777</c:v>
                </c:pt>
                <c:pt idx="41">
                  <c:v>137.01666666666668</c:v>
                </c:pt>
                <c:pt idx="42">
                  <c:v>136.01555555555555</c:v>
                </c:pt>
                <c:pt idx="43">
                  <c:v>134.92666666666665</c:v>
                </c:pt>
                <c:pt idx="44">
                  <c:v>135.30888888888887</c:v>
                </c:pt>
                <c:pt idx="45">
                  <c:v>136.7488888888889</c:v>
                </c:pt>
                <c:pt idx="46">
                  <c:v>136.36666666666667</c:v>
                </c:pt>
                <c:pt idx="47">
                  <c:v>134.85000000000002</c:v>
                </c:pt>
                <c:pt idx="48">
                  <c:v>133.83000000000001</c:v>
                </c:pt>
                <c:pt idx="49">
                  <c:v>135.41</c:v>
                </c:pt>
                <c:pt idx="50">
                  <c:v>135.55555555555554</c:v>
                </c:pt>
                <c:pt idx="51">
                  <c:v>136.1633333333333</c:v>
                </c:pt>
                <c:pt idx="52">
                  <c:v>136.25222222222223</c:v>
                </c:pt>
                <c:pt idx="53">
                  <c:v>135.38555555555556</c:v>
                </c:pt>
                <c:pt idx="54">
                  <c:v>138.08777777777777</c:v>
                </c:pt>
                <c:pt idx="55">
                  <c:v>139.41333333333333</c:v>
                </c:pt>
                <c:pt idx="56">
                  <c:v>144.26666666666668</c:v>
                </c:pt>
                <c:pt idx="57">
                  <c:v>140.61444444444444</c:v>
                </c:pt>
                <c:pt idx="58">
                  <c:v>142.83666666666667</c:v>
                </c:pt>
                <c:pt idx="59">
                  <c:v>141.40111111111113</c:v>
                </c:pt>
                <c:pt idx="60">
                  <c:v>140.40222222222221</c:v>
                </c:pt>
                <c:pt idx="61">
                  <c:v>139.69888888888889</c:v>
                </c:pt>
                <c:pt idx="62">
                  <c:v>141.17666666666665</c:v>
                </c:pt>
                <c:pt idx="63">
                  <c:v>142.01</c:v>
                </c:pt>
                <c:pt idx="64">
                  <c:v>140.47333333333333</c:v>
                </c:pt>
                <c:pt idx="65">
                  <c:v>139.26777777777778</c:v>
                </c:pt>
                <c:pt idx="66">
                  <c:v>139.96444444444444</c:v>
                </c:pt>
                <c:pt idx="67">
                  <c:v>141.57888888888888</c:v>
                </c:pt>
                <c:pt idx="68">
                  <c:v>144.03888888888889</c:v>
                </c:pt>
                <c:pt idx="69">
                  <c:v>144.28555555555556</c:v>
                </c:pt>
                <c:pt idx="70">
                  <c:v>146.27444444444444</c:v>
                </c:pt>
                <c:pt idx="71">
                  <c:v>145.90222222222221</c:v>
                </c:pt>
                <c:pt idx="72">
                  <c:v>146.64777777777778</c:v>
                </c:pt>
                <c:pt idx="73">
                  <c:v>149.86555555555555</c:v>
                </c:pt>
                <c:pt idx="74">
                  <c:v>147.46777777777777</c:v>
                </c:pt>
                <c:pt idx="75">
                  <c:v>145.26333333333332</c:v>
                </c:pt>
                <c:pt idx="76">
                  <c:v>145.99222222222221</c:v>
                </c:pt>
                <c:pt idx="77">
                  <c:v>147.06333333333336</c:v>
                </c:pt>
                <c:pt idx="78">
                  <c:v>146.61444444444447</c:v>
                </c:pt>
                <c:pt idx="79">
                  <c:v>144.84666666666666</c:v>
                </c:pt>
                <c:pt idx="80">
                  <c:v>145.4688888888889</c:v>
                </c:pt>
                <c:pt idx="81">
                  <c:v>148.68333333333334</c:v>
                </c:pt>
                <c:pt idx="82">
                  <c:v>150.70999999999998</c:v>
                </c:pt>
                <c:pt idx="83">
                  <c:v>151.14666666666665</c:v>
                </c:pt>
                <c:pt idx="84">
                  <c:v>151.82555555555555</c:v>
                </c:pt>
                <c:pt idx="85">
                  <c:v>154.35888888888888</c:v>
                </c:pt>
                <c:pt idx="86">
                  <c:v>155.10555555555553</c:v>
                </c:pt>
                <c:pt idx="87">
                  <c:v>153.60777777777778</c:v>
                </c:pt>
                <c:pt idx="88">
                  <c:v>151.29333333333332</c:v>
                </c:pt>
                <c:pt idx="89">
                  <c:v>151.07888888888888</c:v>
                </c:pt>
                <c:pt idx="90">
                  <c:v>151.80888888888887</c:v>
                </c:pt>
                <c:pt idx="91">
                  <c:v>151.8422222222222</c:v>
                </c:pt>
                <c:pt idx="92">
                  <c:v>150.76666666666668</c:v>
                </c:pt>
                <c:pt idx="93">
                  <c:v>149.93333333333334</c:v>
                </c:pt>
                <c:pt idx="94">
                  <c:v>150.98222222222225</c:v>
                </c:pt>
                <c:pt idx="95">
                  <c:v>153.39999999999998</c:v>
                </c:pt>
                <c:pt idx="96">
                  <c:v>153.64999999999998</c:v>
                </c:pt>
                <c:pt idx="97">
                  <c:v>155.61111111111111</c:v>
                </c:pt>
                <c:pt idx="98">
                  <c:v>155.73222222222225</c:v>
                </c:pt>
                <c:pt idx="99">
                  <c:v>158.02444444444444</c:v>
                </c:pt>
                <c:pt idx="100">
                  <c:v>154.12333333333333</c:v>
                </c:pt>
                <c:pt idx="101">
                  <c:v>153.63666666666666</c:v>
                </c:pt>
                <c:pt idx="102">
                  <c:v>155.20999999999998</c:v>
                </c:pt>
                <c:pt idx="103">
                  <c:v>154.82555555555555</c:v>
                </c:pt>
                <c:pt idx="104">
                  <c:v>153.97888888888889</c:v>
                </c:pt>
                <c:pt idx="105">
                  <c:v>154.67555555555555</c:v>
                </c:pt>
                <c:pt idx="106">
                  <c:v>157.03888888888889</c:v>
                </c:pt>
                <c:pt idx="107">
                  <c:v>159.87888888888887</c:v>
                </c:pt>
                <c:pt idx="108">
                  <c:v>159.01555555555558</c:v>
                </c:pt>
                <c:pt idx="109">
                  <c:v>158.42333333333332</c:v>
                </c:pt>
                <c:pt idx="110">
                  <c:v>153.70999999999998</c:v>
                </c:pt>
                <c:pt idx="111">
                  <c:v>159.55111111111111</c:v>
                </c:pt>
                <c:pt idx="112">
                  <c:v>159.67666666666668</c:v>
                </c:pt>
                <c:pt idx="113">
                  <c:v>161.04888888888888</c:v>
                </c:pt>
                <c:pt idx="114">
                  <c:v>159.13222222222223</c:v>
                </c:pt>
                <c:pt idx="115">
                  <c:v>158.15888888888887</c:v>
                </c:pt>
                <c:pt idx="116">
                  <c:v>159.46111111111111</c:v>
                </c:pt>
                <c:pt idx="117">
                  <c:v>159.18111111111114</c:v>
                </c:pt>
                <c:pt idx="118">
                  <c:v>163.22888888888889</c:v>
                </c:pt>
                <c:pt idx="119">
                  <c:v>161.42777777777778</c:v>
                </c:pt>
                <c:pt idx="120">
                  <c:v>159.97222222222223</c:v>
                </c:pt>
                <c:pt idx="121">
                  <c:v>157.00222222222223</c:v>
                </c:pt>
                <c:pt idx="122">
                  <c:v>154.57444444444445</c:v>
                </c:pt>
                <c:pt idx="123">
                  <c:v>153.76999999999998</c:v>
                </c:pt>
                <c:pt idx="124">
                  <c:v>152.52333333333334</c:v>
                </c:pt>
                <c:pt idx="125">
                  <c:v>157.76666666666668</c:v>
                </c:pt>
                <c:pt idx="126">
                  <c:v>158.94888888888889</c:v>
                </c:pt>
                <c:pt idx="127">
                  <c:v>158.97333333333333</c:v>
                </c:pt>
                <c:pt idx="128">
                  <c:v>160.04000000000002</c:v>
                </c:pt>
                <c:pt idx="129">
                  <c:v>158.15111111111111</c:v>
                </c:pt>
                <c:pt idx="130">
                  <c:v>157.94777777777779</c:v>
                </c:pt>
                <c:pt idx="131">
                  <c:v>156.03555555555556</c:v>
                </c:pt>
                <c:pt idx="132">
                  <c:v>155.04333333333332</c:v>
                </c:pt>
                <c:pt idx="133">
                  <c:v>154.32111111111109</c:v>
                </c:pt>
                <c:pt idx="134">
                  <c:v>155.71111111111111</c:v>
                </c:pt>
                <c:pt idx="135">
                  <c:v>156</c:v>
                </c:pt>
                <c:pt idx="136">
                  <c:v>156.83888888888887</c:v>
                </c:pt>
                <c:pt idx="137">
                  <c:v>158.10555555555553</c:v>
                </c:pt>
                <c:pt idx="138">
                  <c:v>160.79888888888888</c:v>
                </c:pt>
                <c:pt idx="139">
                  <c:v>156.45222222222225</c:v>
                </c:pt>
                <c:pt idx="140">
                  <c:v>157.4077777777778</c:v>
                </c:pt>
                <c:pt idx="141">
                  <c:v>156.31777777777779</c:v>
                </c:pt>
                <c:pt idx="142">
                  <c:v>154.99555555555557</c:v>
                </c:pt>
                <c:pt idx="143">
                  <c:v>153.24444444444444</c:v>
                </c:pt>
                <c:pt idx="144">
                  <c:v>153.32000000000002</c:v>
                </c:pt>
                <c:pt idx="145">
                  <c:v>152.69888888888889</c:v>
                </c:pt>
                <c:pt idx="146">
                  <c:v>152.77444444444441</c:v>
                </c:pt>
                <c:pt idx="147">
                  <c:v>152.79333333333335</c:v>
                </c:pt>
                <c:pt idx="148">
                  <c:v>155.35999999999999</c:v>
                </c:pt>
                <c:pt idx="149">
                  <c:v>151.59777777777779</c:v>
                </c:pt>
                <c:pt idx="150">
                  <c:v>152.28888888888889</c:v>
                </c:pt>
                <c:pt idx="151">
                  <c:v>156.15111111111113</c:v>
                </c:pt>
                <c:pt idx="152">
                  <c:v>157.04222222222222</c:v>
                </c:pt>
                <c:pt idx="153">
                  <c:v>157.55777777777777</c:v>
                </c:pt>
                <c:pt idx="154">
                  <c:v>154.65444444444444</c:v>
                </c:pt>
                <c:pt idx="155">
                  <c:v>153.95999999999998</c:v>
                </c:pt>
                <c:pt idx="156">
                  <c:v>156.77222222222224</c:v>
                </c:pt>
                <c:pt idx="157">
                  <c:v>162.30777777777777</c:v>
                </c:pt>
                <c:pt idx="158">
                  <c:v>162.59</c:v>
                </c:pt>
                <c:pt idx="159">
                  <c:v>162.35333333333335</c:v>
                </c:pt>
                <c:pt idx="160">
                  <c:v>162.08444444444444</c:v>
                </c:pt>
                <c:pt idx="161">
                  <c:v>162.29555555555555</c:v>
                </c:pt>
                <c:pt idx="162">
                  <c:v>162.85333333333335</c:v>
                </c:pt>
                <c:pt idx="163">
                  <c:v>163.69444444444446</c:v>
                </c:pt>
                <c:pt idx="164">
                  <c:v>163.57222222222222</c:v>
                </c:pt>
                <c:pt idx="165">
                  <c:v>161.55888888888887</c:v>
                </c:pt>
                <c:pt idx="166">
                  <c:v>162.6888888888889</c:v>
                </c:pt>
                <c:pt idx="167">
                  <c:v>163.44</c:v>
                </c:pt>
                <c:pt idx="168">
                  <c:v>162.58333333333334</c:v>
                </c:pt>
                <c:pt idx="169">
                  <c:v>161.58222222222221</c:v>
                </c:pt>
                <c:pt idx="170">
                  <c:v>162.52555555555557</c:v>
                </c:pt>
                <c:pt idx="171">
                  <c:v>161.00555555555559</c:v>
                </c:pt>
                <c:pt idx="172">
                  <c:v>161.62555555555556</c:v>
                </c:pt>
                <c:pt idx="173">
                  <c:v>162.12222222222221</c:v>
                </c:pt>
                <c:pt idx="174">
                  <c:v>161.86333333333334</c:v>
                </c:pt>
                <c:pt idx="175">
                  <c:v>164.12333333333333</c:v>
                </c:pt>
                <c:pt idx="176">
                  <c:v>165.59444444444443</c:v>
                </c:pt>
                <c:pt idx="177">
                  <c:v>165.54000000000002</c:v>
                </c:pt>
                <c:pt idx="178">
                  <c:v>163.77444444444444</c:v>
                </c:pt>
                <c:pt idx="179">
                  <c:v>162.54555555555555</c:v>
                </c:pt>
                <c:pt idx="180">
                  <c:v>161.14222222222222</c:v>
                </c:pt>
                <c:pt idx="181">
                  <c:v>160.21111111111111</c:v>
                </c:pt>
                <c:pt idx="182">
                  <c:v>162.71222222222221</c:v>
                </c:pt>
                <c:pt idx="183">
                  <c:v>161.24888888888887</c:v>
                </c:pt>
                <c:pt idx="184">
                  <c:v>155.57555555555552</c:v>
                </c:pt>
                <c:pt idx="185">
                  <c:v>155.6877777777778</c:v>
                </c:pt>
                <c:pt idx="186">
                  <c:v>153.98000000000002</c:v>
                </c:pt>
                <c:pt idx="187">
                  <c:v>155.13666666666666</c:v>
                </c:pt>
                <c:pt idx="188">
                  <c:v>155.81444444444443</c:v>
                </c:pt>
                <c:pt idx="189">
                  <c:v>154.93333333333334</c:v>
                </c:pt>
                <c:pt idx="190">
                  <c:v>155.12666666666667</c:v>
                </c:pt>
                <c:pt idx="191">
                  <c:v>152.60666666666668</c:v>
                </c:pt>
                <c:pt idx="192">
                  <c:v>151.19777777777779</c:v>
                </c:pt>
                <c:pt idx="193">
                  <c:v>149.62222222222221</c:v>
                </c:pt>
                <c:pt idx="194">
                  <c:v>150.33000000000001</c:v>
                </c:pt>
                <c:pt idx="195">
                  <c:v>149.48888888888891</c:v>
                </c:pt>
                <c:pt idx="196">
                  <c:v>151.4688888888889</c:v>
                </c:pt>
                <c:pt idx="197">
                  <c:v>151.23222222222225</c:v>
                </c:pt>
                <c:pt idx="198">
                  <c:v>150.23111111111109</c:v>
                </c:pt>
                <c:pt idx="199">
                  <c:v>149.30777777777777</c:v>
                </c:pt>
                <c:pt idx="200">
                  <c:v>146.55333333333334</c:v>
                </c:pt>
                <c:pt idx="201">
                  <c:v>148.89222222222222</c:v>
                </c:pt>
                <c:pt idx="202">
                  <c:v>144.88111111111112</c:v>
                </c:pt>
                <c:pt idx="203">
                  <c:v>149.60444444444445</c:v>
                </c:pt>
                <c:pt idx="204">
                  <c:v>146.62222222222221</c:v>
                </c:pt>
                <c:pt idx="205">
                  <c:v>150.42777777777778</c:v>
                </c:pt>
                <c:pt idx="206">
                  <c:v>151.95444444444445</c:v>
                </c:pt>
                <c:pt idx="207">
                  <c:v>152.37</c:v>
                </c:pt>
                <c:pt idx="208">
                  <c:v>153.29000000000002</c:v>
                </c:pt>
                <c:pt idx="209">
                  <c:v>154.53666666666666</c:v>
                </c:pt>
                <c:pt idx="210">
                  <c:v>153.28444444444443</c:v>
                </c:pt>
                <c:pt idx="211">
                  <c:v>151.5911111111111</c:v>
                </c:pt>
                <c:pt idx="212">
                  <c:v>150.22333333333333</c:v>
                </c:pt>
                <c:pt idx="213">
                  <c:v>150.49222222222221</c:v>
                </c:pt>
                <c:pt idx="214">
                  <c:v>151.14111111111112</c:v>
                </c:pt>
                <c:pt idx="215">
                  <c:v>148.33777777777777</c:v>
                </c:pt>
                <c:pt idx="216">
                  <c:v>152.65222222222221</c:v>
                </c:pt>
                <c:pt idx="217">
                  <c:v>153.51</c:v>
                </c:pt>
                <c:pt idx="218">
                  <c:v>153.64777777777778</c:v>
                </c:pt>
                <c:pt idx="219">
                  <c:v>154.36444444444444</c:v>
                </c:pt>
                <c:pt idx="220">
                  <c:v>154.67444444444448</c:v>
                </c:pt>
                <c:pt idx="221">
                  <c:v>155.19</c:v>
                </c:pt>
                <c:pt idx="222">
                  <c:v>154.37</c:v>
                </c:pt>
                <c:pt idx="223">
                  <c:v>152.24111111111111</c:v>
                </c:pt>
                <c:pt idx="224">
                  <c:v>152.22222222222223</c:v>
                </c:pt>
                <c:pt idx="225">
                  <c:v>149.99111111111111</c:v>
                </c:pt>
                <c:pt idx="226">
                  <c:v>152.05777777777777</c:v>
                </c:pt>
                <c:pt idx="227">
                  <c:v>150.98222222222225</c:v>
                </c:pt>
                <c:pt idx="228">
                  <c:v>151.51888888888891</c:v>
                </c:pt>
                <c:pt idx="229">
                  <c:v>152.31777777777779</c:v>
                </c:pt>
                <c:pt idx="230">
                  <c:v>154.88</c:v>
                </c:pt>
                <c:pt idx="231">
                  <c:v>151.71111111111111</c:v>
                </c:pt>
                <c:pt idx="232">
                  <c:v>149.83444444444444</c:v>
                </c:pt>
                <c:pt idx="233">
                  <c:v>150.16777777777779</c:v>
                </c:pt>
                <c:pt idx="234">
                  <c:v>149.95222222222222</c:v>
                </c:pt>
                <c:pt idx="235">
                  <c:v>150.1877777777778</c:v>
                </c:pt>
                <c:pt idx="236">
                  <c:v>150.12777777777779</c:v>
                </c:pt>
                <c:pt idx="237">
                  <c:v>149.22333333333333</c:v>
                </c:pt>
                <c:pt idx="238">
                  <c:v>149.32111111111109</c:v>
                </c:pt>
                <c:pt idx="239">
                  <c:v>148.63444444444445</c:v>
                </c:pt>
                <c:pt idx="240">
                  <c:v>148.07555555555552</c:v>
                </c:pt>
                <c:pt idx="241">
                  <c:v>146.77333333333334</c:v>
                </c:pt>
                <c:pt idx="242">
                  <c:v>150.41888888888889</c:v>
                </c:pt>
                <c:pt idx="243">
                  <c:v>150.04222222222222</c:v>
                </c:pt>
                <c:pt idx="244">
                  <c:v>149.12333333333333</c:v>
                </c:pt>
                <c:pt idx="245">
                  <c:v>148.01000000000002</c:v>
                </c:pt>
                <c:pt idx="246">
                  <c:v>146.40222222222224</c:v>
                </c:pt>
                <c:pt idx="247">
                  <c:v>146.40888888888887</c:v>
                </c:pt>
                <c:pt idx="248">
                  <c:v>144.10777777777776</c:v>
                </c:pt>
                <c:pt idx="249">
                  <c:v>145.16555555555556</c:v>
                </c:pt>
                <c:pt idx="250">
                  <c:v>143.82666666666668</c:v>
                </c:pt>
                <c:pt idx="251">
                  <c:v>140.80111111111111</c:v>
                </c:pt>
                <c:pt idx="252">
                  <c:v>141.78</c:v>
                </c:pt>
                <c:pt idx="253">
                  <c:v>136.49111111111111</c:v>
                </c:pt>
                <c:pt idx="254">
                  <c:v>135.35444444444445</c:v>
                </c:pt>
                <c:pt idx="255">
                  <c:v>132.92222222222222</c:v>
                </c:pt>
                <c:pt idx="256">
                  <c:v>135.68555555555557</c:v>
                </c:pt>
                <c:pt idx="257">
                  <c:v>134.01777777777775</c:v>
                </c:pt>
                <c:pt idx="258">
                  <c:v>134.84111111111113</c:v>
                </c:pt>
                <c:pt idx="259">
                  <c:v>132.75</c:v>
                </c:pt>
                <c:pt idx="260">
                  <c:v>133.96444444444444</c:v>
                </c:pt>
                <c:pt idx="261">
                  <c:v>135.31333333333333</c:v>
                </c:pt>
                <c:pt idx="262">
                  <c:v>133.50777777777776</c:v>
                </c:pt>
                <c:pt idx="263">
                  <c:v>134.12222222222221</c:v>
                </c:pt>
                <c:pt idx="264">
                  <c:v>134.63444444444445</c:v>
                </c:pt>
                <c:pt idx="265">
                  <c:v>136.05222222222221</c:v>
                </c:pt>
                <c:pt idx="266">
                  <c:v>141.10666666666668</c:v>
                </c:pt>
                <c:pt idx="267">
                  <c:v>141.11111111111111</c:v>
                </c:pt>
                <c:pt idx="268">
                  <c:v>139.0866666666667</c:v>
                </c:pt>
                <c:pt idx="269">
                  <c:v>139.62777777777779</c:v>
                </c:pt>
                <c:pt idx="270">
                  <c:v>139.10888888888888</c:v>
                </c:pt>
                <c:pt idx="271">
                  <c:v>138.67666666666665</c:v>
                </c:pt>
                <c:pt idx="272">
                  <c:v>139.07444444444445</c:v>
                </c:pt>
                <c:pt idx="273">
                  <c:v>139.05333333333334</c:v>
                </c:pt>
                <c:pt idx="274">
                  <c:v>139.76999999999998</c:v>
                </c:pt>
                <c:pt idx="275">
                  <c:v>139.96555555555557</c:v>
                </c:pt>
                <c:pt idx="276">
                  <c:v>141.36111111111111</c:v>
                </c:pt>
                <c:pt idx="277">
                  <c:v>137.44666666666666</c:v>
                </c:pt>
                <c:pt idx="278">
                  <c:v>137.32000000000002</c:v>
                </c:pt>
                <c:pt idx="279">
                  <c:v>137.73000000000002</c:v>
                </c:pt>
                <c:pt idx="280">
                  <c:v>137.82333333333335</c:v>
                </c:pt>
                <c:pt idx="281">
                  <c:v>137.61333333333334</c:v>
                </c:pt>
                <c:pt idx="282">
                  <c:v>136.56666666666666</c:v>
                </c:pt>
                <c:pt idx="283">
                  <c:v>136.82000000000002</c:v>
                </c:pt>
                <c:pt idx="284">
                  <c:v>136.61333333333334</c:v>
                </c:pt>
                <c:pt idx="285">
                  <c:v>135.56888888888886</c:v>
                </c:pt>
                <c:pt idx="286">
                  <c:v>136.16222222222223</c:v>
                </c:pt>
                <c:pt idx="287">
                  <c:v>137.01444444444445</c:v>
                </c:pt>
                <c:pt idx="288">
                  <c:v>136.50777777777779</c:v>
                </c:pt>
                <c:pt idx="289">
                  <c:v>136.84111111111113</c:v>
                </c:pt>
                <c:pt idx="290">
                  <c:v>134.83111111111111</c:v>
                </c:pt>
                <c:pt idx="291">
                  <c:v>130.20888888888891</c:v>
                </c:pt>
                <c:pt idx="292">
                  <c:v>130.12666666666667</c:v>
                </c:pt>
                <c:pt idx="293">
                  <c:v>129.61000000000001</c:v>
                </c:pt>
                <c:pt idx="294">
                  <c:v>130.40111111111113</c:v>
                </c:pt>
                <c:pt idx="295">
                  <c:v>125.39111111111112</c:v>
                </c:pt>
                <c:pt idx="296">
                  <c:v>126.40555555555557</c:v>
                </c:pt>
                <c:pt idx="297">
                  <c:v>128.49777777777777</c:v>
                </c:pt>
                <c:pt idx="298">
                  <c:v>126.9811111111111</c:v>
                </c:pt>
                <c:pt idx="299">
                  <c:v>128.29444444444442</c:v>
                </c:pt>
                <c:pt idx="300">
                  <c:v>128.73999999999998</c:v>
                </c:pt>
                <c:pt idx="301">
                  <c:v>130.20222222222222</c:v>
                </c:pt>
                <c:pt idx="302">
                  <c:v>129.34</c:v>
                </c:pt>
                <c:pt idx="303">
                  <c:v>125.16888888888889</c:v>
                </c:pt>
                <c:pt idx="304">
                  <c:v>123.27000000000001</c:v>
                </c:pt>
                <c:pt idx="305">
                  <c:v>124.24666666666667</c:v>
                </c:pt>
                <c:pt idx="306">
                  <c:v>122.88888888888889</c:v>
                </c:pt>
                <c:pt idx="307">
                  <c:v>124.29666666666668</c:v>
                </c:pt>
                <c:pt idx="308">
                  <c:v>123.81444444444443</c:v>
                </c:pt>
                <c:pt idx="309">
                  <c:v>121.82000000000001</c:v>
                </c:pt>
                <c:pt idx="310">
                  <c:v>120.12333333333335</c:v>
                </c:pt>
                <c:pt idx="311">
                  <c:v>120.03555555555555</c:v>
                </c:pt>
                <c:pt idx="312">
                  <c:v>119.06444444444443</c:v>
                </c:pt>
                <c:pt idx="313">
                  <c:v>119.18333333333334</c:v>
                </c:pt>
                <c:pt idx="314">
                  <c:v>119.82666666666667</c:v>
                </c:pt>
                <c:pt idx="315">
                  <c:v>122.65222222222224</c:v>
                </c:pt>
                <c:pt idx="316">
                  <c:v>123.32000000000001</c:v>
                </c:pt>
                <c:pt idx="317">
                  <c:v>124.64</c:v>
                </c:pt>
                <c:pt idx="318">
                  <c:v>117.75111111111111</c:v>
                </c:pt>
                <c:pt idx="319">
                  <c:v>117.70666666666668</c:v>
                </c:pt>
                <c:pt idx="320">
                  <c:v>116.92666666666666</c:v>
                </c:pt>
                <c:pt idx="321">
                  <c:v>118.45222222222222</c:v>
                </c:pt>
                <c:pt idx="322">
                  <c:v>117.25888888888888</c:v>
                </c:pt>
                <c:pt idx="323">
                  <c:v>117.71777777777778</c:v>
                </c:pt>
                <c:pt idx="324">
                  <c:v>117.57777777777778</c:v>
                </c:pt>
                <c:pt idx="325">
                  <c:v>120.54111111111109</c:v>
                </c:pt>
                <c:pt idx="326">
                  <c:v>123.73222222222223</c:v>
                </c:pt>
                <c:pt idx="327">
                  <c:v>122.16222222222223</c:v>
                </c:pt>
                <c:pt idx="328">
                  <c:v>123.71555555555557</c:v>
                </c:pt>
                <c:pt idx="329">
                  <c:v>123.62777777777779</c:v>
                </c:pt>
                <c:pt idx="330">
                  <c:v>124.79000000000002</c:v>
                </c:pt>
                <c:pt idx="331">
                  <c:v>126.90333333333335</c:v>
                </c:pt>
                <c:pt idx="332">
                  <c:v>127.04111111111109</c:v>
                </c:pt>
                <c:pt idx="333">
                  <c:v>128.83777777777777</c:v>
                </c:pt>
                <c:pt idx="334">
                  <c:v>126.71333333333334</c:v>
                </c:pt>
                <c:pt idx="335">
                  <c:v>124.95555555555555</c:v>
                </c:pt>
                <c:pt idx="336">
                  <c:v>124.50111111111111</c:v>
                </c:pt>
                <c:pt idx="337">
                  <c:v>123.89333333333333</c:v>
                </c:pt>
                <c:pt idx="338">
                  <c:v>123.26444444444445</c:v>
                </c:pt>
                <c:pt idx="339">
                  <c:v>125.39222222222222</c:v>
                </c:pt>
                <c:pt idx="340">
                  <c:v>123.11</c:v>
                </c:pt>
                <c:pt idx="341">
                  <c:v>125.27333333333334</c:v>
                </c:pt>
                <c:pt idx="342">
                  <c:v>127.39111111111112</c:v>
                </c:pt>
                <c:pt idx="343">
                  <c:v>127.28777777777776</c:v>
                </c:pt>
                <c:pt idx="344">
                  <c:v>128.44555555555556</c:v>
                </c:pt>
                <c:pt idx="345">
                  <c:v>131.74333333333334</c:v>
                </c:pt>
                <c:pt idx="346">
                  <c:v>131.82111111111109</c:v>
                </c:pt>
                <c:pt idx="347">
                  <c:v>130.60555555555555</c:v>
                </c:pt>
                <c:pt idx="348">
                  <c:v>131.21333333333334</c:v>
                </c:pt>
                <c:pt idx="349">
                  <c:v>134.60777777777778</c:v>
                </c:pt>
                <c:pt idx="350">
                  <c:v>136.03444444444443</c:v>
                </c:pt>
                <c:pt idx="351">
                  <c:v>135.24777777777777</c:v>
                </c:pt>
                <c:pt idx="352">
                  <c:v>135.41222222222223</c:v>
                </c:pt>
                <c:pt idx="353">
                  <c:v>135.84777777777779</c:v>
                </c:pt>
                <c:pt idx="354">
                  <c:v>134.74111111111111</c:v>
                </c:pt>
                <c:pt idx="355">
                  <c:v>134.52000000000001</c:v>
                </c:pt>
                <c:pt idx="356">
                  <c:v>133.89333333333332</c:v>
                </c:pt>
                <c:pt idx="357">
                  <c:v>132.12777777777779</c:v>
                </c:pt>
                <c:pt idx="358">
                  <c:v>133.53</c:v>
                </c:pt>
                <c:pt idx="359">
                  <c:v>132.42555555555555</c:v>
                </c:pt>
                <c:pt idx="360">
                  <c:v>133.8411111111111</c:v>
                </c:pt>
                <c:pt idx="361">
                  <c:v>132.38555555555556</c:v>
                </c:pt>
                <c:pt idx="362">
                  <c:v>130.9088888888889</c:v>
                </c:pt>
                <c:pt idx="363">
                  <c:v>132.24444444444441</c:v>
                </c:pt>
                <c:pt idx="364">
                  <c:v>130.37333333333333</c:v>
                </c:pt>
                <c:pt idx="365">
                  <c:v>129.04111111111109</c:v>
                </c:pt>
                <c:pt idx="366">
                  <c:v>125.02444444444444</c:v>
                </c:pt>
                <c:pt idx="367">
                  <c:v>123.47444444444444</c:v>
                </c:pt>
                <c:pt idx="368">
                  <c:v>125.22333333333333</c:v>
                </c:pt>
                <c:pt idx="369">
                  <c:v>124.98333333333332</c:v>
                </c:pt>
                <c:pt idx="370">
                  <c:v>124.88777777777779</c:v>
                </c:pt>
                <c:pt idx="371">
                  <c:v>123.69666666666666</c:v>
                </c:pt>
                <c:pt idx="372">
                  <c:v>123.90111111111112</c:v>
                </c:pt>
                <c:pt idx="373">
                  <c:v>121.16444444444444</c:v>
                </c:pt>
                <c:pt idx="374">
                  <c:v>120.43111111111109</c:v>
                </c:pt>
                <c:pt idx="375">
                  <c:v>119.01666666666668</c:v>
                </c:pt>
                <c:pt idx="376">
                  <c:v>119.77777777777777</c:v>
                </c:pt>
                <c:pt idx="377">
                  <c:v>120.77000000000001</c:v>
                </c:pt>
                <c:pt idx="378">
                  <c:v>119.78333333333333</c:v>
                </c:pt>
                <c:pt idx="379">
                  <c:v>120.17777777777776</c:v>
                </c:pt>
                <c:pt idx="380">
                  <c:v>119.82444444444445</c:v>
                </c:pt>
                <c:pt idx="381">
                  <c:v>118.29444444444445</c:v>
                </c:pt>
                <c:pt idx="382">
                  <c:v>114.51999999999998</c:v>
                </c:pt>
                <c:pt idx="383">
                  <c:v>117.08555555555556</c:v>
                </c:pt>
                <c:pt idx="384">
                  <c:v>116.72444444444444</c:v>
                </c:pt>
                <c:pt idx="385">
                  <c:v>116.96777777777778</c:v>
                </c:pt>
                <c:pt idx="386">
                  <c:v>118.60222222222222</c:v>
                </c:pt>
                <c:pt idx="387">
                  <c:v>119.22222222222223</c:v>
                </c:pt>
                <c:pt idx="388">
                  <c:v>118.06222222222222</c:v>
                </c:pt>
                <c:pt idx="389">
                  <c:v>119.3411111111111</c:v>
                </c:pt>
                <c:pt idx="390">
                  <c:v>115.10555555555555</c:v>
                </c:pt>
                <c:pt idx="391">
                  <c:v>113.92222222222225</c:v>
                </c:pt>
                <c:pt idx="392">
                  <c:v>114.61222222222221</c:v>
                </c:pt>
                <c:pt idx="393">
                  <c:v>112.90555555555555</c:v>
                </c:pt>
                <c:pt idx="394">
                  <c:v>113.20333333333335</c:v>
                </c:pt>
                <c:pt idx="395">
                  <c:v>112.11555555555555</c:v>
                </c:pt>
                <c:pt idx="396">
                  <c:v>114.64444444444445</c:v>
                </c:pt>
                <c:pt idx="397">
                  <c:v>113.03333333333333</c:v>
                </c:pt>
                <c:pt idx="398">
                  <c:v>114.65888888888887</c:v>
                </c:pt>
                <c:pt idx="399">
                  <c:v>118.31222222222222</c:v>
                </c:pt>
                <c:pt idx="400">
                  <c:v>121.43666666666667</c:v>
                </c:pt>
                <c:pt idx="401">
                  <c:v>123.83888888888889</c:v>
                </c:pt>
                <c:pt idx="402">
                  <c:v>125.53</c:v>
                </c:pt>
                <c:pt idx="403">
                  <c:v>126.62222222222221</c:v>
                </c:pt>
                <c:pt idx="404">
                  <c:v>125.78555555555558</c:v>
                </c:pt>
                <c:pt idx="405">
                  <c:v>125.85888888888888</c:v>
                </c:pt>
                <c:pt idx="406">
                  <c:v>123.72222222222223</c:v>
                </c:pt>
                <c:pt idx="407">
                  <c:v>124.30555555555556</c:v>
                </c:pt>
                <c:pt idx="408">
                  <c:v>126.39000000000003</c:v>
                </c:pt>
                <c:pt idx="409">
                  <c:v>124.73888888888889</c:v>
                </c:pt>
                <c:pt idx="410">
                  <c:v>121.17666666666668</c:v>
                </c:pt>
                <c:pt idx="411">
                  <c:v>118.55444444444444</c:v>
                </c:pt>
                <c:pt idx="412">
                  <c:v>118.31444444444443</c:v>
                </c:pt>
                <c:pt idx="413">
                  <c:v>120.07777777777775</c:v>
                </c:pt>
                <c:pt idx="414">
                  <c:v>118.98555555555555</c:v>
                </c:pt>
                <c:pt idx="415">
                  <c:v>119.99777777777778</c:v>
                </c:pt>
                <c:pt idx="416">
                  <c:v>121.59666666666668</c:v>
                </c:pt>
                <c:pt idx="417">
                  <c:v>123.68777777777778</c:v>
                </c:pt>
                <c:pt idx="418">
                  <c:v>121.15222222222221</c:v>
                </c:pt>
                <c:pt idx="419">
                  <c:v>122.25888888888888</c:v>
                </c:pt>
                <c:pt idx="420">
                  <c:v>119.04666666666668</c:v>
                </c:pt>
                <c:pt idx="421">
                  <c:v>120.34888888888889</c:v>
                </c:pt>
                <c:pt idx="422">
                  <c:v>117.05333333333334</c:v>
                </c:pt>
                <c:pt idx="423">
                  <c:v>116.89888888888891</c:v>
                </c:pt>
                <c:pt idx="424">
                  <c:v>120.35555555555554</c:v>
                </c:pt>
                <c:pt idx="425">
                  <c:v>122.79111111111109</c:v>
                </c:pt>
                <c:pt idx="426">
                  <c:v>124.99777777777778</c:v>
                </c:pt>
                <c:pt idx="427">
                  <c:v>126.41666666666667</c:v>
                </c:pt>
                <c:pt idx="428">
                  <c:v>126.66333333333331</c:v>
                </c:pt>
                <c:pt idx="429">
                  <c:v>128.96444444444444</c:v>
                </c:pt>
                <c:pt idx="430">
                  <c:v>128.11000000000001</c:v>
                </c:pt>
                <c:pt idx="431">
                  <c:v>127.5522222222222</c:v>
                </c:pt>
                <c:pt idx="432">
                  <c:v>126.72</c:v>
                </c:pt>
                <c:pt idx="433">
                  <c:v>127.92555555555555</c:v>
                </c:pt>
                <c:pt idx="434">
                  <c:v>131.28333333333336</c:v>
                </c:pt>
                <c:pt idx="435">
                  <c:v>133.95000000000002</c:v>
                </c:pt>
                <c:pt idx="436">
                  <c:v>131.94555555555553</c:v>
                </c:pt>
                <c:pt idx="437">
                  <c:v>129.62555555555556</c:v>
                </c:pt>
                <c:pt idx="438">
                  <c:v>130.63999999999999</c:v>
                </c:pt>
                <c:pt idx="439">
                  <c:v>129.06444444444443</c:v>
                </c:pt>
                <c:pt idx="440">
                  <c:v>128.65888888888887</c:v>
                </c:pt>
                <c:pt idx="441">
                  <c:v>127.93444444444442</c:v>
                </c:pt>
                <c:pt idx="442">
                  <c:v>129.07444444444445</c:v>
                </c:pt>
                <c:pt idx="443">
                  <c:v>127.52000000000001</c:v>
                </c:pt>
                <c:pt idx="444">
                  <c:v>128.82777777777778</c:v>
                </c:pt>
                <c:pt idx="445">
                  <c:v>133.04555555555555</c:v>
                </c:pt>
                <c:pt idx="446">
                  <c:v>134.04444444444445</c:v>
                </c:pt>
                <c:pt idx="447">
                  <c:v>131.92333333333332</c:v>
                </c:pt>
                <c:pt idx="448">
                  <c:v>131.82333333333332</c:v>
                </c:pt>
                <c:pt idx="449">
                  <c:v>133.96111111111111</c:v>
                </c:pt>
                <c:pt idx="450">
                  <c:v>135.84333333333333</c:v>
                </c:pt>
                <c:pt idx="451">
                  <c:v>129.90444444444447</c:v>
                </c:pt>
                <c:pt idx="452">
                  <c:v>128.39888888888888</c:v>
                </c:pt>
                <c:pt idx="453">
                  <c:v>128.96777777777777</c:v>
                </c:pt>
                <c:pt idx="454">
                  <c:v>129.08333333333334</c:v>
                </c:pt>
                <c:pt idx="455">
                  <c:v>131.53777777777776</c:v>
                </c:pt>
                <c:pt idx="456">
                  <c:v>129.83222222222221</c:v>
                </c:pt>
                <c:pt idx="457">
                  <c:v>130.9411111111111</c:v>
                </c:pt>
                <c:pt idx="458">
                  <c:v>129.79888888888888</c:v>
                </c:pt>
                <c:pt idx="459">
                  <c:v>129.33777777777777</c:v>
                </c:pt>
                <c:pt idx="460">
                  <c:v>122.92222222222222</c:v>
                </c:pt>
                <c:pt idx="461">
                  <c:v>124.19</c:v>
                </c:pt>
                <c:pt idx="462">
                  <c:v>121.7722222222222</c:v>
                </c:pt>
                <c:pt idx="463">
                  <c:v>120.13777777777779</c:v>
                </c:pt>
                <c:pt idx="464">
                  <c:v>123.80000000000001</c:v>
                </c:pt>
                <c:pt idx="465">
                  <c:v>113.92777777777776</c:v>
                </c:pt>
                <c:pt idx="466">
                  <c:v>115.74888888888887</c:v>
                </c:pt>
                <c:pt idx="467">
                  <c:v>117.78555555555555</c:v>
                </c:pt>
                <c:pt idx="468">
                  <c:v>124.40555555555557</c:v>
                </c:pt>
                <c:pt idx="469">
                  <c:v>127.30444444444444</c:v>
                </c:pt>
                <c:pt idx="470">
                  <c:v>125.61555555555555</c:v>
                </c:pt>
                <c:pt idx="471">
                  <c:v>131.22999999999999</c:v>
                </c:pt>
                <c:pt idx="472">
                  <c:v>133.18333333333334</c:v>
                </c:pt>
                <c:pt idx="473">
                  <c:v>128.50888888888889</c:v>
                </c:pt>
                <c:pt idx="474">
                  <c:v>134.16777777777779</c:v>
                </c:pt>
                <c:pt idx="475">
                  <c:v>134.28</c:v>
                </c:pt>
                <c:pt idx="476">
                  <c:v>135.06555555555556</c:v>
                </c:pt>
                <c:pt idx="477">
                  <c:v>137.88555555555553</c:v>
                </c:pt>
                <c:pt idx="478">
                  <c:v>137.61666666666667</c:v>
                </c:pt>
                <c:pt idx="479">
                  <c:v>138.2788888888889</c:v>
                </c:pt>
                <c:pt idx="480">
                  <c:v>139.02777777777777</c:v>
                </c:pt>
                <c:pt idx="481">
                  <c:v>135.01333333333332</c:v>
                </c:pt>
                <c:pt idx="482">
                  <c:v>138.27333333333334</c:v>
                </c:pt>
                <c:pt idx="483">
                  <c:v>142.20444444444445</c:v>
                </c:pt>
                <c:pt idx="484">
                  <c:v>143.80000000000001</c:v>
                </c:pt>
                <c:pt idx="485">
                  <c:v>141.78444444444443</c:v>
                </c:pt>
                <c:pt idx="486">
                  <c:v>142.79444444444445</c:v>
                </c:pt>
                <c:pt idx="487">
                  <c:v>141.1877777777778</c:v>
                </c:pt>
                <c:pt idx="488">
                  <c:v>142.32111111111112</c:v>
                </c:pt>
                <c:pt idx="489">
                  <c:v>145.18333333333334</c:v>
                </c:pt>
                <c:pt idx="490">
                  <c:v>144.78444444444443</c:v>
                </c:pt>
                <c:pt idx="491">
                  <c:v>142.58111111111111</c:v>
                </c:pt>
                <c:pt idx="492">
                  <c:v>141.57000000000002</c:v>
                </c:pt>
                <c:pt idx="493">
                  <c:v>140.0922222222222</c:v>
                </c:pt>
                <c:pt idx="494">
                  <c:v>138.71666666666667</c:v>
                </c:pt>
                <c:pt idx="495">
                  <c:v>136.12111111111111</c:v>
                </c:pt>
                <c:pt idx="496">
                  <c:v>135.3122222222222</c:v>
                </c:pt>
                <c:pt idx="497">
                  <c:v>141.42666666666668</c:v>
                </c:pt>
                <c:pt idx="498">
                  <c:v>143.19888888888889</c:v>
                </c:pt>
                <c:pt idx="499">
                  <c:v>142.29555555555555</c:v>
                </c:pt>
                <c:pt idx="500">
                  <c:v>139.32777777777778</c:v>
                </c:pt>
                <c:pt idx="501">
                  <c:v>141.42777777777778</c:v>
                </c:pt>
                <c:pt idx="502">
                  <c:v>139.79777777777775</c:v>
                </c:pt>
                <c:pt idx="503">
                  <c:v>142.14888888888888</c:v>
                </c:pt>
                <c:pt idx="504">
                  <c:v>144.24222222222224</c:v>
                </c:pt>
                <c:pt idx="505">
                  <c:v>143.99555555555557</c:v>
                </c:pt>
                <c:pt idx="506">
                  <c:v>142.85555555555555</c:v>
                </c:pt>
                <c:pt idx="507">
                  <c:v>145.13777777777776</c:v>
                </c:pt>
                <c:pt idx="508">
                  <c:v>146.9077777777778</c:v>
                </c:pt>
                <c:pt idx="509">
                  <c:v>151.68666666666664</c:v>
                </c:pt>
                <c:pt idx="510">
                  <c:v>149.66222222222223</c:v>
                </c:pt>
                <c:pt idx="511">
                  <c:v>146.92444444444445</c:v>
                </c:pt>
                <c:pt idx="512">
                  <c:v>146.17888888888891</c:v>
                </c:pt>
                <c:pt idx="513">
                  <c:v>146.61888888888888</c:v>
                </c:pt>
                <c:pt idx="514">
                  <c:v>146.30888888888887</c:v>
                </c:pt>
                <c:pt idx="515">
                  <c:v>146.66888888888889</c:v>
                </c:pt>
                <c:pt idx="516">
                  <c:v>145.72888888888889</c:v>
                </c:pt>
                <c:pt idx="517">
                  <c:v>144.12222222222221</c:v>
                </c:pt>
                <c:pt idx="518">
                  <c:v>144.93222222222221</c:v>
                </c:pt>
                <c:pt idx="519">
                  <c:v>143.67555555555555</c:v>
                </c:pt>
                <c:pt idx="520">
                  <c:v>141.47333333333333</c:v>
                </c:pt>
                <c:pt idx="521">
                  <c:v>140.42222222222222</c:v>
                </c:pt>
                <c:pt idx="522">
                  <c:v>141.21444444444444</c:v>
                </c:pt>
                <c:pt idx="523">
                  <c:v>143.62444444444444</c:v>
                </c:pt>
                <c:pt idx="524">
                  <c:v>142.72888888888889</c:v>
                </c:pt>
                <c:pt idx="525">
                  <c:v>141.26444444444445</c:v>
                </c:pt>
                <c:pt idx="526">
                  <c:v>142.69</c:v>
                </c:pt>
                <c:pt idx="527">
                  <c:v>143.10333333333335</c:v>
                </c:pt>
                <c:pt idx="528">
                  <c:v>143.90666666666664</c:v>
                </c:pt>
                <c:pt idx="529">
                  <c:v>143.69777777777779</c:v>
                </c:pt>
                <c:pt idx="530">
                  <c:v>145.00444444444443</c:v>
                </c:pt>
                <c:pt idx="531">
                  <c:v>139.37777777777779</c:v>
                </c:pt>
                <c:pt idx="532">
                  <c:v>138.06333333333333</c:v>
                </c:pt>
                <c:pt idx="533">
                  <c:v>138.45444444444445</c:v>
                </c:pt>
                <c:pt idx="534">
                  <c:v>140.29444444444445</c:v>
                </c:pt>
                <c:pt idx="535">
                  <c:v>137.76444444444445</c:v>
                </c:pt>
                <c:pt idx="536">
                  <c:v>139.62111111111113</c:v>
                </c:pt>
                <c:pt idx="537">
                  <c:v>138.88</c:v>
                </c:pt>
                <c:pt idx="538">
                  <c:v>146.14666666666665</c:v>
                </c:pt>
                <c:pt idx="539">
                  <c:v>145.14444444444447</c:v>
                </c:pt>
                <c:pt idx="540">
                  <c:v>144.24777777777777</c:v>
                </c:pt>
                <c:pt idx="541">
                  <c:v>146.3411111111111</c:v>
                </c:pt>
                <c:pt idx="542">
                  <c:v>146.61333333333334</c:v>
                </c:pt>
                <c:pt idx="543">
                  <c:v>146.17222222222222</c:v>
                </c:pt>
                <c:pt idx="544">
                  <c:v>145.33666666666667</c:v>
                </c:pt>
                <c:pt idx="545">
                  <c:v>145.50333333333333</c:v>
                </c:pt>
                <c:pt idx="546">
                  <c:v>144.47333333333333</c:v>
                </c:pt>
                <c:pt idx="547">
                  <c:v>144.30333333333334</c:v>
                </c:pt>
                <c:pt idx="548">
                  <c:v>142.21888888888887</c:v>
                </c:pt>
                <c:pt idx="549">
                  <c:v>141.5288888888889</c:v>
                </c:pt>
                <c:pt idx="550">
                  <c:v>142.46666666666664</c:v>
                </c:pt>
                <c:pt idx="551">
                  <c:v>142.88999999999999</c:v>
                </c:pt>
                <c:pt idx="552">
                  <c:v>143.06888888888886</c:v>
                </c:pt>
                <c:pt idx="553">
                  <c:v>141.44999999999999</c:v>
                </c:pt>
                <c:pt idx="554">
                  <c:v>140.35333333333335</c:v>
                </c:pt>
                <c:pt idx="555">
                  <c:v>139.84888888888887</c:v>
                </c:pt>
                <c:pt idx="556">
                  <c:v>139.33333333333334</c:v>
                </c:pt>
                <c:pt idx="557">
                  <c:v>137.53333333333336</c:v>
                </c:pt>
                <c:pt idx="558">
                  <c:v>136.08666666666667</c:v>
                </c:pt>
                <c:pt idx="559">
                  <c:v>134.95666666666665</c:v>
                </c:pt>
                <c:pt idx="560">
                  <c:v>135.30444444444444</c:v>
                </c:pt>
                <c:pt idx="561">
                  <c:v>134.34333333333333</c:v>
                </c:pt>
                <c:pt idx="562">
                  <c:v>135.14666666666665</c:v>
                </c:pt>
                <c:pt idx="563">
                  <c:v>133.99111111111111</c:v>
                </c:pt>
                <c:pt idx="564">
                  <c:v>133.96333333333334</c:v>
                </c:pt>
                <c:pt idx="565">
                  <c:v>132.49111111111111</c:v>
                </c:pt>
                <c:pt idx="566">
                  <c:v>132.89888888888891</c:v>
                </c:pt>
                <c:pt idx="567">
                  <c:v>134.32444444444445</c:v>
                </c:pt>
                <c:pt idx="568">
                  <c:v>133.83333333333334</c:v>
                </c:pt>
                <c:pt idx="569">
                  <c:v>131.77555555555557</c:v>
                </c:pt>
                <c:pt idx="570">
                  <c:v>129.28</c:v>
                </c:pt>
                <c:pt idx="571">
                  <c:v>129.13555555555556</c:v>
                </c:pt>
                <c:pt idx="572">
                  <c:v>129.22444444444443</c:v>
                </c:pt>
                <c:pt idx="573">
                  <c:v>131.08777777777777</c:v>
                </c:pt>
                <c:pt idx="574">
                  <c:v>128.77777777777777</c:v>
                </c:pt>
                <c:pt idx="575">
                  <c:v>130.40666666666664</c:v>
                </c:pt>
                <c:pt idx="576">
                  <c:v>128.35777777777778</c:v>
                </c:pt>
                <c:pt idx="577">
                  <c:v>129.7488888888889</c:v>
                </c:pt>
                <c:pt idx="578">
                  <c:v>128.74111111111111</c:v>
                </c:pt>
                <c:pt idx="579">
                  <c:v>129.71333333333334</c:v>
                </c:pt>
                <c:pt idx="580">
                  <c:v>128.25444444444443</c:v>
                </c:pt>
                <c:pt idx="581">
                  <c:v>131.58111111111111</c:v>
                </c:pt>
                <c:pt idx="582">
                  <c:v>132.20333333333332</c:v>
                </c:pt>
                <c:pt idx="583">
                  <c:v>134.19333333333333</c:v>
                </c:pt>
                <c:pt idx="584">
                  <c:v>132.48999999999998</c:v>
                </c:pt>
                <c:pt idx="585">
                  <c:v>131.04</c:v>
                </c:pt>
                <c:pt idx="586">
                  <c:v>128.40444444444447</c:v>
                </c:pt>
                <c:pt idx="587">
                  <c:v>131.05444444444444</c:v>
                </c:pt>
                <c:pt idx="588">
                  <c:v>131.50333333333333</c:v>
                </c:pt>
                <c:pt idx="589">
                  <c:v>130.24</c:v>
                </c:pt>
                <c:pt idx="590">
                  <c:v>133.42666666666665</c:v>
                </c:pt>
                <c:pt idx="591">
                  <c:v>134.61000000000001</c:v>
                </c:pt>
                <c:pt idx="592">
                  <c:v>135.19</c:v>
                </c:pt>
                <c:pt idx="593">
                  <c:v>134.82999999999998</c:v>
                </c:pt>
                <c:pt idx="594">
                  <c:v>133.57333333333335</c:v>
                </c:pt>
                <c:pt idx="595">
                  <c:v>134.43333333333334</c:v>
                </c:pt>
                <c:pt idx="596">
                  <c:v>134.11000000000001</c:v>
                </c:pt>
                <c:pt idx="597">
                  <c:v>132.13222222222223</c:v>
                </c:pt>
                <c:pt idx="598">
                  <c:v>133.95333333333332</c:v>
                </c:pt>
                <c:pt idx="599">
                  <c:v>133.93222222222221</c:v>
                </c:pt>
                <c:pt idx="600">
                  <c:v>131.27555555555557</c:v>
                </c:pt>
                <c:pt idx="601">
                  <c:v>130.63888888888889</c:v>
                </c:pt>
                <c:pt idx="602">
                  <c:v>130.35888888888888</c:v>
                </c:pt>
                <c:pt idx="603">
                  <c:v>130.03444444444443</c:v>
                </c:pt>
                <c:pt idx="604">
                  <c:v>130.19333333333333</c:v>
                </c:pt>
                <c:pt idx="605">
                  <c:v>130.39333333333332</c:v>
                </c:pt>
                <c:pt idx="606">
                  <c:v>131.95999999999998</c:v>
                </c:pt>
                <c:pt idx="607">
                  <c:v>129.79000000000002</c:v>
                </c:pt>
                <c:pt idx="608">
                  <c:v>128.95000000000002</c:v>
                </c:pt>
                <c:pt idx="609">
                  <c:v>134.17666666666668</c:v>
                </c:pt>
                <c:pt idx="610">
                  <c:v>138.16555555555556</c:v>
                </c:pt>
                <c:pt idx="611">
                  <c:v>138.77555555555557</c:v>
                </c:pt>
                <c:pt idx="612">
                  <c:v>140.66555555555553</c:v>
                </c:pt>
                <c:pt idx="613">
                  <c:v>140.62555555555556</c:v>
                </c:pt>
                <c:pt idx="614">
                  <c:v>139.76999999999998</c:v>
                </c:pt>
                <c:pt idx="615">
                  <c:v>139.06333333333333</c:v>
                </c:pt>
                <c:pt idx="616">
                  <c:v>138.71666666666664</c:v>
                </c:pt>
                <c:pt idx="617">
                  <c:v>138.71222222222221</c:v>
                </c:pt>
                <c:pt idx="618">
                  <c:v>138.54111111111109</c:v>
                </c:pt>
                <c:pt idx="619">
                  <c:v>138.01222222222225</c:v>
                </c:pt>
                <c:pt idx="620">
                  <c:v>138.03555555555556</c:v>
                </c:pt>
                <c:pt idx="621">
                  <c:v>136.40111111111113</c:v>
                </c:pt>
                <c:pt idx="622">
                  <c:v>134.36000000000001</c:v>
                </c:pt>
                <c:pt idx="623">
                  <c:v>134.56444444444443</c:v>
                </c:pt>
                <c:pt idx="624">
                  <c:v>134.73333333333332</c:v>
                </c:pt>
                <c:pt idx="625">
                  <c:v>132.59888888888887</c:v>
                </c:pt>
                <c:pt idx="626">
                  <c:v>133.37222222222221</c:v>
                </c:pt>
                <c:pt idx="627">
                  <c:v>133.58555555555554</c:v>
                </c:pt>
                <c:pt idx="628">
                  <c:v>131.54999999999998</c:v>
                </c:pt>
                <c:pt idx="629">
                  <c:v>131.31666666666666</c:v>
                </c:pt>
                <c:pt idx="630">
                  <c:v>128.87444444444444</c:v>
                </c:pt>
                <c:pt idx="631">
                  <c:v>127.79333333333332</c:v>
                </c:pt>
                <c:pt idx="632">
                  <c:v>130.69444444444446</c:v>
                </c:pt>
                <c:pt idx="633">
                  <c:v>132.14222222222224</c:v>
                </c:pt>
                <c:pt idx="634">
                  <c:v>133.65333333333334</c:v>
                </c:pt>
                <c:pt idx="635">
                  <c:v>133.57888888888888</c:v>
                </c:pt>
                <c:pt idx="636">
                  <c:v>132.84</c:v>
                </c:pt>
                <c:pt idx="637">
                  <c:v>131.96444444444444</c:v>
                </c:pt>
                <c:pt idx="638">
                  <c:v>128.5888888888889</c:v>
                </c:pt>
                <c:pt idx="639">
                  <c:v>132.04000000000002</c:v>
                </c:pt>
                <c:pt idx="640">
                  <c:v>130.99222222222221</c:v>
                </c:pt>
                <c:pt idx="641">
                  <c:v>131.96</c:v>
                </c:pt>
                <c:pt idx="642">
                  <c:v>132.0311111111111</c:v>
                </c:pt>
                <c:pt idx="643">
                  <c:v>132.23999999999998</c:v>
                </c:pt>
                <c:pt idx="644">
                  <c:v>131.85777777777776</c:v>
                </c:pt>
                <c:pt idx="645">
                  <c:v>133.55111111111111</c:v>
                </c:pt>
                <c:pt idx="646">
                  <c:v>132.5888888888889</c:v>
                </c:pt>
                <c:pt idx="647">
                  <c:v>133.52222222222224</c:v>
                </c:pt>
                <c:pt idx="648">
                  <c:v>133.50222222222223</c:v>
                </c:pt>
                <c:pt idx="649">
                  <c:v>132.26444444444445</c:v>
                </c:pt>
                <c:pt idx="650">
                  <c:v>133.55000000000001</c:v>
                </c:pt>
                <c:pt idx="651">
                  <c:v>133.19</c:v>
                </c:pt>
                <c:pt idx="652">
                  <c:v>132.9688888888889</c:v>
                </c:pt>
                <c:pt idx="653">
                  <c:v>134.36777777777777</c:v>
                </c:pt>
                <c:pt idx="654">
                  <c:v>133.78444444444443</c:v>
                </c:pt>
                <c:pt idx="655">
                  <c:v>133.26444444444445</c:v>
                </c:pt>
                <c:pt idx="656">
                  <c:v>132.25555555555556</c:v>
                </c:pt>
                <c:pt idx="657">
                  <c:v>131.69111111111113</c:v>
                </c:pt>
                <c:pt idx="658">
                  <c:v>130.30666666666667</c:v>
                </c:pt>
                <c:pt idx="659">
                  <c:v>130.90444444444444</c:v>
                </c:pt>
                <c:pt idx="660">
                  <c:v>130.83000000000001</c:v>
                </c:pt>
                <c:pt idx="661">
                  <c:v>130.39333333333332</c:v>
                </c:pt>
                <c:pt idx="662">
                  <c:v>129.38333333333333</c:v>
                </c:pt>
                <c:pt idx="663">
                  <c:v>129.64222222222222</c:v>
                </c:pt>
                <c:pt idx="664">
                  <c:v>130.19777777777779</c:v>
                </c:pt>
                <c:pt idx="665">
                  <c:v>129.36666666666667</c:v>
                </c:pt>
                <c:pt idx="666">
                  <c:v>128.60000000000002</c:v>
                </c:pt>
                <c:pt idx="667">
                  <c:v>129.30666666666667</c:v>
                </c:pt>
                <c:pt idx="668">
                  <c:v>128.58777777777777</c:v>
                </c:pt>
                <c:pt idx="669">
                  <c:v>127.57777777777778</c:v>
                </c:pt>
                <c:pt idx="670">
                  <c:v>127.68777777777778</c:v>
                </c:pt>
                <c:pt idx="671">
                  <c:v>127.73222222222222</c:v>
                </c:pt>
                <c:pt idx="672">
                  <c:v>126.99888888888889</c:v>
                </c:pt>
                <c:pt idx="673">
                  <c:v>126.27888888888889</c:v>
                </c:pt>
                <c:pt idx="674">
                  <c:v>124.32333333333332</c:v>
                </c:pt>
                <c:pt idx="675">
                  <c:v>125.36999999999999</c:v>
                </c:pt>
                <c:pt idx="676">
                  <c:v>125.59222222222222</c:v>
                </c:pt>
                <c:pt idx="677">
                  <c:v>126.18333333333334</c:v>
                </c:pt>
                <c:pt idx="678">
                  <c:v>124.24666666666667</c:v>
                </c:pt>
                <c:pt idx="679">
                  <c:v>123.44111111111111</c:v>
                </c:pt>
                <c:pt idx="680">
                  <c:v>123.38333333333331</c:v>
                </c:pt>
                <c:pt idx="681">
                  <c:v>125.62222222222221</c:v>
                </c:pt>
                <c:pt idx="682">
                  <c:v>126.42777777777776</c:v>
                </c:pt>
                <c:pt idx="683">
                  <c:v>125.72111111111111</c:v>
                </c:pt>
                <c:pt idx="684">
                  <c:v>125.73555555555555</c:v>
                </c:pt>
                <c:pt idx="685">
                  <c:v>123.60666666666667</c:v>
                </c:pt>
                <c:pt idx="686">
                  <c:v>125.3688888888889</c:v>
                </c:pt>
                <c:pt idx="687">
                  <c:v>124.51333333333335</c:v>
                </c:pt>
                <c:pt idx="688">
                  <c:v>126.23222222222223</c:v>
                </c:pt>
                <c:pt idx="689">
                  <c:v>125.79777777777778</c:v>
                </c:pt>
                <c:pt idx="690">
                  <c:v>125.39444444444445</c:v>
                </c:pt>
                <c:pt idx="691">
                  <c:v>124.63444444444445</c:v>
                </c:pt>
                <c:pt idx="692">
                  <c:v>124.74555555555555</c:v>
                </c:pt>
                <c:pt idx="693">
                  <c:v>125.47222222222223</c:v>
                </c:pt>
                <c:pt idx="694">
                  <c:v>124.24333333333334</c:v>
                </c:pt>
                <c:pt idx="695">
                  <c:v>121.96555555555557</c:v>
                </c:pt>
                <c:pt idx="696">
                  <c:v>124.91222222222223</c:v>
                </c:pt>
                <c:pt idx="697">
                  <c:v>125.28888888888888</c:v>
                </c:pt>
                <c:pt idx="698">
                  <c:v>123.55555555555556</c:v>
                </c:pt>
                <c:pt idx="699">
                  <c:v>122.69999999999999</c:v>
                </c:pt>
                <c:pt idx="700">
                  <c:v>120.99555555555555</c:v>
                </c:pt>
                <c:pt idx="701">
                  <c:v>120.45444444444446</c:v>
                </c:pt>
                <c:pt idx="702">
                  <c:v>120.0611111111111</c:v>
                </c:pt>
                <c:pt idx="703">
                  <c:v>119.68222222222221</c:v>
                </c:pt>
                <c:pt idx="704">
                  <c:v>118.44555555555556</c:v>
                </c:pt>
                <c:pt idx="705">
                  <c:v>118.53555555555555</c:v>
                </c:pt>
                <c:pt idx="706">
                  <c:v>117.93333333333334</c:v>
                </c:pt>
                <c:pt idx="707">
                  <c:v>117.44222222222223</c:v>
                </c:pt>
                <c:pt idx="708">
                  <c:v>118.06222222222222</c:v>
                </c:pt>
                <c:pt idx="709">
                  <c:v>115.52555555555556</c:v>
                </c:pt>
                <c:pt idx="710">
                  <c:v>115.20888888888891</c:v>
                </c:pt>
                <c:pt idx="711">
                  <c:v>114.93333333333334</c:v>
                </c:pt>
                <c:pt idx="712">
                  <c:v>114.25888888888888</c:v>
                </c:pt>
                <c:pt idx="713">
                  <c:v>114.32444444444445</c:v>
                </c:pt>
                <c:pt idx="714">
                  <c:v>114.25</c:v>
                </c:pt>
                <c:pt idx="715">
                  <c:v>114.47999999999999</c:v>
                </c:pt>
                <c:pt idx="716">
                  <c:v>116.13444444444445</c:v>
                </c:pt>
                <c:pt idx="717">
                  <c:v>116.25333333333336</c:v>
                </c:pt>
                <c:pt idx="718">
                  <c:v>115.64333333333333</c:v>
                </c:pt>
                <c:pt idx="719">
                  <c:v>115.57333333333334</c:v>
                </c:pt>
                <c:pt idx="720">
                  <c:v>116.12888888888887</c:v>
                </c:pt>
                <c:pt idx="721">
                  <c:v>116.36888888888888</c:v>
                </c:pt>
                <c:pt idx="722">
                  <c:v>114.79444444444445</c:v>
                </c:pt>
                <c:pt idx="723">
                  <c:v>112.7788888888889</c:v>
                </c:pt>
                <c:pt idx="724">
                  <c:v>112.27222222222221</c:v>
                </c:pt>
                <c:pt idx="725">
                  <c:v>109.58222222222223</c:v>
                </c:pt>
                <c:pt idx="726">
                  <c:v>110.72</c:v>
                </c:pt>
                <c:pt idx="727">
                  <c:v>111.71666666666665</c:v>
                </c:pt>
                <c:pt idx="728">
                  <c:v>111.35</c:v>
                </c:pt>
                <c:pt idx="729">
                  <c:v>111.14777777777778</c:v>
                </c:pt>
                <c:pt idx="730">
                  <c:v>109.11777777777779</c:v>
                </c:pt>
                <c:pt idx="731">
                  <c:v>110.48333333333333</c:v>
                </c:pt>
                <c:pt idx="732">
                  <c:v>110.88111111111111</c:v>
                </c:pt>
                <c:pt idx="733">
                  <c:v>111.4688888888889</c:v>
                </c:pt>
                <c:pt idx="734">
                  <c:v>112.01333333333332</c:v>
                </c:pt>
                <c:pt idx="735">
                  <c:v>111.87999999999998</c:v>
                </c:pt>
                <c:pt idx="736">
                  <c:v>110.82555555555557</c:v>
                </c:pt>
                <c:pt idx="737">
                  <c:v>111.06777777777776</c:v>
                </c:pt>
                <c:pt idx="738">
                  <c:v>111.76333333333334</c:v>
                </c:pt>
                <c:pt idx="739">
                  <c:v>111.08555555555556</c:v>
                </c:pt>
                <c:pt idx="740">
                  <c:v>110.05777777777777</c:v>
                </c:pt>
                <c:pt idx="741">
                  <c:v>109.6888888888889</c:v>
                </c:pt>
                <c:pt idx="742">
                  <c:v>109.59888888888889</c:v>
                </c:pt>
                <c:pt idx="743">
                  <c:v>110.64111111111112</c:v>
                </c:pt>
                <c:pt idx="744">
                  <c:v>109.32333333333332</c:v>
                </c:pt>
                <c:pt idx="745">
                  <c:v>108.97333333333333</c:v>
                </c:pt>
                <c:pt idx="746">
                  <c:v>108.20555555555558</c:v>
                </c:pt>
                <c:pt idx="747">
                  <c:v>107.55777777777777</c:v>
                </c:pt>
                <c:pt idx="748">
                  <c:v>107.67</c:v>
                </c:pt>
                <c:pt idx="749">
                  <c:v>105.23666666666666</c:v>
                </c:pt>
                <c:pt idx="750">
                  <c:v>103.47222222222223</c:v>
                </c:pt>
                <c:pt idx="751">
                  <c:v>106.27222222222223</c:v>
                </c:pt>
                <c:pt idx="752">
                  <c:v>105.06666666666666</c:v>
                </c:pt>
                <c:pt idx="753">
                  <c:v>105.78333333333333</c:v>
                </c:pt>
                <c:pt idx="754">
                  <c:v>104.45222222222222</c:v>
                </c:pt>
                <c:pt idx="755">
                  <c:v>106.24111111111112</c:v>
                </c:pt>
                <c:pt idx="756">
                  <c:v>106.0788888888889</c:v>
                </c:pt>
                <c:pt idx="757">
                  <c:v>106.30888888888889</c:v>
                </c:pt>
                <c:pt idx="758">
                  <c:v>104.45666666666665</c:v>
                </c:pt>
                <c:pt idx="759">
                  <c:v>105.66555555555556</c:v>
                </c:pt>
                <c:pt idx="760">
                  <c:v>104.74777777777778</c:v>
                </c:pt>
                <c:pt idx="761">
                  <c:v>106.82777777777778</c:v>
                </c:pt>
                <c:pt idx="762">
                  <c:v>107.74888888888889</c:v>
                </c:pt>
                <c:pt idx="763">
                  <c:v>107.83888888888889</c:v>
                </c:pt>
                <c:pt idx="764">
                  <c:v>108.89777777777778</c:v>
                </c:pt>
                <c:pt idx="765">
                  <c:v>109.66</c:v>
                </c:pt>
                <c:pt idx="766">
                  <c:v>108.36666666666666</c:v>
                </c:pt>
                <c:pt idx="767">
                  <c:v>106.50333333333333</c:v>
                </c:pt>
                <c:pt idx="768">
                  <c:v>106.04777777777778</c:v>
                </c:pt>
                <c:pt idx="769">
                  <c:v>106.97</c:v>
                </c:pt>
                <c:pt idx="770">
                  <c:v>106.19999999999999</c:v>
                </c:pt>
                <c:pt idx="771">
                  <c:v>106.85777777777778</c:v>
                </c:pt>
                <c:pt idx="772">
                  <c:v>106.98777777777778</c:v>
                </c:pt>
                <c:pt idx="773">
                  <c:v>106.04222222222222</c:v>
                </c:pt>
                <c:pt idx="774">
                  <c:v>104.76888888888887</c:v>
                </c:pt>
                <c:pt idx="775">
                  <c:v>104.77111111111111</c:v>
                </c:pt>
                <c:pt idx="776">
                  <c:v>103.94888888888889</c:v>
                </c:pt>
                <c:pt idx="777">
                  <c:v>102.97555555555556</c:v>
                </c:pt>
                <c:pt idx="778">
                  <c:v>105.30333333333334</c:v>
                </c:pt>
                <c:pt idx="779">
                  <c:v>105.64999999999999</c:v>
                </c:pt>
                <c:pt idx="780">
                  <c:v>105.93333333333334</c:v>
                </c:pt>
                <c:pt idx="781">
                  <c:v>105.89666666666666</c:v>
                </c:pt>
                <c:pt idx="782">
                  <c:v>106.16333333333334</c:v>
                </c:pt>
                <c:pt idx="783">
                  <c:v>104.84222222222222</c:v>
                </c:pt>
                <c:pt idx="784">
                  <c:v>105.10555555555555</c:v>
                </c:pt>
                <c:pt idx="785">
                  <c:v>104.7811111111111</c:v>
                </c:pt>
                <c:pt idx="786">
                  <c:v>104.14555555555555</c:v>
                </c:pt>
                <c:pt idx="787">
                  <c:v>104.16555555555556</c:v>
                </c:pt>
                <c:pt idx="788">
                  <c:v>103.95333333333333</c:v>
                </c:pt>
                <c:pt idx="789">
                  <c:v>104.27666666666667</c:v>
                </c:pt>
                <c:pt idx="790">
                  <c:v>104.5188888888889</c:v>
                </c:pt>
                <c:pt idx="791">
                  <c:v>104.49888888888889</c:v>
                </c:pt>
                <c:pt idx="792">
                  <c:v>102.4688888888889</c:v>
                </c:pt>
                <c:pt idx="793">
                  <c:v>104.01888888888888</c:v>
                </c:pt>
                <c:pt idx="794">
                  <c:v>103.79333333333334</c:v>
                </c:pt>
                <c:pt idx="795">
                  <c:v>103.2311111111111</c:v>
                </c:pt>
                <c:pt idx="796">
                  <c:v>103.15111111111111</c:v>
                </c:pt>
                <c:pt idx="797">
                  <c:v>102.38222222222223</c:v>
                </c:pt>
                <c:pt idx="798">
                  <c:v>102.62222222222223</c:v>
                </c:pt>
                <c:pt idx="799">
                  <c:v>102.02</c:v>
                </c:pt>
                <c:pt idx="800">
                  <c:v>102.37222222222221</c:v>
                </c:pt>
                <c:pt idx="801">
                  <c:v>101.20777777777778</c:v>
                </c:pt>
                <c:pt idx="802">
                  <c:v>101.28666666666666</c:v>
                </c:pt>
                <c:pt idx="803">
                  <c:v>100.24000000000001</c:v>
                </c:pt>
                <c:pt idx="804">
                  <c:v>100.56222222222222</c:v>
                </c:pt>
                <c:pt idx="805">
                  <c:v>102.87333333333332</c:v>
                </c:pt>
                <c:pt idx="806">
                  <c:v>101.46</c:v>
                </c:pt>
                <c:pt idx="807">
                  <c:v>100.40111111111111</c:v>
                </c:pt>
                <c:pt idx="808">
                  <c:v>93.651111111111106</c:v>
                </c:pt>
                <c:pt idx="809">
                  <c:v>93.532222222222217</c:v>
                </c:pt>
                <c:pt idx="810">
                  <c:v>91.054444444444442</c:v>
                </c:pt>
                <c:pt idx="811">
                  <c:v>88.851111111111123</c:v>
                </c:pt>
                <c:pt idx="812">
                  <c:v>87.626666666666665</c:v>
                </c:pt>
                <c:pt idx="813">
                  <c:v>86.48888888888888</c:v>
                </c:pt>
                <c:pt idx="814">
                  <c:v>86.452222222222218</c:v>
                </c:pt>
                <c:pt idx="815">
                  <c:v>86.373333333333335</c:v>
                </c:pt>
                <c:pt idx="816">
                  <c:v>89.958888888888893</c:v>
                </c:pt>
                <c:pt idx="817">
                  <c:v>91.201111111111118</c:v>
                </c:pt>
                <c:pt idx="818">
                  <c:v>92.761111111111106</c:v>
                </c:pt>
                <c:pt idx="819">
                  <c:v>91.958888888888907</c:v>
                </c:pt>
                <c:pt idx="820">
                  <c:v>91.99666666666667</c:v>
                </c:pt>
                <c:pt idx="821">
                  <c:v>93.17</c:v>
                </c:pt>
                <c:pt idx="822">
                  <c:v>93.602222222222224</c:v>
                </c:pt>
                <c:pt idx="823">
                  <c:v>93.64</c:v>
                </c:pt>
                <c:pt idx="824">
                  <c:v>90.036666666666662</c:v>
                </c:pt>
                <c:pt idx="825">
                  <c:v>92.307777777777773</c:v>
                </c:pt>
                <c:pt idx="826">
                  <c:v>92.741111111111124</c:v>
                </c:pt>
                <c:pt idx="827">
                  <c:v>93.251111111111115</c:v>
                </c:pt>
                <c:pt idx="828">
                  <c:v>92.352222222222224</c:v>
                </c:pt>
                <c:pt idx="829">
                  <c:v>91.747777777777785</c:v>
                </c:pt>
                <c:pt idx="830">
                  <c:v>91.851111111111123</c:v>
                </c:pt>
                <c:pt idx="831">
                  <c:v>91.81</c:v>
                </c:pt>
                <c:pt idx="832">
                  <c:v>91.723333333333329</c:v>
                </c:pt>
                <c:pt idx="833">
                  <c:v>91.107777777777784</c:v>
                </c:pt>
                <c:pt idx="834">
                  <c:v>90.911111111111111</c:v>
                </c:pt>
                <c:pt idx="835">
                  <c:v>89.89</c:v>
                </c:pt>
                <c:pt idx="836">
                  <c:v>91.094444444444434</c:v>
                </c:pt>
                <c:pt idx="837">
                  <c:v>90.464444444444439</c:v>
                </c:pt>
                <c:pt idx="838">
                  <c:v>88.398888888888877</c:v>
                </c:pt>
                <c:pt idx="839">
                  <c:v>88.637777777777785</c:v>
                </c:pt>
                <c:pt idx="840">
                  <c:v>88.841111111111118</c:v>
                </c:pt>
                <c:pt idx="841">
                  <c:v>87.758888888888876</c:v>
                </c:pt>
                <c:pt idx="842">
                  <c:v>88.675555555555547</c:v>
                </c:pt>
                <c:pt idx="843">
                  <c:v>92.518888888888895</c:v>
                </c:pt>
                <c:pt idx="844">
                  <c:v>93.447777777777773</c:v>
                </c:pt>
                <c:pt idx="845">
                  <c:v>94.237777777777779</c:v>
                </c:pt>
                <c:pt idx="846">
                  <c:v>93.907777777777767</c:v>
                </c:pt>
                <c:pt idx="847">
                  <c:v>93.54</c:v>
                </c:pt>
                <c:pt idx="848">
                  <c:v>93.24666666666667</c:v>
                </c:pt>
                <c:pt idx="849">
                  <c:v>92.06</c:v>
                </c:pt>
                <c:pt idx="850">
                  <c:v>92.163333333333341</c:v>
                </c:pt>
                <c:pt idx="851">
                  <c:v>91.448888888888888</c:v>
                </c:pt>
                <c:pt idx="852">
                  <c:v>92.554444444444442</c:v>
                </c:pt>
                <c:pt idx="853">
                  <c:v>91.36</c:v>
                </c:pt>
                <c:pt idx="854">
                  <c:v>92.277777777777771</c:v>
                </c:pt>
                <c:pt idx="855">
                  <c:v>92.262222222222221</c:v>
                </c:pt>
                <c:pt idx="856">
                  <c:v>90.294444444444437</c:v>
                </c:pt>
                <c:pt idx="857">
                  <c:v>90.227777777777774</c:v>
                </c:pt>
                <c:pt idx="858">
                  <c:v>91.123333333333335</c:v>
                </c:pt>
                <c:pt idx="859">
                  <c:v>91.61333333333333</c:v>
                </c:pt>
                <c:pt idx="860">
                  <c:v>92.35</c:v>
                </c:pt>
                <c:pt idx="861">
                  <c:v>91.068888888888878</c:v>
                </c:pt>
                <c:pt idx="862">
                  <c:v>90.75</c:v>
                </c:pt>
                <c:pt idx="863">
                  <c:v>88.921111111111102</c:v>
                </c:pt>
                <c:pt idx="864">
                  <c:v>88.848888888888894</c:v>
                </c:pt>
                <c:pt idx="865">
                  <c:v>90.008888888888876</c:v>
                </c:pt>
                <c:pt idx="866">
                  <c:v>89.528888888888886</c:v>
                </c:pt>
                <c:pt idx="867">
                  <c:v>89.903333333333336</c:v>
                </c:pt>
                <c:pt idx="868">
                  <c:v>89.551111111111112</c:v>
                </c:pt>
                <c:pt idx="869">
                  <c:v>90.732222222222219</c:v>
                </c:pt>
                <c:pt idx="870">
                  <c:v>91.054444444444442</c:v>
                </c:pt>
                <c:pt idx="871">
                  <c:v>89.533333333333331</c:v>
                </c:pt>
                <c:pt idx="872">
                  <c:v>87.36333333333333</c:v>
                </c:pt>
                <c:pt idx="873">
                  <c:v>87.681111111111107</c:v>
                </c:pt>
                <c:pt idx="874">
                  <c:v>87.641111111111115</c:v>
                </c:pt>
                <c:pt idx="875">
                  <c:v>88.347777777777793</c:v>
                </c:pt>
                <c:pt idx="876">
                  <c:v>87.756666666666661</c:v>
                </c:pt>
                <c:pt idx="877">
                  <c:v>87.751111111111115</c:v>
                </c:pt>
                <c:pt idx="878">
                  <c:v>86.699999999999989</c:v>
                </c:pt>
                <c:pt idx="879">
                  <c:v>88.421111111111117</c:v>
                </c:pt>
                <c:pt idx="880">
                  <c:v>91.051111111111112</c:v>
                </c:pt>
                <c:pt idx="881">
                  <c:v>90.646666666666661</c:v>
                </c:pt>
                <c:pt idx="882">
                  <c:v>92.23333333333332</c:v>
                </c:pt>
                <c:pt idx="883">
                  <c:v>92.191111111111113</c:v>
                </c:pt>
                <c:pt idx="884">
                  <c:v>93.277777777777771</c:v>
                </c:pt>
                <c:pt idx="885">
                  <c:v>93.017777777777781</c:v>
                </c:pt>
                <c:pt idx="886">
                  <c:v>94.171111111111102</c:v>
                </c:pt>
                <c:pt idx="887">
                  <c:v>94.38666666666667</c:v>
                </c:pt>
                <c:pt idx="888">
                  <c:v>93.908888888888896</c:v>
                </c:pt>
                <c:pt idx="889">
                  <c:v>93.934444444444438</c:v>
                </c:pt>
                <c:pt idx="890">
                  <c:v>94.334444444444443</c:v>
                </c:pt>
                <c:pt idx="891">
                  <c:v>92.852222222222224</c:v>
                </c:pt>
                <c:pt idx="892">
                  <c:v>94.018888888888895</c:v>
                </c:pt>
                <c:pt idx="893">
                  <c:v>92.054444444444442</c:v>
                </c:pt>
                <c:pt idx="894">
                  <c:v>91.509999999999991</c:v>
                </c:pt>
                <c:pt idx="895">
                  <c:v>91.811111111111103</c:v>
                </c:pt>
                <c:pt idx="896">
                  <c:v>92.62777777777778</c:v>
                </c:pt>
                <c:pt idx="897">
                  <c:v>92.897777777777776</c:v>
                </c:pt>
                <c:pt idx="898">
                  <c:v>91.596666666666664</c:v>
                </c:pt>
                <c:pt idx="899">
                  <c:v>92.335555555555558</c:v>
                </c:pt>
                <c:pt idx="900">
                  <c:v>89.986666666666679</c:v>
                </c:pt>
                <c:pt idx="901">
                  <c:v>89.87</c:v>
                </c:pt>
                <c:pt idx="902">
                  <c:v>90.106666666666669</c:v>
                </c:pt>
                <c:pt idx="903">
                  <c:v>89.47</c:v>
                </c:pt>
                <c:pt idx="904">
                  <c:v>89.105555555555554</c:v>
                </c:pt>
                <c:pt idx="905">
                  <c:v>88.243333333333339</c:v>
                </c:pt>
                <c:pt idx="906">
                  <c:v>90.687777777777768</c:v>
                </c:pt>
                <c:pt idx="907">
                  <c:v>88.585555555555558</c:v>
                </c:pt>
                <c:pt idx="908">
                  <c:v>89.165555555555557</c:v>
                </c:pt>
                <c:pt idx="909">
                  <c:v>88.275555555555556</c:v>
                </c:pt>
                <c:pt idx="910">
                  <c:v>88.654444444444437</c:v>
                </c:pt>
                <c:pt idx="911">
                  <c:v>88.077777777777783</c:v>
                </c:pt>
                <c:pt idx="912">
                  <c:v>86.225555555555559</c:v>
                </c:pt>
                <c:pt idx="913">
                  <c:v>87.39</c:v>
                </c:pt>
                <c:pt idx="914">
                  <c:v>86.963333333333338</c:v>
                </c:pt>
                <c:pt idx="915">
                  <c:v>91.213333333333324</c:v>
                </c:pt>
                <c:pt idx="916">
                  <c:v>91.507777777777775</c:v>
                </c:pt>
                <c:pt idx="917">
                  <c:v>92.262222222222221</c:v>
                </c:pt>
                <c:pt idx="918">
                  <c:v>93.38333333333334</c:v>
                </c:pt>
                <c:pt idx="919">
                  <c:v>90.103333333333339</c:v>
                </c:pt>
                <c:pt idx="920">
                  <c:v>90.537777777777777</c:v>
                </c:pt>
                <c:pt idx="921">
                  <c:v>88.464444444444453</c:v>
                </c:pt>
                <c:pt idx="922">
                  <c:v>87.165555555555557</c:v>
                </c:pt>
                <c:pt idx="923">
                  <c:v>86.265555555555551</c:v>
                </c:pt>
                <c:pt idx="924">
                  <c:v>88.172222222222217</c:v>
                </c:pt>
                <c:pt idx="925">
                  <c:v>85.927777777777777</c:v>
                </c:pt>
                <c:pt idx="926">
                  <c:v>83.949999999999989</c:v>
                </c:pt>
                <c:pt idx="927">
                  <c:v>83.412222222222226</c:v>
                </c:pt>
                <c:pt idx="928">
                  <c:v>82.11666666666666</c:v>
                </c:pt>
                <c:pt idx="929">
                  <c:v>82.434444444444452</c:v>
                </c:pt>
                <c:pt idx="930">
                  <c:v>83.218888888888898</c:v>
                </c:pt>
                <c:pt idx="931">
                  <c:v>82.358888888888885</c:v>
                </c:pt>
                <c:pt idx="932">
                  <c:v>82.217777777777783</c:v>
                </c:pt>
                <c:pt idx="933">
                  <c:v>78.06</c:v>
                </c:pt>
                <c:pt idx="934">
                  <c:v>77.99111111111111</c:v>
                </c:pt>
                <c:pt idx="935">
                  <c:v>79.257777777777775</c:v>
                </c:pt>
                <c:pt idx="936">
                  <c:v>81.742222222222225</c:v>
                </c:pt>
                <c:pt idx="937">
                  <c:v>82.128888888888881</c:v>
                </c:pt>
                <c:pt idx="938">
                  <c:v>82.702222222222218</c:v>
                </c:pt>
                <c:pt idx="939">
                  <c:v>81.540000000000006</c:v>
                </c:pt>
                <c:pt idx="940">
                  <c:v>79.732222222222219</c:v>
                </c:pt>
                <c:pt idx="941">
                  <c:v>80.781111111111102</c:v>
                </c:pt>
                <c:pt idx="942">
                  <c:v>79.348888888888894</c:v>
                </c:pt>
                <c:pt idx="943">
                  <c:v>82.774444444444441</c:v>
                </c:pt>
                <c:pt idx="944">
                  <c:v>84.425555555555547</c:v>
                </c:pt>
                <c:pt idx="945">
                  <c:v>83.204444444444448</c:v>
                </c:pt>
                <c:pt idx="946">
                  <c:v>81.908888888888882</c:v>
                </c:pt>
                <c:pt idx="947">
                  <c:v>79.602222222222224</c:v>
                </c:pt>
                <c:pt idx="948">
                  <c:v>81.128888888888881</c:v>
                </c:pt>
                <c:pt idx="949">
                  <c:v>81.066666666666663</c:v>
                </c:pt>
                <c:pt idx="950">
                  <c:v>80.315555555555562</c:v>
                </c:pt>
                <c:pt idx="951">
                  <c:v>83.25333333333333</c:v>
                </c:pt>
                <c:pt idx="952">
                  <c:v>82.915555555555557</c:v>
                </c:pt>
                <c:pt idx="953">
                  <c:v>80.093333333333334</c:v>
                </c:pt>
                <c:pt idx="954">
                  <c:v>79.955555555555563</c:v>
                </c:pt>
                <c:pt idx="955">
                  <c:v>82.477777777777774</c:v>
                </c:pt>
                <c:pt idx="956">
                  <c:v>80.967777777777783</c:v>
                </c:pt>
                <c:pt idx="957">
                  <c:v>79.982222222222219</c:v>
                </c:pt>
                <c:pt idx="958">
                  <c:v>80.682222222222222</c:v>
                </c:pt>
                <c:pt idx="959">
                  <c:v>79.354444444444454</c:v>
                </c:pt>
                <c:pt idx="960">
                  <c:v>75.882222222222225</c:v>
                </c:pt>
                <c:pt idx="961">
                  <c:v>75.958888888888893</c:v>
                </c:pt>
                <c:pt idx="962">
                  <c:v>75.605555555555554</c:v>
                </c:pt>
                <c:pt idx="963">
                  <c:v>78.766666666666652</c:v>
                </c:pt>
                <c:pt idx="964">
                  <c:v>79.58</c:v>
                </c:pt>
                <c:pt idx="965">
                  <c:v>78.557777777777773</c:v>
                </c:pt>
                <c:pt idx="966">
                  <c:v>83.199999999999989</c:v>
                </c:pt>
                <c:pt idx="967">
                  <c:v>82.508888888888876</c:v>
                </c:pt>
                <c:pt idx="968">
                  <c:v>78.964444444444453</c:v>
                </c:pt>
                <c:pt idx="969">
                  <c:v>72.806666666666672</c:v>
                </c:pt>
                <c:pt idx="970">
                  <c:v>74.88333333333334</c:v>
                </c:pt>
                <c:pt idx="971">
                  <c:v>72.458888888888893</c:v>
                </c:pt>
                <c:pt idx="972">
                  <c:v>70.59666666666665</c:v>
                </c:pt>
                <c:pt idx="973">
                  <c:v>73.972222222222229</c:v>
                </c:pt>
                <c:pt idx="974">
                  <c:v>70.631111111111125</c:v>
                </c:pt>
                <c:pt idx="975">
                  <c:v>74.597777777777779</c:v>
                </c:pt>
                <c:pt idx="976">
                  <c:v>72.443333333333328</c:v>
                </c:pt>
                <c:pt idx="977">
                  <c:v>80.355555555555554</c:v>
                </c:pt>
                <c:pt idx="978">
                  <c:v>80.523333333333341</c:v>
                </c:pt>
                <c:pt idx="979">
                  <c:v>81.800000000000011</c:v>
                </c:pt>
                <c:pt idx="980">
                  <c:v>87.621111111111119</c:v>
                </c:pt>
                <c:pt idx="981">
                  <c:v>90.977777777777774</c:v>
                </c:pt>
                <c:pt idx="982">
                  <c:v>93.311111111111103</c:v>
                </c:pt>
                <c:pt idx="983">
                  <c:v>92.217777777777783</c:v>
                </c:pt>
                <c:pt idx="984">
                  <c:v>91.346666666666664</c:v>
                </c:pt>
                <c:pt idx="985">
                  <c:v>90.955555555555563</c:v>
                </c:pt>
                <c:pt idx="986">
                  <c:v>92.532222222222231</c:v>
                </c:pt>
                <c:pt idx="987">
                  <c:v>96.23333333333332</c:v>
                </c:pt>
                <c:pt idx="988">
                  <c:v>95.764444444444436</c:v>
                </c:pt>
                <c:pt idx="989">
                  <c:v>97.47999999999999</c:v>
                </c:pt>
                <c:pt idx="990">
                  <c:v>102.03444444444443</c:v>
                </c:pt>
                <c:pt idx="991">
                  <c:v>102.59222222222222</c:v>
                </c:pt>
                <c:pt idx="992">
                  <c:v>104.12444444444444</c:v>
                </c:pt>
                <c:pt idx="993">
                  <c:v>102.61666666666667</c:v>
                </c:pt>
                <c:pt idx="994">
                  <c:v>103.51222222222222</c:v>
                </c:pt>
                <c:pt idx="995">
                  <c:v>103.16666666666667</c:v>
                </c:pt>
                <c:pt idx="996">
                  <c:v>103.97555555555556</c:v>
                </c:pt>
                <c:pt idx="997">
                  <c:v>103.94222222222223</c:v>
                </c:pt>
                <c:pt idx="998">
                  <c:v>102.25333333333333</c:v>
                </c:pt>
                <c:pt idx="999">
                  <c:v>101.77444444444444</c:v>
                </c:pt>
                <c:pt idx="1000">
                  <c:v>101.81222222222222</c:v>
                </c:pt>
                <c:pt idx="1001">
                  <c:v>102.19555555555556</c:v>
                </c:pt>
                <c:pt idx="1002">
                  <c:v>101.79</c:v>
                </c:pt>
                <c:pt idx="1003">
                  <c:v>100.8288888888889</c:v>
                </c:pt>
                <c:pt idx="1004">
                  <c:v>98.806666666666672</c:v>
                </c:pt>
                <c:pt idx="1005">
                  <c:v>98.196666666666658</c:v>
                </c:pt>
                <c:pt idx="1006">
                  <c:v>99.183333333333337</c:v>
                </c:pt>
                <c:pt idx="1007">
                  <c:v>100.59666666666666</c:v>
                </c:pt>
                <c:pt idx="1008">
                  <c:v>100.68333333333334</c:v>
                </c:pt>
                <c:pt idx="1009">
                  <c:v>98.894444444444446</c:v>
                </c:pt>
                <c:pt idx="1010">
                  <c:v>101.68222222222224</c:v>
                </c:pt>
                <c:pt idx="1011">
                  <c:v>100.77111111111111</c:v>
                </c:pt>
                <c:pt idx="1012">
                  <c:v>102.25999999999999</c:v>
                </c:pt>
                <c:pt idx="1013">
                  <c:v>102.85111111111112</c:v>
                </c:pt>
                <c:pt idx="1014">
                  <c:v>103.46444444444444</c:v>
                </c:pt>
                <c:pt idx="1015">
                  <c:v>104.88555555555556</c:v>
                </c:pt>
                <c:pt idx="1016">
                  <c:v>103.39222222222222</c:v>
                </c:pt>
                <c:pt idx="1017">
                  <c:v>103.27000000000001</c:v>
                </c:pt>
                <c:pt idx="1018">
                  <c:v>103.14777777777778</c:v>
                </c:pt>
                <c:pt idx="1019">
                  <c:v>102.54444444444445</c:v>
                </c:pt>
                <c:pt idx="1020">
                  <c:v>102.51111111111111</c:v>
                </c:pt>
                <c:pt idx="1021">
                  <c:v>102.70333333333333</c:v>
                </c:pt>
                <c:pt idx="1022">
                  <c:v>101.80444444444444</c:v>
                </c:pt>
                <c:pt idx="1023">
                  <c:v>101.41111111111111</c:v>
                </c:pt>
                <c:pt idx="1024">
                  <c:v>101.32555555555555</c:v>
                </c:pt>
                <c:pt idx="1025">
                  <c:v>101.94444444444444</c:v>
                </c:pt>
                <c:pt idx="1026">
                  <c:v>102.08666666666666</c:v>
                </c:pt>
              </c:numCache>
            </c:numRef>
          </c:val>
          <c:smooth val="0"/>
          <c:extLst>
            <c:ext xmlns:c16="http://schemas.microsoft.com/office/drawing/2014/chart" uri="{C3380CC4-5D6E-409C-BE32-E72D297353CC}">
              <c16:uniqueId val="{00000002-72B5-4FE7-8086-A0D1747F1006}"/>
            </c:ext>
          </c:extLst>
        </c:ser>
        <c:dLbls>
          <c:showLegendKey val="0"/>
          <c:showVal val="0"/>
          <c:showCatName val="0"/>
          <c:showSerName val="0"/>
          <c:showPercent val="0"/>
          <c:showBubbleSize val="0"/>
        </c:dLbls>
        <c:smooth val="0"/>
        <c:axId val="902851104"/>
        <c:axId val="902864064"/>
      </c:lineChart>
      <c:catAx>
        <c:axId val="90285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2864064"/>
        <c:crosses val="autoZero"/>
        <c:auto val="1"/>
        <c:lblAlgn val="ctr"/>
        <c:lblOffset val="100"/>
        <c:noMultiLvlLbl val="0"/>
      </c:catAx>
      <c:valAx>
        <c:axId val="902864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0285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709839</xdr:colOff>
      <xdr:row>23</xdr:row>
      <xdr:rowOff>61231</xdr:rowOff>
    </xdr:from>
    <xdr:to>
      <xdr:col>25</xdr:col>
      <xdr:colOff>412750</xdr:colOff>
      <xdr:row>37</xdr:row>
      <xdr:rowOff>158750</xdr:rowOff>
    </xdr:to>
    <xdr:graphicFrame macro="">
      <xdr:nvGraphicFramePr>
        <xdr:cNvPr id="4" name="Chart 2">
          <a:extLst>
            <a:ext uri="{FF2B5EF4-FFF2-40B4-BE49-F238E27FC236}">
              <a16:creationId xmlns:a16="http://schemas.microsoft.com/office/drawing/2014/main" id="{80755E12-F39E-45E9-A69D-22129C860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6803</xdr:colOff>
      <xdr:row>49</xdr:row>
      <xdr:rowOff>72572</xdr:rowOff>
    </xdr:from>
    <xdr:to>
      <xdr:col>11</xdr:col>
      <xdr:colOff>686814</xdr:colOff>
      <xdr:row>75</xdr:row>
      <xdr:rowOff>89478</xdr:rowOff>
    </xdr:to>
    <xdr:graphicFrame macro="">
      <xdr:nvGraphicFramePr>
        <xdr:cNvPr id="2" name="Graphique 4">
          <a:extLst>
            <a:ext uri="{FF2B5EF4-FFF2-40B4-BE49-F238E27FC236}">
              <a16:creationId xmlns:a16="http://schemas.microsoft.com/office/drawing/2014/main" id="{7FFCF2C6-B369-440D-911D-D83CF7034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33616</xdr:colOff>
      <xdr:row>23</xdr:row>
      <xdr:rowOff>56029</xdr:rowOff>
    </xdr:from>
    <xdr:to>
      <xdr:col>14</xdr:col>
      <xdr:colOff>638734</xdr:colOff>
      <xdr:row>37</xdr:row>
      <xdr:rowOff>156883</xdr:rowOff>
    </xdr:to>
    <xdr:graphicFrame macro="">
      <xdr:nvGraphicFramePr>
        <xdr:cNvPr id="3" name="Chart 2">
          <a:extLst>
            <a:ext uri="{FF2B5EF4-FFF2-40B4-BE49-F238E27FC236}">
              <a16:creationId xmlns:a16="http://schemas.microsoft.com/office/drawing/2014/main" id="{584F217B-86A2-421C-A91C-5AA41B26D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864052</xdr:colOff>
      <xdr:row>32</xdr:row>
      <xdr:rowOff>97971</xdr:rowOff>
    </xdr:from>
    <xdr:to>
      <xdr:col>16</xdr:col>
      <xdr:colOff>1170214</xdr:colOff>
      <xdr:row>46</xdr:row>
      <xdr:rowOff>174171</xdr:rowOff>
    </xdr:to>
    <xdr:graphicFrame macro="">
      <xdr:nvGraphicFramePr>
        <xdr:cNvPr id="117" name="Chart 2">
          <a:extLst>
            <a:ext uri="{FF2B5EF4-FFF2-40B4-BE49-F238E27FC236}">
              <a16:creationId xmlns:a16="http://schemas.microsoft.com/office/drawing/2014/main" id="{EEE68613-E4AC-D3C2-17FB-59B30CA1B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850445</xdr:colOff>
      <xdr:row>17</xdr:row>
      <xdr:rowOff>111578</xdr:rowOff>
    </xdr:from>
    <xdr:to>
      <xdr:col>16</xdr:col>
      <xdr:colOff>1197429</xdr:colOff>
      <xdr:row>31</xdr:row>
      <xdr:rowOff>160564</xdr:rowOff>
    </xdr:to>
    <xdr:graphicFrame macro="">
      <xdr:nvGraphicFramePr>
        <xdr:cNvPr id="2" name="Chart 1">
          <a:extLst>
            <a:ext uri="{FF2B5EF4-FFF2-40B4-BE49-F238E27FC236}">
              <a16:creationId xmlns:a16="http://schemas.microsoft.com/office/drawing/2014/main" id="{56193F3F-A485-C0F2-7CF5-F7F528357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1785104</xdr:colOff>
      <xdr:row>7</xdr:row>
      <xdr:rowOff>222030</xdr:rowOff>
    </xdr:from>
    <xdr:to>
      <xdr:col>12</xdr:col>
      <xdr:colOff>696720</xdr:colOff>
      <xdr:row>33</xdr:row>
      <xdr:rowOff>86056</xdr:rowOff>
    </xdr:to>
    <xdr:graphicFrame macro="">
      <xdr:nvGraphicFramePr>
        <xdr:cNvPr id="5" name="Graphique 4">
          <a:extLst>
            <a:ext uri="{FF2B5EF4-FFF2-40B4-BE49-F238E27FC236}">
              <a16:creationId xmlns:a16="http://schemas.microsoft.com/office/drawing/2014/main" id="{7C65D6B6-8BD9-4F15-6D8E-452277396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41</xdr:col>
      <xdr:colOff>360589</xdr:colOff>
      <xdr:row>13</xdr:row>
      <xdr:rowOff>29936</xdr:rowOff>
    </xdr:from>
    <xdr:to>
      <xdr:col>49</xdr:col>
      <xdr:colOff>34017</xdr:colOff>
      <xdr:row>27</xdr:row>
      <xdr:rowOff>106136</xdr:rowOff>
    </xdr:to>
    <xdr:graphicFrame macro="">
      <xdr:nvGraphicFramePr>
        <xdr:cNvPr id="2" name="Chart 1">
          <a:extLst>
            <a:ext uri="{FF2B5EF4-FFF2-40B4-BE49-F238E27FC236}">
              <a16:creationId xmlns:a16="http://schemas.microsoft.com/office/drawing/2014/main" id="{55668255-E949-36FB-327D-EB8C1B492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FA20DD-9F2E-4245-B66A-D0A2D76DE90B}" name="Table3" displayName="Table3" ref="A1:U29" totalsRowShown="0" headerRowCellStyle="Normal">
  <autoFilter ref="A1:U29" xr:uid="{91FA20DD-9F2E-4245-B66A-D0A2D76DE90B}"/>
  <tableColumns count="21">
    <tableColumn id="1" xr3:uid="{4CD56531-5092-484E-9B11-E4DF61C05D82}" name="SYMBOL" dataDxfId="8"/>
    <tableColumn id="2" xr3:uid="{5FAECF87-8118-48BF-83F0-AB5B46902FF5}" name="COMPANY NAME"/>
    <tableColumn id="3" xr3:uid="{BA22C67F-87B2-43E0-A1E6-7D0B27693BE4}" name="TRESHOLD" dataDxfId="7">
      <calculatedColumnFormula array="1">_xlfn.IFS(
AND(S2="inclusion",T2="-",U2="-"),"50%",
AND(S2="inclusion",T2="inclusion",U2="-"),"20%",
AND(S2="inclusion",T2="inclusion",U2="inclusion"),"10%",
AND(S2="-",T2="-",U2="-")," ")</calculatedColumnFormula>
    </tableColumn>
    <tableColumn id="4" xr3:uid="{1E1ECF23-13F4-4067-961B-FB5BBA072A5C}" name="MARKET CAP"/>
    <tableColumn id="5" xr3:uid="{5404C539-FFB3-4ECD-8DCF-8E67875CC706}" name="STROCK PRICE"/>
    <tableColumn id="6" xr3:uid="{E3784A65-8C7C-49FE-90B7-DCE57C199160}" name="% CHANGE"/>
    <tableColumn id="7" xr3:uid="{927C3EE7-CBF7-4DD9-AD7F-A820C6917823}" name="INDUSTRY"/>
    <tableColumn id="8" xr3:uid="{FE61B934-1540-489A-AF97-0700C239081C}" name="VOLUME"/>
    <tableColumn id="9" xr3:uid="{89B39292-0176-44D9-BED4-BB13B74F1711}" name="PE RATIO"/>
    <tableColumn id="10" xr3:uid="{70616858-E2F8-4AE9-B1B4-4FDD124BE1CE}" name="EMPLOYEES"/>
    <tableColumn id="11" xr3:uid="{E8112732-5139-4CA8-A339-D7801DADC8A2}" name="ROA"/>
    <tableColumn id="12" xr3:uid="{CFC86C4E-4864-4189-B6B5-5D008ADFA2D8}" name="TOTAL DEBT"/>
    <tableColumn id="13" xr3:uid="{E72367E6-5BD6-48C6-B33F-9C2F2C3D0454}" name="ASSETS"/>
    <tableColumn id="14" xr3:uid="{DB5276F4-D2F1-4D08-A56D-A43C7D5BD727}" name="REVENUE"/>
    <tableColumn id="15" xr3:uid="{65C4689D-DEED-4576-9655-C91689B57D11}" name="GLOBAL ESG" dataDxfId="6"/>
    <tableColumn id="16" xr3:uid="{AE1E968B-EDC7-426F-94AF-6944C21D51D3}" name="RISQUE  E" dataDxfId="5"/>
    <tableColumn id="17" xr3:uid="{92C252D3-913E-4805-9F7E-E1C18B1A58F7}" name="RISQUE S" dataDxfId="4"/>
    <tableColumn id="18" xr3:uid="{D2FE1BC5-D68B-4835-910B-22E009113055}" name="RISQUE G" dataDxfId="3"/>
    <tableColumn id="19" xr3:uid="{48809790-CD3A-4A7F-83F0-C59CCD0D7411}" name="Threshold PF 50%" dataDxfId="2">
      <calculatedColumnFormula>IF($O2&lt;=PERCENTILE($O$2:$O$29,0.5),"inclusion","-")</calculatedColumnFormula>
    </tableColumn>
    <tableColumn id="20" xr3:uid="{85035D22-8092-408A-B677-5F96CE27070D}" name="Threshold PF 20%" dataDxfId="1">
      <calculatedColumnFormula>IF($O2&lt;=PERCENTILE($O$2:$O$29,0.2),"inclusion","-")</calculatedColumnFormula>
    </tableColumn>
    <tableColumn id="21" xr3:uid="{220BE120-1506-4D37-A6FE-822665640D0F}" name="Threshold PF 10%" dataDxfId="0">
      <calculatedColumnFormula>IF($O2&lt;=PERCENTILE($O$2:$O$29,0.1),"inclusion","-")</calculatedColumnFormula>
    </tableColumn>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4662A-D310-4240-8035-93ECCA160963}">
  <sheetPr>
    <tabColor rgb="FFFFFF00"/>
  </sheetPr>
  <dimension ref="A1:T108"/>
  <sheetViews>
    <sheetView tabSelected="1" zoomScale="64" zoomScaleNormal="70" workbookViewId="0">
      <selection activeCell="C22" sqref="C22"/>
    </sheetView>
  </sheetViews>
  <sheetFormatPr defaultColWidth="8.5703125" defaultRowHeight="15" x14ac:dyDescent="0.25"/>
  <cols>
    <col min="1" max="1" width="14.28515625" style="119" customWidth="1"/>
    <col min="2" max="2" width="32.28515625" style="119" customWidth="1"/>
    <col min="3" max="3" width="16.28515625" style="119" bestFit="1" customWidth="1"/>
    <col min="4" max="4" width="13.7109375" style="119" bestFit="1" customWidth="1"/>
    <col min="5" max="5" width="16.28515625" style="119" bestFit="1" customWidth="1"/>
    <col min="6" max="6" width="16.140625" style="171" customWidth="1"/>
    <col min="7" max="7" width="8.28515625" style="119" customWidth="1"/>
    <col min="8" max="8" width="17.85546875" style="119" bestFit="1" customWidth="1"/>
    <col min="9" max="9" width="16.28515625" style="119" customWidth="1"/>
    <col min="10" max="10" width="22.42578125" style="119" bestFit="1" customWidth="1"/>
    <col min="11" max="11" width="14.85546875" style="119" bestFit="1" customWidth="1"/>
    <col min="12" max="12" width="17.85546875" style="119" bestFit="1" customWidth="1"/>
    <col min="13" max="13" width="17.28515625" style="119" bestFit="1" customWidth="1"/>
    <col min="14" max="14" width="17.85546875" style="119" bestFit="1" customWidth="1"/>
    <col min="15" max="20" width="18.85546875" style="119" customWidth="1"/>
    <col min="21" max="16384" width="8.5703125" style="119"/>
  </cols>
  <sheetData>
    <row r="1" spans="1:17" ht="29.25" customHeight="1" x14ac:dyDescent="0.25">
      <c r="A1" s="208" t="s">
        <v>1012</v>
      </c>
      <c r="B1" s="209"/>
      <c r="C1" s="209"/>
      <c r="D1" s="209"/>
      <c r="E1" s="209"/>
      <c r="F1" s="209"/>
      <c r="G1" s="209"/>
      <c r="H1" s="209"/>
      <c r="I1" s="209"/>
      <c r="J1" s="209"/>
      <c r="K1" s="209"/>
      <c r="L1" s="209"/>
      <c r="M1" s="209"/>
      <c r="N1" s="209"/>
      <c r="O1" s="209"/>
      <c r="P1" s="210"/>
    </row>
    <row r="2" spans="1:17" ht="15" customHeight="1" thickBot="1" x14ac:dyDescent="0.3">
      <c r="A2" s="211"/>
      <c r="B2" s="212"/>
      <c r="C2" s="212"/>
      <c r="D2" s="212"/>
      <c r="E2" s="212"/>
      <c r="F2" s="212"/>
      <c r="G2" s="212"/>
      <c r="H2" s="212"/>
      <c r="I2" s="212"/>
      <c r="J2" s="212"/>
      <c r="K2" s="212"/>
      <c r="L2" s="212"/>
      <c r="M2" s="212"/>
      <c r="N2" s="212"/>
      <c r="O2" s="212"/>
      <c r="P2" s="213"/>
    </row>
    <row r="3" spans="1:17" ht="15" customHeight="1" x14ac:dyDescent="0.25">
      <c r="A3" s="169" t="s">
        <v>976</v>
      </c>
      <c r="B3" s="170" t="s">
        <v>977</v>
      </c>
      <c r="C3" s="199" t="s">
        <v>1011</v>
      </c>
      <c r="D3" s="200"/>
      <c r="E3" s="200"/>
      <c r="F3" s="200"/>
      <c r="G3" s="200"/>
      <c r="H3" s="200"/>
      <c r="I3" s="200"/>
      <c r="J3" s="200"/>
      <c r="K3" s="200"/>
      <c r="L3" s="200"/>
      <c r="M3" s="200"/>
      <c r="N3" s="200"/>
      <c r="O3" s="200"/>
      <c r="P3" s="201"/>
    </row>
    <row r="4" spans="1:17" ht="15" customHeight="1" x14ac:dyDescent="0.25">
      <c r="A4" s="158" t="s">
        <v>978</v>
      </c>
      <c r="B4" s="159" t="s">
        <v>979</v>
      </c>
      <c r="C4" s="202"/>
      <c r="D4" s="203"/>
      <c r="E4" s="203"/>
      <c r="F4" s="203"/>
      <c r="G4" s="203"/>
      <c r="H4" s="203"/>
      <c r="I4" s="203"/>
      <c r="J4" s="203"/>
      <c r="K4" s="203"/>
      <c r="L4" s="203"/>
      <c r="M4" s="203"/>
      <c r="N4" s="203"/>
      <c r="O4" s="203"/>
      <c r="P4" s="204"/>
    </row>
    <row r="5" spans="1:17" ht="15" customHeight="1" x14ac:dyDescent="0.25">
      <c r="A5" s="158" t="s">
        <v>980</v>
      </c>
      <c r="B5" s="159" t="s">
        <v>981</v>
      </c>
      <c r="C5" s="202"/>
      <c r="D5" s="203"/>
      <c r="E5" s="203"/>
      <c r="F5" s="203"/>
      <c r="G5" s="203"/>
      <c r="H5" s="203"/>
      <c r="I5" s="203"/>
      <c r="J5" s="203"/>
      <c r="K5" s="203"/>
      <c r="L5" s="203"/>
      <c r="M5" s="203"/>
      <c r="N5" s="203"/>
      <c r="O5" s="203"/>
      <c r="P5" s="204"/>
    </row>
    <row r="6" spans="1:17" ht="15" customHeight="1" x14ac:dyDescent="0.25">
      <c r="A6" s="158" t="s">
        <v>982</v>
      </c>
      <c r="B6" s="159">
        <v>29</v>
      </c>
      <c r="C6" s="202"/>
      <c r="D6" s="203"/>
      <c r="E6" s="203"/>
      <c r="F6" s="203"/>
      <c r="G6" s="203"/>
      <c r="H6" s="203"/>
      <c r="I6" s="203"/>
      <c r="J6" s="203"/>
      <c r="K6" s="203"/>
      <c r="L6" s="203"/>
      <c r="M6" s="203"/>
      <c r="N6" s="203"/>
      <c r="O6" s="203"/>
      <c r="P6" s="204"/>
    </row>
    <row r="7" spans="1:17" ht="15" customHeight="1" x14ac:dyDescent="0.25">
      <c r="A7" s="158" t="s">
        <v>983</v>
      </c>
      <c r="B7" s="160">
        <v>43831</v>
      </c>
      <c r="C7" s="202"/>
      <c r="D7" s="203"/>
      <c r="E7" s="203"/>
      <c r="F7" s="203"/>
      <c r="G7" s="203"/>
      <c r="H7" s="203"/>
      <c r="I7" s="203"/>
      <c r="J7" s="203"/>
      <c r="K7" s="203"/>
      <c r="L7" s="203"/>
      <c r="M7" s="203"/>
      <c r="N7" s="203"/>
      <c r="O7" s="203"/>
      <c r="P7" s="204"/>
    </row>
    <row r="8" spans="1:17" ht="15" customHeight="1" x14ac:dyDescent="0.25">
      <c r="A8" s="158" t="s">
        <v>984</v>
      </c>
      <c r="B8" s="160">
        <v>45292</v>
      </c>
      <c r="C8" s="202"/>
      <c r="D8" s="203"/>
      <c r="E8" s="203"/>
      <c r="F8" s="203"/>
      <c r="G8" s="203"/>
      <c r="H8" s="203"/>
      <c r="I8" s="203"/>
      <c r="J8" s="203"/>
      <c r="K8" s="203"/>
      <c r="L8" s="203"/>
      <c r="M8" s="203"/>
      <c r="N8" s="203"/>
      <c r="O8" s="203"/>
      <c r="P8" s="204"/>
    </row>
    <row r="9" spans="1:17" ht="15" customHeight="1" x14ac:dyDescent="0.25">
      <c r="A9" s="158" t="s">
        <v>985</v>
      </c>
      <c r="B9" s="159" t="s">
        <v>13</v>
      </c>
      <c r="C9" s="202"/>
      <c r="D9" s="203"/>
      <c r="E9" s="203"/>
      <c r="F9" s="203"/>
      <c r="G9" s="203"/>
      <c r="H9" s="203"/>
      <c r="I9" s="203"/>
      <c r="J9" s="203"/>
      <c r="K9" s="203"/>
      <c r="L9" s="203"/>
      <c r="M9" s="203"/>
      <c r="N9" s="203"/>
      <c r="O9" s="203"/>
      <c r="P9" s="204"/>
    </row>
    <row r="10" spans="1:17" ht="15" customHeight="1" x14ac:dyDescent="0.25">
      <c r="A10" s="158" t="s">
        <v>986</v>
      </c>
      <c r="B10" s="159" t="s">
        <v>987</v>
      </c>
      <c r="C10" s="202"/>
      <c r="D10" s="203"/>
      <c r="E10" s="203"/>
      <c r="F10" s="203"/>
      <c r="G10" s="203"/>
      <c r="H10" s="203"/>
      <c r="I10" s="203"/>
      <c r="J10" s="203"/>
      <c r="K10" s="203"/>
      <c r="L10" s="203"/>
      <c r="M10" s="203"/>
      <c r="N10" s="203"/>
      <c r="O10" s="203"/>
      <c r="P10" s="204"/>
    </row>
    <row r="11" spans="1:17" ht="15" customHeight="1" thickBot="1" x14ac:dyDescent="0.3">
      <c r="A11" s="161" t="s">
        <v>988</v>
      </c>
      <c r="B11" s="162" t="s">
        <v>989</v>
      </c>
      <c r="C11" s="205"/>
      <c r="D11" s="206"/>
      <c r="E11" s="206"/>
      <c r="F11" s="206"/>
      <c r="G11" s="206"/>
      <c r="H11" s="206"/>
      <c r="I11" s="206"/>
      <c r="J11" s="206"/>
      <c r="K11" s="206"/>
      <c r="L11" s="206"/>
      <c r="M11" s="206"/>
      <c r="N11" s="206"/>
      <c r="O11" s="206"/>
      <c r="P11" s="207"/>
    </row>
    <row r="12" spans="1:17" ht="15" customHeight="1" x14ac:dyDescent="0.25">
      <c r="B12" s="171"/>
      <c r="C12" s="189"/>
      <c r="D12" s="189"/>
      <c r="E12" s="189"/>
      <c r="F12" s="189"/>
      <c r="G12" s="189"/>
      <c r="H12" s="189"/>
      <c r="I12" s="189"/>
      <c r="J12" s="189"/>
      <c r="K12" s="189"/>
      <c r="L12" s="189"/>
      <c r="M12" s="189"/>
      <c r="N12" s="189"/>
      <c r="O12" s="189"/>
      <c r="P12" s="189"/>
    </row>
    <row r="13" spans="1:17" ht="15" customHeight="1" x14ac:dyDescent="0.25">
      <c r="A13" s="214" t="s">
        <v>1009</v>
      </c>
      <c r="B13" s="214"/>
      <c r="C13" s="214"/>
      <c r="D13" s="214"/>
      <c r="E13" s="214"/>
    </row>
    <row r="14" spans="1:17" ht="15" customHeight="1" thickBot="1" x14ac:dyDescent="0.3">
      <c r="A14" s="214"/>
      <c r="B14" s="214"/>
      <c r="C14" s="214"/>
      <c r="D14" s="214"/>
      <c r="E14" s="214"/>
    </row>
    <row r="15" spans="1:17" ht="15" customHeight="1" x14ac:dyDescent="0.25">
      <c r="A15" s="214"/>
      <c r="B15" s="214"/>
      <c r="C15" s="214"/>
      <c r="D15" s="214"/>
      <c r="E15" s="214"/>
      <c r="H15" s="215" t="s">
        <v>1013</v>
      </c>
      <c r="I15" s="216"/>
      <c r="J15" s="216"/>
      <c r="K15" s="216"/>
      <c r="L15" s="216"/>
      <c r="M15" s="216"/>
      <c r="N15" s="216"/>
      <c r="O15" s="216"/>
      <c r="P15" s="216"/>
      <c r="Q15" s="217"/>
    </row>
    <row r="16" spans="1:17" ht="15.75" thickBot="1" x14ac:dyDescent="0.3">
      <c r="A16" s="186" t="s">
        <v>1015</v>
      </c>
      <c r="B16" s="186" t="s">
        <v>1016</v>
      </c>
      <c r="C16" s="186" t="s">
        <v>2</v>
      </c>
      <c r="D16" s="186" t="s">
        <v>1017</v>
      </c>
      <c r="E16" s="190"/>
      <c r="F16" s="186" t="s">
        <v>1018</v>
      </c>
      <c r="H16" s="218"/>
      <c r="I16" s="219"/>
      <c r="J16" s="219"/>
      <c r="K16" s="219"/>
      <c r="L16" s="219"/>
      <c r="M16" s="219"/>
      <c r="N16" s="219"/>
      <c r="O16" s="219"/>
      <c r="P16" s="219"/>
      <c r="Q16" s="220"/>
    </row>
    <row r="17" spans="1:19" ht="15.75" thickBot="1" x14ac:dyDescent="0.3">
      <c r="F17" s="119"/>
      <c r="H17" s="221"/>
      <c r="I17" s="223">
        <v>2020</v>
      </c>
      <c r="J17" s="224"/>
      <c r="K17" s="224">
        <v>2021</v>
      </c>
      <c r="L17" s="224"/>
      <c r="M17" s="224">
        <v>2022</v>
      </c>
      <c r="N17" s="224"/>
      <c r="O17" s="224">
        <v>2023</v>
      </c>
      <c r="P17" s="224"/>
      <c r="Q17" s="180"/>
    </row>
    <row r="18" spans="1:19" x14ac:dyDescent="0.25">
      <c r="A18" s="165" t="s">
        <v>959</v>
      </c>
      <c r="B18" s="166" t="s">
        <v>64</v>
      </c>
      <c r="C18" s="166">
        <v>122.95</v>
      </c>
      <c r="D18" s="166" t="s">
        <v>68</v>
      </c>
      <c r="E18" s="166"/>
      <c r="F18" s="187">
        <f>VLOOKUP(B18,Table3[[COMPANY NAME]:[GLOBAL ESG]],14,0)</f>
        <v>9.4</v>
      </c>
      <c r="H18" s="222"/>
      <c r="I18" s="176" t="s">
        <v>1014</v>
      </c>
      <c r="J18" s="177" t="s">
        <v>1004</v>
      </c>
      <c r="K18" s="177" t="s">
        <v>1014</v>
      </c>
      <c r="L18" s="177" t="s">
        <v>1004</v>
      </c>
      <c r="M18" s="177" t="s">
        <v>1014</v>
      </c>
      <c r="N18" s="177" t="s">
        <v>1004</v>
      </c>
      <c r="O18" s="177" t="s">
        <v>1014</v>
      </c>
      <c r="P18" s="177" t="s">
        <v>1004</v>
      </c>
      <c r="Q18" s="178" t="s">
        <v>1005</v>
      </c>
    </row>
    <row r="19" spans="1:19" x14ac:dyDescent="0.25">
      <c r="A19" s="154"/>
      <c r="B19" s="119" t="s">
        <v>265</v>
      </c>
      <c r="C19" s="119">
        <v>29.1</v>
      </c>
      <c r="D19" s="119" t="s">
        <v>25</v>
      </c>
      <c r="F19" s="171">
        <f>VLOOKUP(B19,Table3[[COMPANY NAME]:[GLOBAL ESG]],14,0)</f>
        <v>10.7</v>
      </c>
      <c r="H19" s="174" t="s">
        <v>950</v>
      </c>
      <c r="I19" s="181">
        <v>4.1374898016006972E-4</v>
      </c>
      <c r="J19" s="172">
        <v>2.3547357618508999E-2</v>
      </c>
      <c r="K19" s="172">
        <v>1.1761945201024407E-3</v>
      </c>
      <c r="L19" s="172">
        <v>1.4092720929890628E-2</v>
      </c>
      <c r="M19" s="172">
        <v>-1.159724980851857E-3</v>
      </c>
      <c r="N19" s="172">
        <v>1.9574991830714365E-2</v>
      </c>
      <c r="O19" s="172">
        <v>6.9683905038340485E-5</v>
      </c>
      <c r="P19" s="172">
        <v>1.3976508691468595E-2</v>
      </c>
      <c r="Q19" s="182">
        <v>-7.3496683843354629E-2</v>
      </c>
    </row>
    <row r="20" spans="1:19" x14ac:dyDescent="0.25">
      <c r="A20" s="167"/>
      <c r="B20" s="168" t="s">
        <v>308</v>
      </c>
      <c r="C20" s="168">
        <v>21.24</v>
      </c>
      <c r="D20" s="168" t="s">
        <v>311</v>
      </c>
      <c r="E20" s="168"/>
      <c r="F20" s="188">
        <f>VLOOKUP(B20,Table3[[COMPANY NAME]:[GLOBAL ESG]],14,0)</f>
        <v>7.6</v>
      </c>
      <c r="H20" s="174" t="s">
        <v>951</v>
      </c>
      <c r="I20" s="181">
        <v>7.7324800681210007E-4</v>
      </c>
      <c r="J20" s="172">
        <v>1.9673415369508739E-2</v>
      </c>
      <c r="K20" s="172">
        <v>1.7493279115635225E-3</v>
      </c>
      <c r="L20" s="172">
        <v>1.3069732736381784E-2</v>
      </c>
      <c r="M20" s="172">
        <v>-4.4462558478336364E-4</v>
      </c>
      <c r="N20" s="172">
        <v>2.0223076522069759E-2</v>
      </c>
      <c r="O20" s="172">
        <v>8.0645849063276057E-4</v>
      </c>
      <c r="P20" s="172">
        <v>1.3868084782656897E-2</v>
      </c>
      <c r="Q20" s="182">
        <v>0.54972046649960526</v>
      </c>
    </row>
    <row r="21" spans="1:19" x14ac:dyDescent="0.25">
      <c r="H21" s="174" t="s">
        <v>952</v>
      </c>
      <c r="I21" s="181">
        <v>6.1846362810308601E-4</v>
      </c>
      <c r="J21" s="172">
        <v>1.9125869000592061E-2</v>
      </c>
      <c r="K21" s="172">
        <v>1.5892454969116563E-3</v>
      </c>
      <c r="L21" s="172">
        <v>1.2013791267059473E-2</v>
      </c>
      <c r="M21" s="172">
        <v>-3.6148371273797699E-4</v>
      </c>
      <c r="N21" s="172">
        <v>1.882788490954598E-2</v>
      </c>
      <c r="O21" s="172">
        <v>6.8572294349570533E-4</v>
      </c>
      <c r="P21" s="172">
        <v>1.2963743528190805E-2</v>
      </c>
      <c r="Q21" s="182">
        <v>0.49889448520954865</v>
      </c>
    </row>
    <row r="22" spans="1:19" x14ac:dyDescent="0.25">
      <c r="A22" s="165" t="s">
        <v>960</v>
      </c>
      <c r="B22" s="166" t="s">
        <v>43</v>
      </c>
      <c r="C22" s="166">
        <v>213.76</v>
      </c>
      <c r="D22" s="166" t="s">
        <v>25</v>
      </c>
      <c r="E22" s="166"/>
      <c r="F22" s="187">
        <f>VLOOKUP(B22,Table3[[COMPANY NAME]:[GLOBAL ESG]],14,0)</f>
        <v>12.7</v>
      </c>
      <c r="H22" s="174" t="s">
        <v>957</v>
      </c>
      <c r="I22" s="181">
        <v>3.6325297485021829E-4</v>
      </c>
      <c r="J22" s="172">
        <v>1.9728773894070607E-2</v>
      </c>
      <c r="K22" s="172">
        <v>1.3431894782674483E-3</v>
      </c>
      <c r="L22" s="172">
        <v>1.1267582457194206E-2</v>
      </c>
      <c r="M22" s="172">
        <v>-2.8248958289699816E-4</v>
      </c>
      <c r="N22" s="172">
        <v>1.722677361509909E-2</v>
      </c>
      <c r="O22" s="172">
        <v>6.2251280504869121E-4</v>
      </c>
      <c r="P22" s="172">
        <v>1.1719348390886786E-2</v>
      </c>
      <c r="Q22" s="182">
        <v>0.3890347650810897</v>
      </c>
    </row>
    <row r="23" spans="1:19" ht="15.75" thickBot="1" x14ac:dyDescent="0.3">
      <c r="A23" s="154"/>
      <c r="B23" s="119" t="s">
        <v>64</v>
      </c>
      <c r="C23" s="119">
        <v>122.95</v>
      </c>
      <c r="D23" s="119" t="s">
        <v>68</v>
      </c>
      <c r="F23" s="171">
        <f>VLOOKUP(B23,Table3[[COMPANY NAME]:[GLOBAL ESG]],14,0)</f>
        <v>9.4</v>
      </c>
      <c r="H23" s="175" t="s">
        <v>947</v>
      </c>
      <c r="I23" s="179">
        <v>-9.0463382328347629E-5</v>
      </c>
      <c r="J23" s="173">
        <v>2.0196028544454566E-2</v>
      </c>
      <c r="K23" s="173">
        <v>1.0372076855148114E-3</v>
      </c>
      <c r="L23" s="173">
        <v>9.2290634089530962E-3</v>
      </c>
      <c r="M23" s="173">
        <v>-2.9089428402681073E-4</v>
      </c>
      <c r="N23" s="173">
        <v>1.370195037852992E-2</v>
      </c>
      <c r="O23" s="173">
        <v>6.0548674036217296E-4</v>
      </c>
      <c r="P23" s="173">
        <v>8.5918955892441556E-3</v>
      </c>
      <c r="Q23" s="183"/>
    </row>
    <row r="24" spans="1:19" x14ac:dyDescent="0.25">
      <c r="A24" s="154"/>
      <c r="B24" s="119" t="s">
        <v>243</v>
      </c>
      <c r="C24" s="119">
        <v>35.369999999999997</v>
      </c>
      <c r="D24" s="119" t="s">
        <v>247</v>
      </c>
      <c r="F24" s="171">
        <f>VLOOKUP(B24,Table3[[COMPANY NAME]:[GLOBAL ESG]],14,0)</f>
        <v>12.8</v>
      </c>
      <c r="O24" s="129"/>
      <c r="P24" s="130"/>
    </row>
    <row r="25" spans="1:19" x14ac:dyDescent="0.25">
      <c r="B25" s="119" t="s">
        <v>265</v>
      </c>
      <c r="C25" s="119">
        <v>29.1</v>
      </c>
      <c r="D25" s="119" t="s">
        <v>25</v>
      </c>
      <c r="F25" s="171">
        <f>VLOOKUP(B25,Table3[[COMPANY NAME]:[GLOBAL ESG]],14,0)</f>
        <v>10.7</v>
      </c>
      <c r="O25" s="129"/>
      <c r="P25" s="130"/>
    </row>
    <row r="26" spans="1:19" x14ac:dyDescent="0.25">
      <c r="B26" s="119" t="s">
        <v>297</v>
      </c>
      <c r="C26" s="119">
        <v>21.79</v>
      </c>
      <c r="D26" s="119" t="s">
        <v>301</v>
      </c>
      <c r="F26" s="171">
        <f>VLOOKUP(B26,Table3[[COMPANY NAME]:[GLOBAL ESG]],14,0)</f>
        <v>11.5</v>
      </c>
      <c r="O26" s="129"/>
      <c r="P26" s="130"/>
      <c r="S26" s="129"/>
    </row>
    <row r="27" spans="1:19" x14ac:dyDescent="0.25">
      <c r="A27" s="167"/>
      <c r="B27" s="168" t="s">
        <v>308</v>
      </c>
      <c r="C27" s="168">
        <v>21.24</v>
      </c>
      <c r="D27" s="168" t="s">
        <v>311</v>
      </c>
      <c r="E27" s="168"/>
      <c r="F27" s="188">
        <f>VLOOKUP(B27,Table3[[COMPANY NAME]:[GLOBAL ESG]],14,0)</f>
        <v>7.6</v>
      </c>
    </row>
    <row r="28" spans="1:19" x14ac:dyDescent="0.25">
      <c r="A28" s="154"/>
    </row>
    <row r="29" spans="1:19" x14ac:dyDescent="0.25">
      <c r="A29" s="154"/>
    </row>
    <row r="30" spans="1:19" x14ac:dyDescent="0.25">
      <c r="A30" s="165" t="s">
        <v>961</v>
      </c>
      <c r="B30" s="166" t="s">
        <v>21</v>
      </c>
      <c r="C30" s="166">
        <v>246.65</v>
      </c>
      <c r="D30" s="166" t="s">
        <v>25</v>
      </c>
      <c r="E30" s="166"/>
      <c r="F30" s="187">
        <f>VLOOKUP(B30,Table3[[COMPANY NAME]:[GLOBAL ESG]],14,0)</f>
        <v>13.8</v>
      </c>
    </row>
    <row r="31" spans="1:19" ht="15" customHeight="1" x14ac:dyDescent="0.25">
      <c r="A31" s="154"/>
      <c r="B31" s="119" t="s">
        <v>43</v>
      </c>
      <c r="C31" s="119">
        <v>213.76</v>
      </c>
      <c r="D31" s="119" t="s">
        <v>25</v>
      </c>
      <c r="F31" s="171">
        <f>VLOOKUP(B31,Table3[[COMPANY NAME]:[GLOBAL ESG]],14,0)</f>
        <v>12.7</v>
      </c>
    </row>
    <row r="32" spans="1:19" ht="15" customHeight="1" x14ac:dyDescent="0.25">
      <c r="A32" s="154"/>
      <c r="B32" s="119" t="s">
        <v>64</v>
      </c>
      <c r="C32" s="119">
        <v>122.95</v>
      </c>
      <c r="D32" s="119" t="s">
        <v>68</v>
      </c>
      <c r="F32" s="171">
        <f>VLOOKUP(B32,Table3[[COMPANY NAME]:[GLOBAL ESG]],14,0)</f>
        <v>9.4</v>
      </c>
    </row>
    <row r="33" spans="1:20" x14ac:dyDescent="0.25">
      <c r="A33" s="154"/>
      <c r="B33" s="119" t="s">
        <v>75</v>
      </c>
      <c r="C33" s="119">
        <v>119.71</v>
      </c>
      <c r="D33" s="119" t="s">
        <v>79</v>
      </c>
      <c r="F33" s="171">
        <f>VLOOKUP(B33,Table3[[COMPANY NAME]:[GLOBAL ESG]],14,0)</f>
        <v>16.7</v>
      </c>
    </row>
    <row r="34" spans="1:20" ht="15" customHeight="1" x14ac:dyDescent="0.25">
      <c r="A34" s="154"/>
      <c r="B34" s="119" t="s">
        <v>107</v>
      </c>
      <c r="C34" s="119">
        <v>101.14</v>
      </c>
      <c r="D34" s="119" t="s">
        <v>111</v>
      </c>
      <c r="F34" s="171">
        <f>VLOOKUP(B34,Table3[[COMPANY NAME]:[GLOBAL ESG]],14,0)</f>
        <v>13.8</v>
      </c>
    </row>
    <row r="35" spans="1:20" x14ac:dyDescent="0.25">
      <c r="B35" s="119" t="s">
        <v>129</v>
      </c>
      <c r="C35" s="119">
        <v>85.54</v>
      </c>
      <c r="D35" s="119" t="s">
        <v>133</v>
      </c>
      <c r="F35" s="171">
        <f>VLOOKUP(B35,Table3[[COMPANY NAME]:[GLOBAL ESG]],14,0)</f>
        <v>17.2</v>
      </c>
    </row>
    <row r="36" spans="1:20" x14ac:dyDescent="0.25">
      <c r="B36" s="119" t="s">
        <v>149</v>
      </c>
      <c r="C36" s="119">
        <v>82.42</v>
      </c>
      <c r="D36" s="119" t="s">
        <v>153</v>
      </c>
      <c r="F36" s="171">
        <f>VLOOKUP(B36,Table3[[COMPANY NAME]:[GLOBAL ESG]],14,0)</f>
        <v>16.3</v>
      </c>
    </row>
    <row r="37" spans="1:20" x14ac:dyDescent="0.25">
      <c r="B37" s="119" t="s">
        <v>171</v>
      </c>
      <c r="C37" s="119">
        <v>48.5</v>
      </c>
      <c r="D37" s="119" t="s">
        <v>175</v>
      </c>
      <c r="F37" s="171">
        <f>VLOOKUP(B37,Table3[[COMPANY NAME]:[GLOBAL ESG]],14,0)</f>
        <v>17.600000000000001</v>
      </c>
    </row>
    <row r="38" spans="1:20" x14ac:dyDescent="0.25">
      <c r="A38" s="154"/>
      <c r="B38" s="119" t="s">
        <v>223</v>
      </c>
      <c r="C38" s="119">
        <v>41.13</v>
      </c>
      <c r="D38" s="119" t="s">
        <v>133</v>
      </c>
      <c r="F38" s="171">
        <f>VLOOKUP(B38,Table3[[COMPANY NAME]:[GLOBAL ESG]],14,0)</f>
        <v>15.4</v>
      </c>
    </row>
    <row r="39" spans="1:20" ht="15.75" thickBot="1" x14ac:dyDescent="0.3">
      <c r="A39" s="154"/>
      <c r="B39" s="119" t="s">
        <v>243</v>
      </c>
      <c r="C39" s="119">
        <v>35.369999999999997</v>
      </c>
      <c r="D39" s="119" t="s">
        <v>247</v>
      </c>
      <c r="F39" s="171">
        <f>VLOOKUP(B39,Table3[[COMPANY NAME]:[GLOBAL ESG]],14,0)</f>
        <v>12.8</v>
      </c>
    </row>
    <row r="40" spans="1:20" x14ac:dyDescent="0.25">
      <c r="A40" s="154"/>
      <c r="B40" s="119" t="s">
        <v>254</v>
      </c>
      <c r="C40" s="119">
        <v>34.36</v>
      </c>
      <c r="D40" s="119" t="s">
        <v>258</v>
      </c>
      <c r="F40" s="171">
        <f>VLOOKUP(B40,Table3[[COMPANY NAME]:[GLOBAL ESG]],14,0)</f>
        <v>15</v>
      </c>
      <c r="H40" s="215" t="s">
        <v>966</v>
      </c>
      <c r="I40" s="216"/>
      <c r="J40" s="216"/>
      <c r="K40" s="216"/>
      <c r="L40" s="216"/>
      <c r="M40" s="217"/>
      <c r="O40" s="215" t="s">
        <v>1010</v>
      </c>
      <c r="P40" s="216"/>
      <c r="Q40" s="216"/>
      <c r="R40" s="216"/>
      <c r="S40" s="216"/>
      <c r="T40" s="217"/>
    </row>
    <row r="41" spans="1:20" ht="15.75" thickBot="1" x14ac:dyDescent="0.3">
      <c r="A41" s="154"/>
      <c r="B41" s="119" t="s">
        <v>265</v>
      </c>
      <c r="C41" s="119">
        <v>29.1</v>
      </c>
      <c r="D41" s="119" t="s">
        <v>25</v>
      </c>
      <c r="F41" s="171">
        <f>VLOOKUP(B41,Table3[[COMPANY NAME]:[GLOBAL ESG]],14,0)</f>
        <v>10.7</v>
      </c>
      <c r="H41" s="218"/>
      <c r="I41" s="219"/>
      <c r="J41" s="219"/>
      <c r="K41" s="219"/>
      <c r="L41" s="219"/>
      <c r="M41" s="220"/>
      <c r="O41" s="218"/>
      <c r="P41" s="219"/>
      <c r="Q41" s="219"/>
      <c r="R41" s="219"/>
      <c r="S41" s="219"/>
      <c r="T41" s="220"/>
    </row>
    <row r="42" spans="1:20" ht="15.75" thickBot="1" x14ac:dyDescent="0.3">
      <c r="A42" s="154"/>
      <c r="B42" s="119" t="s">
        <v>297</v>
      </c>
      <c r="C42" s="119">
        <v>21.79</v>
      </c>
      <c r="D42" s="119" t="s">
        <v>301</v>
      </c>
      <c r="F42" s="171">
        <f>VLOOKUP(B42,Table3[[COMPANY NAME]:[GLOBAL ESG]],14,0)</f>
        <v>11.5</v>
      </c>
      <c r="H42" s="120"/>
      <c r="I42" s="121" t="s">
        <v>950</v>
      </c>
      <c r="J42" s="121" t="s">
        <v>951</v>
      </c>
      <c r="K42" s="121" t="s">
        <v>952</v>
      </c>
      <c r="L42" s="121" t="s">
        <v>957</v>
      </c>
      <c r="M42" s="122" t="s">
        <v>947</v>
      </c>
      <c r="O42" s="191"/>
      <c r="P42" s="192">
        <v>2020</v>
      </c>
      <c r="Q42" s="192">
        <v>2021</v>
      </c>
      <c r="R42" s="192">
        <v>2022</v>
      </c>
      <c r="S42" s="192">
        <v>2023</v>
      </c>
      <c r="T42" s="193" t="s">
        <v>1003</v>
      </c>
    </row>
    <row r="43" spans="1:20" x14ac:dyDescent="0.25">
      <c r="A43" s="167"/>
      <c r="B43" s="168" t="s">
        <v>308</v>
      </c>
      <c r="C43" s="168">
        <v>21.24</v>
      </c>
      <c r="D43" s="168" t="s">
        <v>311</v>
      </c>
      <c r="E43" s="168"/>
      <c r="F43" s="188">
        <f>VLOOKUP(B43,Table3[[COMPANY NAME]:[GLOBAL ESG]],14,0)</f>
        <v>7.6</v>
      </c>
      <c r="H43" s="123" t="s">
        <v>950</v>
      </c>
      <c r="I43" s="119">
        <v>1</v>
      </c>
      <c r="M43" s="124"/>
      <c r="O43" s="163" t="s">
        <v>959</v>
      </c>
      <c r="P43" s="194">
        <v>0.88657355721855458</v>
      </c>
      <c r="Q43" s="194">
        <v>0.99119506119401535</v>
      </c>
      <c r="R43" s="194">
        <v>0.95083378529992757</v>
      </c>
      <c r="S43" s="194">
        <v>0.98441280515481355</v>
      </c>
      <c r="T43" s="195">
        <v>0.92437413143071134</v>
      </c>
    </row>
    <row r="44" spans="1:20" x14ac:dyDescent="0.25">
      <c r="A44" s="154"/>
      <c r="H44" s="125" t="s">
        <v>951</v>
      </c>
      <c r="I44" s="119">
        <v>0.74913145772971668</v>
      </c>
      <c r="J44" s="119">
        <v>1</v>
      </c>
      <c r="M44" s="124"/>
      <c r="O44" s="163" t="s">
        <v>960</v>
      </c>
      <c r="P44" s="194">
        <v>0.71526424145796286</v>
      </c>
      <c r="Q44" s="194">
        <v>0.85445470097340626</v>
      </c>
      <c r="R44" s="194">
        <v>0.90603183036043977</v>
      </c>
      <c r="S44" s="194">
        <v>0.94530632808141368</v>
      </c>
      <c r="T44" s="195">
        <v>0.80152072521366757</v>
      </c>
    </row>
    <row r="45" spans="1:20" x14ac:dyDescent="0.25">
      <c r="A45" s="154"/>
      <c r="H45" s="125" t="s">
        <v>952</v>
      </c>
      <c r="I45" s="119">
        <v>0.86311815111924139</v>
      </c>
      <c r="J45" s="119">
        <v>0.80542131487657864</v>
      </c>
      <c r="K45" s="119">
        <v>1</v>
      </c>
      <c r="M45" s="124"/>
      <c r="O45" s="163" t="s">
        <v>961</v>
      </c>
      <c r="P45" s="194">
        <v>0.7305964324355515</v>
      </c>
      <c r="Q45" s="194">
        <v>0.85597723359219779</v>
      </c>
      <c r="R45" s="194">
        <v>0.88756967937094444</v>
      </c>
      <c r="S45" s="194">
        <v>0.92787179611138093</v>
      </c>
      <c r="T45" s="195">
        <v>0.80351610146336894</v>
      </c>
    </row>
    <row r="46" spans="1:20" ht="15.75" thickBot="1" x14ac:dyDescent="0.3">
      <c r="A46" s="165" t="s">
        <v>962</v>
      </c>
      <c r="B46" s="166" t="s">
        <v>21</v>
      </c>
      <c r="C46" s="166">
        <v>246.65</v>
      </c>
      <c r="D46" s="166" t="s">
        <v>25</v>
      </c>
      <c r="E46" s="166"/>
      <c r="F46" s="187">
        <f>VLOOKUP(B46,Table3[[COMPANY NAME]:[GLOBAL ESG]],14,0)</f>
        <v>13.8</v>
      </c>
      <c r="H46" s="125" t="s">
        <v>957</v>
      </c>
      <c r="I46" s="119">
        <v>0.84369372743364279</v>
      </c>
      <c r="J46" s="119">
        <v>0.74820415403090978</v>
      </c>
      <c r="K46" s="119">
        <v>0.92464750960825215</v>
      </c>
      <c r="L46" s="119">
        <v>1</v>
      </c>
      <c r="M46" s="124"/>
      <c r="O46" s="164" t="s">
        <v>962</v>
      </c>
      <c r="P46" s="196">
        <v>0.77916166106198159</v>
      </c>
      <c r="Q46" s="196">
        <v>0.84584430601605476</v>
      </c>
      <c r="R46" s="196">
        <v>0.84060330764243452</v>
      </c>
      <c r="S46" s="196">
        <v>0.86713661744105708</v>
      </c>
      <c r="T46" s="197">
        <v>0.81086794495560011</v>
      </c>
    </row>
    <row r="47" spans="1:20" ht="15.75" thickBot="1" x14ac:dyDescent="0.3">
      <c r="A47" s="154"/>
      <c r="B47" s="119" t="s">
        <v>32</v>
      </c>
      <c r="C47" s="119">
        <v>214.69</v>
      </c>
      <c r="D47" s="119" t="s">
        <v>36</v>
      </c>
      <c r="F47" s="171">
        <f>VLOOKUP(B47,Table3[[COMPANY NAME]:[GLOBAL ESG]],14,0)</f>
        <v>18.399999999999999</v>
      </c>
      <c r="H47" s="126" t="s">
        <v>947</v>
      </c>
      <c r="I47" s="127">
        <v>0.69579364108182684</v>
      </c>
      <c r="J47" s="127">
        <v>0.53845445191790975</v>
      </c>
      <c r="K47" s="127">
        <v>0.71870142008328508</v>
      </c>
      <c r="L47" s="127">
        <v>0.7421417050826018</v>
      </c>
      <c r="M47" s="128">
        <v>1</v>
      </c>
    </row>
    <row r="48" spans="1:20" x14ac:dyDescent="0.25">
      <c r="A48" s="154"/>
      <c r="B48" s="119" t="s">
        <v>43</v>
      </c>
      <c r="C48" s="119">
        <v>213.76</v>
      </c>
      <c r="D48" s="119" t="s">
        <v>25</v>
      </c>
      <c r="F48" s="171">
        <f>VLOOKUP(B48,Table3[[COMPANY NAME]:[GLOBAL ESG]],14,0)</f>
        <v>12.7</v>
      </c>
    </row>
    <row r="49" spans="1:6" x14ac:dyDescent="0.25">
      <c r="A49" s="154"/>
      <c r="B49" s="119" t="s">
        <v>53</v>
      </c>
      <c r="C49" s="119">
        <v>145.47</v>
      </c>
      <c r="D49" s="119" t="s">
        <v>57</v>
      </c>
      <c r="F49" s="171">
        <f>VLOOKUP(B49,Table3[[COMPANY NAME]:[GLOBAL ESG]],14,0)</f>
        <v>24.1</v>
      </c>
    </row>
    <row r="50" spans="1:6" x14ac:dyDescent="0.25">
      <c r="A50" s="154"/>
      <c r="B50" s="119" t="s">
        <v>64</v>
      </c>
      <c r="C50" s="119">
        <v>122.95</v>
      </c>
      <c r="D50" s="119" t="s">
        <v>68</v>
      </c>
      <c r="F50" s="171">
        <f>VLOOKUP(B50,Table3[[COMPANY NAME]:[GLOBAL ESG]],14,0)</f>
        <v>9.4</v>
      </c>
    </row>
    <row r="51" spans="1:6" x14ac:dyDescent="0.25">
      <c r="B51" s="119" t="s">
        <v>75</v>
      </c>
      <c r="C51" s="119">
        <v>119.71</v>
      </c>
      <c r="D51" s="119" t="s">
        <v>79</v>
      </c>
      <c r="F51" s="171">
        <f>VLOOKUP(B51,Table3[[COMPANY NAME]:[GLOBAL ESG]],14,0)</f>
        <v>16.7</v>
      </c>
    </row>
    <row r="52" spans="1:6" x14ac:dyDescent="0.25">
      <c r="B52" s="119" t="s">
        <v>86</v>
      </c>
      <c r="C52" s="119">
        <v>116.56</v>
      </c>
      <c r="D52" s="119" t="s">
        <v>57</v>
      </c>
      <c r="F52" s="171">
        <f>VLOOKUP(B52,Table3[[COMPANY NAME]:[GLOBAL ESG]],14,0)</f>
        <v>28.7</v>
      </c>
    </row>
    <row r="53" spans="1:6" x14ac:dyDescent="0.25">
      <c r="B53" s="119" t="s">
        <v>96</v>
      </c>
      <c r="C53" s="119">
        <v>113.08</v>
      </c>
      <c r="D53" s="119" t="s">
        <v>100</v>
      </c>
      <c r="F53" s="171">
        <f>VLOOKUP(B53,Table3[[COMPANY NAME]:[GLOBAL ESG]],14,0)</f>
        <v>31.7</v>
      </c>
    </row>
    <row r="54" spans="1:6" x14ac:dyDescent="0.25">
      <c r="B54" s="119" t="s">
        <v>107</v>
      </c>
      <c r="C54" s="119">
        <v>101.14</v>
      </c>
      <c r="D54" s="119" t="s">
        <v>111</v>
      </c>
      <c r="F54" s="171">
        <f>VLOOKUP(B54,Table3[[COMPANY NAME]:[GLOBAL ESG]],14,0)</f>
        <v>13.8</v>
      </c>
    </row>
    <row r="55" spans="1:6" x14ac:dyDescent="0.25">
      <c r="B55" s="119" t="s">
        <v>118</v>
      </c>
      <c r="C55" s="119">
        <v>96.95</v>
      </c>
      <c r="D55" s="119" t="s">
        <v>122</v>
      </c>
      <c r="F55" s="171">
        <f>VLOOKUP(B55,Table3[[COMPANY NAME]:[GLOBAL ESG]],14,0)</f>
        <v>19</v>
      </c>
    </row>
    <row r="56" spans="1:6" x14ac:dyDescent="0.25">
      <c r="B56" s="119" t="s">
        <v>129</v>
      </c>
      <c r="C56" s="119">
        <v>85.54</v>
      </c>
      <c r="D56" s="119" t="s">
        <v>133</v>
      </c>
      <c r="F56" s="171">
        <f>VLOOKUP(B56,Table3[[COMPANY NAME]:[GLOBAL ESG]],14,0)</f>
        <v>17.2</v>
      </c>
    </row>
    <row r="57" spans="1:6" x14ac:dyDescent="0.25">
      <c r="B57" s="119" t="s">
        <v>140</v>
      </c>
      <c r="C57" s="119">
        <v>85.15</v>
      </c>
      <c r="D57" s="119" t="s">
        <v>25</v>
      </c>
      <c r="F57" s="171">
        <f>VLOOKUP(B57,Table3[[COMPANY NAME]:[GLOBAL ESG]],14,0)</f>
        <v>23.7</v>
      </c>
    </row>
    <row r="58" spans="1:6" x14ac:dyDescent="0.25">
      <c r="B58" s="119" t="s">
        <v>149</v>
      </c>
      <c r="C58" s="119">
        <v>82.42</v>
      </c>
      <c r="D58" s="119" t="s">
        <v>153</v>
      </c>
      <c r="F58" s="171">
        <f>VLOOKUP(B58,Table3[[COMPANY NAME]:[GLOBAL ESG]],14,0)</f>
        <v>16.3</v>
      </c>
    </row>
    <row r="59" spans="1:6" x14ac:dyDescent="0.25">
      <c r="B59" s="119" t="s">
        <v>160</v>
      </c>
      <c r="C59" s="119">
        <v>62.45</v>
      </c>
      <c r="D59" s="119" t="s">
        <v>164</v>
      </c>
      <c r="F59" s="171">
        <f>VLOOKUP(B59,Table3[[COMPANY NAME]:[GLOBAL ESG]],14,0)</f>
        <v>25.4</v>
      </c>
    </row>
    <row r="60" spans="1:6" x14ac:dyDescent="0.25">
      <c r="B60" s="119" t="s">
        <v>171</v>
      </c>
      <c r="C60" s="119">
        <v>48.5</v>
      </c>
      <c r="D60" s="119" t="s">
        <v>175</v>
      </c>
      <c r="F60" s="171">
        <f>VLOOKUP(B60,Table3[[COMPANY NAME]:[GLOBAL ESG]],14,0)</f>
        <v>17.600000000000001</v>
      </c>
    </row>
    <row r="61" spans="1:6" x14ac:dyDescent="0.25">
      <c r="B61" s="119" t="s">
        <v>182</v>
      </c>
      <c r="C61" s="119">
        <v>47.46</v>
      </c>
      <c r="D61" s="119" t="s">
        <v>133</v>
      </c>
      <c r="F61" s="171">
        <f>VLOOKUP(B61,Table3[[COMPANY NAME]:[GLOBAL ESG]],14,0)</f>
        <v>20.6</v>
      </c>
    </row>
    <row r="62" spans="1:6" x14ac:dyDescent="0.25">
      <c r="B62" s="119" t="s">
        <v>192</v>
      </c>
      <c r="C62" s="119">
        <v>45.63</v>
      </c>
      <c r="D62" s="119" t="s">
        <v>57</v>
      </c>
      <c r="F62" s="171">
        <f>VLOOKUP(B62,Table3[[COMPANY NAME]:[GLOBAL ESG]],14,0)</f>
        <v>27.3</v>
      </c>
    </row>
    <row r="63" spans="1:6" x14ac:dyDescent="0.25">
      <c r="B63" s="119" t="s">
        <v>202</v>
      </c>
      <c r="C63" s="119">
        <v>45.28</v>
      </c>
      <c r="D63" s="119" t="s">
        <v>205</v>
      </c>
      <c r="F63" s="171">
        <f>VLOOKUP(B63,Table3[[COMPANY NAME]:[GLOBAL ESG]],14,0)</f>
        <v>18.899999999999999</v>
      </c>
    </row>
    <row r="64" spans="1:6" x14ac:dyDescent="0.25">
      <c r="B64" s="119" t="s">
        <v>212</v>
      </c>
      <c r="C64" s="119">
        <v>42.79</v>
      </c>
      <c r="D64" s="119" t="s">
        <v>216</v>
      </c>
      <c r="F64" s="171">
        <f>VLOOKUP(B64,Table3[[COMPANY NAME]:[GLOBAL ESG]],14,0)</f>
        <v>27.4</v>
      </c>
    </row>
    <row r="65" spans="1:6" x14ac:dyDescent="0.25">
      <c r="B65" s="119" t="s">
        <v>223</v>
      </c>
      <c r="C65" s="119">
        <v>41.13</v>
      </c>
      <c r="D65" s="119" t="s">
        <v>133</v>
      </c>
      <c r="F65" s="171">
        <f>VLOOKUP(B65,Table3[[COMPANY NAME]:[GLOBAL ESG]],14,0)</f>
        <v>15.4</v>
      </c>
    </row>
    <row r="66" spans="1:6" x14ac:dyDescent="0.25">
      <c r="B66" s="119" t="s">
        <v>232</v>
      </c>
      <c r="C66" s="119">
        <v>36.22</v>
      </c>
      <c r="D66" s="119" t="s">
        <v>236</v>
      </c>
      <c r="F66" s="171">
        <f>VLOOKUP(B66,Table3[[COMPANY NAME]:[GLOBAL ESG]],14,0)</f>
        <v>21.9</v>
      </c>
    </row>
    <row r="67" spans="1:6" x14ac:dyDescent="0.25">
      <c r="B67" s="119" t="s">
        <v>243</v>
      </c>
      <c r="C67" s="119">
        <v>35.369999999999997</v>
      </c>
      <c r="D67" s="119" t="s">
        <v>247</v>
      </c>
      <c r="F67" s="171">
        <f>VLOOKUP(B67,Table3[[COMPANY NAME]:[GLOBAL ESG]],14,0)</f>
        <v>12.8</v>
      </c>
    </row>
    <row r="68" spans="1:6" x14ac:dyDescent="0.25">
      <c r="B68" s="119" t="s">
        <v>254</v>
      </c>
      <c r="C68" s="119">
        <v>34.36</v>
      </c>
      <c r="D68" s="119" t="s">
        <v>258</v>
      </c>
      <c r="F68" s="171">
        <f>VLOOKUP(B68,Table3[[COMPANY NAME]:[GLOBAL ESG]],14,0)</f>
        <v>15</v>
      </c>
    </row>
    <row r="69" spans="1:6" x14ac:dyDescent="0.25">
      <c r="B69" s="119" t="s">
        <v>265</v>
      </c>
      <c r="C69" s="119">
        <v>29.1</v>
      </c>
      <c r="D69" s="119" t="s">
        <v>25</v>
      </c>
      <c r="F69" s="171">
        <f>VLOOKUP(B69,Table3[[COMPANY NAME]:[GLOBAL ESG]],14,0)</f>
        <v>10.7</v>
      </c>
    </row>
    <row r="70" spans="1:6" x14ac:dyDescent="0.25">
      <c r="B70" s="119" t="s">
        <v>275</v>
      </c>
      <c r="C70" s="119">
        <v>24.19</v>
      </c>
      <c r="D70" s="119" t="s">
        <v>279</v>
      </c>
      <c r="F70" s="171">
        <f>VLOOKUP(B70,Table3[[COMPANY NAME]:[GLOBAL ESG]],14,0)</f>
        <v>18.7</v>
      </c>
    </row>
    <row r="71" spans="1:6" x14ac:dyDescent="0.25">
      <c r="B71" s="119" t="s">
        <v>286</v>
      </c>
      <c r="C71" s="119">
        <v>22.39</v>
      </c>
      <c r="D71" s="119" t="s">
        <v>290</v>
      </c>
      <c r="F71" s="171">
        <f>VLOOKUP(B71,Table3[[COMPANY NAME]:[GLOBAL ESG]],14,0)</f>
        <v>21.2</v>
      </c>
    </row>
    <row r="72" spans="1:6" x14ac:dyDescent="0.25">
      <c r="B72" s="119" t="s">
        <v>297</v>
      </c>
      <c r="C72" s="119">
        <v>21.79</v>
      </c>
      <c r="D72" s="119" t="s">
        <v>301</v>
      </c>
      <c r="F72" s="171">
        <f>VLOOKUP(B72,Table3[[COMPANY NAME]:[GLOBAL ESG]],14,0)</f>
        <v>11.5</v>
      </c>
    </row>
    <row r="73" spans="1:6" x14ac:dyDescent="0.25">
      <c r="A73" s="168"/>
      <c r="B73" s="168" t="s">
        <v>308</v>
      </c>
      <c r="C73" s="168">
        <v>21.24</v>
      </c>
      <c r="D73" s="168" t="s">
        <v>311</v>
      </c>
      <c r="E73" s="168"/>
      <c r="F73" s="188">
        <f>VLOOKUP(B73,Table3[[COMPANY NAME]:[GLOBAL ESG]],14,0)</f>
        <v>7.6</v>
      </c>
    </row>
    <row r="99" spans="9:10" x14ac:dyDescent="0.25">
      <c r="I99" s="119" t="s">
        <v>968</v>
      </c>
    </row>
    <row r="100" spans="9:10" x14ac:dyDescent="0.25">
      <c r="I100" s="119" t="s">
        <v>969</v>
      </c>
    </row>
    <row r="101" spans="9:10" x14ac:dyDescent="0.25">
      <c r="I101" s="114" t="s">
        <v>970</v>
      </c>
    </row>
    <row r="102" spans="9:10" x14ac:dyDescent="0.25">
      <c r="I102" s="119" t="s">
        <v>967</v>
      </c>
    </row>
    <row r="103" spans="9:10" x14ac:dyDescent="0.25">
      <c r="I103" s="119" t="s">
        <v>971</v>
      </c>
    </row>
    <row r="104" spans="9:10" x14ac:dyDescent="0.25">
      <c r="I104" s="119" t="s">
        <v>972</v>
      </c>
    </row>
    <row r="106" spans="9:10" x14ac:dyDescent="0.25">
      <c r="I106" s="119" t="s">
        <v>973</v>
      </c>
      <c r="J106" s="119" t="s">
        <v>974</v>
      </c>
    </row>
    <row r="108" spans="9:10" x14ac:dyDescent="0.25">
      <c r="I108" s="119" t="s">
        <v>975</v>
      </c>
    </row>
  </sheetData>
  <sortState xmlns:xlrd2="http://schemas.microsoft.com/office/spreadsheetml/2017/richdata2" ref="B46:E73">
    <sortCondition descending="1" ref="C46:C73"/>
  </sortState>
  <mergeCells count="11">
    <mergeCell ref="C3:P11"/>
    <mergeCell ref="A1:P2"/>
    <mergeCell ref="A13:E15"/>
    <mergeCell ref="H40:M41"/>
    <mergeCell ref="O40:T41"/>
    <mergeCell ref="H15:Q16"/>
    <mergeCell ref="H17:H18"/>
    <mergeCell ref="I17:J17"/>
    <mergeCell ref="K17:L17"/>
    <mergeCell ref="M17:N17"/>
    <mergeCell ref="O17:P17"/>
  </mergeCells>
  <conditionalFormatting sqref="C18:C20">
    <cfRule type="dataBar" priority="19">
      <dataBar>
        <cfvo type="min"/>
        <cfvo type="max"/>
        <color rgb="FF638EC6"/>
      </dataBar>
      <extLst>
        <ext xmlns:x14="http://schemas.microsoft.com/office/spreadsheetml/2009/9/main" uri="{B025F937-C7B1-47D3-B67F-A62EFF666E3E}">
          <x14:id>{8FA25CEC-EA23-4C4A-836F-E07CD37E5876}</x14:id>
        </ext>
      </extLst>
    </cfRule>
  </conditionalFormatting>
  <conditionalFormatting sqref="C22:C24">
    <cfRule type="dataBar" priority="18">
      <dataBar>
        <cfvo type="min"/>
        <cfvo type="max"/>
        <color rgb="FF638EC6"/>
      </dataBar>
      <extLst>
        <ext xmlns:x14="http://schemas.microsoft.com/office/spreadsheetml/2009/9/main" uri="{B025F937-C7B1-47D3-B67F-A62EFF666E3E}">
          <x14:id>{CD0CE2A8-8684-44B5-A701-F76AEAF3BE9F}</x14:id>
        </ext>
      </extLst>
    </cfRule>
  </conditionalFormatting>
  <conditionalFormatting sqref="C22:C27">
    <cfRule type="dataBar" priority="9">
      <dataBar>
        <cfvo type="min"/>
        <cfvo type="max"/>
        <color rgb="FF638EC6"/>
      </dataBar>
      <extLst>
        <ext xmlns:x14="http://schemas.microsoft.com/office/spreadsheetml/2009/9/main" uri="{B025F937-C7B1-47D3-B67F-A62EFF666E3E}">
          <x14:id>{68DDA2B7-1D5C-40D5-9198-DD3270723FBF}</x14:id>
        </ext>
      </extLst>
    </cfRule>
  </conditionalFormatting>
  <conditionalFormatting sqref="C25:C27">
    <cfRule type="dataBar" priority="15">
      <dataBar>
        <cfvo type="min"/>
        <cfvo type="max"/>
        <color rgb="FF638EC6"/>
      </dataBar>
      <extLst>
        <ext xmlns:x14="http://schemas.microsoft.com/office/spreadsheetml/2009/9/main" uri="{B025F937-C7B1-47D3-B67F-A62EFF666E3E}">
          <x14:id>{93E228FC-268F-458A-BA02-0F2CB98CAD23}</x14:id>
        </ext>
      </extLst>
    </cfRule>
  </conditionalFormatting>
  <conditionalFormatting sqref="C30:C37">
    <cfRule type="dataBar" priority="17">
      <dataBar>
        <cfvo type="min"/>
        <cfvo type="max"/>
        <color rgb="FF638EC6"/>
      </dataBar>
      <extLst>
        <ext xmlns:x14="http://schemas.microsoft.com/office/spreadsheetml/2009/9/main" uri="{B025F937-C7B1-47D3-B67F-A62EFF666E3E}">
          <x14:id>{F46A8BE1-9A08-4B8B-BC1E-7D1CC5E9B7D8}</x14:id>
        </ext>
      </extLst>
    </cfRule>
  </conditionalFormatting>
  <conditionalFormatting sqref="C30:C43">
    <cfRule type="dataBar" priority="8">
      <dataBar>
        <cfvo type="min"/>
        <cfvo type="max"/>
        <color rgb="FF638EC6"/>
      </dataBar>
      <extLst>
        <ext xmlns:x14="http://schemas.microsoft.com/office/spreadsheetml/2009/9/main" uri="{B025F937-C7B1-47D3-B67F-A62EFF666E3E}">
          <x14:id>{A747426A-089B-43D4-BFFA-36AF246F9C74}</x14:id>
        </ext>
      </extLst>
    </cfRule>
  </conditionalFormatting>
  <conditionalFormatting sqref="C38:C40">
    <cfRule type="dataBar" priority="14">
      <dataBar>
        <cfvo type="min"/>
        <cfvo type="max"/>
        <color rgb="FF638EC6"/>
      </dataBar>
      <extLst>
        <ext xmlns:x14="http://schemas.microsoft.com/office/spreadsheetml/2009/9/main" uri="{B025F937-C7B1-47D3-B67F-A62EFF666E3E}">
          <x14:id>{6F4B2ABC-F784-4CE8-AA9E-23168D7A7CD2}</x14:id>
        </ext>
      </extLst>
    </cfRule>
  </conditionalFormatting>
  <conditionalFormatting sqref="C41:C43">
    <cfRule type="dataBar" priority="13">
      <dataBar>
        <cfvo type="min"/>
        <cfvo type="max"/>
        <color rgb="FF638EC6"/>
      </dataBar>
      <extLst>
        <ext xmlns:x14="http://schemas.microsoft.com/office/spreadsheetml/2009/9/main" uri="{B025F937-C7B1-47D3-B67F-A62EFF666E3E}">
          <x14:id>{D3E09046-F194-45AD-AA00-04454E4C0FED}</x14:id>
        </ext>
      </extLst>
    </cfRule>
  </conditionalFormatting>
  <conditionalFormatting sqref="C46:C59">
    <cfRule type="dataBar" priority="16">
      <dataBar>
        <cfvo type="min"/>
        <cfvo type="max"/>
        <color rgb="FF638EC6"/>
      </dataBar>
      <extLst>
        <ext xmlns:x14="http://schemas.microsoft.com/office/spreadsheetml/2009/9/main" uri="{B025F937-C7B1-47D3-B67F-A62EFF666E3E}">
          <x14:id>{F15AAD47-D625-46C2-B71B-F0D1EBDFEFF5}</x14:id>
        </ext>
      </extLst>
    </cfRule>
  </conditionalFormatting>
  <conditionalFormatting sqref="C46:C73">
    <cfRule type="dataBar" priority="7">
      <dataBar>
        <cfvo type="min"/>
        <cfvo type="max"/>
        <color rgb="FF638EC6"/>
      </dataBar>
      <extLst>
        <ext xmlns:x14="http://schemas.microsoft.com/office/spreadsheetml/2009/9/main" uri="{B025F937-C7B1-47D3-B67F-A62EFF666E3E}">
          <x14:id>{9A157C8F-82C5-4122-AE4E-B2240E0F4A95}</x14:id>
        </ext>
      </extLst>
    </cfRule>
  </conditionalFormatting>
  <conditionalFormatting sqref="C60:C67">
    <cfRule type="dataBar" priority="12">
      <dataBar>
        <cfvo type="min"/>
        <cfvo type="max"/>
        <color rgb="FF638EC6"/>
      </dataBar>
      <extLst>
        <ext xmlns:x14="http://schemas.microsoft.com/office/spreadsheetml/2009/9/main" uri="{B025F937-C7B1-47D3-B67F-A62EFF666E3E}">
          <x14:id>{B590B4FA-EEE3-4DF5-800C-5FD0B8389C74}</x14:id>
        </ext>
      </extLst>
    </cfRule>
  </conditionalFormatting>
  <conditionalFormatting sqref="C68:C70">
    <cfRule type="dataBar" priority="11">
      <dataBar>
        <cfvo type="min"/>
        <cfvo type="max"/>
        <color rgb="FF638EC6"/>
      </dataBar>
      <extLst>
        <ext xmlns:x14="http://schemas.microsoft.com/office/spreadsheetml/2009/9/main" uri="{B025F937-C7B1-47D3-B67F-A62EFF666E3E}">
          <x14:id>{3F6B2365-E265-4111-AB55-0B0916A2D8B5}</x14:id>
        </ext>
      </extLst>
    </cfRule>
  </conditionalFormatting>
  <conditionalFormatting sqref="C71:C73">
    <cfRule type="dataBar" priority="10">
      <dataBar>
        <cfvo type="min"/>
        <cfvo type="max"/>
        <color rgb="FF638EC6"/>
      </dataBar>
      <extLst>
        <ext xmlns:x14="http://schemas.microsoft.com/office/spreadsheetml/2009/9/main" uri="{B025F937-C7B1-47D3-B67F-A62EFF666E3E}">
          <x14:id>{CE02376D-AC3A-4F18-8F01-2E756160B8F2}</x14:id>
        </ext>
      </extLst>
    </cfRule>
  </conditionalFormatting>
  <conditionalFormatting sqref="F18:F73">
    <cfRule type="colorScale" priority="5">
      <colorScale>
        <cfvo type="min"/>
        <cfvo type="percentile" val="50"/>
        <cfvo type="max"/>
        <color rgb="FF63BE7B"/>
        <color rgb="FFFFEB84"/>
        <color rgb="FFF8696B"/>
      </colorScale>
    </cfRule>
  </conditionalFormatting>
  <conditionalFormatting sqref="I19:I23">
    <cfRule type="colorScale" priority="4">
      <colorScale>
        <cfvo type="min"/>
        <cfvo type="percentile" val="50"/>
        <cfvo type="max"/>
        <color rgb="FFF8696B"/>
        <color rgb="FFFFEB84"/>
        <color rgb="FF63BE7B"/>
      </colorScale>
    </cfRule>
  </conditionalFormatting>
  <conditionalFormatting sqref="K19:K23">
    <cfRule type="colorScale" priority="3">
      <colorScale>
        <cfvo type="min"/>
        <cfvo type="percentile" val="50"/>
        <cfvo type="max"/>
        <color rgb="FFF8696B"/>
        <color rgb="FFFFEB84"/>
        <color rgb="FF63BE7B"/>
      </colorScale>
    </cfRule>
  </conditionalFormatting>
  <conditionalFormatting sqref="M19:M23">
    <cfRule type="colorScale" priority="2">
      <colorScale>
        <cfvo type="min"/>
        <cfvo type="percentile" val="50"/>
        <cfvo type="max"/>
        <color rgb="FFF8696B"/>
        <color rgb="FFFFEB84"/>
        <color rgb="FF63BE7B"/>
      </colorScale>
    </cfRule>
  </conditionalFormatting>
  <conditionalFormatting sqref="O19:O23">
    <cfRule type="colorScale" priority="1">
      <colorScale>
        <cfvo type="min"/>
        <cfvo type="percentile" val="50"/>
        <cfvo type="max"/>
        <color rgb="FFF8696B"/>
        <color rgb="FFFFEB84"/>
        <color rgb="FF63BE7B"/>
      </colorScale>
    </cfRule>
  </conditionalFormatting>
  <conditionalFormatting sqref="Q19:Q22">
    <cfRule type="dataBar" priority="6">
      <dataBar>
        <cfvo type="min"/>
        <cfvo type="max"/>
        <color rgb="FF638EC6"/>
      </dataBar>
      <extLst>
        <ext xmlns:x14="http://schemas.microsoft.com/office/spreadsheetml/2009/9/main" uri="{B025F937-C7B1-47D3-B67F-A62EFF666E3E}">
          <x14:id>{226C942B-475C-45F8-B522-C40A60B8614A}</x14:id>
        </ext>
      </extLst>
    </cfRule>
  </conditionalFormatting>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8FA25CEC-EA23-4C4A-836F-E07CD37E5876}">
            <x14:dataBar minLength="0" maxLength="100" border="1" negativeBarBorderColorSameAsPositive="0">
              <x14:cfvo type="autoMin"/>
              <x14:cfvo type="autoMax"/>
              <x14:borderColor rgb="FF638EC6"/>
              <x14:negativeFillColor rgb="FFFF0000"/>
              <x14:negativeBorderColor rgb="FFFF0000"/>
              <x14:axisColor rgb="FF000000"/>
            </x14:dataBar>
          </x14:cfRule>
          <xm:sqref>C18:C20</xm:sqref>
        </x14:conditionalFormatting>
        <x14:conditionalFormatting xmlns:xm="http://schemas.microsoft.com/office/excel/2006/main">
          <x14:cfRule type="dataBar" id="{CD0CE2A8-8684-44B5-A701-F76AEAF3BE9F}">
            <x14:dataBar minLength="0" maxLength="100" border="1" negativeBarBorderColorSameAsPositive="0">
              <x14:cfvo type="autoMin"/>
              <x14:cfvo type="autoMax"/>
              <x14:borderColor rgb="FF638EC6"/>
              <x14:negativeFillColor rgb="FFFF0000"/>
              <x14:negativeBorderColor rgb="FFFF0000"/>
              <x14:axisColor rgb="FF000000"/>
            </x14:dataBar>
          </x14:cfRule>
          <xm:sqref>C22:C24</xm:sqref>
        </x14:conditionalFormatting>
        <x14:conditionalFormatting xmlns:xm="http://schemas.microsoft.com/office/excel/2006/main">
          <x14:cfRule type="dataBar" id="{68DDA2B7-1D5C-40D5-9198-DD3270723FBF}">
            <x14:dataBar minLength="0" maxLength="100" border="1" negativeBarBorderColorSameAsPositive="0">
              <x14:cfvo type="autoMin"/>
              <x14:cfvo type="autoMax"/>
              <x14:borderColor rgb="FF638EC6"/>
              <x14:negativeFillColor rgb="FFFF0000"/>
              <x14:negativeBorderColor rgb="FFFF0000"/>
              <x14:axisColor rgb="FF000000"/>
            </x14:dataBar>
          </x14:cfRule>
          <xm:sqref>C22:C27</xm:sqref>
        </x14:conditionalFormatting>
        <x14:conditionalFormatting xmlns:xm="http://schemas.microsoft.com/office/excel/2006/main">
          <x14:cfRule type="dataBar" id="{93E228FC-268F-458A-BA02-0F2CB98CAD23}">
            <x14:dataBar minLength="0" maxLength="100" border="1" negativeBarBorderColorSameAsPositive="0">
              <x14:cfvo type="autoMin"/>
              <x14:cfvo type="autoMax"/>
              <x14:borderColor rgb="FF638EC6"/>
              <x14:negativeFillColor rgb="FFFF0000"/>
              <x14:negativeBorderColor rgb="FFFF0000"/>
              <x14:axisColor rgb="FF000000"/>
            </x14:dataBar>
          </x14:cfRule>
          <xm:sqref>C25:C27</xm:sqref>
        </x14:conditionalFormatting>
        <x14:conditionalFormatting xmlns:xm="http://schemas.microsoft.com/office/excel/2006/main">
          <x14:cfRule type="dataBar" id="{F46A8BE1-9A08-4B8B-BC1E-7D1CC5E9B7D8}">
            <x14:dataBar minLength="0" maxLength="100" border="1" negativeBarBorderColorSameAsPositive="0">
              <x14:cfvo type="autoMin"/>
              <x14:cfvo type="autoMax"/>
              <x14:borderColor rgb="FF638EC6"/>
              <x14:negativeFillColor rgb="FFFF0000"/>
              <x14:negativeBorderColor rgb="FFFF0000"/>
              <x14:axisColor rgb="FF000000"/>
            </x14:dataBar>
          </x14:cfRule>
          <xm:sqref>C30:C37</xm:sqref>
        </x14:conditionalFormatting>
        <x14:conditionalFormatting xmlns:xm="http://schemas.microsoft.com/office/excel/2006/main">
          <x14:cfRule type="dataBar" id="{A747426A-089B-43D4-BFFA-36AF246F9C74}">
            <x14:dataBar minLength="0" maxLength="100" border="1" negativeBarBorderColorSameAsPositive="0">
              <x14:cfvo type="autoMin"/>
              <x14:cfvo type="autoMax"/>
              <x14:borderColor rgb="FF638EC6"/>
              <x14:negativeFillColor rgb="FFFF0000"/>
              <x14:negativeBorderColor rgb="FFFF0000"/>
              <x14:axisColor rgb="FF000000"/>
            </x14:dataBar>
          </x14:cfRule>
          <xm:sqref>C30:C43</xm:sqref>
        </x14:conditionalFormatting>
        <x14:conditionalFormatting xmlns:xm="http://schemas.microsoft.com/office/excel/2006/main">
          <x14:cfRule type="dataBar" id="{6F4B2ABC-F784-4CE8-AA9E-23168D7A7CD2}">
            <x14:dataBar minLength="0" maxLength="100" border="1" negativeBarBorderColorSameAsPositive="0">
              <x14:cfvo type="autoMin"/>
              <x14:cfvo type="autoMax"/>
              <x14:borderColor rgb="FF638EC6"/>
              <x14:negativeFillColor rgb="FFFF0000"/>
              <x14:negativeBorderColor rgb="FFFF0000"/>
              <x14:axisColor rgb="FF000000"/>
            </x14:dataBar>
          </x14:cfRule>
          <xm:sqref>C38:C40</xm:sqref>
        </x14:conditionalFormatting>
        <x14:conditionalFormatting xmlns:xm="http://schemas.microsoft.com/office/excel/2006/main">
          <x14:cfRule type="dataBar" id="{D3E09046-F194-45AD-AA00-04454E4C0FED}">
            <x14:dataBar minLength="0" maxLength="100" border="1" negativeBarBorderColorSameAsPositive="0">
              <x14:cfvo type="autoMin"/>
              <x14:cfvo type="autoMax"/>
              <x14:borderColor rgb="FF638EC6"/>
              <x14:negativeFillColor rgb="FFFF0000"/>
              <x14:negativeBorderColor rgb="FFFF0000"/>
              <x14:axisColor rgb="FF000000"/>
            </x14:dataBar>
          </x14:cfRule>
          <xm:sqref>C41:C43</xm:sqref>
        </x14:conditionalFormatting>
        <x14:conditionalFormatting xmlns:xm="http://schemas.microsoft.com/office/excel/2006/main">
          <x14:cfRule type="dataBar" id="{F15AAD47-D625-46C2-B71B-F0D1EBDFEFF5}">
            <x14:dataBar minLength="0" maxLength="100" border="1" negativeBarBorderColorSameAsPositive="0">
              <x14:cfvo type="autoMin"/>
              <x14:cfvo type="autoMax"/>
              <x14:borderColor rgb="FF638EC6"/>
              <x14:negativeFillColor rgb="FFFF0000"/>
              <x14:negativeBorderColor rgb="FFFF0000"/>
              <x14:axisColor rgb="FF000000"/>
            </x14:dataBar>
          </x14:cfRule>
          <xm:sqref>C46:C59</xm:sqref>
        </x14:conditionalFormatting>
        <x14:conditionalFormatting xmlns:xm="http://schemas.microsoft.com/office/excel/2006/main">
          <x14:cfRule type="dataBar" id="{9A157C8F-82C5-4122-AE4E-B2240E0F4A95}">
            <x14:dataBar minLength="0" maxLength="100" border="1" negativeBarBorderColorSameAsPositive="0">
              <x14:cfvo type="autoMin"/>
              <x14:cfvo type="autoMax"/>
              <x14:borderColor rgb="FF638EC6"/>
              <x14:negativeFillColor rgb="FFFF0000"/>
              <x14:negativeBorderColor rgb="FFFF0000"/>
              <x14:axisColor rgb="FF000000"/>
            </x14:dataBar>
          </x14:cfRule>
          <xm:sqref>C46:C73</xm:sqref>
        </x14:conditionalFormatting>
        <x14:conditionalFormatting xmlns:xm="http://schemas.microsoft.com/office/excel/2006/main">
          <x14:cfRule type="dataBar" id="{B590B4FA-EEE3-4DF5-800C-5FD0B8389C74}">
            <x14:dataBar minLength="0" maxLength="100" border="1" negativeBarBorderColorSameAsPositive="0">
              <x14:cfvo type="autoMin"/>
              <x14:cfvo type="autoMax"/>
              <x14:borderColor rgb="FF638EC6"/>
              <x14:negativeFillColor rgb="FFFF0000"/>
              <x14:negativeBorderColor rgb="FFFF0000"/>
              <x14:axisColor rgb="FF000000"/>
            </x14:dataBar>
          </x14:cfRule>
          <xm:sqref>C60:C67</xm:sqref>
        </x14:conditionalFormatting>
        <x14:conditionalFormatting xmlns:xm="http://schemas.microsoft.com/office/excel/2006/main">
          <x14:cfRule type="dataBar" id="{3F6B2365-E265-4111-AB55-0B0916A2D8B5}">
            <x14:dataBar minLength="0" maxLength="100" border="1" negativeBarBorderColorSameAsPositive="0">
              <x14:cfvo type="autoMin"/>
              <x14:cfvo type="autoMax"/>
              <x14:borderColor rgb="FF638EC6"/>
              <x14:negativeFillColor rgb="FFFF0000"/>
              <x14:negativeBorderColor rgb="FFFF0000"/>
              <x14:axisColor rgb="FF000000"/>
            </x14:dataBar>
          </x14:cfRule>
          <xm:sqref>C68:C70</xm:sqref>
        </x14:conditionalFormatting>
        <x14:conditionalFormatting xmlns:xm="http://schemas.microsoft.com/office/excel/2006/main">
          <x14:cfRule type="dataBar" id="{CE02376D-AC3A-4F18-8F01-2E756160B8F2}">
            <x14:dataBar minLength="0" maxLength="100" border="1" negativeBarBorderColorSameAsPositive="0">
              <x14:cfvo type="autoMin"/>
              <x14:cfvo type="autoMax"/>
              <x14:borderColor rgb="FF638EC6"/>
              <x14:negativeFillColor rgb="FFFF0000"/>
              <x14:negativeBorderColor rgb="FFFF0000"/>
              <x14:axisColor rgb="FF000000"/>
            </x14:dataBar>
          </x14:cfRule>
          <xm:sqref>C71:C73</xm:sqref>
        </x14:conditionalFormatting>
        <x14:conditionalFormatting xmlns:xm="http://schemas.microsoft.com/office/excel/2006/main">
          <x14:cfRule type="dataBar" id="{226C942B-475C-45F8-B522-C40A60B8614A}">
            <x14:dataBar minLength="0" maxLength="100" border="1" negativeBarBorderColorSameAsPositive="0">
              <x14:cfvo type="autoMin"/>
              <x14:cfvo type="autoMax"/>
              <x14:borderColor rgb="FF638EC6"/>
              <x14:negativeFillColor rgb="FFFF0000"/>
              <x14:negativeBorderColor rgb="FFFF0000"/>
              <x14:axisColor rgb="FF000000"/>
            </x14:dataBar>
          </x14:cfRule>
          <xm:sqref>Q19:Q22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24BB-9CB5-4DE9-B811-FA88A8B3CFE7}">
  <sheetPr>
    <tabColor rgb="FF92D050"/>
  </sheetPr>
  <dimension ref="A1:T1029"/>
  <sheetViews>
    <sheetView topLeftCell="A30" zoomScale="70" zoomScaleNormal="70" workbookViewId="0">
      <selection activeCell="H44" sqref="H44"/>
    </sheetView>
  </sheetViews>
  <sheetFormatPr defaultRowHeight="15" x14ac:dyDescent="0.25"/>
  <cols>
    <col min="1" max="1" width="6.28515625" bestFit="1" customWidth="1"/>
    <col min="2" max="2" width="17.28515625" bestFit="1" customWidth="1"/>
    <col min="3" max="4" width="17.7109375" bestFit="1" customWidth="1"/>
    <col min="5" max="5" width="18.7109375" bestFit="1" customWidth="1"/>
    <col min="6" max="6" width="11" customWidth="1"/>
    <col min="7" max="7" width="26" bestFit="1" customWidth="1"/>
    <col min="8" max="8" width="12.28515625" bestFit="1" customWidth="1"/>
    <col min="9" max="12" width="14.85546875" bestFit="1" customWidth="1"/>
    <col min="14" max="14" width="15.7109375" bestFit="1" customWidth="1"/>
    <col min="15" max="15" width="25.28515625" bestFit="1" customWidth="1"/>
    <col min="16" max="16" width="60.7109375" bestFit="1" customWidth="1"/>
    <col min="17" max="17" width="19.7109375" bestFit="1" customWidth="1"/>
    <col min="18" max="18" width="20.7109375" bestFit="1" customWidth="1"/>
    <col min="19" max="19" width="15.85546875" bestFit="1" customWidth="1"/>
  </cols>
  <sheetData>
    <row r="1" spans="1:20" x14ac:dyDescent="0.25">
      <c r="A1" s="225" t="s">
        <v>958</v>
      </c>
      <c r="B1" s="225"/>
      <c r="C1" s="225"/>
      <c r="D1" s="225"/>
      <c r="E1" s="225"/>
    </row>
    <row r="2" spans="1:20" x14ac:dyDescent="0.25">
      <c r="A2" s="84" t="s">
        <v>955</v>
      </c>
      <c r="B2" s="85" t="s">
        <v>950</v>
      </c>
      <c r="C2" s="85" t="s">
        <v>951</v>
      </c>
      <c r="D2" s="85" t="s">
        <v>952</v>
      </c>
      <c r="E2" s="85" t="s">
        <v>957</v>
      </c>
      <c r="F2" s="85" t="s">
        <v>947</v>
      </c>
    </row>
    <row r="3" spans="1:20" ht="15.75" thickBot="1" x14ac:dyDescent="0.3">
      <c r="A3" s="86">
        <v>2020</v>
      </c>
      <c r="B3" s="91">
        <f>'CALCULATION of avg returns'!AO3</f>
        <v>3.440924561469398E-3</v>
      </c>
      <c r="C3" s="92">
        <f>'CALCULATION of avg returns'!AP3</f>
        <v>4.7264787406516885E-3</v>
      </c>
      <c r="D3" s="93">
        <f>'CALCULATION of avg returns'!AQ3</f>
        <v>2.4300989193207809E-3</v>
      </c>
      <c r="E3" s="94">
        <f>'CALCULATION of avg returns'!AR3</f>
        <v>2.2529755581795238E-3</v>
      </c>
      <c r="F3" s="7">
        <f>'CALCULATION of avg returns'!AS3</f>
        <v>-2.7648343677894949E-3</v>
      </c>
      <c r="H3" s="7"/>
      <c r="I3" s="7" t="s">
        <v>964</v>
      </c>
    </row>
    <row r="4" spans="1:20" ht="15" customHeight="1" x14ac:dyDescent="0.25">
      <c r="A4" s="86">
        <v>2020</v>
      </c>
      <c r="B4" s="91">
        <f>'CALCULATION of avg returns'!AO4</f>
        <v>-1.499621056816642E-2</v>
      </c>
      <c r="C4" s="92">
        <f>'CALCULATION of avg returns'!AP4</f>
        <v>-1.1627226057479154E-2</v>
      </c>
      <c r="D4" s="93">
        <f>'CALCULATION of avg returns'!AQ4</f>
        <v>-9.550156656793372E-3</v>
      </c>
      <c r="E4" s="94">
        <f>'CALCULATION of avg returns'!AR4</f>
        <v>-6.8546498730620541E-3</v>
      </c>
      <c r="F4" s="7">
        <f>'CALCULATION of avg returns'!AS4</f>
        <v>-6.5625839298434326E-3</v>
      </c>
      <c r="H4" s="23">
        <v>2020</v>
      </c>
      <c r="I4" s="7">
        <f>COUNTIF(A3:A1028,H4)</f>
        <v>257</v>
      </c>
      <c r="N4" s="226" t="s">
        <v>966</v>
      </c>
      <c r="O4" s="227"/>
      <c r="P4" s="227"/>
      <c r="Q4" s="227"/>
      <c r="R4" s="227"/>
      <c r="S4" s="228"/>
    </row>
    <row r="5" spans="1:20" ht="15.75" customHeight="1" thickBot="1" x14ac:dyDescent="0.3">
      <c r="A5" s="86">
        <v>2020</v>
      </c>
      <c r="B5" s="91">
        <f>'CALCULATION of avg returns'!AO5</f>
        <v>6.5211907164479093E-3</v>
      </c>
      <c r="C5" s="92">
        <f>'CALCULATION of avg returns'!AP5</f>
        <v>9.1373499052032833E-3</v>
      </c>
      <c r="D5" s="93">
        <f>'CALCULATION of avg returns'!AQ5</f>
        <v>6.0264009839692354E-3</v>
      </c>
      <c r="E5" s="94">
        <f>'CALCULATION of avg returns'!AR5</f>
        <v>2.2882443308870014E-3</v>
      </c>
      <c r="F5" s="7">
        <f>'CALCULATION of avg returns'!AS5</f>
        <v>7.5143780697703704E-3</v>
      </c>
      <c r="H5" s="23">
        <v>2021</v>
      </c>
      <c r="I5" s="7">
        <f>COUNTIF(A4:A1029,H5)</f>
        <v>258</v>
      </c>
      <c r="N5" s="229"/>
      <c r="O5" s="230"/>
      <c r="P5" s="230"/>
      <c r="Q5" s="230"/>
      <c r="R5" s="230"/>
      <c r="S5" s="231"/>
    </row>
    <row r="6" spans="1:20" ht="15.75" thickBot="1" x14ac:dyDescent="0.3">
      <c r="A6" s="86">
        <v>2020</v>
      </c>
      <c r="B6" s="91">
        <f>'CALCULATION of avg returns'!AO6</f>
        <v>1.1779891474616815E-3</v>
      </c>
      <c r="C6" s="92">
        <f>'CALCULATION of avg returns'!AP6</f>
        <v>5.1209456462178024E-3</v>
      </c>
      <c r="D6" s="93">
        <f>'CALCULATION of avg returns'!AQ6</f>
        <v>4.6573057138887064E-3</v>
      </c>
      <c r="E6" s="94">
        <f>'CALCULATION of avg returns'!AR6</f>
        <v>4.9696546498585285E-3</v>
      </c>
      <c r="F6" s="7">
        <f>'CALCULATION of avg returns'!AS6</f>
        <v>-4.5383333333332606E-3</v>
      </c>
      <c r="H6" s="23">
        <v>2022</v>
      </c>
      <c r="I6" s="7">
        <f>COUNTIF(A5:A1030,H6)</f>
        <v>257</v>
      </c>
      <c r="N6" s="108"/>
      <c r="O6" s="109" t="s">
        <v>950</v>
      </c>
      <c r="P6" s="109" t="s">
        <v>951</v>
      </c>
      <c r="Q6" s="109" t="s">
        <v>952</v>
      </c>
      <c r="R6" s="109" t="s">
        <v>957</v>
      </c>
      <c r="S6" s="110" t="s">
        <v>947</v>
      </c>
    </row>
    <row r="7" spans="1:20" ht="15.75" thickBot="1" x14ac:dyDescent="0.3">
      <c r="A7" s="86">
        <v>2020</v>
      </c>
      <c r="B7" s="91">
        <f>'CALCULATION of avg returns'!AO7</f>
        <v>-2.7036837691353367E-3</v>
      </c>
      <c r="C7" s="92">
        <f>'CALCULATION of avg returns'!AP7</f>
        <v>7.5287031808768867E-4</v>
      </c>
      <c r="D7" s="93">
        <f>'CALCULATION of avg returns'!AQ7</f>
        <v>3.7647384422529353E-3</v>
      </c>
      <c r="E7" s="94">
        <f>'CALCULATION of avg returns'!AR7</f>
        <v>3.6687708508887592E-3</v>
      </c>
      <c r="F7" s="7">
        <f>'CALCULATION of avg returns'!AS7</f>
        <v>1.0276638812477158E-2</v>
      </c>
      <c r="H7" s="143">
        <v>2023</v>
      </c>
      <c r="I7" s="144">
        <f>COUNTIF(A6:A1031,H7)</f>
        <v>254</v>
      </c>
      <c r="N7" s="107" t="s">
        <v>950</v>
      </c>
      <c r="O7" s="8">
        <v>1</v>
      </c>
      <c r="P7" s="8"/>
      <c r="Q7" s="8"/>
      <c r="R7" s="8"/>
      <c r="S7" s="117"/>
    </row>
    <row r="8" spans="1:20" x14ac:dyDescent="0.25">
      <c r="A8" s="86">
        <v>2020</v>
      </c>
      <c r="B8" s="91">
        <f>'CALCULATION of avg returns'!AO8</f>
        <v>-2.8365233762158658E-3</v>
      </c>
      <c r="C8" s="92">
        <f>'CALCULATION of avg returns'!AP8</f>
        <v>6.4853787136840866E-5</v>
      </c>
      <c r="D8" s="93">
        <f>'CALCULATION of avg returns'!AQ8</f>
        <v>-6.6091977325991394E-4</v>
      </c>
      <c r="E8" s="94">
        <f>'CALCULATION of avg returns'!AR8</f>
        <v>-6.751000989327951E-4</v>
      </c>
      <c r="F8" s="7">
        <f>'CALCULATION of avg returns'!AS8</f>
        <v>-9.7113926567945325E-4</v>
      </c>
      <c r="G8" s="236" t="s">
        <v>1006</v>
      </c>
      <c r="H8" s="145"/>
      <c r="I8" s="146" t="s">
        <v>959</v>
      </c>
      <c r="J8" s="146" t="s">
        <v>960</v>
      </c>
      <c r="K8" s="146" t="s">
        <v>961</v>
      </c>
      <c r="L8" s="146" t="s">
        <v>962</v>
      </c>
      <c r="M8" s="147" t="s">
        <v>947</v>
      </c>
      <c r="N8" s="105" t="s">
        <v>951</v>
      </c>
      <c r="O8" s="8">
        <v>0.74913145772971668</v>
      </c>
      <c r="P8" s="8">
        <v>1</v>
      </c>
      <c r="Q8" s="8"/>
      <c r="R8" s="8"/>
      <c r="S8" s="117"/>
    </row>
    <row r="9" spans="1:20" x14ac:dyDescent="0.25">
      <c r="A9" s="86">
        <v>2020</v>
      </c>
      <c r="B9" s="91">
        <f>'CALCULATION of avg returns'!AO9</f>
        <v>3.8641140857656312E-3</v>
      </c>
      <c r="C9" s="92">
        <f>'CALCULATION of avg returns'!AP9</f>
        <v>2.418889386069246E-3</v>
      </c>
      <c r="D9" s="93">
        <f>'CALCULATION of avg returns'!AQ9</f>
        <v>1.6351338740500951E-3</v>
      </c>
      <c r="E9" s="94">
        <f>'CALCULATION of avg returns'!AR9</f>
        <v>2.1838888452165397E-3</v>
      </c>
      <c r="F9" s="7">
        <f>'CALCULATION of avg returns'!AS9</f>
        <v>-1.6522098306484983E-3</v>
      </c>
      <c r="G9" s="237"/>
      <c r="H9" s="112">
        <v>2020</v>
      </c>
      <c r="I9" s="113">
        <f>AVERAGEIF($A$3:$A$1028,$H9,B$3:B$1028)</f>
        <v>4.1374898016006972E-4</v>
      </c>
      <c r="J9" s="113">
        <f>AVERAGEIF($A$3:$A$1028,$H9,C$3:C$1028)</f>
        <v>7.7324800681210007E-4</v>
      </c>
      <c r="K9" s="113">
        <f>AVERAGEIF($A$3:$A$1028,$H9,D$3:D$1028)</f>
        <v>6.1846362810308601E-4</v>
      </c>
      <c r="L9" s="113">
        <f>AVERAGEIF($A$3:$A$1028,$H9,E$3:E$1028)</f>
        <v>3.6325297485021829E-4</v>
      </c>
      <c r="M9" s="148">
        <f>AVERAGEIF($A$3:$A$1028,$H9,F$3:F$1028)</f>
        <v>-9.0463382328347629E-5</v>
      </c>
      <c r="N9" s="105" t="s">
        <v>952</v>
      </c>
      <c r="O9" s="8">
        <v>0.86311815111924139</v>
      </c>
      <c r="P9" s="8">
        <v>0.80542131487657864</v>
      </c>
      <c r="Q9" s="8">
        <v>1</v>
      </c>
      <c r="R9" s="8"/>
      <c r="S9" s="117"/>
    </row>
    <row r="10" spans="1:20" x14ac:dyDescent="0.25">
      <c r="A10" s="86">
        <v>2020</v>
      </c>
      <c r="B10" s="91">
        <f>'CALCULATION of avg returns'!AO10</f>
        <v>1.7678920708160916E-3</v>
      </c>
      <c r="C10" s="92">
        <f>'CALCULATION of avg returns'!AP10</f>
        <v>7.3361970810472358E-3</v>
      </c>
      <c r="D10" s="93">
        <f>'CALCULATION of avg returns'!AQ10</f>
        <v>6.7931590417471986E-3</v>
      </c>
      <c r="E10" s="94">
        <f>'CALCULATION of avg returns'!AR10</f>
        <v>6.1206831045123641E-3</v>
      </c>
      <c r="F10" s="7">
        <f>'CALCULATION of avg returns'!AS10</f>
        <v>-6.3605684633444405E-3</v>
      </c>
      <c r="G10" s="237"/>
      <c r="H10" s="112">
        <v>2021</v>
      </c>
      <c r="I10" s="113">
        <f t="shared" ref="I10:L12" si="0">AVERAGEIF($A$3:$A$1028,$H10,B$3:B$1028)</f>
        <v>1.1761945201024407E-3</v>
      </c>
      <c r="J10" s="113">
        <f t="shared" si="0"/>
        <v>1.7493279115635225E-3</v>
      </c>
      <c r="K10" s="113">
        <f t="shared" si="0"/>
        <v>1.5892454969116563E-3</v>
      </c>
      <c r="L10" s="113">
        <f t="shared" si="0"/>
        <v>1.3431894782674483E-3</v>
      </c>
      <c r="M10" s="148">
        <f t="shared" ref="M10:M12" si="1">AVERAGEIF($A$3:$A$1028,$H10,F$3:F$1028)</f>
        <v>1.0372076855148114E-3</v>
      </c>
      <c r="N10" s="105" t="s">
        <v>957</v>
      </c>
      <c r="O10" s="8">
        <v>0.84369372743364279</v>
      </c>
      <c r="P10" s="8">
        <v>0.74820415403090978</v>
      </c>
      <c r="Q10" s="8">
        <v>0.92464750960825215</v>
      </c>
      <c r="R10" s="8">
        <v>1</v>
      </c>
      <c r="S10" s="117"/>
    </row>
    <row r="11" spans="1:20" ht="15.75" thickBot="1" x14ac:dyDescent="0.3">
      <c r="A11" s="86">
        <v>2020</v>
      </c>
      <c r="B11" s="91">
        <f>'CALCULATION of avg returns'!AO11</f>
        <v>3.5921248607583742E-3</v>
      </c>
      <c r="C11" s="92">
        <f>'CALCULATION of avg returns'!AP11</f>
        <v>7.4690129086123803E-3</v>
      </c>
      <c r="D11" s="93">
        <f>'CALCULATION of avg returns'!AQ11</f>
        <v>5.1218501426314221E-3</v>
      </c>
      <c r="E11" s="94">
        <f>'CALCULATION of avg returns'!AR11</f>
        <v>5.0870003751904459E-3</v>
      </c>
      <c r="F11" s="7">
        <f>'CALCULATION of avg returns'!AS11</f>
        <v>5.2223643615019206E-3</v>
      </c>
      <c r="G11" s="237"/>
      <c r="H11" s="112">
        <v>2022</v>
      </c>
      <c r="I11" s="113">
        <f t="shared" si="0"/>
        <v>-1.159724980851857E-3</v>
      </c>
      <c r="J11" s="113">
        <f t="shared" si="0"/>
        <v>-4.4462558478336364E-4</v>
      </c>
      <c r="K11" s="113">
        <f t="shared" si="0"/>
        <v>-3.6148371273797699E-4</v>
      </c>
      <c r="L11" s="113">
        <f t="shared" si="0"/>
        <v>-2.8248958289699816E-4</v>
      </c>
      <c r="M11" s="148">
        <f t="shared" si="1"/>
        <v>-2.9089428402681073E-4</v>
      </c>
      <c r="N11" s="106" t="s">
        <v>947</v>
      </c>
      <c r="O11" s="116">
        <v>0.69579364108182684</v>
      </c>
      <c r="P11" s="116">
        <v>0.53845445191790975</v>
      </c>
      <c r="Q11" s="116">
        <v>0.71870142008328508</v>
      </c>
      <c r="R11" s="116">
        <v>0.7421417050826018</v>
      </c>
      <c r="S11" s="118">
        <v>1</v>
      </c>
    </row>
    <row r="12" spans="1:20" x14ac:dyDescent="0.25">
      <c r="A12" s="86">
        <v>2020</v>
      </c>
      <c r="B12" s="91">
        <f>'CALCULATION of avg returns'!AO12</f>
        <v>1.3319365459443075E-2</v>
      </c>
      <c r="C12" s="92">
        <f>'CALCULATION of avg returns'!AP12</f>
        <v>8.7905503177728057E-3</v>
      </c>
      <c r="D12" s="93">
        <f>'CALCULATION of avg returns'!AQ12</f>
        <v>5.9603868447175926E-3</v>
      </c>
      <c r="E12" s="94">
        <f>'CALCULATION of avg returns'!AR12</f>
        <v>4.0819690410284363E-3</v>
      </c>
      <c r="F12" s="7">
        <f>'CALCULATION of avg returns'!AS12</f>
        <v>1.6219507326226694E-3</v>
      </c>
      <c r="G12" s="237"/>
      <c r="H12" s="112">
        <v>2023</v>
      </c>
      <c r="I12" s="113">
        <f t="shared" si="0"/>
        <v>6.9683905038340485E-5</v>
      </c>
      <c r="J12" s="113">
        <f t="shared" si="0"/>
        <v>8.0645849063276057E-4</v>
      </c>
      <c r="K12" s="113">
        <f t="shared" si="0"/>
        <v>6.8572294349570533E-4</v>
      </c>
      <c r="L12" s="113">
        <f t="shared" si="0"/>
        <v>6.2251280504869121E-4</v>
      </c>
      <c r="M12" s="148">
        <f t="shared" si="1"/>
        <v>6.0548674036217296E-4</v>
      </c>
    </row>
    <row r="13" spans="1:20" ht="15.75" thickBot="1" x14ac:dyDescent="0.3">
      <c r="A13" s="86">
        <v>2020</v>
      </c>
      <c r="B13" s="91">
        <f>'CALCULATION of avg returns'!AO13</f>
        <v>1.0215133165952992E-2</v>
      </c>
      <c r="C13" s="92">
        <f>'CALCULATION of avg returns'!AP13</f>
        <v>1.4476910244420486E-2</v>
      </c>
      <c r="D13" s="93">
        <f>'CALCULATION of avg returns'!AQ13</f>
        <v>1.4464495334354609E-2</v>
      </c>
      <c r="E13" s="94">
        <f>'CALCULATION of avg returns'!AR13</f>
        <v>1.4491948917268205E-2</v>
      </c>
      <c r="F13" s="7">
        <f>'CALCULATION of avg returns'!AS13</f>
        <v>7.5169862963646123E-3</v>
      </c>
      <c r="G13" s="238"/>
      <c r="H13" s="149">
        <v>4</v>
      </c>
      <c r="I13" s="150">
        <f>AVERAGE(B3:B1028)</f>
        <v>1.2616185759101257E-4</v>
      </c>
      <c r="J13" s="150">
        <f>AVERAGE(C3:C1028)</f>
        <v>7.2185479558040469E-4</v>
      </c>
      <c r="K13" s="150">
        <f>AVERAGE(D3:D1028)</f>
        <v>6.3376491627675367E-4</v>
      </c>
      <c r="L13" s="150">
        <f>AVERAGE(E3:E1028)</f>
        <v>5.1210266043601096E-4</v>
      </c>
      <c r="M13" s="151">
        <f>AVERAGE(F3:F1028)</f>
        <v>3.1518937101514364E-4</v>
      </c>
      <c r="Q13" s="95" t="s">
        <v>959</v>
      </c>
      <c r="R13" s="95" t="s">
        <v>960</v>
      </c>
      <c r="S13" s="95" t="s">
        <v>961</v>
      </c>
      <c r="T13" s="95" t="s">
        <v>962</v>
      </c>
    </row>
    <row r="14" spans="1:20" x14ac:dyDescent="0.25">
      <c r="A14" s="86">
        <v>2020</v>
      </c>
      <c r="B14" s="91">
        <f>'CALCULATION of avg returns'!AO14</f>
        <v>-1.3206305889232757E-2</v>
      </c>
      <c r="C14" s="92">
        <f>'CALCULATION of avg returns'!AP14</f>
        <v>-1.1828606666126906E-2</v>
      </c>
      <c r="D14" s="93">
        <f>'CALCULATION of avg returns'!AQ14</f>
        <v>-1.246567819879193E-2</v>
      </c>
      <c r="E14" s="94">
        <f>'CALCULATION of avg returns'!AR14</f>
        <v>-9.4590382002365629E-3</v>
      </c>
      <c r="F14" s="7">
        <f>'CALCULATION of avg returns'!AS14</f>
        <v>8.0444555074025623E-4</v>
      </c>
      <c r="O14" s="131" t="s">
        <v>963</v>
      </c>
      <c r="P14" s="23">
        <v>2020</v>
      </c>
      <c r="Q14" s="7">
        <f t="shared" ref="Q14:T17" si="2">SUMIF($A$3:$A$1028,$P14,B$3:B$1028)</f>
        <v>0.10633348790113792</v>
      </c>
      <c r="R14" s="7">
        <f t="shared" si="2"/>
        <v>0.19872473775070973</v>
      </c>
      <c r="S14" s="7">
        <f t="shared" si="2"/>
        <v>0.1589451524224931</v>
      </c>
      <c r="T14" s="7">
        <f t="shared" si="2"/>
        <v>9.3356014536506104E-2</v>
      </c>
    </row>
    <row r="15" spans="1:20" x14ac:dyDescent="0.25">
      <c r="A15" s="86">
        <v>2020</v>
      </c>
      <c r="B15" s="91">
        <f>'CALCULATION of avg returns'!AO15</f>
        <v>-1.509913825032712E-2</v>
      </c>
      <c r="C15" s="92">
        <f>'CALCULATION of avg returns'!AP15</f>
        <v>-1.260684299437749E-2</v>
      </c>
      <c r="D15" s="93">
        <f>'CALCULATION of avg returns'!AQ15</f>
        <v>-1.0136557542440576E-2</v>
      </c>
      <c r="E15" s="94">
        <f>'CALCULATION of avg returns'!AR15</f>
        <v>-1.0591988622440925E-2</v>
      </c>
      <c r="F15" s="7">
        <f>'CALCULATION of avg returns'!AS15</f>
        <v>-1.2682893083211308E-2</v>
      </c>
      <c r="I15" s="100"/>
      <c r="O15" s="131"/>
      <c r="P15" s="23">
        <v>2021</v>
      </c>
      <c r="Q15" s="7">
        <f t="shared" si="2"/>
        <v>0.30345818618642972</v>
      </c>
      <c r="R15" s="7">
        <f t="shared" si="2"/>
        <v>0.4513266011833888</v>
      </c>
      <c r="S15" s="7">
        <f t="shared" si="2"/>
        <v>0.41002533820320736</v>
      </c>
      <c r="T15" s="7">
        <f t="shared" si="2"/>
        <v>0.34654288539300165</v>
      </c>
    </row>
    <row r="16" spans="1:20" x14ac:dyDescent="0.25">
      <c r="A16" s="86">
        <v>2020</v>
      </c>
      <c r="B16" s="91">
        <f>'CALCULATION of avg returns'!AO16</f>
        <v>6.4305860231903588E-3</v>
      </c>
      <c r="C16" s="92">
        <f>'CALCULATION of avg returns'!AP16</f>
        <v>4.5325706697992669E-3</v>
      </c>
      <c r="D16" s="93">
        <f>'CALCULATION of avg returns'!AQ16</f>
        <v>7.1425705228482246E-4</v>
      </c>
      <c r="E16" s="94">
        <f>'CALCULATION of avg returns'!AR16</f>
        <v>-1.9885929066234746E-3</v>
      </c>
      <c r="F16" s="7">
        <f>'CALCULATION of avg returns'!AS16</f>
        <v>1.9352137159941015E-3</v>
      </c>
      <c r="O16" s="131"/>
      <c r="P16" s="23">
        <v>2022</v>
      </c>
      <c r="Q16" s="7">
        <f t="shared" si="2"/>
        <v>-0.29804932007892726</v>
      </c>
      <c r="R16" s="7">
        <f t="shared" si="2"/>
        <v>-0.11426877528932446</v>
      </c>
      <c r="S16" s="7">
        <f t="shared" si="2"/>
        <v>-9.2901314173660085E-2</v>
      </c>
      <c r="T16" s="7">
        <f t="shared" si="2"/>
        <v>-7.2599822804528522E-2</v>
      </c>
    </row>
    <row r="17" spans="1:20" x14ac:dyDescent="0.25">
      <c r="A17" s="86">
        <v>2020</v>
      </c>
      <c r="B17" s="91">
        <f>'CALCULATION of avg returns'!AO17</f>
        <v>-2.3054503786369338E-2</v>
      </c>
      <c r="C17" s="92">
        <f>'CALCULATION of avg returns'!AP17</f>
        <v>-1.656138388601508E-2</v>
      </c>
      <c r="D17" s="93">
        <f>'CALCULATION of avg returns'!AQ17</f>
        <v>-1.5822734052961668E-2</v>
      </c>
      <c r="E17" s="94">
        <f>'CALCULATION of avg returns'!AR17</f>
        <v>-1.3524560251076543E-2</v>
      </c>
      <c r="F17" s="111">
        <f>'CALCULATION of avg returns'!AS17</f>
        <v>-7.3096372321951293E-3</v>
      </c>
      <c r="O17" s="131"/>
      <c r="P17" s="23">
        <v>2023</v>
      </c>
      <c r="Q17" s="7">
        <f t="shared" si="2"/>
        <v>1.7699711879738483E-2</v>
      </c>
      <c r="R17" s="7">
        <f t="shared" si="2"/>
        <v>0.20484045662072117</v>
      </c>
      <c r="S17" s="7">
        <f t="shared" si="2"/>
        <v>0.17417362764790914</v>
      </c>
      <c r="T17" s="7">
        <f t="shared" si="2"/>
        <v>0.15811825248236758</v>
      </c>
    </row>
    <row r="18" spans="1:20" ht="15.75" thickBot="1" x14ac:dyDescent="0.3">
      <c r="A18" s="86">
        <v>2020</v>
      </c>
      <c r="B18" s="91">
        <f>'CALCULATION of avg returns'!AO18</f>
        <v>2.8047987556893373E-3</v>
      </c>
      <c r="C18" s="92">
        <f>'CALCULATION of avg returns'!AP18</f>
        <v>6.1777858195256096E-3</v>
      </c>
      <c r="D18" s="93">
        <f>'CALCULATION of avg returns'!AQ18</f>
        <v>7.2359253917425202E-3</v>
      </c>
      <c r="E18" s="94">
        <f>'CALCULATION of avg returns'!AR18</f>
        <v>7.8106695669974109E-3</v>
      </c>
      <c r="F18" s="111">
        <f>'CALCULATION of avg returns'!AS18</f>
        <v>9.2085201455249024E-3</v>
      </c>
    </row>
    <row r="19" spans="1:20" x14ac:dyDescent="0.25">
      <c r="A19" s="86">
        <v>2020</v>
      </c>
      <c r="B19" s="91">
        <f>'CALCULATION of avg returns'!AO19</f>
        <v>-3.1020761025719126E-2</v>
      </c>
      <c r="C19" s="92">
        <f>'CALCULATION of avg returns'!AP19</f>
        <v>-3.6158351744335168E-2</v>
      </c>
      <c r="D19" s="93">
        <f>'CALCULATION of avg returns'!AQ19</f>
        <v>-3.2922360022328512E-2</v>
      </c>
      <c r="E19" s="94">
        <f>'CALCULATION of avg returns'!AR19</f>
        <v>-3.2715998022699949E-2</v>
      </c>
      <c r="F19" s="111">
        <f>'CALCULATION of avg returns'!AS19</f>
        <v>-2.7551327373324962E-2</v>
      </c>
      <c r="G19" s="239" t="s">
        <v>1000</v>
      </c>
      <c r="H19" s="152"/>
      <c r="I19" s="146" t="s">
        <v>959</v>
      </c>
      <c r="J19" s="146" t="s">
        <v>960</v>
      </c>
      <c r="K19" s="146" t="s">
        <v>961</v>
      </c>
      <c r="L19" s="146" t="s">
        <v>962</v>
      </c>
      <c r="M19" s="147" t="s">
        <v>947</v>
      </c>
    </row>
    <row r="20" spans="1:20" x14ac:dyDescent="0.25">
      <c r="A20" s="86">
        <v>2020</v>
      </c>
      <c r="B20" s="91">
        <f>'CALCULATION of avg returns'!AO20</f>
        <v>1.140165579857493E-2</v>
      </c>
      <c r="C20" s="92">
        <f>'CALCULATION of avg returns'!AP20</f>
        <v>1.0154990204832251E-2</v>
      </c>
      <c r="D20" s="93">
        <f>'CALCULATION of avg returns'!AQ20</f>
        <v>1.3108637730624546E-2</v>
      </c>
      <c r="E20" s="94">
        <f>'CALCULATION of avg returns'!AR20</f>
        <v>1.247757856042348E-2</v>
      </c>
      <c r="F20" s="111">
        <f>'CALCULATION of avg returns'!AS20</f>
        <v>1.0647752520935845E-3</v>
      </c>
      <c r="G20" s="240"/>
      <c r="H20" s="112">
        <v>2020</v>
      </c>
      <c r="I20" s="113">
        <f>_xlfn.STDEV.S(B3:B259)</f>
        <v>2.3547357618508999E-2</v>
      </c>
      <c r="J20" s="113">
        <f>_xlfn.STDEV.S(C3:C259)</f>
        <v>1.9673415369508739E-2</v>
      </c>
      <c r="K20" s="113">
        <f>_xlfn.STDEV.S(D3:D259)</f>
        <v>1.9125869000592061E-2</v>
      </c>
      <c r="L20" s="113">
        <f>_xlfn.STDEV.S(E3:E259)</f>
        <v>1.9728773894070607E-2</v>
      </c>
      <c r="M20" s="148">
        <f>_xlfn.STDEV.S(F3:F259)</f>
        <v>2.0196028544454566E-2</v>
      </c>
    </row>
    <row r="21" spans="1:20" x14ac:dyDescent="0.25">
      <c r="A21" s="86">
        <v>2020</v>
      </c>
      <c r="B21" s="91">
        <f>'CALCULATION of avg returns'!AO21</f>
        <v>8.029992475936186E-3</v>
      </c>
      <c r="C21" s="92">
        <f>'CALCULATION of avg returns'!AP21</f>
        <v>6.8536524228551363E-3</v>
      </c>
      <c r="D21" s="93">
        <f>'CALCULATION of avg returns'!AQ21</f>
        <v>3.9675822519847819E-3</v>
      </c>
      <c r="E21" s="94">
        <f>'CALCULATION of avg returns'!AR21</f>
        <v>4.3003390796124757E-3</v>
      </c>
      <c r="F21" s="111">
        <f>'CALCULATION of avg returns'!AS21</f>
        <v>1.0073020864811525E-2</v>
      </c>
      <c r="G21" s="240"/>
      <c r="H21" s="112">
        <v>2021</v>
      </c>
      <c r="I21" s="113">
        <f>_xlfn.STDEV.S(B260:B517)</f>
        <v>1.4092720929890628E-2</v>
      </c>
      <c r="J21" s="113">
        <f>_xlfn.STDEV.S(C260:C517)</f>
        <v>1.3069732736381784E-2</v>
      </c>
      <c r="K21" s="113">
        <f>_xlfn.STDEV.S(D260:D517)</f>
        <v>1.2013791267059473E-2</v>
      </c>
      <c r="L21" s="113">
        <f>_xlfn.STDEV.S(E260:E517)</f>
        <v>1.1267582457194206E-2</v>
      </c>
      <c r="M21" s="148">
        <f>_xlfn.STDEV.S(F260:F517)</f>
        <v>9.2290634089530962E-3</v>
      </c>
    </row>
    <row r="22" spans="1:20" x14ac:dyDescent="0.25">
      <c r="A22" s="86">
        <v>2020</v>
      </c>
      <c r="B22" s="91">
        <f>'CALCULATION of avg returns'!AO22</f>
        <v>-1.3306737018209972E-2</v>
      </c>
      <c r="C22" s="92">
        <f>'CALCULATION of avg returns'!AP22</f>
        <v>-1.5756336930101998E-2</v>
      </c>
      <c r="D22" s="93">
        <f>'CALCULATION of avg returns'!AQ22</f>
        <v>-1.5120859960357551E-2</v>
      </c>
      <c r="E22" s="94">
        <f>'CALCULATION of avg returns'!AR22</f>
        <v>-1.4726738023795675E-2</v>
      </c>
      <c r="F22" s="111">
        <f>'CALCULATION of avg returns'!AS22</f>
        <v>-1.1794673297015118E-2</v>
      </c>
      <c r="G22" s="240"/>
      <c r="H22" s="112">
        <v>2022</v>
      </c>
      <c r="I22" s="113">
        <f>_xlfn.STDEV.S(B518:B774)</f>
        <v>1.9574991830714365E-2</v>
      </c>
      <c r="J22" s="113">
        <f>_xlfn.STDEV.S(C518:C774)</f>
        <v>2.0223076522069759E-2</v>
      </c>
      <c r="K22" s="113">
        <f>_xlfn.STDEV.S(D518:D774)</f>
        <v>1.882788490954598E-2</v>
      </c>
      <c r="L22" s="113">
        <f>_xlfn.STDEV.S(E518:E774)</f>
        <v>1.722677361509909E-2</v>
      </c>
      <c r="M22" s="148">
        <f>_xlfn.STDEV.S(F518:F774)</f>
        <v>1.370195037852992E-2</v>
      </c>
    </row>
    <row r="23" spans="1:20" x14ac:dyDescent="0.25">
      <c r="A23" s="86">
        <v>2020</v>
      </c>
      <c r="B23" s="91">
        <f>'CALCULATION of avg returns'!AO23</f>
        <v>-1.1529783099216208E-2</v>
      </c>
      <c r="C23" s="92">
        <f>'CALCULATION of avg returns'!AP23</f>
        <v>-6.829437137227899E-3</v>
      </c>
      <c r="D23" s="93">
        <f>'CALCULATION of avg returns'!AQ23</f>
        <v>-7.9917493747313443E-3</v>
      </c>
      <c r="E23" s="94">
        <f>'CALCULATION of avg returns'!AR23</f>
        <v>-9.7196233361867643E-3</v>
      </c>
      <c r="F23" s="7">
        <f>'CALCULATION of avg returns'!AS23</f>
        <v>-8.1091944684380871E-3</v>
      </c>
      <c r="G23" s="240"/>
      <c r="H23" s="112">
        <v>2023</v>
      </c>
      <c r="I23" s="113">
        <f>_xlfn.STDEV.S(B775:B1028)</f>
        <v>1.3976508691468595E-2</v>
      </c>
      <c r="J23" s="113">
        <f>_xlfn.STDEV.S(C775:C1028)</f>
        <v>1.3868084782656897E-2</v>
      </c>
      <c r="K23" s="113">
        <f>_xlfn.STDEV.S(D775:D1028)</f>
        <v>1.2963743528190805E-2</v>
      </c>
      <c r="L23" s="113">
        <f>_xlfn.STDEV.S(E775:E1028)</f>
        <v>1.1719348390886786E-2</v>
      </c>
      <c r="M23" s="148">
        <f>_xlfn.STDEV.S(F775:F1028)</f>
        <v>8.5918955892441556E-3</v>
      </c>
    </row>
    <row r="24" spans="1:20" ht="15.75" thickBot="1" x14ac:dyDescent="0.3">
      <c r="A24" s="86">
        <v>2020</v>
      </c>
      <c r="B24" s="91">
        <f>'CALCULATION of avg returns'!AO24</f>
        <v>2.6785596474328635E-3</v>
      </c>
      <c r="C24" s="92">
        <f>'CALCULATION of avg returns'!AP24</f>
        <v>3.0896880822486364E-3</v>
      </c>
      <c r="D24" s="93">
        <f>'CALCULATION of avg returns'!AQ24</f>
        <v>4.2511459153223305E-3</v>
      </c>
      <c r="E24" s="94">
        <f>'CALCULATION of avg returns'!AR24</f>
        <v>4.8705355549094982E-3</v>
      </c>
      <c r="F24" s="7">
        <f>'CALCULATION of avg returns'!AS24</f>
        <v>8.7945590994377757E-4</v>
      </c>
      <c r="G24" s="241"/>
      <c r="H24" s="153">
        <v>4</v>
      </c>
      <c r="I24" s="198">
        <f>_xlfn.STDEV.S(B3:B1028)</f>
        <v>1.8245886266910285E-2</v>
      </c>
      <c r="J24" s="198">
        <f>_xlfn.STDEV.S(C3:C1028)</f>
        <v>1.7021157603329604E-2</v>
      </c>
      <c r="K24" s="198">
        <f>_xlfn.STDEV.S(D3:D1028)</f>
        <v>1.6063792256987407E-2</v>
      </c>
      <c r="L24" s="198">
        <f>_xlfn.STDEV.S(E3:E1028)</f>
        <v>1.5407880768462586E-2</v>
      </c>
      <c r="M24" s="155">
        <f>_xlfn.STDEV.S(F3:F1028)</f>
        <v>1.3734018736297806E-2</v>
      </c>
    </row>
    <row r="25" spans="1:20" x14ac:dyDescent="0.25">
      <c r="A25" s="86">
        <v>2020</v>
      </c>
      <c r="B25" s="91">
        <f>'CALCULATION of avg returns'!AO25</f>
        <v>2.5253322805632358E-2</v>
      </c>
      <c r="C25" s="92">
        <f>'CALCULATION of avg returns'!AP25</f>
        <v>2.1761644183420678E-2</v>
      </c>
      <c r="D25" s="93">
        <f>'CALCULATION of avg returns'!AQ25</f>
        <v>2.1278914301760685E-2</v>
      </c>
      <c r="E25" s="94">
        <f>'CALCULATION of avg returns'!AR25</f>
        <v>2.0258130658979263E-2</v>
      </c>
      <c r="F25" s="7">
        <f>'CALCULATION of avg returns'!AS25</f>
        <v>1.0110024913251468E-2</v>
      </c>
    </row>
    <row r="26" spans="1:20" x14ac:dyDescent="0.25">
      <c r="A26" s="86">
        <v>2020</v>
      </c>
      <c r="B26" s="91">
        <f>'CALCULATION of avg returns'!AO26</f>
        <v>8.0093442349409225E-3</v>
      </c>
      <c r="C26" s="92">
        <f>'CALCULATION of avg returns'!AP26</f>
        <v>9.8676466741651134E-3</v>
      </c>
      <c r="D26" s="93">
        <f>'CALCULATION of avg returns'!AQ26</f>
        <v>9.7426847785940986E-3</v>
      </c>
      <c r="E26" s="94">
        <f>'CALCULATION of avg returns'!AR26</f>
        <v>7.8995739304110902E-3</v>
      </c>
      <c r="F26" s="7">
        <f>'CALCULATION of avg returns'!AS26</f>
        <v>8.4720322302236934E-3</v>
      </c>
      <c r="I26" s="85" t="s">
        <v>959</v>
      </c>
      <c r="J26" s="85" t="s">
        <v>960</v>
      </c>
      <c r="K26" s="85" t="s">
        <v>961</v>
      </c>
      <c r="L26" s="85" t="s">
        <v>962</v>
      </c>
    </row>
    <row r="27" spans="1:20" x14ac:dyDescent="0.25">
      <c r="A27" s="86">
        <v>2020</v>
      </c>
      <c r="B27" s="91">
        <f>'CALCULATION of avg returns'!AO27</f>
        <v>7.6401003399840302E-4</v>
      </c>
      <c r="C27" s="92">
        <f>'CALCULATION of avg returns'!AP27</f>
        <v>-4.4679569781071425E-3</v>
      </c>
      <c r="D27" s="93">
        <f>'CALCULATION of avg returns'!AQ27</f>
        <v>-1.3209019524964864E-3</v>
      </c>
      <c r="E27" s="94">
        <f>'CALCULATION of avg returns'!AR27</f>
        <v>2.2284026326244428E-3</v>
      </c>
      <c r="F27" s="7">
        <f>'CALCULATION of avg returns'!AS27</f>
        <v>1.6246961939893414E-2</v>
      </c>
      <c r="G27" s="233" t="s">
        <v>991</v>
      </c>
      <c r="H27" s="23">
        <v>2020</v>
      </c>
      <c r="I27" s="97">
        <f t="shared" ref="I27:L30" si="3">I20*SQRT($I4)</f>
        <v>0.37749285961351131</v>
      </c>
      <c r="J27" s="97">
        <f t="shared" si="3"/>
        <v>0.31538884092721836</v>
      </c>
      <c r="K27" s="97">
        <f t="shared" si="3"/>
        <v>0.30661100487775511</v>
      </c>
      <c r="L27" s="97">
        <f t="shared" si="3"/>
        <v>0.31627630558798431</v>
      </c>
    </row>
    <row r="28" spans="1:20" x14ac:dyDescent="0.25">
      <c r="A28" s="86">
        <v>2020</v>
      </c>
      <c r="B28" s="91">
        <f>'CALCULATION of avg returns'!AO28</f>
        <v>-1.0700698535493014E-2</v>
      </c>
      <c r="C28" s="92">
        <f>'CALCULATION of avg returns'!AP28</f>
        <v>-4.4424786819562039E-3</v>
      </c>
      <c r="D28" s="93">
        <f>'CALCULATION of avg returns'!AQ28</f>
        <v>-4.1836406627081589E-3</v>
      </c>
      <c r="E28" s="94">
        <f>'CALCULATION of avg returns'!AR28</f>
        <v>-1.9476714123203068E-3</v>
      </c>
      <c r="F28" s="111">
        <f>'CALCULATION of avg returns'!AS28</f>
        <v>-1.4312937397542441E-3</v>
      </c>
      <c r="G28" s="234"/>
      <c r="H28" s="23">
        <v>2021</v>
      </c>
      <c r="I28" s="97">
        <f t="shared" si="3"/>
        <v>0.22636261632081953</v>
      </c>
      <c r="J28" s="97">
        <f t="shared" si="3"/>
        <v>0.20993099285364231</v>
      </c>
      <c r="K28" s="97">
        <f t="shared" si="3"/>
        <v>0.19297006140069087</v>
      </c>
      <c r="L28" s="97">
        <f t="shared" si="3"/>
        <v>0.18098417312808052</v>
      </c>
    </row>
    <row r="29" spans="1:20" x14ac:dyDescent="0.25">
      <c r="A29" s="86">
        <v>2020</v>
      </c>
      <c r="B29" s="91">
        <f>'CALCULATION of avg returns'!AO29</f>
        <v>-4.7844428439140175E-3</v>
      </c>
      <c r="C29" s="92">
        <f>'CALCULATION of avg returns'!AP29</f>
        <v>-1.9600156801254406E-3</v>
      </c>
      <c r="D29" s="93">
        <f>'CALCULATION of avg returns'!AQ29</f>
        <v>-1.3649868609795471E-3</v>
      </c>
      <c r="E29" s="94">
        <f>'CALCULATION of avg returns'!AR29</f>
        <v>-1.7738413904545983E-3</v>
      </c>
      <c r="F29" s="111">
        <f>'CALCULATION of avg returns'!AS29</f>
        <v>-1.0066750556254574E-3</v>
      </c>
      <c r="G29" s="234"/>
      <c r="H29" s="23">
        <v>2022</v>
      </c>
      <c r="I29" s="97">
        <f t="shared" si="3"/>
        <v>0.31381099156871689</v>
      </c>
      <c r="J29" s="97">
        <f t="shared" si="3"/>
        <v>0.32420057953756765</v>
      </c>
      <c r="K29" s="97">
        <f t="shared" si="3"/>
        <v>0.30183395649420741</v>
      </c>
      <c r="L29" s="97">
        <f t="shared" si="3"/>
        <v>0.27616618982194341</v>
      </c>
    </row>
    <row r="30" spans="1:20" x14ac:dyDescent="0.25">
      <c r="A30" s="86">
        <v>2020</v>
      </c>
      <c r="B30" s="91">
        <f>'CALCULATION of avg returns'!AO30</f>
        <v>7.8831739467557095E-4</v>
      </c>
      <c r="C30" s="92">
        <f>'CALCULATION of avg returns'!AP30</f>
        <v>1.6365540717461582E-4</v>
      </c>
      <c r="D30" s="93">
        <f>'CALCULATION of avg returns'!AQ30</f>
        <v>1.8661221082268053E-3</v>
      </c>
      <c r="E30" s="94">
        <f>'CALCULATION of avg returns'!AR30</f>
        <v>2.2663463629712163E-3</v>
      </c>
      <c r="F30" s="111">
        <f>'CALCULATION of avg returns'!AS30</f>
        <v>6.4865838826408985E-3</v>
      </c>
      <c r="G30" s="235"/>
      <c r="H30" s="23">
        <v>2023</v>
      </c>
      <c r="I30" s="97">
        <f t="shared" si="3"/>
        <v>0.22274889445625781</v>
      </c>
      <c r="J30" s="97">
        <f t="shared" si="3"/>
        <v>0.2210209016968662</v>
      </c>
      <c r="K30" s="97">
        <f t="shared" si="3"/>
        <v>0.20660807378037307</v>
      </c>
      <c r="L30" s="97">
        <f t="shared" si="3"/>
        <v>0.18677567877958065</v>
      </c>
    </row>
    <row r="31" spans="1:20" x14ac:dyDescent="0.25">
      <c r="A31" s="86">
        <v>2020</v>
      </c>
      <c r="B31" s="91">
        <f>'CALCULATION of avg returns'!AO31</f>
        <v>4.8501439805787784E-2</v>
      </c>
      <c r="C31" s="92">
        <f>'CALCULATION of avg returns'!AP31</f>
        <v>3.4041299865824479E-2</v>
      </c>
      <c r="D31" s="93">
        <f>'CALCULATION of avg returns'!AQ31</f>
        <v>2.745360744731697E-2</v>
      </c>
      <c r="E31" s="94">
        <f>'CALCULATION of avg returns'!AR31</f>
        <v>1.8536099404980341E-2</v>
      </c>
      <c r="F31" s="111">
        <f>'CALCULATION of avg returns'!AS31</f>
        <v>5.0026604605829623E-3</v>
      </c>
      <c r="I31" s="85" t="s">
        <v>959</v>
      </c>
      <c r="J31" s="85" t="s">
        <v>960</v>
      </c>
      <c r="K31" s="85" t="s">
        <v>961</v>
      </c>
      <c r="L31" s="85" t="s">
        <v>962</v>
      </c>
    </row>
    <row r="32" spans="1:20" x14ac:dyDescent="0.25">
      <c r="A32" s="86">
        <v>2020</v>
      </c>
      <c r="B32" s="91">
        <f>'CALCULATION of avg returns'!AO32</f>
        <v>-5.8992327302733807E-3</v>
      </c>
      <c r="C32" s="92">
        <f>'CALCULATION of avg returns'!AP32</f>
        <v>-2.2280455230209435E-3</v>
      </c>
      <c r="D32" s="93">
        <f>'CALCULATION of avg returns'!AQ32</f>
        <v>-1.2801450300952779E-3</v>
      </c>
      <c r="E32" s="94">
        <f>'CALCULATION of avg returns'!AR32</f>
        <v>-1.6898680547145725E-3</v>
      </c>
      <c r="F32" s="111">
        <f>'CALCULATION of avg returns'!AS32</f>
        <v>-5.7216182827888821E-3</v>
      </c>
      <c r="G32" s="232" t="s">
        <v>967</v>
      </c>
      <c r="H32" s="112">
        <v>2020</v>
      </c>
      <c r="I32" s="184">
        <f>_xlfn.COVARIANCE.S(B3:B259,$F$3:$F$259)/_xlfn.VAR.S($F$3:$F$259)</f>
        <v>0.88657355721855458</v>
      </c>
      <c r="J32" s="184">
        <f>_xlfn.COVARIANCE.S(C3:C259,$F$3:$F$259)/_xlfn.VAR.S($F$3:$F$259)</f>
        <v>0.71526424145796286</v>
      </c>
      <c r="K32" s="184">
        <f>_xlfn.COVARIANCE.S(D3:D259,$F$3:$F$259)/_xlfn.VAR.S($F$3:$F$259)</f>
        <v>0.7305964324355515</v>
      </c>
      <c r="L32" s="184">
        <f>_xlfn.COVARIANCE.S(E3:E259,$F$3:$F$259)/_xlfn.VAR.S($F$3:$F$259)</f>
        <v>0.77916166106198159</v>
      </c>
    </row>
    <row r="33" spans="1:16" x14ac:dyDescent="0.25">
      <c r="A33" s="86">
        <v>2020</v>
      </c>
      <c r="B33" s="91">
        <f>'CALCULATION of avg returns'!AO33</f>
        <v>-1.961148690502729E-2</v>
      </c>
      <c r="C33" s="92">
        <f>'CALCULATION of avg returns'!AP33</f>
        <v>-1.3785097123717191E-2</v>
      </c>
      <c r="D33" s="93">
        <f>'CALCULATION of avg returns'!AQ33</f>
        <v>-1.1548015222202959E-2</v>
      </c>
      <c r="E33" s="94">
        <f>'CALCULATION of avg returns'!AR33</f>
        <v>-1.0027840291789708E-2</v>
      </c>
      <c r="F33" s="111">
        <f>'CALCULATION of avg returns'!AS33</f>
        <v>6.4462831852536021E-3</v>
      </c>
      <c r="G33" s="232"/>
      <c r="H33" s="112">
        <v>2021</v>
      </c>
      <c r="I33" s="184">
        <f>_xlfn.COVARIANCE.S(B260:B517,$F$260:$F$517)/_xlfn.VAR.S($F$260:$F$517)</f>
        <v>0.99119506119401535</v>
      </c>
      <c r="J33" s="184">
        <f>_xlfn.COVARIANCE.S(C260:C517,$F$260:$F$517)/_xlfn.VAR.S($F$260:$F$517)</f>
        <v>0.85445470097340626</v>
      </c>
      <c r="K33" s="184">
        <f>_xlfn.COVARIANCE.S(D260:D517,$F$260:$F$517)/_xlfn.VAR.S($F$260:$F$517)</f>
        <v>0.85597723359219779</v>
      </c>
      <c r="L33" s="184">
        <f>_xlfn.COVARIANCE.S(E260:E517,$F$260:$F$517)/_xlfn.VAR.S($F$260:$F$517)</f>
        <v>0.84584430601605476</v>
      </c>
    </row>
    <row r="34" spans="1:16" x14ac:dyDescent="0.25">
      <c r="A34" s="86">
        <v>2020</v>
      </c>
      <c r="B34" s="91">
        <f>'CALCULATION of avg returns'!AO34</f>
        <v>2.5020534529600104E-3</v>
      </c>
      <c r="C34" s="92">
        <f>'CALCULATION of avg returns'!AP34</f>
        <v>4.6506840944032565E-3</v>
      </c>
      <c r="D34" s="93">
        <f>'CALCULATION of avg returns'!AQ34</f>
        <v>4.164132881749362E-3</v>
      </c>
      <c r="E34" s="94">
        <f>'CALCULATION of avg returns'!AR34</f>
        <v>3.1061910699458246E-3</v>
      </c>
      <c r="F34" s="7">
        <f>'CALCULATION of avg returns'!AS34</f>
        <v>-3.6590551726188196E-4</v>
      </c>
      <c r="G34" s="232"/>
      <c r="H34" s="112">
        <v>2022</v>
      </c>
      <c r="I34" s="184">
        <f>_xlfn.COVARIANCE.S(B518:B774,$F$518:$F$774)/_xlfn.VAR.S($F$518:$F$774)</f>
        <v>0.95083378529992757</v>
      </c>
      <c r="J34" s="184">
        <f>_xlfn.COVARIANCE.S(C518:C774,$F$518:$F$774)/_xlfn.VAR.S($F$518:$F$774)</f>
        <v>0.90603183036043977</v>
      </c>
      <c r="K34" s="184">
        <f>_xlfn.COVARIANCE.S(D518:D774,$F$518:$F$774)/_xlfn.VAR.S($F$518:$F$774)</f>
        <v>0.88756967937094444</v>
      </c>
      <c r="L34" s="184">
        <f>_xlfn.COVARIANCE.S(E518:E774,$F$518:$F$774)/_xlfn.VAR.S($F$518:$F$774)</f>
        <v>0.84060330764243452</v>
      </c>
    </row>
    <row r="35" spans="1:16" x14ac:dyDescent="0.25">
      <c r="A35" s="86">
        <v>2020</v>
      </c>
      <c r="B35" s="91">
        <f>'CALCULATION of avg returns'!AO35</f>
        <v>-1.5983260433867236E-2</v>
      </c>
      <c r="C35" s="92">
        <f>'CALCULATION of avg returns'!AP35</f>
        <v>-1.423961481329707E-2</v>
      </c>
      <c r="D35" s="93">
        <f>'CALCULATION of avg returns'!AQ35</f>
        <v>-1.2151837815075638E-2</v>
      </c>
      <c r="E35" s="94">
        <f>'CALCULATION of avg returns'!AR35</f>
        <v>-9.5510214049357479E-3</v>
      </c>
      <c r="F35" s="7">
        <f>'CALCULATION of avg returns'!AS35</f>
        <v>-4.1187682607520745E-3</v>
      </c>
      <c r="G35" s="232"/>
      <c r="H35" s="112">
        <v>2023</v>
      </c>
      <c r="I35" s="184">
        <f>_xlfn.COVARIANCE.S(B775:B1028,$F$775:$F$1028)/_xlfn.VAR.S($F$775:$F$1028)</f>
        <v>0.98441280515481355</v>
      </c>
      <c r="J35" s="184">
        <f>_xlfn.COVARIANCE.S(C775:C1028,$F$775:$F$1028)/_xlfn.VAR.S($F$775:$F$1028)</f>
        <v>0.94530632808141368</v>
      </c>
      <c r="K35" s="184">
        <f>_xlfn.COVARIANCE.S(D775:D1028,$F$775:$F$1028)/_xlfn.VAR.S($F$775:$F$1028)</f>
        <v>0.92787179611138093</v>
      </c>
      <c r="L35" s="184">
        <f>_xlfn.COVARIANCE.S(E775:E1028,$F$775:$F$1028)/_xlfn.VAR.S($F$775:$F$1028)</f>
        <v>0.86713661744105708</v>
      </c>
    </row>
    <row r="36" spans="1:16" x14ac:dyDescent="0.25">
      <c r="A36" s="86">
        <v>2020</v>
      </c>
      <c r="B36" s="91">
        <f>'CALCULATION of avg returns'!AO36</f>
        <v>2.4402741305322353E-2</v>
      </c>
      <c r="C36" s="92">
        <f>'CALCULATION of avg returns'!AP36</f>
        <v>2.0713172252533114E-2</v>
      </c>
      <c r="D36" s="93">
        <f>'CALCULATION of avg returns'!AQ36</f>
        <v>1.8456042059963974E-2</v>
      </c>
      <c r="E36" s="94">
        <f>'CALCULATION of avg returns'!AR36</f>
        <v>1.7099222336737541E-2</v>
      </c>
      <c r="F36" s="7">
        <f>'CALCULATION of avg returns'!AS36</f>
        <v>5.4172723570102112E-3</v>
      </c>
      <c r="G36" s="232"/>
      <c r="H36" s="112" t="s">
        <v>1003</v>
      </c>
      <c r="I36" s="184">
        <f>_xlfn.COVARIANCE.S(B3:B1028,$F$3:$F$1028)/_xlfn.VAR.S($F$3:$F$1028)</f>
        <v>0.92437413143071134</v>
      </c>
      <c r="J36" s="184">
        <f>_xlfn.COVARIANCE.S(C3:C1028,$F$3:$F$1028)/_xlfn.VAR.S($F$3:$F$1028)</f>
        <v>0.80152072521366757</v>
      </c>
      <c r="K36" s="184">
        <f>_xlfn.COVARIANCE.S(D3:D1028,$F$3:$F$1028)/_xlfn.VAR.S($F$3:$F$1028)</f>
        <v>0.80351610146336894</v>
      </c>
      <c r="L36" s="184">
        <f>_xlfn.COVARIANCE.S(E3:E1028,$F$3:$F$1028)/_xlfn.VAR.S($F$3:$F$1028)</f>
        <v>0.81086794495560011</v>
      </c>
    </row>
    <row r="37" spans="1:16" x14ac:dyDescent="0.25">
      <c r="A37" s="86">
        <v>2020</v>
      </c>
      <c r="B37" s="91">
        <f>'CALCULATION of avg returns'!AO37</f>
        <v>-2.119544829310983E-2</v>
      </c>
      <c r="C37" s="92">
        <f>'CALCULATION of avg returns'!AP37</f>
        <v>-1.9217430591349709E-2</v>
      </c>
      <c r="D37" s="93">
        <f>'CALCULATION of avg returns'!AQ37</f>
        <v>-1.7535607368223998E-2</v>
      </c>
      <c r="E37" s="94">
        <f>'CALCULATION of avg returns'!AR37</f>
        <v>-1.6312371366442521E-2</v>
      </c>
      <c r="F37" s="7">
        <f>'CALCULATION of avg returns'!AS37</f>
        <v>-1.7060069228311272E-3</v>
      </c>
    </row>
    <row r="38" spans="1:16" x14ac:dyDescent="0.25">
      <c r="A38" s="86">
        <v>2020</v>
      </c>
      <c r="B38" s="91">
        <f>'CALCULATION of avg returns'!AO38</f>
        <v>-7.8569147237304814E-3</v>
      </c>
      <c r="C38" s="92">
        <f>'CALCULATION of avg returns'!AP38</f>
        <v>-7.6364603676141668E-3</v>
      </c>
      <c r="D38" s="93">
        <f>'CALCULATION of avg returns'!AQ38</f>
        <v>-6.8124092152136665E-3</v>
      </c>
      <c r="E38" s="94">
        <f>'CALCULATION of avg returns'!AR38</f>
        <v>-6.3581250924150444E-3</v>
      </c>
      <c r="F38" s="7">
        <f>'CALCULATION of avg returns'!AS38</f>
        <v>-1.1078303614139823E-2</v>
      </c>
    </row>
    <row r="39" spans="1:16" x14ac:dyDescent="0.25">
      <c r="A39" s="86">
        <v>2020</v>
      </c>
      <c r="B39" s="91">
        <f>'CALCULATION of avg returns'!AO39</f>
        <v>-4.1810455833118571E-2</v>
      </c>
      <c r="C39" s="92">
        <f>'CALCULATION of avg returns'!AP39</f>
        <v>-3.8423819237407654E-2</v>
      </c>
      <c r="D39" s="93">
        <f>'CALCULATION of avg returns'!AQ39</f>
        <v>-4.0754464158050487E-2</v>
      </c>
      <c r="E39" s="94">
        <f>'CALCULATION of avg returns'!AR39</f>
        <v>-4.1279761904761895E-2</v>
      </c>
      <c r="F39" s="7">
        <f>'CALCULATION of avg returns'!AS39</f>
        <v>-3.8359404450938633E-2</v>
      </c>
      <c r="G39" s="7" t="s">
        <v>1003</v>
      </c>
      <c r="H39" s="85" t="s">
        <v>959</v>
      </c>
      <c r="I39" s="85" t="s">
        <v>960</v>
      </c>
      <c r="J39" s="85" t="s">
        <v>961</v>
      </c>
      <c r="K39" s="85" t="s">
        <v>962</v>
      </c>
    </row>
    <row r="40" spans="1:16" x14ac:dyDescent="0.25">
      <c r="A40" s="86">
        <v>2020</v>
      </c>
      <c r="B40" s="91">
        <f>'CALCULATION of avg returns'!AO40</f>
        <v>-2.0292153252791954E-2</v>
      </c>
      <c r="C40" s="92">
        <f>'CALCULATION of avg returns'!AP40</f>
        <v>-1.5454699983001842E-2</v>
      </c>
      <c r="D40" s="93">
        <f>'CALCULATION of avg returns'!AQ40</f>
        <v>-1.625590378481042E-2</v>
      </c>
      <c r="E40" s="94">
        <f>'CALCULATION of avg returns'!AR40</f>
        <v>-1.7102308591769318E-2</v>
      </c>
      <c r="F40" s="7">
        <f>'CALCULATION of avg returns'!AS40</f>
        <v>-1.6384599239918342E-2</v>
      </c>
      <c r="G40" s="23" t="s">
        <v>1001</v>
      </c>
      <c r="H40" s="98">
        <f>('CALCULATION of avg returns'!AI1029-'CALCULATION of avg returns'!AI3)/'CALCULATION of avg returns'!AI3</f>
        <v>-4.061787036690713E-2</v>
      </c>
      <c r="I40" s="98">
        <f>('CALCULATION of avg returns'!AJ1029-'CALCULATION of avg returns'!AJ3)/'CALCULATION of avg returns'!AJ3</f>
        <v>0.80758720778201976</v>
      </c>
      <c r="J40" s="98">
        <f>('CALCULATION of avg returns'!AK1029-'CALCULATION of avg returns'!AK3)/'CALCULATION of avg returns'!AK3</f>
        <v>0.67829166088071657</v>
      </c>
      <c r="K40" s="98">
        <f>('CALCULATION of avg returns'!AL1029-'CALCULATION of avg returns'!AL3)/'CALCULATION of avg returns'!AL3</f>
        <v>0.49700991776059916</v>
      </c>
    </row>
    <row r="41" spans="1:16" x14ac:dyDescent="0.25">
      <c r="A41" s="86">
        <v>2020</v>
      </c>
      <c r="B41" s="91">
        <f>'CALCULATION of avg returns'!AO41</f>
        <v>6.954446319081509E-3</v>
      </c>
      <c r="C41" s="92">
        <f>'CALCULATION of avg returns'!AP41</f>
        <v>4.8825292468335233E-3</v>
      </c>
      <c r="D41" s="93">
        <f>'CALCULATION of avg returns'!AQ41</f>
        <v>4.8876574743495242E-3</v>
      </c>
      <c r="E41" s="94">
        <f>'CALCULATION of avg returns'!AR41</f>
        <v>4.4111647738488743E-3</v>
      </c>
      <c r="F41" s="7">
        <f>'CALCULATION of avg returns'!AS41</f>
        <v>-2.5494162106685002E-2</v>
      </c>
      <c r="G41" s="7" t="s">
        <v>1002</v>
      </c>
      <c r="H41" s="98">
        <f>(1+H40)^(1/4)-1</f>
        <v>-1.0312907676468419E-2</v>
      </c>
      <c r="I41" s="98">
        <f t="shared" ref="I41:K41" si="4">(1+I40)^(1/4)-1</f>
        <v>0.15951084449727726</v>
      </c>
      <c r="J41" s="98">
        <f t="shared" si="4"/>
        <v>0.13819548669956161</v>
      </c>
      <c r="K41" s="98">
        <f t="shared" si="4"/>
        <v>0.10612999529517864</v>
      </c>
    </row>
    <row r="42" spans="1:16" x14ac:dyDescent="0.25">
      <c r="A42" s="86">
        <v>2020</v>
      </c>
      <c r="B42" s="91">
        <f>'CALCULATION of avg returns'!AO42</f>
        <v>-3.5703582618171956E-2</v>
      </c>
      <c r="C42" s="92">
        <f>'CALCULATION of avg returns'!AP42</f>
        <v>-3.5922176635122365E-2</v>
      </c>
      <c r="D42" s="93">
        <f>'CALCULATION of avg returns'!AQ42</f>
        <v>-3.6869019770031729E-2</v>
      </c>
      <c r="E42" s="94">
        <f>'CALCULATION of avg returns'!AR42</f>
        <v>-3.478058073324073E-2</v>
      </c>
      <c r="F42" s="7">
        <f>'CALCULATION of avg returns'!AS42</f>
        <v>-1.8969841516863473E-2</v>
      </c>
      <c r="G42" s="103" t="s">
        <v>1004</v>
      </c>
      <c r="H42" s="104">
        <f>_xlfn.STDEV.S(B3:B1028)</f>
        <v>1.8245886266910285E-2</v>
      </c>
      <c r="I42" s="104">
        <f>_xlfn.STDEV.S(C3:C1028)</f>
        <v>1.7021157603329604E-2</v>
      </c>
      <c r="J42" s="104">
        <f>_xlfn.STDEV.S(D3:D1028)</f>
        <v>1.6063792256987407E-2</v>
      </c>
      <c r="K42" s="104">
        <f>_xlfn.STDEV.S(E3:E1028)</f>
        <v>1.5407880768462586E-2</v>
      </c>
    </row>
    <row r="43" spans="1:16" x14ac:dyDescent="0.25">
      <c r="A43" s="86">
        <v>2020</v>
      </c>
      <c r="B43" s="91">
        <f>'CALCULATION of avg returns'!AO43</f>
        <v>-1.7474466371893944E-2</v>
      </c>
      <c r="C43" s="92">
        <f>'CALCULATION of avg returns'!AP43</f>
        <v>-1.7707189803395959E-2</v>
      </c>
      <c r="D43" s="93">
        <f>'CALCULATION of avg returns'!AQ43</f>
        <v>-1.7458322337080126E-2</v>
      </c>
      <c r="E43" s="94">
        <f>'CALCULATION of avg returns'!AR43</f>
        <v>-2.3741136099557799E-2</v>
      </c>
      <c r="F43" s="7">
        <f>'CALCULATION of avg returns'!AS43</f>
        <v>-3.5369680021987301E-2</v>
      </c>
      <c r="G43" s="103" t="s">
        <v>1007</v>
      </c>
      <c r="H43">
        <f>H42*SQRT(252)</f>
        <v>0.28964446507327979</v>
      </c>
      <c r="I43">
        <f t="shared" ref="I43:K43" si="5">I42*SQRT(252)</f>
        <v>0.27020250026907794</v>
      </c>
      <c r="J43">
        <f t="shared" si="5"/>
        <v>0.25500479654756192</v>
      </c>
      <c r="K43">
        <f t="shared" si="5"/>
        <v>0.24459252446332067</v>
      </c>
    </row>
    <row r="44" spans="1:16" x14ac:dyDescent="0.25">
      <c r="A44" s="86">
        <v>2020</v>
      </c>
      <c r="B44" s="91">
        <f>'CALCULATION of avg returns'!AO44</f>
        <v>-4.5433632390154488E-3</v>
      </c>
      <c r="C44" s="92">
        <f>'CALCULATION of avg returns'!AP44</f>
        <v>9.4340991886675523E-4</v>
      </c>
      <c r="D44" s="93">
        <f>'CALCULATION of avg returns'!AQ44</f>
        <v>2.1943202614976226E-3</v>
      </c>
      <c r="E44" s="94">
        <f>'CALCULATION of avg returns'!AR44</f>
        <v>6.1540087262898554E-3</v>
      </c>
      <c r="F44" s="7">
        <f>'CALCULATION of avg returns'!AS44</f>
        <v>-6.1171494351342538E-3</v>
      </c>
      <c r="G44" s="115" t="s">
        <v>1005</v>
      </c>
      <c r="H44" s="185">
        <f>(H41-$O$52)/H43</f>
        <v>-7.3496683843354629E-2</v>
      </c>
      <c r="I44" s="185">
        <f>(I41-$O$52)/I43</f>
        <v>0.54972046649960526</v>
      </c>
      <c r="J44" s="185">
        <f t="shared" ref="J44:K44" si="6">(J41-$O$52)/J43</f>
        <v>0.49889448520954865</v>
      </c>
      <c r="K44" s="185">
        <f t="shared" si="6"/>
        <v>0.3890347650810897</v>
      </c>
    </row>
    <row r="45" spans="1:16" x14ac:dyDescent="0.25">
      <c r="A45" s="86">
        <v>2020</v>
      </c>
      <c r="B45" s="91">
        <f>'CALCULATION of avg returns'!AO45</f>
        <v>1.4067825986481035E-2</v>
      </c>
      <c r="C45" s="92">
        <f>'CALCULATION of avg returns'!AP45</f>
        <v>1.3217040774897019E-2</v>
      </c>
      <c r="D45" s="93">
        <f>'CALCULATION of avg returns'!AQ45</f>
        <v>1.1842463886617603E-2</v>
      </c>
      <c r="E45" s="94">
        <f>'CALCULATION of avg returns'!AR45</f>
        <v>1.0137749574369311E-2</v>
      </c>
      <c r="F45" s="7">
        <f>'CALCULATION of avg returns'!AS45</f>
        <v>3.3494498390594096E-2</v>
      </c>
    </row>
    <row r="46" spans="1:16" x14ac:dyDescent="0.25">
      <c r="A46" s="86">
        <v>2020</v>
      </c>
      <c r="B46" s="91">
        <f>'CALCULATION of avg returns'!AO46</f>
        <v>4.6432132174904139E-3</v>
      </c>
      <c r="C46" s="92">
        <f>'CALCULATION of avg returns'!AP46</f>
        <v>9.9391059813526608E-3</v>
      </c>
      <c r="D46" s="93">
        <f>'CALCULATION of avg returns'!AQ46</f>
        <v>1.0653342132553751E-2</v>
      </c>
      <c r="E46" s="94">
        <f>'CALCULATION of avg returns'!AR46</f>
        <v>1.251491173348218E-2</v>
      </c>
      <c r="F46" s="7">
        <f>'CALCULATION of avg returns'!AS46</f>
        <v>-2.6639809667774006E-3</v>
      </c>
      <c r="G46" t="s">
        <v>1008</v>
      </c>
      <c r="H46" s="100">
        <f>(I13-O53)/I24</f>
        <v>3.9251903065957972E-4</v>
      </c>
      <c r="I46" s="100">
        <f>(J13-P53)/J24</f>
        <v>4.2409265715229537E-2</v>
      </c>
      <c r="J46" s="100">
        <f>(K13-Q53)/K24</f>
        <v>3.9453007492740666E-2</v>
      </c>
      <c r="K46" s="100">
        <f>(L13-R53)/L24</f>
        <v>3.3236411167212654E-2</v>
      </c>
      <c r="P46" t="s">
        <v>999</v>
      </c>
    </row>
    <row r="47" spans="1:16" x14ac:dyDescent="0.25">
      <c r="A47" s="86">
        <v>2020</v>
      </c>
      <c r="B47" s="91">
        <f>'CALCULATION of avg returns'!AO47</f>
        <v>-1.9479414766927577E-2</v>
      </c>
      <c r="C47" s="92">
        <f>'CALCULATION of avg returns'!AP47</f>
        <v>-1.4921354683293265E-2</v>
      </c>
      <c r="D47" s="93">
        <f>'CALCULATION of avg returns'!AQ47</f>
        <v>-1.8683368869936039E-2</v>
      </c>
      <c r="E47" s="94">
        <f>'CALCULATION of avg returns'!AR47</f>
        <v>-1.8529527803749758E-2</v>
      </c>
      <c r="F47" s="7">
        <f>'CALCULATION of avg returns'!AS47</f>
        <v>-5.2469971161116184E-3</v>
      </c>
      <c r="H47" s="100">
        <f>(I13)/I24</f>
        <v>6.9145371041697563E-3</v>
      </c>
      <c r="I47" s="100">
        <f t="shared" ref="I47:J47" si="7">(J13)/J24</f>
        <v>4.2409265715229537E-2</v>
      </c>
      <c r="J47" s="100">
        <f t="shared" si="7"/>
        <v>3.9453007492740666E-2</v>
      </c>
      <c r="K47" s="100">
        <f>(L13)/L24</f>
        <v>3.3236411167212654E-2</v>
      </c>
      <c r="N47" s="99" t="s">
        <v>992</v>
      </c>
      <c r="O47" s="99" t="s">
        <v>993</v>
      </c>
      <c r="P47" s="99" t="s">
        <v>994</v>
      </c>
    </row>
    <row r="48" spans="1:16" x14ac:dyDescent="0.25">
      <c r="A48" s="86">
        <v>2020</v>
      </c>
      <c r="B48" s="91">
        <f>'CALCULATION of avg returns'!AO48</f>
        <v>-3.8691767155374285E-2</v>
      </c>
      <c r="C48" s="92">
        <f>'CALCULATION of avg returns'!AP48</f>
        <v>-2.8978523238920115E-2</v>
      </c>
      <c r="D48" s="93">
        <f>'CALCULATION of avg returns'!AQ48</f>
        <v>-3.1912871072000644E-2</v>
      </c>
      <c r="E48" s="94">
        <f>'CALCULATION of avg returns'!AR48</f>
        <v>-3.3909598266524607E-2</v>
      </c>
      <c r="F48" s="7">
        <f>'CALCULATION of avg returns'!AS48</f>
        <v>-3.9718609032432406E-2</v>
      </c>
      <c r="N48" s="7">
        <v>2020</v>
      </c>
      <c r="O48" s="101">
        <v>-3.0000000000000001E-3</v>
      </c>
      <c r="P48" s="7" t="s">
        <v>995</v>
      </c>
    </row>
    <row r="49" spans="1:16" x14ac:dyDescent="0.25">
      <c r="A49" s="86">
        <v>2020</v>
      </c>
      <c r="B49" s="91">
        <f>'CALCULATION of avg returns'!AO49</f>
        <v>-6.1110609752429032E-2</v>
      </c>
      <c r="C49" s="92">
        <f>'CALCULATION of avg returns'!AP49</f>
        <v>-5.339061516240122E-2</v>
      </c>
      <c r="D49" s="93">
        <f>'CALCULATION of avg returns'!AQ49</f>
        <v>-5.8200538660083102E-2</v>
      </c>
      <c r="E49" s="94">
        <f>'CALCULATION of avg returns'!AR49</f>
        <v>-6.2875301024552091E-2</v>
      </c>
      <c r="F49" s="7">
        <f>'CALCULATION of avg returns'!AS49</f>
        <v>-8.3314932673124148E-2</v>
      </c>
      <c r="I49" s="23">
        <v>2020</v>
      </c>
      <c r="J49" s="23">
        <v>2021</v>
      </c>
      <c r="K49" s="23">
        <v>2022</v>
      </c>
      <c r="L49" s="23">
        <v>2023</v>
      </c>
      <c r="N49" s="7">
        <v>2021</v>
      </c>
      <c r="O49" s="102">
        <v>0</v>
      </c>
      <c r="P49" s="7" t="s">
        <v>996</v>
      </c>
    </row>
    <row r="50" spans="1:16" x14ac:dyDescent="0.25">
      <c r="A50" s="86">
        <v>2020</v>
      </c>
      <c r="B50" s="91">
        <f>'CALCULATION of avg returns'!AO50</f>
        <v>-1.6724604713006509E-2</v>
      </c>
      <c r="C50" s="92">
        <f>'CALCULATION of avg returns'!AP50</f>
        <v>-1.6291462240897669E-2</v>
      </c>
      <c r="D50" s="93">
        <f>'CALCULATION of avg returns'!AQ50</f>
        <v>-1.6041347056107394E-2</v>
      </c>
      <c r="E50" s="94">
        <f>'CALCULATION of avg returns'!AR50</f>
        <v>-1.7340636147714618E-2</v>
      </c>
      <c r="F50" s="7">
        <f>'CALCULATION of avg returns'!AS50</f>
        <v>-1.6209072305593444E-2</v>
      </c>
      <c r="H50" s="85" t="s">
        <v>959</v>
      </c>
      <c r="I50" s="156">
        <v>0.88657355721855458</v>
      </c>
      <c r="J50" s="156">
        <v>0.99119506119401535</v>
      </c>
      <c r="K50" s="156">
        <v>0.95083378529992757</v>
      </c>
      <c r="L50" s="156">
        <v>0.98441280515481355</v>
      </c>
      <c r="N50" s="7">
        <v>2022</v>
      </c>
      <c r="O50" s="101">
        <v>1.7000000000000001E-2</v>
      </c>
      <c r="P50" s="7" t="s">
        <v>997</v>
      </c>
    </row>
    <row r="51" spans="1:16" x14ac:dyDescent="0.25">
      <c r="A51" s="86">
        <v>2020</v>
      </c>
      <c r="B51" s="91">
        <f>'CALCULATION of avg returns'!AO51</f>
        <v>-1.8589419834144992E-2</v>
      </c>
      <c r="C51" s="92">
        <f>'CALCULATION of avg returns'!AP51</f>
        <v>-1.0356759336594619E-2</v>
      </c>
      <c r="D51" s="93">
        <f>'CALCULATION of avg returns'!AQ51</f>
        <v>-7.3314966748408488E-3</v>
      </c>
      <c r="E51" s="94">
        <f>'CALCULATION of avg returns'!AR51</f>
        <v>-9.2287409360583567E-3</v>
      </c>
      <c r="F51" s="7">
        <f>'CALCULATION of avg returns'!AS51</f>
        <v>-2.6239610327701908E-3</v>
      </c>
      <c r="H51" s="85" t="s">
        <v>960</v>
      </c>
      <c r="I51" s="157">
        <v>0.71526424145796286</v>
      </c>
      <c r="J51" s="157">
        <v>0.85445470097340626</v>
      </c>
      <c r="K51" s="97">
        <v>0.90603183036043977</v>
      </c>
      <c r="L51" s="97">
        <v>0.94530632808141368</v>
      </c>
      <c r="N51" s="7">
        <v>2023</v>
      </c>
      <c r="O51" s="101">
        <v>2.9899999999999999E-2</v>
      </c>
      <c r="P51" s="7" t="s">
        <v>998</v>
      </c>
    </row>
    <row r="52" spans="1:16" x14ac:dyDescent="0.25">
      <c r="A52" s="86">
        <v>2020</v>
      </c>
      <c r="B52" s="91">
        <f>'CALCULATION of avg returns'!AO52</f>
        <v>-0.12450612570138476</v>
      </c>
      <c r="C52" s="92">
        <f>'CALCULATION of avg returns'!AP52</f>
        <v>-9.2265277744287277E-2</v>
      </c>
      <c r="D52" s="93">
        <f>'CALCULATION of avg returns'!AQ52</f>
        <v>-9.4544382487940545E-2</v>
      </c>
      <c r="E52" s="94">
        <f>'CALCULATION of avg returns'!AR52</f>
        <v>-0.10317393382249568</v>
      </c>
      <c r="F52" s="7">
        <f>'CALCULATION of avg returns'!AS52</f>
        <v>-0.1253864285636698</v>
      </c>
      <c r="H52" s="85" t="s">
        <v>961</v>
      </c>
      <c r="I52" s="97">
        <v>0.7305964324355515</v>
      </c>
      <c r="J52" s="97">
        <v>0.85597723359219779</v>
      </c>
      <c r="K52" s="97">
        <v>0.88756967937094444</v>
      </c>
      <c r="L52" s="97">
        <v>0.92787179611138093</v>
      </c>
      <c r="O52" s="100">
        <f>SUM(O48:O51)/4</f>
        <v>1.0975E-2</v>
      </c>
    </row>
    <row r="53" spans="1:16" x14ac:dyDescent="0.25">
      <c r="A53" s="86">
        <v>2020</v>
      </c>
      <c r="B53" s="91">
        <f>'CALCULATION of avg returns'!AO53</f>
        <v>3.6747696158367829E-2</v>
      </c>
      <c r="C53" s="92">
        <f>'CALCULATION of avg returns'!AP53</f>
        <v>2.9424265500203627E-2</v>
      </c>
      <c r="D53" s="93">
        <f>'CALCULATION of avg returns'!AQ53</f>
        <v>2.9539725935115786E-2</v>
      </c>
      <c r="E53" s="94">
        <f>'CALCULATION of avg returns'!AR53</f>
        <v>2.2437471482955877E-2</v>
      </c>
      <c r="F53" s="7">
        <f>'CALCULATION of avg returns'!AS53</f>
        <v>7.2778938321713168E-3</v>
      </c>
      <c r="H53" s="85" t="s">
        <v>962</v>
      </c>
      <c r="I53" s="97">
        <v>0.77916166106198159</v>
      </c>
      <c r="J53" s="97">
        <v>0.84584430601605476</v>
      </c>
      <c r="K53" s="157">
        <v>0.84060330764243452</v>
      </c>
      <c r="L53" s="97">
        <v>0.86713661744105708</v>
      </c>
      <c r="O53" s="100">
        <v>1.1900000000000001E-4</v>
      </c>
    </row>
    <row r="54" spans="1:16" x14ac:dyDescent="0.25">
      <c r="A54" s="86">
        <v>2020</v>
      </c>
      <c r="B54" s="91">
        <f>'CALCULATION of avg returns'!AO54</f>
        <v>-6.5988733630843385E-2</v>
      </c>
      <c r="C54" s="92">
        <f>'CALCULATION of avg returns'!AP54</f>
        <v>-5.529989592024568E-2</v>
      </c>
      <c r="D54" s="93">
        <f>'CALCULATION of avg returns'!AQ54</f>
        <v>-5.4521660895880265E-2</v>
      </c>
      <c r="E54" s="94">
        <f>'CALCULATION of avg returns'!AR54</f>
        <v>-5.6971361024148938E-2</v>
      </c>
      <c r="F54" s="7">
        <f>'CALCULATION of avg returns'!AS54</f>
        <v>-0.10434282980575511</v>
      </c>
    </row>
    <row r="55" spans="1:16" x14ac:dyDescent="0.25">
      <c r="A55" s="86">
        <v>2020</v>
      </c>
      <c r="B55" s="91">
        <f>'CALCULATION of avg returns'!AO55</f>
        <v>2.3595989660844273E-2</v>
      </c>
      <c r="C55" s="92">
        <f>'CALCULATION of avg returns'!AP55</f>
        <v>2.1306042175037208E-2</v>
      </c>
      <c r="D55" s="93">
        <f>'CALCULATION of avg returns'!AQ55</f>
        <v>3.0836928187501191E-2</v>
      </c>
      <c r="E55" s="94">
        <f>'CALCULATION of avg returns'!AR55</f>
        <v>2.2736221539084261E-2</v>
      </c>
      <c r="F55" s="7">
        <f>'CALCULATION of avg returns'!AS55</f>
        <v>3.4949863163053492E-2</v>
      </c>
      <c r="M55" s="23" t="s">
        <v>1003</v>
      </c>
    </row>
    <row r="56" spans="1:16" x14ac:dyDescent="0.25">
      <c r="A56" s="86">
        <v>2020</v>
      </c>
      <c r="B56" s="91">
        <f>'CALCULATION of avg returns'!AO56</f>
        <v>-7.5698735484858323E-2</v>
      </c>
      <c r="C56" s="92">
        <f>'CALCULATION of avg returns'!AP56</f>
        <v>-6.4528207688467162E-2</v>
      </c>
      <c r="D56" s="93">
        <f>'CALCULATION of avg returns'!AQ56</f>
        <v>-5.7490363258980687E-2</v>
      </c>
      <c r="E56" s="94">
        <f>'CALCULATION of avg returns'!AR56</f>
        <v>-6.2001758965248475E-2</v>
      </c>
      <c r="F56" s="7">
        <f>'CALCULATION of avg returns'!AS56</f>
        <v>-8.6592178770950202E-3</v>
      </c>
      <c r="M56" s="97">
        <v>0.92437413143071134</v>
      </c>
    </row>
    <row r="57" spans="1:16" x14ac:dyDescent="0.25">
      <c r="A57" s="86">
        <v>2020</v>
      </c>
      <c r="B57" s="91">
        <f>'CALCULATION of avg returns'!AO57</f>
        <v>4.8845103071446357E-2</v>
      </c>
      <c r="C57" s="92">
        <f>'CALCULATION of avg returns'!AP57</f>
        <v>5.5446488134947222E-2</v>
      </c>
      <c r="D57" s="93">
        <f>'CALCULATION of avg returns'!AQ57</f>
        <v>4.4483489348062261E-2</v>
      </c>
      <c r="E57" s="94">
        <f>'CALCULATION of avg returns'!AR57</f>
        <v>3.7195886537107557E-2</v>
      </c>
      <c r="F57" s="7">
        <f>'CALCULATION of avg returns'!AS57</f>
        <v>-9.4916072938050679E-3</v>
      </c>
      <c r="M57" s="97">
        <v>0.80152072521366757</v>
      </c>
    </row>
    <row r="58" spans="1:16" x14ac:dyDescent="0.25">
      <c r="A58" s="86">
        <v>2020</v>
      </c>
      <c r="B58" s="91">
        <f>'CALCULATION of avg returns'!AO58</f>
        <v>9.6219117530980947E-2</v>
      </c>
      <c r="C58" s="92">
        <f>'CALCULATION of avg returns'!AP58</f>
        <v>8.8841333477805345E-2</v>
      </c>
      <c r="D58" s="93">
        <f>'CALCULATION of avg returns'!AQ58</f>
        <v>6.8316274629036985E-2</v>
      </c>
      <c r="E58" s="94">
        <f>'CALCULATION of avg returns'!AR58</f>
        <v>6.1613026193976815E-2</v>
      </c>
      <c r="F58" s="7">
        <f>'CALCULATION of avg returns'!AS58</f>
        <v>7.9440163854481688E-2</v>
      </c>
      <c r="M58" s="97">
        <v>0.80351610146336894</v>
      </c>
    </row>
    <row r="59" spans="1:16" x14ac:dyDescent="0.25">
      <c r="A59" s="86">
        <v>2020</v>
      </c>
      <c r="B59" s="91">
        <f>'CALCULATION of avg returns'!AO59</f>
        <v>-3.1376008064516146E-2</v>
      </c>
      <c r="C59" s="92">
        <f>'CALCULATION of avg returns'!AP59</f>
        <v>-1.9214343171320352E-2</v>
      </c>
      <c r="D59" s="93">
        <f>'CALCULATION of avg returns'!AQ59</f>
        <v>-2.2268089497930511E-2</v>
      </c>
      <c r="E59" s="94">
        <f>'CALCULATION of avg returns'!AR59</f>
        <v>-2.968715802144882E-2</v>
      </c>
      <c r="F59" s="7">
        <f>'CALCULATION of avg returns'!AS59</f>
        <v>-3.341364857063979E-2</v>
      </c>
      <c r="M59" s="97">
        <v>0.81086794495560011</v>
      </c>
    </row>
    <row r="60" spans="1:16" x14ac:dyDescent="0.25">
      <c r="A60" s="86">
        <v>2020</v>
      </c>
      <c r="B60" s="91">
        <f>'CALCULATION of avg returns'!AO60</f>
        <v>0.10801167091007098</v>
      </c>
      <c r="C60" s="92">
        <f>'CALCULATION of avg returns'!AP60</f>
        <v>8.491587046588335E-2</v>
      </c>
      <c r="D60" s="93">
        <f>'CALCULATION of avg returns'!AQ60</f>
        <v>8.4795098914013434E-2</v>
      </c>
      <c r="E60" s="94">
        <f>'CALCULATION of avg returns'!AR60</f>
        <v>9.2678027032266214E-2</v>
      </c>
      <c r="F60" s="111">
        <f>'CALCULATION of avg returns'!AS60</f>
        <v>4.8528109639408248E-2</v>
      </c>
    </row>
    <row r="61" spans="1:16" x14ac:dyDescent="0.25">
      <c r="A61" s="86">
        <v>2020</v>
      </c>
      <c r="B61" s="91">
        <f>'CALCULATION of avg returns'!AO61</f>
        <v>4.5504100904043818E-2</v>
      </c>
      <c r="C61" s="92">
        <f>'CALCULATION of avg returns'!AP61</f>
        <v>3.3122131038943875E-2</v>
      </c>
      <c r="D61" s="93">
        <f>'CALCULATION of avg returns'!AQ61</f>
        <v>3.7315491446025258E-2</v>
      </c>
      <c r="E61" s="94">
        <f>'CALCULATION of avg returns'!AR61</f>
        <v>5.0001451467756197E-2</v>
      </c>
      <c r="F61" s="111">
        <f>'CALCULATION of avg returns'!AS61</f>
        <v>4.5383179051326571E-2</v>
      </c>
    </row>
    <row r="62" spans="1:16" x14ac:dyDescent="0.25">
      <c r="A62" s="86">
        <v>2020</v>
      </c>
      <c r="B62" s="91">
        <f>'CALCULATION of avg returns'!AO62</f>
        <v>4.8111784900696265E-2</v>
      </c>
      <c r="C62" s="92">
        <f>'CALCULATION of avg returns'!AP62</f>
        <v>3.373490340441896E-2</v>
      </c>
      <c r="D62" s="93">
        <f>'CALCULATION of avg returns'!AQ62</f>
        <v>2.4629994052828071E-2</v>
      </c>
      <c r="E62" s="94">
        <f>'CALCULATION of avg returns'!AR62</f>
        <v>2.8688335744763253E-2</v>
      </c>
      <c r="F62" s="111">
        <f>'CALCULATION of avg returns'!AS62</f>
        <v>1.7705362303734543E-2</v>
      </c>
    </row>
    <row r="63" spans="1:16" x14ac:dyDescent="0.25">
      <c r="A63" s="86">
        <v>2020</v>
      </c>
      <c r="B63" s="91">
        <f>'CALCULATION of avg returns'!AO63</f>
        <v>-2.5025637885907528E-2</v>
      </c>
      <c r="C63" s="92">
        <f>'CALCULATION of avg returns'!AP63</f>
        <v>-3.1641551428467272E-2</v>
      </c>
      <c r="D63" s="93">
        <f>'CALCULATION of avg returns'!AQ63</f>
        <v>-4.0176485855177628E-2</v>
      </c>
      <c r="E63" s="94">
        <f>'CALCULATION of avg returns'!AR63</f>
        <v>-4.5282973792971776E-2</v>
      </c>
      <c r="F63" s="7">
        <f>'CALCULATION of avg returns'!AS63</f>
        <v>-1.722508531072784E-3</v>
      </c>
    </row>
    <row r="64" spans="1:16" x14ac:dyDescent="0.25">
      <c r="A64" s="86">
        <v>2020</v>
      </c>
      <c r="B64" s="91">
        <f>'CALCULATION of avg returns'!AO64</f>
        <v>2.7316399259002672E-3</v>
      </c>
      <c r="C64" s="92">
        <f>'CALCULATION of avg returns'!AP64</f>
        <v>-2.0874309527576457E-3</v>
      </c>
      <c r="D64" s="93">
        <f>'CALCULATION of avg returns'!AQ64</f>
        <v>3.1612430617352807E-3</v>
      </c>
      <c r="E64" s="94">
        <f>'CALCULATION of avg returns'!AR64</f>
        <v>3.5344752086282147E-4</v>
      </c>
      <c r="F64" s="7">
        <f>'CALCULATION of avg returns'!AS64</f>
        <v>-1.6846753997752213E-2</v>
      </c>
    </row>
    <row r="65" spans="1:6" x14ac:dyDescent="0.25">
      <c r="A65" s="86">
        <v>2020</v>
      </c>
      <c r="B65" s="91">
        <f>'CALCULATION of avg returns'!AO65</f>
        <v>-1.1335170340681332E-2</v>
      </c>
      <c r="C65" s="92">
        <f>'CALCULATION of avg returns'!AP65</f>
        <v>-1.2588542689281378E-2</v>
      </c>
      <c r="D65" s="93">
        <f>'CALCULATION of avg returns'!AQ65</f>
        <v>-1.1757268040226705E-2</v>
      </c>
      <c r="E65" s="94">
        <f>'CALCULATION of avg returns'!AR65</f>
        <v>-4.9715309501250421E-3</v>
      </c>
      <c r="F65" s="7">
        <f>'CALCULATION of avg returns'!AS65</f>
        <v>2.2130200810642323E-2</v>
      </c>
    </row>
    <row r="66" spans="1:6" x14ac:dyDescent="0.25">
      <c r="A66" s="86">
        <v>2020</v>
      </c>
      <c r="B66" s="91">
        <f>'CALCULATION of avg returns'!AO66</f>
        <v>-4.6430607461835721E-2</v>
      </c>
      <c r="C66" s="92">
        <f>'CALCULATION of avg returns'!AP66</f>
        <v>-5.1194982983442189E-2</v>
      </c>
      <c r="D66" s="93">
        <f>'CALCULATION of avg returns'!AQ66</f>
        <v>-4.7305908899303084E-2</v>
      </c>
      <c r="E66" s="94">
        <f>'CALCULATION of avg returns'!AR66</f>
        <v>-4.6994164616269402E-2</v>
      </c>
      <c r="F66" s="7">
        <f>'CALCULATION of avg returns'!AS66</f>
        <v>-2.8602786259896335E-2</v>
      </c>
    </row>
    <row r="67" spans="1:6" x14ac:dyDescent="0.25">
      <c r="A67" s="86">
        <v>2020</v>
      </c>
      <c r="B67" s="91">
        <f>'CALCULATION of avg returns'!AO67</f>
        <v>-4.4174305832336393E-3</v>
      </c>
      <c r="C67" s="92">
        <f>'CALCULATION of avg returns'!AP67</f>
        <v>1.9345322059308432E-3</v>
      </c>
      <c r="D67" s="93">
        <f>'CALCULATION of avg returns'!AQ67</f>
        <v>2.904646393137025E-3</v>
      </c>
      <c r="E67" s="94">
        <f>'CALCULATION of avg returns'!AR67</f>
        <v>2.90164734433245E-4</v>
      </c>
      <c r="F67" s="7">
        <f>'CALCULATION of avg returns'!AS67</f>
        <v>-1.034050329037728E-2</v>
      </c>
    </row>
    <row r="68" spans="1:6" x14ac:dyDescent="0.25">
      <c r="A68" s="86">
        <v>2020</v>
      </c>
      <c r="B68" s="91">
        <f>'CALCULATION of avg returns'!AO68</f>
        <v>-7.9733110925771494E-3</v>
      </c>
      <c r="C68" s="92">
        <f>'CALCULATION of avg returns'!AP68</f>
        <v>-2.1721466440328315E-4</v>
      </c>
      <c r="D68" s="93">
        <f>'CALCULATION of avg returns'!AQ68</f>
        <v>-4.9827679275839623E-4</v>
      </c>
      <c r="E68" s="94">
        <f>'CALCULATION of avg returns'!AR68</f>
        <v>-7.6212075262721835E-3</v>
      </c>
      <c r="F68" s="7">
        <f>'CALCULATION of avg returns'!AS68</f>
        <v>-2.1239826605781798E-4</v>
      </c>
    </row>
    <row r="69" spans="1:6" x14ac:dyDescent="0.25">
      <c r="A69" s="86">
        <v>2020</v>
      </c>
      <c r="B69" s="91">
        <f>'CALCULATION of avg returns'!AO69</f>
        <v>4.1364003228409808E-2</v>
      </c>
      <c r="C69" s="92">
        <f>'CALCULATION of avg returns'!AP69</f>
        <v>2.144454994608699E-2</v>
      </c>
      <c r="D69" s="93">
        <f>'CALCULATION of avg returns'!AQ69</f>
        <v>3.0067300901499838E-2</v>
      </c>
      <c r="E69" s="94">
        <f>'CALCULATION of avg returns'!AR69</f>
        <v>3.6674727289637991E-2</v>
      </c>
      <c r="F69" s="7">
        <f>'CALCULATION of avg returns'!AS69</f>
        <v>3.0475969755786838E-2</v>
      </c>
    </row>
    <row r="70" spans="1:6" x14ac:dyDescent="0.25">
      <c r="A70" s="86">
        <v>2020</v>
      </c>
      <c r="B70" s="91">
        <f>'CALCULATION of avg returns'!AO70</f>
        <v>2.428469934767186E-2</v>
      </c>
      <c r="C70" s="92">
        <f>'CALCULATION of avg returns'!AP70</f>
        <v>2.2073594403611257E-2</v>
      </c>
      <c r="D70" s="93">
        <f>'CALCULATION of avg returns'!AQ70</f>
        <v>2.015043507194076E-2</v>
      </c>
      <c r="E70" s="94">
        <f>'CALCULATION of avg returns'!AR70</f>
        <v>2.1320567907642956E-2</v>
      </c>
      <c r="F70" s="7">
        <f>'CALCULATION of avg returns'!AS70</f>
        <v>2.5945761060039544E-2</v>
      </c>
    </row>
    <row r="71" spans="1:6" x14ac:dyDescent="0.25">
      <c r="A71" s="86">
        <v>2020</v>
      </c>
      <c r="B71" s="91">
        <f>'CALCULATION of avg returns'!AO71</f>
        <v>5.8326502301532968E-4</v>
      </c>
      <c r="C71" s="92">
        <f>'CALCULATION of avg returns'!AP71</f>
        <v>1.6139847850717877E-2</v>
      </c>
      <c r="D71" s="93">
        <f>'CALCULATION of avg returns'!AQ71</f>
        <v>7.2348101109435186E-3</v>
      </c>
      <c r="E71" s="94">
        <f>'CALCULATION of avg returns'!AR71</f>
        <v>5.1106363354005598E-3</v>
      </c>
      <c r="F71" s="7">
        <f>'CALCULATION of avg returns'!AS71</f>
        <v>-1.0545136518186886E-2</v>
      </c>
    </row>
    <row r="72" spans="1:6" x14ac:dyDescent="0.25">
      <c r="A72" s="86">
        <v>2020</v>
      </c>
      <c r="B72" s="91">
        <f>'CALCULATION of avg returns'!AO72</f>
        <v>3.6235879822910739E-4</v>
      </c>
      <c r="C72" s="92">
        <f>'CALCULATION of avg returns'!AP72</f>
        <v>4.8014563659117071E-3</v>
      </c>
      <c r="D72" s="93">
        <f>'CALCULATION of avg returns'!AQ72</f>
        <v>7.4575971818132978E-3</v>
      </c>
      <c r="E72" s="94">
        <f>'CALCULATION of avg returns'!AR72</f>
        <v>1.2494693734861619E-2</v>
      </c>
      <c r="F72" s="7">
        <f>'CALCULATION of avg returns'!AS72</f>
        <v>1.7527907336334997E-2</v>
      </c>
    </row>
    <row r="73" spans="1:6" x14ac:dyDescent="0.25">
      <c r="A73" s="86">
        <v>2020</v>
      </c>
      <c r="B73" s="91">
        <f>'CALCULATION of avg returns'!AO73</f>
        <v>2.0615471840745789E-2</v>
      </c>
      <c r="C73" s="92">
        <f>'CALCULATION of avg returns'!AP73</f>
        <v>3.2853217380801394E-2</v>
      </c>
      <c r="D73" s="93">
        <f>'CALCULATION of avg returns'!AQ73</f>
        <v>2.7812544134333875E-2</v>
      </c>
      <c r="E73" s="94">
        <f>'CALCULATION of avg returns'!AR73</f>
        <v>1.9227508562515136E-2</v>
      </c>
      <c r="F73" s="7">
        <f>'CALCULATION of avg returns'!AS73</f>
        <v>2.0076932847059775E-2</v>
      </c>
    </row>
    <row r="74" spans="1:6" x14ac:dyDescent="0.25">
      <c r="A74" s="86">
        <v>2020</v>
      </c>
      <c r="B74" s="91">
        <f>'CALCULATION of avg returns'!AO74</f>
        <v>-2.5939356531131819E-2</v>
      </c>
      <c r="C74" s="92">
        <f>'CALCULATION of avg returns'!AP74</f>
        <v>-1.0634410173950979E-2</v>
      </c>
      <c r="D74" s="93">
        <f>'CALCULATION of avg returns'!AQ74</f>
        <v>-1.7649846008054908E-2</v>
      </c>
      <c r="E74" s="94">
        <f>'CALCULATION of avg returns'!AR74</f>
        <v>-2.4381760108403962E-2</v>
      </c>
      <c r="F74" s="7">
        <f>'CALCULATION of avg returns'!AS74</f>
        <v>-3.6012860306477344E-2</v>
      </c>
    </row>
    <row r="75" spans="1:6" x14ac:dyDescent="0.25">
      <c r="A75" s="86">
        <v>2020</v>
      </c>
      <c r="B75" s="91">
        <f>'CALCULATION of avg returns'!AO75</f>
        <v>7.5882390216082509E-3</v>
      </c>
      <c r="C75" s="92">
        <f>'CALCULATION of avg returns'!AP75</f>
        <v>-1.1819894359696007E-4</v>
      </c>
      <c r="D75" s="93">
        <f>'CALCULATION of avg returns'!AQ75</f>
        <v>5.2092125889287007E-4</v>
      </c>
      <c r="E75" s="94">
        <f>'CALCULATION of avg returns'!AR75</f>
        <v>1.3021035172297924E-3</v>
      </c>
      <c r="F75" s="7">
        <f>'CALCULATION of avg returns'!AS75</f>
        <v>-3.8495337428125142E-3</v>
      </c>
    </row>
    <row r="76" spans="1:6" x14ac:dyDescent="0.25">
      <c r="A76" s="86">
        <v>2020</v>
      </c>
      <c r="B76" s="91">
        <f>'CALCULATION of avg returns'!AO76</f>
        <v>4.8032325519236398E-2</v>
      </c>
      <c r="C76" s="92">
        <f>'CALCULATION of avg returns'!AP76</f>
        <v>3.5131401044706446E-2</v>
      </c>
      <c r="D76" s="93">
        <f>'CALCULATION of avg returns'!AQ76</f>
        <v>3.5167981950798788E-2</v>
      </c>
      <c r="E76" s="94">
        <f>'CALCULATION of avg returns'!AR76</f>
        <v>3.7928632247077571E-2</v>
      </c>
      <c r="F76" s="7">
        <f>'CALCULATION of avg returns'!AS76</f>
        <v>3.3617356271272901E-2</v>
      </c>
    </row>
    <row r="77" spans="1:6" x14ac:dyDescent="0.25">
      <c r="A77" s="86">
        <v>2020</v>
      </c>
      <c r="B77" s="91">
        <f>'CALCULATION of avg returns'!AO77</f>
        <v>1.3831798133757475E-2</v>
      </c>
      <c r="C77" s="92">
        <f>'CALCULATION of avg returns'!AP77</f>
        <v>1.3404328213327347E-2</v>
      </c>
      <c r="D77" s="93">
        <f>'CALCULATION of avg returns'!AQ77</f>
        <v>1.0161692932453972E-2</v>
      </c>
      <c r="E77" s="94">
        <f>'CALCULATION of avg returns'!AR77</f>
        <v>1.1088075173391132E-2</v>
      </c>
      <c r="F77" s="7">
        <f>'CALCULATION of avg returns'!AS77</f>
        <v>-8.4787717093518199E-3</v>
      </c>
    </row>
    <row r="78" spans="1:6" x14ac:dyDescent="0.25">
      <c r="A78" s="86">
        <v>2020</v>
      </c>
      <c r="B78" s="91">
        <f>'CALCULATION of avg returns'!AO78</f>
        <v>-3.9390352175199775E-2</v>
      </c>
      <c r="C78" s="92">
        <f>'CALCULATION of avg returns'!AP78</f>
        <v>-3.799777436576459E-2</v>
      </c>
      <c r="D78" s="93">
        <f>'CALCULATION of avg returns'!AQ78</f>
        <v>-3.7061454059287229E-2</v>
      </c>
      <c r="E78" s="94">
        <f>'CALCULATION of avg returns'!AR78</f>
        <v>-3.8168772238317848E-2</v>
      </c>
      <c r="F78" s="7">
        <f>'CALCULATION of avg returns'!AS78</f>
        <v>-1.5539148351648295E-2</v>
      </c>
    </row>
    <row r="79" spans="1:6" x14ac:dyDescent="0.25">
      <c r="A79" s="86">
        <v>2020</v>
      </c>
      <c r="B79" s="91">
        <f>'CALCULATION of avg returns'!AO79</f>
        <v>-3.2918450968914638E-2</v>
      </c>
      <c r="C79" s="92">
        <f>'CALCULATION of avg returns'!AP79</f>
        <v>-1.2416994296675322E-2</v>
      </c>
      <c r="D79" s="93">
        <f>'CALCULATION of avg returns'!AQ79</f>
        <v>-4.8833969292052925E-3</v>
      </c>
      <c r="E79" s="94">
        <f>'CALCULATION of avg returns'!AR79</f>
        <v>1.2453796720907624E-3</v>
      </c>
      <c r="F79" s="7">
        <f>'CALCULATION of avg returns'!AS79</f>
        <v>9.1337614114634746E-4</v>
      </c>
    </row>
    <row r="80" spans="1:6" x14ac:dyDescent="0.25">
      <c r="A80" s="86">
        <v>2020</v>
      </c>
      <c r="B80" s="91">
        <f>'CALCULATION of avg returns'!AO80</f>
        <v>-1.1341010815373951E-2</v>
      </c>
      <c r="C80" s="92">
        <f>'CALCULATION of avg returns'!AP80</f>
        <v>1.5338310191191234E-2</v>
      </c>
      <c r="D80" s="93">
        <f>'CALCULATION of avg returns'!AQ80</f>
        <v>1.0223669840414501E-2</v>
      </c>
      <c r="E80" s="94">
        <f>'CALCULATION of avg returns'!AR80</f>
        <v>7.9684814543627483E-3</v>
      </c>
      <c r="F80" s="7">
        <f>'CALCULATION of avg returns'!AS80</f>
        <v>7.8666678895044761E-3</v>
      </c>
    </row>
    <row r="81" spans="1:6" x14ac:dyDescent="0.25">
      <c r="A81" s="86">
        <v>2020</v>
      </c>
      <c r="B81" s="91">
        <f>'CALCULATION of avg returns'!AO81</f>
        <v>-1.7979990011116793E-2</v>
      </c>
      <c r="C81" s="92">
        <f>'CALCULATION of avg returns'!AP81</f>
        <v>-2.7672313084112259E-2</v>
      </c>
      <c r="D81" s="93">
        <f>'CALCULATION of avg returns'!AQ81</f>
        <v>-2.4593286851830359E-2</v>
      </c>
      <c r="E81" s="94">
        <f>'CALCULATION of avg returns'!AR81</f>
        <v>-2.0148201281412287E-2</v>
      </c>
      <c r="F81" s="7">
        <f>'CALCULATION of avg returns'!AS81</f>
        <v>-6.7474264914974364E-3</v>
      </c>
    </row>
    <row r="82" spans="1:6" x14ac:dyDescent="0.25">
      <c r="A82" s="86">
        <v>2020</v>
      </c>
      <c r="B82" s="91">
        <f>'CALCULATION of avg returns'!AO82</f>
        <v>2.8087214739225361E-2</v>
      </c>
      <c r="C82" s="92">
        <f>'CALCULATION of avg returns'!AP82</f>
        <v>2.3068258616805868E-2</v>
      </c>
      <c r="D82" s="93">
        <f>'CALCULATION of avg returns'!AQ82</f>
        <v>2.5135245981680737E-2</v>
      </c>
      <c r="E82" s="94">
        <f>'CALCULATION of avg returns'!AR82</f>
        <v>2.3546526957066605E-2</v>
      </c>
      <c r="F82" s="7">
        <f>'CALCULATION of avg returns'!AS82</f>
        <v>1.8771944691932607E-2</v>
      </c>
    </row>
    <row r="83" spans="1:6" x14ac:dyDescent="0.25">
      <c r="A83" s="86">
        <v>2020</v>
      </c>
      <c r="B83" s="91">
        <f>'CALCULATION of avg returns'!AO83</f>
        <v>1.6787680523418148E-2</v>
      </c>
      <c r="C83" s="92">
        <f>'CALCULATION of avg returns'!AP83</f>
        <v>6.5324936510024263E-4</v>
      </c>
      <c r="D83" s="93">
        <f>'CALCULATION of avg returns'!AQ83</f>
        <v>5.9773290150504903E-3</v>
      </c>
      <c r="E83" s="94">
        <f>'CALCULATION of avg returns'!AR83</f>
        <v>1.0552346548515701E-2</v>
      </c>
      <c r="F83" s="7">
        <f>'CALCULATION of avg returns'!AS83</f>
        <v>1.022020885556593E-2</v>
      </c>
    </row>
    <row r="84" spans="1:6" x14ac:dyDescent="0.25">
      <c r="A84" s="86">
        <v>2020</v>
      </c>
      <c r="B84" s="91">
        <f>'CALCULATION of avg returns'!AO84</f>
        <v>2.1564103771364061E-2</v>
      </c>
      <c r="C84" s="92">
        <f>'CALCULATION of avg returns'!AP84</f>
        <v>1.3621260021565282E-2</v>
      </c>
      <c r="D84" s="93">
        <f>'CALCULATION of avg returns'!AQ84</f>
        <v>1.3995218142650503E-2</v>
      </c>
      <c r="E84" s="94">
        <f>'CALCULATION of avg returns'!AR84</f>
        <v>1.6307998656494634E-2</v>
      </c>
      <c r="F84" s="7">
        <f>'CALCULATION of avg returns'!AS84</f>
        <v>1.3196810511159467E-2</v>
      </c>
    </row>
    <row r="85" spans="1:6" x14ac:dyDescent="0.25">
      <c r="A85" s="86">
        <v>2020</v>
      </c>
      <c r="B85" s="91">
        <f>'CALCULATION of avg returns'!AO85</f>
        <v>-3.304604323178327E-2</v>
      </c>
      <c r="C85" s="92">
        <f>'CALCULATION of avg returns'!AP85</f>
        <v>-2.5827134049266294E-2</v>
      </c>
      <c r="D85" s="93">
        <f>'CALCULATION of avg returns'!AQ85</f>
        <v>-2.3602635277418391E-2</v>
      </c>
      <c r="E85" s="94">
        <f>'CALCULATION of avg returns'!AR85</f>
        <v>-1.8793487049047736E-2</v>
      </c>
      <c r="F85" s="7">
        <f>'CALCULATION of avg returns'!AS85</f>
        <v>4.6125359942528991E-4</v>
      </c>
    </row>
    <row r="86" spans="1:6" x14ac:dyDescent="0.25">
      <c r="A86" s="86">
        <v>2020</v>
      </c>
      <c r="B86" s="91">
        <f>'CALCULATION of avg returns'!AO86</f>
        <v>-2.5214489990467076E-2</v>
      </c>
      <c r="C86" s="92">
        <f>'CALCULATION of avg returns'!AP86</f>
        <v>-2.9059790965614112E-2</v>
      </c>
      <c r="D86" s="93">
        <f>'CALCULATION of avg returns'!AQ86</f>
        <v>-3.3450333786032412E-2</v>
      </c>
      <c r="E86" s="94">
        <f>'CALCULATION of avg returns'!AR86</f>
        <v>-4.0165401097661917E-2</v>
      </c>
      <c r="F86" s="7">
        <f>'CALCULATION of avg returns'!AS86</f>
        <v>-4.2323558533538481E-2</v>
      </c>
    </row>
    <row r="87" spans="1:6" x14ac:dyDescent="0.25">
      <c r="A87" s="86">
        <v>2020</v>
      </c>
      <c r="B87" s="91">
        <f>'CALCULATION of avg returns'!AO87</f>
        <v>1.1034505240167526E-2</v>
      </c>
      <c r="C87" s="92">
        <f>'CALCULATION of avg returns'!AP87</f>
        <v>2.1054725454642986E-2</v>
      </c>
      <c r="D87" s="93">
        <f>'CALCULATION of avg returns'!AQ87</f>
        <v>1.9992974505370416E-2</v>
      </c>
      <c r="E87" s="94">
        <f>'CALCULATION of avg returns'!AR87</f>
        <v>1.8200389135536517E-2</v>
      </c>
      <c r="F87" s="7">
        <f>'CALCULATION of avg returns'!AS87</f>
        <v>1.3254992400501523E-2</v>
      </c>
    </row>
    <row r="88" spans="1:6" x14ac:dyDescent="0.25">
      <c r="A88" s="86">
        <v>2020</v>
      </c>
      <c r="B88" s="91">
        <f>'CALCULATION of avg returns'!AO88</f>
        <v>-2.8921489601805531E-2</v>
      </c>
      <c r="C88" s="92">
        <f>'CALCULATION of avg returns'!AP88</f>
        <v>-2.5018919668212822E-2</v>
      </c>
      <c r="D88" s="93">
        <f>'CALCULATION of avg returns'!AQ88</f>
        <v>-2.077492457387884E-2</v>
      </c>
      <c r="E88" s="94">
        <f>'CALCULATION of avg returns'!AR88</f>
        <v>-1.8992054846789654E-2</v>
      </c>
      <c r="F88" s="7">
        <f>'CALCULATION of avg returns'!AS88</f>
        <v>1.3190194459213175E-3</v>
      </c>
    </row>
    <row r="89" spans="1:6" x14ac:dyDescent="0.25">
      <c r="A89" s="86">
        <v>2020</v>
      </c>
      <c r="B89" s="91">
        <f>'CALCULATION of avg returns'!AO89</f>
        <v>1.5289859884454587E-2</v>
      </c>
      <c r="C89" s="92">
        <f>'CALCULATION of avg returns'!AP89</f>
        <v>2.4815554872425292E-2</v>
      </c>
      <c r="D89" s="93">
        <f>'CALCULATION of avg returns'!AQ89</f>
        <v>2.4054012552073331E-2</v>
      </c>
      <c r="E89" s="94">
        <f>'CALCULATION of avg returns'!AR89</f>
        <v>2.3170831163780086E-2</v>
      </c>
      <c r="F89" s="7">
        <f>'CALCULATION of avg returns'!AS89</f>
        <v>3.4344228587954708E-3</v>
      </c>
    </row>
    <row r="90" spans="1:6" x14ac:dyDescent="0.25">
      <c r="A90" s="86">
        <v>2020</v>
      </c>
      <c r="B90" s="91">
        <f>'CALCULATION of avg returns'!AO90</f>
        <v>8.6825710875287291E-3</v>
      </c>
      <c r="C90" s="92">
        <f>'CALCULATION of avg returns'!AP90</f>
        <v>1.0183803403100338E-2</v>
      </c>
      <c r="D90" s="93">
        <f>'CALCULATION of avg returns'!AQ90</f>
        <v>1.1628413185962633E-2</v>
      </c>
      <c r="E90" s="94">
        <f>'CALCULATION of avg returns'!AR90</f>
        <v>1.2477275723268068E-2</v>
      </c>
      <c r="F90" s="7">
        <f>'CALCULATION of avg returns'!AS90</f>
        <v>1.7701047966890322E-2</v>
      </c>
    </row>
    <row r="91" spans="1:6" x14ac:dyDescent="0.25">
      <c r="A91" s="86">
        <v>2020</v>
      </c>
      <c r="B91" s="91">
        <f>'CALCULATION of avg returns'!AO91</f>
        <v>-1.7912722085332799E-2</v>
      </c>
      <c r="C91" s="92">
        <f>'CALCULATION of avg returns'!AP91</f>
        <v>-2.2612039463428227E-2</v>
      </c>
      <c r="D91" s="93">
        <f>'CALCULATION of avg returns'!AQ91</f>
        <v>-1.7031734874891766E-2</v>
      </c>
      <c r="E91" s="94">
        <f>'CALCULATION of avg returns'!AR91</f>
        <v>-1.3250046175320978E-2</v>
      </c>
      <c r="F91" s="7">
        <f>'CALCULATION of avg returns'!AS91</f>
        <v>-1.3131722125237104E-2</v>
      </c>
    </row>
    <row r="92" spans="1:6" x14ac:dyDescent="0.25">
      <c r="A92" s="86">
        <v>2020</v>
      </c>
      <c r="B92" s="91">
        <f>'CALCULATION of avg returns'!AO92</f>
        <v>-6.6025122559073708E-5</v>
      </c>
      <c r="C92" s="92">
        <f>'CALCULATION of avg returns'!AP92</f>
        <v>6.8129514434798677E-3</v>
      </c>
      <c r="D92" s="93">
        <f>'CALCULATION of avg returns'!AQ92</f>
        <v>2.6705322093422959E-3</v>
      </c>
      <c r="E92" s="94">
        <f>'CALCULATION of avg returns'!AR92</f>
        <v>-1.2059394820905245E-3</v>
      </c>
      <c r="F92" s="7">
        <f>'CALCULATION of avg returns'!AS92</f>
        <v>-1.477498968665396E-3</v>
      </c>
    </row>
    <row r="93" spans="1:6" x14ac:dyDescent="0.25">
      <c r="A93" s="86">
        <v>2020</v>
      </c>
      <c r="B93" s="91">
        <f>'CALCULATION of avg returns'!AO93</f>
        <v>-3.0224995460472921E-2</v>
      </c>
      <c r="C93" s="92">
        <f>'CALCULATION of avg returns'!AP93</f>
        <v>-1.2236153231038424E-2</v>
      </c>
      <c r="D93" s="93">
        <f>'CALCULATION of avg returns'!AQ93</f>
        <v>-1.8716707256726216E-2</v>
      </c>
      <c r="E93" s="94">
        <f>'CALCULATION of avg returns'!AR93</f>
        <v>-2.184064836832629E-2</v>
      </c>
      <c r="F93" s="7">
        <f>'CALCULATION of avg returns'!AS93</f>
        <v>-2.6290795190461586E-2</v>
      </c>
    </row>
    <row r="94" spans="1:6" x14ac:dyDescent="0.25">
      <c r="A94" s="86">
        <v>2020</v>
      </c>
      <c r="B94" s="91">
        <f>'CALCULATION of avg returns'!AO94</f>
        <v>-2.2145434738203885E-2</v>
      </c>
      <c r="C94" s="92">
        <f>'CALCULATION of avg returns'!AP94</f>
        <v>-1.5855074234740543E-2</v>
      </c>
      <c r="D94" s="93">
        <f>'CALCULATION of avg returns'!AQ94</f>
        <v>-1.5899697431130986E-2</v>
      </c>
      <c r="E94" s="94">
        <f>'CALCULATION of avg returns'!AR94</f>
        <v>-1.5707398275672694E-2</v>
      </c>
      <c r="F94" s="7">
        <f>'CALCULATION of avg returns'!AS94</f>
        <v>-3.2740236500821036E-2</v>
      </c>
    </row>
    <row r="95" spans="1:6" x14ac:dyDescent="0.25">
      <c r="A95" s="86">
        <v>2020</v>
      </c>
      <c r="B95" s="91">
        <f>'CALCULATION of avg returns'!AO95</f>
        <v>-5.988128187720901E-3</v>
      </c>
      <c r="C95" s="92">
        <f>'CALCULATION of avg returns'!AP95</f>
        <v>-3.3835169951886754E-3</v>
      </c>
      <c r="D95" s="93">
        <f>'CALCULATION of avg returns'!AQ95</f>
        <v>-1.878906014508776E-3</v>
      </c>
      <c r="E95" s="94">
        <f>'CALCULATION of avg returns'!AR95</f>
        <v>-1.0179205064710577E-3</v>
      </c>
      <c r="F95" s="7">
        <f>'CALCULATION of avg returns'!AS95</f>
        <v>1.4449599244739562E-2</v>
      </c>
    </row>
    <row r="96" spans="1:6" x14ac:dyDescent="0.25">
      <c r="A96" s="86">
        <v>2020</v>
      </c>
      <c r="B96" s="91">
        <f>'CALCULATION of avg returns'!AO96</f>
        <v>4.9051713570215406E-2</v>
      </c>
      <c r="C96" s="92">
        <f>'CALCULATION of avg returns'!AP96</f>
        <v>5.0823833551361372E-2</v>
      </c>
      <c r="D96" s="93">
        <f>'CALCULATION of avg returns'!AQ96</f>
        <v>5.1686648748225823E-2</v>
      </c>
      <c r="E96" s="94">
        <f>'CALCULATION of avg returns'!AR96</f>
        <v>5.3078434190982612E-2</v>
      </c>
      <c r="F96" s="7">
        <f>'CALCULATION of avg returns'!AS96</f>
        <v>2.3392609965712453E-2</v>
      </c>
    </row>
    <row r="97" spans="1:6" x14ac:dyDescent="0.25">
      <c r="A97" s="86">
        <v>2020</v>
      </c>
      <c r="B97" s="91">
        <f>'CALCULATION of avg returns'!AO97</f>
        <v>1.8078926282051062E-2</v>
      </c>
      <c r="C97" s="92">
        <f>'CALCULATION of avg returns'!AP97</f>
        <v>5.1870678986888025E-5</v>
      </c>
      <c r="D97" s="93">
        <f>'CALCULATION of avg returns'!AQ97</f>
        <v>6.4131095445252534E-4</v>
      </c>
      <c r="E97" s="94">
        <f>'CALCULATION of avg returns'!AR97</f>
        <v>-3.4305785575191334E-3</v>
      </c>
      <c r="F97" s="7">
        <f>'CALCULATION of avg returns'!AS97</f>
        <v>1.5243195330135306E-2</v>
      </c>
    </row>
    <row r="98" spans="1:6" x14ac:dyDescent="0.25">
      <c r="A98" s="86">
        <v>2020</v>
      </c>
      <c r="B98" s="91">
        <f>'CALCULATION of avg returns'!AO98</f>
        <v>-3.7057077737878415E-3</v>
      </c>
      <c r="C98" s="92">
        <f>'CALCULATION of avg returns'!AP98</f>
        <v>1.2226025874718096E-3</v>
      </c>
      <c r="D98" s="93">
        <f>'CALCULATION of avg returns'!AQ98</f>
        <v>4.4910824034705005E-3</v>
      </c>
      <c r="E98" s="94">
        <f>'CALCULATION of avg returns'!AR98</f>
        <v>7.6913477664046362E-3</v>
      </c>
      <c r="F98" s="7">
        <f>'CALCULATION of avg returns'!AS98</f>
        <v>-5.6343316497440366E-3</v>
      </c>
    </row>
    <row r="99" spans="1:6" x14ac:dyDescent="0.25">
      <c r="A99" s="86">
        <v>2020</v>
      </c>
      <c r="B99" s="91">
        <f>'CALCULATION of avg returns'!AO99</f>
        <v>-1.2442191537334854E-2</v>
      </c>
      <c r="C99" s="92">
        <f>'CALCULATION of avg returns'!AP99</f>
        <v>-7.9779164168944268E-3</v>
      </c>
      <c r="D99" s="93">
        <f>'CALCULATION of avg returns'!AQ99</f>
        <v>-8.4944291019903549E-3</v>
      </c>
      <c r="E99" s="94">
        <f>'CALCULATION of avg returns'!AR99</f>
        <v>-9.5989464718281934E-3</v>
      </c>
      <c r="F99" s="7">
        <f>'CALCULATION of avg returns'!AS99</f>
        <v>7.5224057140258907E-3</v>
      </c>
    </row>
    <row r="100" spans="1:6" x14ac:dyDescent="0.25">
      <c r="A100" s="86">
        <v>2020</v>
      </c>
      <c r="B100" s="91">
        <f>'CALCULATION of avg returns'!AO100</f>
        <v>-1.0749104241313111E-2</v>
      </c>
      <c r="C100" s="92">
        <f>'CALCULATION of avg returns'!AP100</f>
        <v>8.4300048491190729E-4</v>
      </c>
      <c r="D100" s="93">
        <f>'CALCULATION of avg returns'!AQ100</f>
        <v>-8.3078814422104337E-4</v>
      </c>
      <c r="E100" s="94">
        <f>'CALCULATION of avg returns'!AR100</f>
        <v>-2.5800548947849714E-3</v>
      </c>
      <c r="F100" s="7">
        <f>'CALCULATION of avg returns'!AS100</f>
        <v>-1.3652362578935186E-2</v>
      </c>
    </row>
    <row r="101" spans="1:6" x14ac:dyDescent="0.25">
      <c r="A101" s="86">
        <v>2020</v>
      </c>
      <c r="B101" s="91">
        <f>'CALCULATION of avg returns'!AO101</f>
        <v>2.1310646900269549E-2</v>
      </c>
      <c r="C101" s="92">
        <f>'CALCULATION of avg returns'!AP101</f>
        <v>1.1903874535994978E-2</v>
      </c>
      <c r="D101" s="93">
        <f>'CALCULATION of avg returns'!AQ101</f>
        <v>1.3279631650028911E-2</v>
      </c>
      <c r="E101" s="94">
        <f>'CALCULATION of avg returns'!AR101</f>
        <v>1.8064295192842885E-2</v>
      </c>
      <c r="F101" s="7">
        <f>'CALCULATION of avg returns'!AS101</f>
        <v>1.8943416956601403E-2</v>
      </c>
    </row>
    <row r="102" spans="1:6" x14ac:dyDescent="0.25">
      <c r="A102" s="86">
        <v>2020</v>
      </c>
      <c r="B102" s="91">
        <f>'CALCULATION of avg returns'!AO102</f>
        <v>3.3830927835051719E-2</v>
      </c>
      <c r="C102" s="92">
        <f>'CALCULATION of avg returns'!AP102</f>
        <v>2.2761592574859019E-2</v>
      </c>
      <c r="D102" s="93">
        <f>'CALCULATION of avg returns'!AQ102</f>
        <v>1.6952368303719607E-2</v>
      </c>
      <c r="E102" s="94">
        <f>'CALCULATION of avg returns'!AR102</f>
        <v>1.6527411536451254E-2</v>
      </c>
      <c r="F102" s="7">
        <f>'CALCULATION of avg returns'!AS102</f>
        <v>2.7480254113164803E-2</v>
      </c>
    </row>
    <row r="103" spans="1:6" x14ac:dyDescent="0.25">
      <c r="A103" s="86">
        <v>2020</v>
      </c>
      <c r="B103" s="91">
        <f>'CALCULATION of avg returns'!AO103</f>
        <v>2.9612610887739848E-2</v>
      </c>
      <c r="C103" s="92">
        <f>'CALCULATION of avg returns'!AP103</f>
        <v>1.5628938744643217E-2</v>
      </c>
      <c r="D103" s="93">
        <f>'CALCULATION of avg returns'!AQ103</f>
        <v>1.8423507462686835E-2</v>
      </c>
      <c r="E103" s="94">
        <f>'CALCULATION of avg returns'!AR103</f>
        <v>1.7331186385593656E-2</v>
      </c>
      <c r="F103" s="7">
        <f>'CALCULATION of avg returns'!AS103</f>
        <v>8.858979992959936E-3</v>
      </c>
    </row>
    <row r="104" spans="1:6" x14ac:dyDescent="0.25">
      <c r="A104" s="86">
        <v>2020</v>
      </c>
      <c r="B104" s="91">
        <f>'CALCULATION of avg returns'!AO104</f>
        <v>2.6266038554515616E-2</v>
      </c>
      <c r="C104" s="92">
        <f>'CALCULATION of avg returns'!AP104</f>
        <v>3.7017338581002097E-2</v>
      </c>
      <c r="D104" s="93">
        <f>'CALCULATION of avg returns'!AQ104</f>
        <v>3.3157774215708764E-2</v>
      </c>
      <c r="E104" s="94">
        <f>'CALCULATION of avg returns'!AR104</f>
        <v>2.9404845918607522E-2</v>
      </c>
      <c r="F104" s="7">
        <f>'CALCULATION of avg returns'!AS104</f>
        <v>1.8877819699593356E-2</v>
      </c>
    </row>
    <row r="105" spans="1:6" x14ac:dyDescent="0.25">
      <c r="A105" s="86">
        <v>2020</v>
      </c>
      <c r="B105" s="91">
        <f>'CALCULATION of avg returns'!AO105</f>
        <v>-1.7107826113216554E-2</v>
      </c>
      <c r="C105" s="92">
        <f>'CALCULATION of avg returns'!AP105</f>
        <v>-7.1391937634629563E-3</v>
      </c>
      <c r="D105" s="93">
        <f>'CALCULATION of avg returns'!AQ105</f>
        <v>-1.2234584866350392E-2</v>
      </c>
      <c r="E105" s="94">
        <f>'CALCULATION of avg returns'!AR105</f>
        <v>-1.3990452975827886E-2</v>
      </c>
      <c r="F105" s="7">
        <f>'CALCULATION of avg returns'!AS105</f>
        <v>-1.3102145689055376E-3</v>
      </c>
    </row>
    <row r="106" spans="1:6" x14ac:dyDescent="0.25">
      <c r="A106" s="86">
        <v>2020</v>
      </c>
      <c r="B106" s="91">
        <f>'CALCULATION of avg returns'!AO106</f>
        <v>1.1890496819983465E-2</v>
      </c>
      <c r="C106" s="92">
        <f>'CALCULATION of avg returns'!AP106</f>
        <v>4.1806999056416081E-3</v>
      </c>
      <c r="D106" s="93">
        <f>'CALCULATION of avg returns'!AQ106</f>
        <v>6.3591078400571177E-3</v>
      </c>
      <c r="E106" s="94">
        <f>'CALCULATION of avg returns'!AR106</f>
        <v>7.8999247489965826E-3</v>
      </c>
      <c r="F106" s="7">
        <f>'CALCULATION of avg returns'!AS106</f>
        <v>5.5948851632250645E-3</v>
      </c>
    </row>
    <row r="107" spans="1:6" x14ac:dyDescent="0.25">
      <c r="A107" s="86">
        <v>2020</v>
      </c>
      <c r="B107" s="91">
        <f>'CALCULATION of avg returns'!AO107</f>
        <v>2.0510718406509715E-2</v>
      </c>
      <c r="C107" s="92">
        <f>'CALCULATION of avg returns'!AP107</f>
        <v>1.5301993168630573E-2</v>
      </c>
      <c r="D107" s="93">
        <f>'CALCULATION of avg returns'!AQ107</f>
        <v>1.5161852778409804E-2</v>
      </c>
      <c r="E107" s="94">
        <f>'CALCULATION of avg returns'!AR107</f>
        <v>1.715220094362652E-2</v>
      </c>
      <c r="F107" s="7">
        <f>'CALCULATION of avg returns'!AS107</f>
        <v>1.5598426814468654E-2</v>
      </c>
    </row>
    <row r="108" spans="1:6" x14ac:dyDescent="0.25">
      <c r="A108" s="86">
        <v>2020</v>
      </c>
      <c r="B108" s="91">
        <f>'CALCULATION of avg returns'!AO108</f>
        <v>3.158333209360456E-2</v>
      </c>
      <c r="C108" s="92">
        <f>'CALCULATION of avg returns'!AP108</f>
        <v>2.8284998209810088E-2</v>
      </c>
      <c r="D108" s="93">
        <f>'CALCULATION of avg returns'!AQ108</f>
        <v>2.6589412555403921E-2</v>
      </c>
      <c r="E108" s="94">
        <f>'CALCULATION of avg returns'!AR108</f>
        <v>2.9109684621825355E-2</v>
      </c>
      <c r="F108" s="7">
        <f>'CALCULATION of avg returns'!AS108</f>
        <v>2.3921439415425176E-2</v>
      </c>
    </row>
    <row r="109" spans="1:6" x14ac:dyDescent="0.25">
      <c r="A109" s="86">
        <v>2020</v>
      </c>
      <c r="B109" s="91">
        <f>'CALCULATION of avg returns'!AO109</f>
        <v>2.192033688096777E-3</v>
      </c>
      <c r="C109" s="92">
        <f>'CALCULATION of avg returns'!AP109</f>
        <v>9.7887212907995895E-4</v>
      </c>
      <c r="D109" s="93">
        <f>'CALCULATION of avg returns'!AQ109</f>
        <v>-1.0355156183144006E-3</v>
      </c>
      <c r="E109" s="94">
        <f>'CALCULATION of avg returns'!AR109</f>
        <v>-1.3126135654814954E-3</v>
      </c>
      <c r="F109" s="7">
        <f>'CALCULATION of avg returns'!AS109</f>
        <v>1.1574361658577701E-2</v>
      </c>
    </row>
    <row r="110" spans="1:6" x14ac:dyDescent="0.25">
      <c r="A110" s="86">
        <v>2020</v>
      </c>
      <c r="B110" s="91">
        <f>'CALCULATION of avg returns'!AO110</f>
        <v>5.3673698448786958E-2</v>
      </c>
      <c r="C110" s="92">
        <f>'CALCULATION of avg returns'!AP110</f>
        <v>3.3419748629934631E-2</v>
      </c>
      <c r="D110" s="93">
        <f>'CALCULATION of avg returns'!AQ110</f>
        <v>3.4455876431735213E-2</v>
      </c>
      <c r="E110" s="94">
        <f>'CALCULATION of avg returns'!AR110</f>
        <v>3.1791248241664426E-2</v>
      </c>
      <c r="F110" s="7">
        <f>'CALCULATION of avg returns'!AS110</f>
        <v>1.8945723823291436E-2</v>
      </c>
    </row>
    <row r="111" spans="1:6" x14ac:dyDescent="0.25">
      <c r="A111" s="86">
        <v>2020</v>
      </c>
      <c r="B111" s="91">
        <f>'CALCULATION of avg returns'!AO111</f>
        <v>-2.5019119414399719E-2</v>
      </c>
      <c r="C111" s="92">
        <f>'CALCULATION of avg returns'!AP111</f>
        <v>-2.2679207656693522E-2</v>
      </c>
      <c r="D111" s="93">
        <f>'CALCULATION of avg returns'!AQ111</f>
        <v>-1.896464625551772E-2</v>
      </c>
      <c r="E111" s="94">
        <f>'CALCULATION of avg returns'!AR111</f>
        <v>-1.3475350898663526E-2</v>
      </c>
      <c r="F111" s="7">
        <f>'CALCULATION of avg returns'!AS111</f>
        <v>1.5072358385431847E-2</v>
      </c>
    </row>
    <row r="112" spans="1:6" x14ac:dyDescent="0.25">
      <c r="A112" s="86">
        <v>2020</v>
      </c>
      <c r="B112" s="91">
        <f>'CALCULATION of avg returns'!AO112</f>
        <v>4.6223666517257794E-3</v>
      </c>
      <c r="C112" s="92">
        <f>'CALCULATION of avg returns'!AP112</f>
        <v>-1.0592256605540613E-3</v>
      </c>
      <c r="D112" s="93">
        <f>'CALCULATION of avg returns'!AQ112</f>
        <v>-3.5539122580426422E-3</v>
      </c>
      <c r="E112" s="94">
        <f>'CALCULATION of avg returns'!AR112</f>
        <v>-7.9502071589216683E-3</v>
      </c>
      <c r="F112" s="7">
        <f>'CALCULATION of avg returns'!AS112</f>
        <v>-1.6349373199408195E-2</v>
      </c>
    </row>
    <row r="113" spans="1:6" x14ac:dyDescent="0.25">
      <c r="A113" s="86">
        <v>2020</v>
      </c>
      <c r="B113" s="91">
        <f>'CALCULATION of avg returns'!AO113</f>
        <v>-4.5453277934246385E-3</v>
      </c>
      <c r="C113" s="92">
        <f>'CALCULATION of avg returns'!AP113</f>
        <v>-1.4571664617525281E-3</v>
      </c>
      <c r="D113" s="93">
        <f>'CALCULATION of avg returns'!AQ113</f>
        <v>-2.0713317519486549E-3</v>
      </c>
      <c r="E113" s="94">
        <f>'CALCULATION of avg returns'!AR113</f>
        <v>-3.6600484600096779E-3</v>
      </c>
      <c r="F113" s="7">
        <f>'CALCULATION of avg returns'!AS113</f>
        <v>-1.9076982749579629E-3</v>
      </c>
    </row>
    <row r="114" spans="1:6" x14ac:dyDescent="0.25">
      <c r="A114" s="86">
        <v>2020</v>
      </c>
      <c r="B114" s="91">
        <f>'CALCULATION of avg returns'!AO114</f>
        <v>-6.1600089640876224E-2</v>
      </c>
      <c r="C114" s="92">
        <f>'CALCULATION of avg returns'!AP114</f>
        <v>-4.4567065583489045E-2</v>
      </c>
      <c r="D114" s="93">
        <f>'CALCULATION of avg returns'!AQ114</f>
        <v>-4.5273376317431398E-2</v>
      </c>
      <c r="E114" s="94">
        <f>'CALCULATION of avg returns'!AR114</f>
        <v>-4.5342409552702911E-2</v>
      </c>
      <c r="F114" s="7">
        <f>'CALCULATION of avg returns'!AS114</f>
        <v>-4.5200126101154411E-2</v>
      </c>
    </row>
    <row r="115" spans="1:6" x14ac:dyDescent="0.25">
      <c r="A115" s="86">
        <v>2020</v>
      </c>
      <c r="B115" s="91">
        <f>'CALCULATION of avg returns'!AO115</f>
        <v>6.9405056867368406E-3</v>
      </c>
      <c r="C115" s="92">
        <f>'CALCULATION of avg returns'!AP115</f>
        <v>-1.1114293117322088E-3</v>
      </c>
      <c r="D115" s="93">
        <f>'CALCULATION of avg returns'!AQ115</f>
        <v>9.8254973880171261E-4</v>
      </c>
      <c r="E115" s="94">
        <f>'CALCULATION of avg returns'!AR115</f>
        <v>1.5691574331410611E-3</v>
      </c>
      <c r="F115" s="7">
        <f>'CALCULATION of avg returns'!AS115</f>
        <v>-1.1718165960628019E-2</v>
      </c>
    </row>
    <row r="116" spans="1:6" x14ac:dyDescent="0.25">
      <c r="A116" s="86">
        <v>2020</v>
      </c>
      <c r="B116" s="91">
        <f>'CALCULATION of avg returns'!AO116</f>
        <v>-9.9461927278656995E-3</v>
      </c>
      <c r="C116" s="92">
        <f>'CALCULATION of avg returns'!AP116</f>
        <v>-9.4883784429501388E-3</v>
      </c>
      <c r="D116" s="93">
        <f>'CALCULATION of avg returns'!AQ116</f>
        <v>-1.082852904337612E-2</v>
      </c>
      <c r="E116" s="94">
        <f>'CALCULATION of avg returns'!AR116</f>
        <v>-9.349382353605289E-3</v>
      </c>
      <c r="F116" s="7">
        <f>'CALCULATION of avg returns'!AS116</f>
        <v>-1.4153728486269595E-2</v>
      </c>
    </row>
    <row r="117" spans="1:6" x14ac:dyDescent="0.25">
      <c r="A117" s="86">
        <v>2020</v>
      </c>
      <c r="B117" s="91">
        <f>'CALCULATION of avg returns'!AO117</f>
        <v>3.0587495508444265E-2</v>
      </c>
      <c r="C117" s="92">
        <f>'CALCULATION of avg returns'!AP117</f>
        <v>2.5064608387029966E-2</v>
      </c>
      <c r="D117" s="93">
        <f>'CALCULATION of avg returns'!AQ117</f>
        <v>2.3815938358747787E-2</v>
      </c>
      <c r="E117" s="94">
        <f>'CALCULATION of avg returns'!AR117</f>
        <v>2.4525839469305137E-2</v>
      </c>
      <c r="F117" s="7">
        <f>'CALCULATION of avg returns'!AS117</f>
        <v>4.1721638344263727E-2</v>
      </c>
    </row>
    <row r="118" spans="1:6" x14ac:dyDescent="0.25">
      <c r="A118" s="86">
        <v>2020</v>
      </c>
      <c r="B118" s="91">
        <f>'CALCULATION of avg returns'!AO118</f>
        <v>2.1486162562649718E-2</v>
      </c>
      <c r="C118" s="92">
        <f>'CALCULATION of avg returns'!AP118</f>
        <v>1.5664708017910062E-2</v>
      </c>
      <c r="D118" s="93">
        <f>'CALCULATION of avg returns'!AQ118</f>
        <v>1.2494956405803182E-2</v>
      </c>
      <c r="E118" s="94">
        <f>'CALCULATION of avg returns'!AR118</f>
        <v>1.1581368570657525E-2</v>
      </c>
      <c r="F118" s="7">
        <f>'CALCULATION of avg returns'!AS118</f>
        <v>1.3301115485027151E-2</v>
      </c>
    </row>
    <row r="119" spans="1:6" x14ac:dyDescent="0.25">
      <c r="A119" s="86">
        <v>2020</v>
      </c>
      <c r="B119" s="91">
        <f>'CALCULATION of avg returns'!AO119</f>
        <v>2.3608385243336174E-3</v>
      </c>
      <c r="C119" s="92">
        <f>'CALCULATION of avg returns'!AP119</f>
        <v>-3.058144460919112E-3</v>
      </c>
      <c r="D119" s="93">
        <f>'CALCULATION of avg returns'!AQ119</f>
        <v>-3.4782834692737071E-3</v>
      </c>
      <c r="E119" s="94">
        <f>'CALCULATION of avg returns'!AR119</f>
        <v>-4.6053554097116008E-3</v>
      </c>
      <c r="F119" s="7">
        <f>'CALCULATION of avg returns'!AS119</f>
        <v>-8.8782187833790025E-3</v>
      </c>
    </row>
    <row r="120" spans="1:6" x14ac:dyDescent="0.25">
      <c r="A120" s="86">
        <v>2020</v>
      </c>
      <c r="B120" s="91">
        <f>'CALCULATION of avg returns'!AO120</f>
        <v>6.5266742338265218E-4</v>
      </c>
      <c r="C120" s="92">
        <f>'CALCULATION of avg returns'!AP120</f>
        <v>-5.849545182922895E-3</v>
      </c>
      <c r="D120" s="93">
        <f>'CALCULATION of avg returns'!AQ120</f>
        <v>-3.477383964043405E-4</v>
      </c>
      <c r="E120" s="94">
        <f>'CALCULATION of avg returns'!AR120</f>
        <v>3.6737084014683286E-4</v>
      </c>
      <c r="F120" s="7">
        <f>'CALCULATION of avg returns'!AS120</f>
        <v>1.4433850792486543E-2</v>
      </c>
    </row>
    <row r="121" spans="1:6" x14ac:dyDescent="0.25">
      <c r="A121" s="86">
        <v>2020</v>
      </c>
      <c r="B121" s="91">
        <f>'CALCULATION of avg returns'!AO121</f>
        <v>-9.5567592093696065E-3</v>
      </c>
      <c r="C121" s="92">
        <f>'CALCULATION of avg returns'!AP121</f>
        <v>-1.9368325441297886E-3</v>
      </c>
      <c r="D121" s="93">
        <f>'CALCULATION of avg returns'!AQ121</f>
        <v>-3.5307725086748186E-3</v>
      </c>
      <c r="E121" s="94">
        <f>'CALCULATION of avg returns'!AR121</f>
        <v>-5.1523476868281315E-3</v>
      </c>
      <c r="F121" s="7">
        <f>'CALCULATION of avg returns'!AS121</f>
        <v>-1.5541877114942298E-2</v>
      </c>
    </row>
    <row r="122" spans="1:6" x14ac:dyDescent="0.25">
      <c r="A122" s="86">
        <v>2020</v>
      </c>
      <c r="B122" s="91">
        <f>'CALCULATION of avg returns'!AO122</f>
        <v>-3.9655271144706499E-3</v>
      </c>
      <c r="C122" s="92">
        <f>'CALCULATION of avg returns'!AP122</f>
        <v>4.1488500324548209E-3</v>
      </c>
      <c r="D122" s="93">
        <f>'CALCULATION of avg returns'!AQ122</f>
        <v>1.0961486433415206E-2</v>
      </c>
      <c r="E122" s="94">
        <f>'CALCULATION of avg returns'!AR122</f>
        <v>1.148768106489345E-2</v>
      </c>
      <c r="F122" s="7">
        <f>'CALCULATION of avg returns'!AS122</f>
        <v>1.2349910037820827E-2</v>
      </c>
    </row>
    <row r="123" spans="1:6" x14ac:dyDescent="0.25">
      <c r="A123" s="86">
        <v>2020</v>
      </c>
      <c r="B123" s="91">
        <f>'CALCULATION of avg returns'!AO123</f>
        <v>-3.7872799137621267E-2</v>
      </c>
      <c r="C123" s="92">
        <f>'CALCULATION of avg returns'!AP123</f>
        <v>-3.4586396017566558E-2</v>
      </c>
      <c r="D123" s="93">
        <f>'CALCULATION of avg returns'!AQ123</f>
        <v>-3.1897720111534175E-2</v>
      </c>
      <c r="E123" s="94">
        <f>'CALCULATION of avg returns'!AR123</f>
        <v>-3.1176770808752016E-2</v>
      </c>
      <c r="F123" s="7">
        <f>'CALCULATION of avg returns'!AS123</f>
        <v>-1.8385523717406337E-2</v>
      </c>
    </row>
    <row r="124" spans="1:6" x14ac:dyDescent="0.25">
      <c r="A124" s="86">
        <v>2020</v>
      </c>
      <c r="B124" s="91">
        <f>'CALCULATION of avg returns'!AO124</f>
        <v>6.1398267104870235E-3</v>
      </c>
      <c r="C124" s="92">
        <f>'CALCULATION of avg returns'!AP124</f>
        <v>9.6708060385591269E-3</v>
      </c>
      <c r="D124" s="93">
        <f>'CALCULATION of avg returns'!AQ124</f>
        <v>9.7062705093451697E-3</v>
      </c>
      <c r="E124" s="94">
        <f>'CALCULATION of avg returns'!AR124</f>
        <v>9.878892929567458E-3</v>
      </c>
      <c r="F124" s="7">
        <f>'CALCULATION of avg returns'!AS124</f>
        <v>-1.5665029888983672E-2</v>
      </c>
    </row>
    <row r="125" spans="1:6" x14ac:dyDescent="0.25">
      <c r="A125" s="86">
        <v>2020</v>
      </c>
      <c r="B125" s="91">
        <f>'CALCULATION of avg returns'!AO125</f>
        <v>6.1469020504520888E-3</v>
      </c>
      <c r="C125" s="92">
        <f>'CALCULATION of avg returns'!AP125</f>
        <v>4.1703698639500505E-3</v>
      </c>
      <c r="D125" s="93">
        <f>'CALCULATION of avg returns'!AQ125</f>
        <v>4.1419203850482089E-3</v>
      </c>
      <c r="E125" s="94">
        <f>'CALCULATION of avg returns'!AR125</f>
        <v>2.7765001514456797E-3</v>
      </c>
      <c r="F125" s="7">
        <f>'CALCULATION of avg returns'!AS125</f>
        <v>2.3586823912159299E-2</v>
      </c>
    </row>
    <row r="126" spans="1:6" x14ac:dyDescent="0.25">
      <c r="A126" s="86">
        <v>2020</v>
      </c>
      <c r="B126" s="91">
        <f>'CALCULATION of avg returns'!AO126</f>
        <v>4.4270641186453189E-3</v>
      </c>
      <c r="C126" s="92">
        <f>'CALCULATION of avg returns'!AP126</f>
        <v>4.6840958605667178E-3</v>
      </c>
      <c r="D126" s="93">
        <f>'CALCULATION of avg returns'!AQ126</f>
        <v>5.5452214790485668E-3</v>
      </c>
      <c r="E126" s="94">
        <f>'CALCULATION of avg returns'!AR126</f>
        <v>5.1880275426926959E-3</v>
      </c>
      <c r="F126" s="7">
        <f>'CALCULATION of avg returns'!AS126</f>
        <v>-8.3167792345384128E-3</v>
      </c>
    </row>
    <row r="127" spans="1:6" x14ac:dyDescent="0.25">
      <c r="A127" s="86">
        <v>2020</v>
      </c>
      <c r="B127" s="91">
        <f>'CALCULATION of avg returns'!AO127</f>
        <v>6.5084845368398791E-3</v>
      </c>
      <c r="C127" s="92">
        <f>'CALCULATION of avg returns'!AP127</f>
        <v>4.7503523799197209E-3</v>
      </c>
      <c r="D127" s="93">
        <f>'CALCULATION of avg returns'!AQ127</f>
        <v>2.1341356750514523E-3</v>
      </c>
      <c r="E127" s="94">
        <f>'CALCULATION of avg returns'!AR127</f>
        <v>1.8001775136402031E-3</v>
      </c>
      <c r="F127" s="7">
        <f>'CALCULATION of avg returns'!AS127</f>
        <v>7.1147836698970705E-3</v>
      </c>
    </row>
    <row r="128" spans="1:6" x14ac:dyDescent="0.25">
      <c r="A128" s="86">
        <v>2020</v>
      </c>
      <c r="B128" s="91">
        <f>'CALCULATION of avg returns'!AO128</f>
        <v>-7.6779354236001501E-3</v>
      </c>
      <c r="C128" s="92">
        <f>'CALCULATION of avg returns'!AP128</f>
        <v>-6.8658991427743626E-3</v>
      </c>
      <c r="D128" s="93">
        <f>'CALCULATION of avg returns'!AQ128</f>
        <v>-3.9842549923196306E-3</v>
      </c>
      <c r="E128" s="94">
        <f>'CALCULATION of avg returns'!AR128</f>
        <v>-3.3439242784454081E-3</v>
      </c>
      <c r="F128" s="7">
        <f>'CALCULATION of avg returns'!AS128</f>
        <v>-1.0320361651257893E-2</v>
      </c>
    </row>
    <row r="129" spans="1:6" x14ac:dyDescent="0.25">
      <c r="A129" s="86">
        <v>2020</v>
      </c>
      <c r="B129" s="91">
        <f>'CALCULATION of avg returns'!AO129</f>
        <v>1.8328381042040424E-2</v>
      </c>
      <c r="C129" s="92">
        <f>'CALCULATION of avg returns'!AP129</f>
        <v>2.5419182212684393E-2</v>
      </c>
      <c r="D129" s="93">
        <f>'CALCULATION of avg returns'!AQ129</f>
        <v>2.5661696730182031E-2</v>
      </c>
      <c r="E129" s="94">
        <f>'CALCULATION of avg returns'!AR129</f>
        <v>2.7593548315183208E-2</v>
      </c>
      <c r="F129" s="7">
        <f>'CALCULATION of avg returns'!AS129</f>
        <v>2.1703147770629733E-2</v>
      </c>
    </row>
    <row r="130" spans="1:6" x14ac:dyDescent="0.25">
      <c r="A130" s="86">
        <v>2020</v>
      </c>
      <c r="B130" s="91">
        <f>'CALCULATION of avg returns'!AO130</f>
        <v>1.7767377361760991E-3</v>
      </c>
      <c r="C130" s="92">
        <f>'CALCULATION of avg returns'!AP130</f>
        <v>-8.0533001311309423E-3</v>
      </c>
      <c r="D130" s="93">
        <f>'CALCULATION of avg returns'!AQ130</f>
        <v>-8.0351650604878842E-3</v>
      </c>
      <c r="E130" s="94">
        <f>'CALCULATION of avg returns'!AR130</f>
        <v>-8.8866832630970158E-3</v>
      </c>
      <c r="F130" s="7">
        <f>'CALCULATION of avg returns'!AS130</f>
        <v>5.1607332356869194E-3</v>
      </c>
    </row>
    <row r="131" spans="1:6" x14ac:dyDescent="0.25">
      <c r="A131" s="86">
        <v>2020</v>
      </c>
      <c r="B131" s="91">
        <f>'CALCULATION of avg returns'!AO131</f>
        <v>1.3006301279000999E-2</v>
      </c>
      <c r="C131" s="92">
        <f>'CALCULATION of avg returns'!AP131</f>
        <v>2.0310058887153072E-2</v>
      </c>
      <c r="D131" s="93">
        <f>'CALCULATION of avg returns'!AQ131</f>
        <v>1.8142669508860294E-2</v>
      </c>
      <c r="E131" s="94">
        <f>'CALCULATION of avg returns'!AR131</f>
        <v>1.7456638858259287E-2</v>
      </c>
      <c r="F131" s="7">
        <f>'CALCULATION of avg returns'!AS131</f>
        <v>1.5420774591348456E-2</v>
      </c>
    </row>
    <row r="132" spans="1:6" x14ac:dyDescent="0.25">
      <c r="A132" s="86">
        <v>2020</v>
      </c>
      <c r="B132" s="91">
        <f>'CALCULATION of avg returns'!AO132</f>
        <v>-2.1209058687885348E-3</v>
      </c>
      <c r="C132" s="92">
        <f>'CALCULATION of avg returns'!AP132</f>
        <v>-4.0177987174455001E-3</v>
      </c>
      <c r="D132" s="93">
        <f>'CALCULATION of avg returns'!AQ132</f>
        <v>-3.6247821747001168E-3</v>
      </c>
      <c r="E132" s="94">
        <f>'CALCULATION of avg returns'!AR132</f>
        <v>-6.2927415646337409E-3</v>
      </c>
      <c r="F132" s="7">
        <f>'CALCULATION of avg returns'!AS132</f>
        <v>-9.8911460011424958E-3</v>
      </c>
    </row>
    <row r="133" spans="1:6" x14ac:dyDescent="0.25">
      <c r="A133" s="86">
        <v>2020</v>
      </c>
      <c r="B133" s="91">
        <f>'CALCULATION of avg returns'!AO133</f>
        <v>-1.366541138879377E-2</v>
      </c>
      <c r="C133" s="92">
        <f>'CALCULATION of avg returns'!AP133</f>
        <v>-5.9327490374886495E-3</v>
      </c>
      <c r="D133" s="93">
        <f>'CALCULATION of avg returns'!AQ133</f>
        <v>-6.9533176834161341E-3</v>
      </c>
      <c r="E133" s="94">
        <f>'CALCULATION of avg returns'!AR133</f>
        <v>-8.0618753670331084E-3</v>
      </c>
      <c r="F133" s="7">
        <f>'CALCULATION of avg returns'!AS133</f>
        <v>-7.8258664851278224E-3</v>
      </c>
    </row>
    <row r="134" spans="1:6" x14ac:dyDescent="0.25">
      <c r="A134" s="86">
        <v>2020</v>
      </c>
      <c r="B134" s="91">
        <f>'CALCULATION of avg returns'!AO134</f>
        <v>1.0253666155670657E-2</v>
      </c>
      <c r="C134" s="92">
        <f>'CALCULATION of avg returns'!AP134</f>
        <v>4.0977376522608007E-3</v>
      </c>
      <c r="D134" s="93">
        <f>'CALCULATION of avg returns'!AQ134</f>
        <v>1.4918801537190853E-3</v>
      </c>
      <c r="E134" s="94">
        <f>'CALCULATION of avg returns'!AR134</f>
        <v>-1.2495293803098289E-3</v>
      </c>
      <c r="F134" s="7">
        <f>'CALCULATION of avg returns'!AS134</f>
        <v>-1.1724747124147009E-2</v>
      </c>
    </row>
    <row r="135" spans="1:6" x14ac:dyDescent="0.25">
      <c r="A135" s="86">
        <v>2020</v>
      </c>
      <c r="B135" s="91">
        <f>'CALCULATION of avg returns'!AO135</f>
        <v>3.3068499033713132E-3</v>
      </c>
      <c r="C135" s="92">
        <f>'CALCULATION of avg returns'!AP135</f>
        <v>4.100761570005833E-3</v>
      </c>
      <c r="D135" s="93">
        <f>'CALCULATION of avg returns'!AQ135</f>
        <v>4.7506850718366002E-3</v>
      </c>
      <c r="E135" s="94">
        <f>'CALCULATION of avg returns'!AR135</f>
        <v>4.8759833916085212E-3</v>
      </c>
      <c r="F135" s="7">
        <f>'CALCULATION of avg returns'!AS135</f>
        <v>-5.9166537719177606E-3</v>
      </c>
    </row>
    <row r="136" spans="1:6" x14ac:dyDescent="0.25">
      <c r="A136" s="86">
        <v>2020</v>
      </c>
      <c r="B136" s="91">
        <f>'CALCULATION of avg returns'!AO136</f>
        <v>2.3314213965699125E-2</v>
      </c>
      <c r="C136" s="92">
        <f>'CALCULATION of avg returns'!AP136</f>
        <v>1.4166218714355097E-2</v>
      </c>
      <c r="D136" s="93">
        <f>'CALCULATION of avg returns'!AQ136</f>
        <v>1.6691093693579032E-2</v>
      </c>
      <c r="E136" s="94">
        <f>'CALCULATION of avg returns'!AR136</f>
        <v>1.5549182444646821E-2</v>
      </c>
      <c r="F136" s="7">
        <f>'CALCULATION of avg returns'!AS136</f>
        <v>1.9993855606758811E-2</v>
      </c>
    </row>
    <row r="137" spans="1:6" x14ac:dyDescent="0.25">
      <c r="A137" s="86">
        <v>2020</v>
      </c>
      <c r="B137" s="91">
        <f>'CALCULATION of avg returns'!AO137</f>
        <v>-1.1698271054099098E-2</v>
      </c>
      <c r="C137" s="92">
        <f>'CALCULATION of avg returns'!AP137</f>
        <v>-2.0193010012475237E-2</v>
      </c>
      <c r="D137" s="93">
        <f>'CALCULATION of avg returns'!AQ137</f>
        <v>-1.7440791562902225E-2</v>
      </c>
      <c r="E137" s="94">
        <f>'CALCULATION of avg returns'!AR137</f>
        <v>-1.580630913982118E-2</v>
      </c>
      <c r="F137" s="7">
        <f>'CALCULATION of avg returns'!AS137</f>
        <v>-7.7086495907729789E-3</v>
      </c>
    </row>
    <row r="138" spans="1:6" x14ac:dyDescent="0.25">
      <c r="A138" s="86">
        <v>2020</v>
      </c>
      <c r="B138" s="91">
        <f>'CALCULATION of avg returns'!AO138</f>
        <v>3.1940858622197831E-2</v>
      </c>
      <c r="C138" s="92">
        <f>'CALCULATION of avg returns'!AP138</f>
        <v>2.1809833556533459E-2</v>
      </c>
      <c r="D138" s="93">
        <f>'CALCULATION of avg returns'!AQ138</f>
        <v>1.9732085902615364E-2</v>
      </c>
      <c r="E138" s="94">
        <f>'CALCULATION of avg returns'!AR138</f>
        <v>2.0716383812010526E-2</v>
      </c>
      <c r="F138" s="7">
        <f>'CALCULATION of avg returns'!AS138</f>
        <v>1.9721838303590047E-2</v>
      </c>
    </row>
    <row r="139" spans="1:6" x14ac:dyDescent="0.25">
      <c r="A139" s="86">
        <v>2020</v>
      </c>
      <c r="B139" s="91">
        <f>'CALCULATION of avg returns'!AO139</f>
        <v>-1.1073894319502427E-2</v>
      </c>
      <c r="C139" s="92">
        <f>'CALCULATION of avg returns'!AP139</f>
        <v>-1.5869429075015217E-2</v>
      </c>
      <c r="D139" s="93">
        <f>'CALCULATION of avg returns'!AQ139</f>
        <v>-1.1751949622586598E-2</v>
      </c>
      <c r="E139" s="94">
        <f>'CALCULATION of avg returns'!AR139</f>
        <v>-1.1766680788815279E-2</v>
      </c>
      <c r="F139" s="7">
        <f>'CALCULATION of avg returns'!AS139</f>
        <v>1.8117991185091474E-3</v>
      </c>
    </row>
    <row r="140" spans="1:6" x14ac:dyDescent="0.25">
      <c r="A140" s="86">
        <v>2020</v>
      </c>
      <c r="B140" s="91">
        <f>'CALCULATION of avg returns'!AO140</f>
        <v>-1.3824566254232987E-4</v>
      </c>
      <c r="C140" s="92">
        <f>'CALCULATION of avg returns'!AP140</f>
        <v>2.7553450413631566E-3</v>
      </c>
      <c r="D140" s="93">
        <f>'CALCULATION of avg returns'!AQ140</f>
        <v>1.6753034113736992E-3</v>
      </c>
      <c r="E140" s="94">
        <f>'CALCULATION of avg returns'!AR140</f>
        <v>1.3211784912129613E-4</v>
      </c>
      <c r="F140" s="7">
        <f>'CALCULATION of avg returns'!AS140</f>
        <v>-6.437785243407708E-4</v>
      </c>
    </row>
    <row r="141" spans="1:6" x14ac:dyDescent="0.25">
      <c r="A141" s="86">
        <v>2020</v>
      </c>
      <c r="B141" s="91">
        <f>'CALCULATION of avg returns'!AO141</f>
        <v>1.6591773245764698E-3</v>
      </c>
      <c r="C141" s="92">
        <f>'CALCULATION of avg returns'!AP141</f>
        <v>7.1442123375050131E-3</v>
      </c>
      <c r="D141" s="93">
        <f>'CALCULATION of avg returns'!AQ141</f>
        <v>6.4119577535398107E-3</v>
      </c>
      <c r="E141" s="94">
        <f>'CALCULATION of avg returns'!AR141</f>
        <v>5.3541099398811505E-3</v>
      </c>
      <c r="F141" s="7">
        <f>'CALCULATION of avg returns'!AS141</f>
        <v>-5.9384706257792335E-3</v>
      </c>
    </row>
    <row r="142" spans="1:6" x14ac:dyDescent="0.25">
      <c r="A142" s="86">
        <v>2020</v>
      </c>
      <c r="B142" s="91">
        <f>'CALCULATION of avg returns'!AO142</f>
        <v>8.2131271999449675E-3</v>
      </c>
      <c r="C142" s="92">
        <f>'CALCULATION of avg returns'!AP142</f>
        <v>3.9365219594265054E-3</v>
      </c>
      <c r="D142" s="93">
        <f>'CALCULATION of avg returns'!AQ142</f>
        <v>1.7246359218218738E-3</v>
      </c>
      <c r="E142" s="94">
        <f>'CALCULATION of avg returns'!AR142</f>
        <v>2.705703161033348E-3</v>
      </c>
      <c r="F142" s="7">
        <f>'CALCULATION of avg returns'!AS142</f>
        <v>1.6412401721996209E-2</v>
      </c>
    </row>
    <row r="143" spans="1:6" x14ac:dyDescent="0.25">
      <c r="A143" s="86">
        <v>2020</v>
      </c>
      <c r="B143" s="91">
        <f>'CALCULATION of avg returns'!AO143</f>
        <v>-2.1563526834611286E-2</v>
      </c>
      <c r="C143" s="92">
        <f>'CALCULATION of avg returns'!AP143</f>
        <v>-1.708843150068912E-2</v>
      </c>
      <c r="D143" s="93">
        <f>'CALCULATION of avg returns'!AQ143</f>
        <v>-1.5373814787110628E-2</v>
      </c>
      <c r="E143" s="94">
        <f>'CALCULATION of avg returns'!AR143</f>
        <v>-1.5631476900447992E-2</v>
      </c>
      <c r="F143" s="7">
        <f>'CALCULATION of avg returns'!AS143</f>
        <v>-1.3524488859069983E-2</v>
      </c>
    </row>
    <row r="144" spans="1:6" x14ac:dyDescent="0.25">
      <c r="A144" s="86">
        <v>2020</v>
      </c>
      <c r="B144" s="91">
        <f>'CALCULATION of avg returns'!AO144</f>
        <v>-5.9469670468062083E-3</v>
      </c>
      <c r="C144" s="92">
        <f>'CALCULATION of avg returns'!AP144</f>
        <v>-1.3824156726438342E-3</v>
      </c>
      <c r="D144" s="93">
        <f>'CALCULATION of avg returns'!AQ144</f>
        <v>1.0185719621074727E-4</v>
      </c>
      <c r="E144" s="94">
        <f>'CALCULATION of avg returns'!AR144</f>
        <v>5.0260812866771796E-4</v>
      </c>
      <c r="F144" s="7">
        <f>'CALCULATION of avg returns'!AS144</f>
        <v>-1.8434994272622199E-3</v>
      </c>
    </row>
    <row r="145" spans="1:6" x14ac:dyDescent="0.25">
      <c r="A145" s="86">
        <v>2020</v>
      </c>
      <c r="B145" s="91">
        <f>'CALCULATION of avg returns'!AO145</f>
        <v>-1.7201576576576415E-2</v>
      </c>
      <c r="C145" s="92">
        <f>'CALCULATION of avg returns'!AP145</f>
        <v>-1.6440559532755979E-2</v>
      </c>
      <c r="D145" s="93">
        <f>'CALCULATION of avg returns'!AQ145</f>
        <v>-1.473384030418245E-2</v>
      </c>
      <c r="E145" s="94">
        <f>'CALCULATION of avg returns'!AR145</f>
        <v>-1.586086106472253E-2</v>
      </c>
      <c r="F145" s="7">
        <f>'CALCULATION of avg returns'!AS145</f>
        <v>-1.8688199935846514E-2</v>
      </c>
    </row>
    <row r="146" spans="1:6" x14ac:dyDescent="0.25">
      <c r="A146" s="86">
        <v>2020</v>
      </c>
      <c r="B146" s="91">
        <f>'CALCULATION of avg returns'!AO146</f>
        <v>3.3945400899479941E-3</v>
      </c>
      <c r="C146" s="92">
        <f>'CALCULATION of avg returns'!AP146</f>
        <v>6.2196723948421337E-3</v>
      </c>
      <c r="D146" s="93">
        <f>'CALCULATION of avg returns'!AQ146</f>
        <v>4.1606367583210888E-3</v>
      </c>
      <c r="E146" s="94">
        <f>'CALCULATION of avg returns'!AR146</f>
        <v>1.633445908659679E-3</v>
      </c>
      <c r="F146" s="7">
        <f>'CALCULATION of avg returns'!AS146</f>
        <v>-4.5072389912723099E-4</v>
      </c>
    </row>
    <row r="147" spans="1:6" x14ac:dyDescent="0.25">
      <c r="A147" s="86">
        <v>2020</v>
      </c>
      <c r="B147" s="91">
        <f>'CALCULATION of avg returns'!AO147</f>
        <v>-1.8442652201841311E-2</v>
      </c>
      <c r="C147" s="92">
        <f>'CALCULATION of avg returns'!AP147</f>
        <v>-1.9589427970053034E-2</v>
      </c>
      <c r="D147" s="93">
        <f>'CALCULATION of avg returns'!AQ147</f>
        <v>-1.8739652229113588E-2</v>
      </c>
      <c r="E147" s="94">
        <f>'CALCULATION of avg returns'!AR147</f>
        <v>-1.5371223306962039E-2</v>
      </c>
      <c r="F147" s="7">
        <f>'CALCULATION of avg returns'!AS147</f>
        <v>-6.0042370901792321E-3</v>
      </c>
    </row>
    <row r="148" spans="1:6" x14ac:dyDescent="0.25">
      <c r="A148" s="86">
        <v>2020</v>
      </c>
      <c r="B148" s="91">
        <f>'CALCULATION of avg returns'!AO148</f>
        <v>4.2130215377455899E-2</v>
      </c>
      <c r="C148" s="92">
        <f>'CALCULATION of avg returns'!AP148</f>
        <v>2.3112826191818741E-2</v>
      </c>
      <c r="D148" s="93">
        <f>'CALCULATION of avg returns'!AQ148</f>
        <v>1.6461732809378894E-2</v>
      </c>
      <c r="E148" s="94">
        <f>'CALCULATION of avg returns'!AR148</f>
        <v>1.24273995904164E-2</v>
      </c>
      <c r="F148" s="7">
        <f>'CALCULATION of avg returns'!AS148</f>
        <v>1.06158414101597E-2</v>
      </c>
    </row>
    <row r="149" spans="1:6" x14ac:dyDescent="0.25">
      <c r="A149" s="86">
        <v>2020</v>
      </c>
      <c r="B149" s="91">
        <f>'CALCULATION of avg returns'!AO149</f>
        <v>-2.3569634384593897E-2</v>
      </c>
      <c r="C149" s="92">
        <f>'CALCULATION of avg returns'!AP149</f>
        <v>-2.7962787114938874E-2</v>
      </c>
      <c r="D149" s="93">
        <f>'CALCULATION of avg returns'!AQ149</f>
        <v>-2.8287728080020974E-2</v>
      </c>
      <c r="E149" s="94">
        <f>'CALCULATION of avg returns'!AR149</f>
        <v>-2.2927616489535046E-2</v>
      </c>
      <c r="F149" s="7">
        <f>'CALCULATION of avg returns'!AS149</f>
        <v>-2.9230140853044435E-2</v>
      </c>
    </row>
    <row r="150" spans="1:6" x14ac:dyDescent="0.25">
      <c r="A150" s="86">
        <v>2020</v>
      </c>
      <c r="B150" s="91">
        <f>'CALCULATION of avg returns'!AO150</f>
        <v>-1.4606051078303867E-2</v>
      </c>
      <c r="C150" s="92">
        <f>'CALCULATION of avg returns'!AP150</f>
        <v>-2.4060335287125482E-2</v>
      </c>
      <c r="D150" s="93">
        <f>'CALCULATION of avg returns'!AQ150</f>
        <v>-2.2441925819057386E-2</v>
      </c>
      <c r="E150" s="94">
        <f>'CALCULATION of avg returns'!AR150</f>
        <v>-2.1112559781210068E-2</v>
      </c>
      <c r="F150" s="7">
        <f>'CALCULATION of avg returns'!AS150</f>
        <v>-3.6096496161234144E-3</v>
      </c>
    </row>
    <row r="151" spans="1:6" x14ac:dyDescent="0.25">
      <c r="A151" s="86">
        <v>2020</v>
      </c>
      <c r="B151" s="91">
        <f>'CALCULATION of avg returns'!AO151</f>
        <v>1.6766015460702922E-2</v>
      </c>
      <c r="C151" s="92">
        <f>'CALCULATION of avg returns'!AP151</f>
        <v>1.1829763404731769E-2</v>
      </c>
      <c r="D151" s="93">
        <f>'CALCULATION of avg returns'!AQ151</f>
        <v>1.193354158178282E-2</v>
      </c>
      <c r="E151" s="94">
        <f>'CALCULATION of avg returns'!AR151</f>
        <v>1.2348461209536542E-2</v>
      </c>
      <c r="F151" s="7">
        <f>'CALCULATION of avg returns'!AS151</f>
        <v>-4.1996868526177986E-3</v>
      </c>
    </row>
    <row r="152" spans="1:6" x14ac:dyDescent="0.25">
      <c r="A152" s="86">
        <v>2020</v>
      </c>
      <c r="B152" s="91">
        <f>'CALCULATION of avg returns'!AO152</f>
        <v>-6.5615861921404731E-3</v>
      </c>
      <c r="C152" s="92">
        <f>'CALCULATION of avg returns'!AP152</f>
        <v>-5.6589415427185904E-3</v>
      </c>
      <c r="D152" s="93">
        <f>'CALCULATION of avg returns'!AQ152</f>
        <v>-3.6371607777171827E-3</v>
      </c>
      <c r="E152" s="94">
        <f>'CALCULATION of avg returns'!AR152</f>
        <v>-1.4926225063499913E-3</v>
      </c>
      <c r="F152" s="7">
        <f>'CALCULATION of avg returns'!AS152</f>
        <v>1.9533546057603338E-2</v>
      </c>
    </row>
    <row r="153" spans="1:6" x14ac:dyDescent="0.25">
      <c r="A153" s="86">
        <v>2020</v>
      </c>
      <c r="B153" s="91">
        <f>'CALCULATION of avg returns'!AO153</f>
        <v>1.328164261612455E-2</v>
      </c>
      <c r="C153" s="92">
        <f>'CALCULATION of avg returns'!AP153</f>
        <v>9.7055631313832397E-3</v>
      </c>
      <c r="D153" s="93">
        <f>'CALCULATION of avg returns'!AQ153</f>
        <v>8.6523911940480664E-3</v>
      </c>
      <c r="E153" s="94">
        <f>'CALCULATION of avg returns'!AR153</f>
        <v>9.6465228215296336E-3</v>
      </c>
      <c r="F153" s="7">
        <f>'CALCULATION of avg returns'!AS153</f>
        <v>1.0451648770242909E-2</v>
      </c>
    </row>
    <row r="154" spans="1:6" x14ac:dyDescent="0.25">
      <c r="A154" s="86">
        <v>2020</v>
      </c>
      <c r="B154" s="91">
        <f>'CALCULATION of avg returns'!AO154</f>
        <v>-1.2611591327759559E-2</v>
      </c>
      <c r="C154" s="92">
        <f>'CALCULATION of avg returns'!AP154</f>
        <v>-1.0425351588608633E-2</v>
      </c>
      <c r="D154" s="93">
        <f>'CALCULATION of avg returns'!AQ154</f>
        <v>-9.5664173789173582E-3</v>
      </c>
      <c r="E154" s="94">
        <f>'CALCULATION of avg returns'!AR154</f>
        <v>-9.8544340706939858E-3</v>
      </c>
      <c r="F154" s="7">
        <f>'CALCULATION of avg returns'!AS154</f>
        <v>-9.4612025487987132E-3</v>
      </c>
    </row>
    <row r="155" spans="1:6" x14ac:dyDescent="0.25">
      <c r="A155" s="86">
        <v>2020</v>
      </c>
      <c r="B155" s="91">
        <f>'CALCULATION of avg returns'!AO155</f>
        <v>4.2336394948334676E-3</v>
      </c>
      <c r="C155" s="92">
        <f>'CALCULATION of avg returns'!AP155</f>
        <v>6.7124375060927909E-3</v>
      </c>
      <c r="D155" s="93">
        <f>'CALCULATION of avg returns'!AQ155</f>
        <v>4.49456382505347E-3</v>
      </c>
      <c r="E155" s="94">
        <f>'CALCULATION of avg returns'!AR155</f>
        <v>1.8612709821848776E-3</v>
      </c>
      <c r="F155" s="7">
        <f>'CALCULATION of avg returns'!AS155</f>
        <v>-3.5136947693674789E-3</v>
      </c>
    </row>
    <row r="156" spans="1:6" x14ac:dyDescent="0.25">
      <c r="A156" s="86">
        <v>2020</v>
      </c>
      <c r="B156" s="91">
        <f>'CALCULATION of avg returns'!AO156</f>
        <v>-6.645230439442585E-3</v>
      </c>
      <c r="C156" s="92">
        <f>'CALCULATION of avg returns'!AP156</f>
        <v>-9.7663544937680331E-3</v>
      </c>
      <c r="D156" s="93">
        <f>'CALCULATION of avg returns'!AQ156</f>
        <v>-7.5976213807264952E-3</v>
      </c>
      <c r="E156" s="94">
        <f>'CALCULATION of avg returns'!AR156</f>
        <v>-3.5415453808657653E-3</v>
      </c>
      <c r="F156" s="7">
        <f>'CALCULATION of avg returns'!AS156</f>
        <v>7.1595202213093363E-3</v>
      </c>
    </row>
    <row r="157" spans="1:6" x14ac:dyDescent="0.25">
      <c r="A157" s="86">
        <v>2020</v>
      </c>
      <c r="B157" s="91">
        <f>'CALCULATION of avg returns'!AO157</f>
        <v>2.3377931232915962E-2</v>
      </c>
      <c r="C157" s="92">
        <f>'CALCULATION of avg returns'!AP157</f>
        <v>1.7462246622801464E-2</v>
      </c>
      <c r="D157" s="93">
        <f>'CALCULATION of avg returns'!AQ157</f>
        <v>2.0077279264899987E-2</v>
      </c>
      <c r="E157" s="94">
        <f>'CALCULATION of avg returns'!AR157</f>
        <v>2.1505222369555505E-2</v>
      </c>
      <c r="F157" s="7">
        <f>'CALCULATION of avg returns'!AS157</f>
        <v>1.4444776963788696E-2</v>
      </c>
    </row>
    <row r="158" spans="1:6" x14ac:dyDescent="0.25">
      <c r="A158" s="86">
        <v>2020</v>
      </c>
      <c r="B158" s="91">
        <f>'CALCULATION of avg returns'!AO158</f>
        <v>1.6307021859844111E-2</v>
      </c>
      <c r="C158" s="92">
        <f>'CALCULATION of avg returns'!AP158</f>
        <v>1.7663696401356385E-2</v>
      </c>
      <c r="D158" s="93">
        <f>'CALCULATION of avg returns'!AQ158</f>
        <v>1.7423512459888928E-2</v>
      </c>
      <c r="E158" s="94">
        <f>'CALCULATION of avg returns'!AR158</f>
        <v>1.5355500728944305E-2</v>
      </c>
      <c r="F158" s="7">
        <f>'CALCULATION of avg returns'!AS158</f>
        <v>1.2477142077772502E-2</v>
      </c>
    </row>
    <row r="159" spans="1:6" x14ac:dyDescent="0.25">
      <c r="A159" s="86">
        <v>2020</v>
      </c>
      <c r="B159" s="91">
        <f>'CALCULATION of avg returns'!AO159</f>
        <v>2.6281208935610722E-3</v>
      </c>
      <c r="C159" s="92">
        <f>'CALCULATION of avg returns'!AP159</f>
        <v>4.0205344072749942E-3</v>
      </c>
      <c r="D159" s="93">
        <f>'CALCULATION of avg returns'!AQ159</f>
        <v>1.3293481849617347E-3</v>
      </c>
      <c r="E159" s="94">
        <f>'CALCULATION of avg returns'!AR159</f>
        <v>-1.5076334297001064E-3</v>
      </c>
      <c r="F159" s="7">
        <f>'CALCULATION of avg returns'!AS159</f>
        <v>5.3384689071605332E-3</v>
      </c>
    </row>
    <row r="160" spans="1:6" x14ac:dyDescent="0.25">
      <c r="A160" s="86">
        <v>2020</v>
      </c>
      <c r="B160" s="91">
        <f>'CALCULATION of avg returns'!AO160</f>
        <v>-1.9797199420569764E-2</v>
      </c>
      <c r="C160" s="92">
        <f>'CALCULATION of avg returns'!AP160</f>
        <v>-1.452615312258549E-2</v>
      </c>
      <c r="D160" s="93">
        <f>'CALCULATION of avg returns'!AQ160</f>
        <v>-1.3991687419195219E-2</v>
      </c>
      <c r="E160" s="94">
        <f>'CALCULATION of avg returns'!AR160</f>
        <v>-1.464004137042299E-2</v>
      </c>
      <c r="F160" s="7">
        <f>'CALCULATION of avg returns'!AS160</f>
        <v>-2.3021111452988109E-2</v>
      </c>
    </row>
    <row r="161" spans="1:6" x14ac:dyDescent="0.25">
      <c r="A161" s="86">
        <v>2020</v>
      </c>
      <c r="B161" s="91">
        <f>'CALCULATION of avg returns'!AO161</f>
        <v>6.0520760028149349E-3</v>
      </c>
      <c r="C161" s="92">
        <f>'CALCULATION of avg returns'!AP161</f>
        <v>2.5294362288902569E-3</v>
      </c>
      <c r="D161" s="93">
        <f>'CALCULATION of avg returns'!AQ161</f>
        <v>3.0272496468940319E-3</v>
      </c>
      <c r="E161" s="94">
        <f>'CALCULATION of avg returns'!AR161</f>
        <v>4.8917115938895053E-3</v>
      </c>
      <c r="F161" s="7">
        <f>'CALCULATION of avg returns'!AS161</f>
        <v>3.2794346530992747E-3</v>
      </c>
    </row>
    <row r="162" spans="1:6" x14ac:dyDescent="0.25">
      <c r="A162" s="86">
        <v>2020</v>
      </c>
      <c r="B162" s="91">
        <f>'CALCULATION of avg returns'!AO162</f>
        <v>1.5388919977615241E-3</v>
      </c>
      <c r="C162" s="92">
        <f>'CALCULATION of avg returns'!AP162</f>
        <v>-3.6655694894047928E-3</v>
      </c>
      <c r="D162" s="93">
        <f>'CALCULATION of avg returns'!AQ162</f>
        <v>-3.8428300074136506E-3</v>
      </c>
      <c r="E162" s="94">
        <f>'CALCULATION of avg returns'!AR162</f>
        <v>-6.6245880578671675E-3</v>
      </c>
      <c r="F162" s="7">
        <f>'CALCULATION of avg returns'!AS162</f>
        <v>-2.748231977512013E-3</v>
      </c>
    </row>
    <row r="163" spans="1:6" x14ac:dyDescent="0.25">
      <c r="A163" s="86">
        <v>2020</v>
      </c>
      <c r="B163" s="91">
        <f>'CALCULATION of avg returns'!AO163</f>
        <v>2.5841597988546204E-3</v>
      </c>
      <c r="C163" s="92">
        <f>'CALCULATION of avg returns'!AP163</f>
        <v>3.617623971879459E-4</v>
      </c>
      <c r="D163" s="93">
        <f>'CALCULATION of avg returns'!AQ163</f>
        <v>2.1358017623668429E-3</v>
      </c>
      <c r="E163" s="94">
        <f>'CALCULATION of avg returns'!AR163</f>
        <v>5.1562043138930836E-3</v>
      </c>
      <c r="F163" s="7">
        <f>'CALCULATION of avg returns'!AS163</f>
        <v>-1.3443944640191487E-3</v>
      </c>
    </row>
    <row r="164" spans="1:6" x14ac:dyDescent="0.25">
      <c r="A164" s="86">
        <v>2020</v>
      </c>
      <c r="B164" s="91">
        <f>'CALCULATION of avg returns'!AO164</f>
        <v>-1.1494252873563338E-2</v>
      </c>
      <c r="C164" s="92">
        <f>'CALCULATION of avg returns'!AP164</f>
        <v>-8.3516423531981351E-3</v>
      </c>
      <c r="D164" s="93">
        <f>'CALCULATION of avg returns'!AQ164</f>
        <v>-9.9663394355921642E-3</v>
      </c>
      <c r="E164" s="94">
        <f>'CALCULATION of avg returns'!AR164</f>
        <v>-1.1252454394414703E-2</v>
      </c>
      <c r="F164" s="7">
        <f>'CALCULATION of avg returns'!AS164</f>
        <v>-5.9745441308950041E-3</v>
      </c>
    </row>
    <row r="165" spans="1:6" x14ac:dyDescent="0.25">
      <c r="A165" s="86">
        <v>2020</v>
      </c>
      <c r="B165" s="91">
        <f>'CALCULATION of avg returns'!AO165</f>
        <v>4.8625792811840774E-3</v>
      </c>
      <c r="C165" s="92">
        <f>'CALCULATION of avg returns'!AP165</f>
        <v>8.5527130609492283E-3</v>
      </c>
      <c r="D165" s="93">
        <f>'CALCULATION of avg returns'!AQ165</f>
        <v>5.8056440802846439E-3</v>
      </c>
      <c r="E165" s="94">
        <f>'CALCULATION of avg returns'!AR165</f>
        <v>1.4314043321194301E-3</v>
      </c>
      <c r="F165" s="7">
        <f>'CALCULATION of avg returns'!AS165</f>
        <v>-1.0038562646399908E-2</v>
      </c>
    </row>
    <row r="166" spans="1:6" x14ac:dyDescent="0.25">
      <c r="A166" s="86">
        <v>2020</v>
      </c>
      <c r="B166" s="91">
        <f>'CALCULATION of avg returns'!AO166</f>
        <v>1.9005540360474023E-2</v>
      </c>
      <c r="C166" s="92">
        <f>'CALCULATION of avg returns'!AP166</f>
        <v>1.4456565491175402E-2</v>
      </c>
      <c r="D166" s="93">
        <f>'CALCULATION of avg returns'!AQ166</f>
        <v>1.6614741004209965E-2</v>
      </c>
      <c r="E166" s="94">
        <f>'CALCULATION of avg returns'!AR166</f>
        <v>1.9745483820849952E-2</v>
      </c>
      <c r="F166" s="7">
        <f>'CALCULATION of avg returns'!AS166</f>
        <v>2.2655132793836869E-2</v>
      </c>
    </row>
    <row r="167" spans="1:6" x14ac:dyDescent="0.25">
      <c r="A167" s="86">
        <v>2020</v>
      </c>
      <c r="B167" s="91">
        <f>'CALCULATION of avg returns'!AO167</f>
        <v>8.1899518238128643E-3</v>
      </c>
      <c r="C167" s="92">
        <f>'CALCULATION of avg returns'!AP167</f>
        <v>6.3888739441543248E-3</v>
      </c>
      <c r="D167" s="93">
        <f>'CALCULATION of avg returns'!AQ167</f>
        <v>5.369599472155785E-3</v>
      </c>
      <c r="E167" s="94">
        <f>'CALCULATION of avg returns'!AR167</f>
        <v>2.9030873003781585E-3</v>
      </c>
      <c r="F167" s="7">
        <f>'CALCULATION of avg returns'!AS167</f>
        <v>1.2035459746075321E-2</v>
      </c>
    </row>
    <row r="168" spans="1:6" x14ac:dyDescent="0.25">
      <c r="A168" s="86">
        <v>2020</v>
      </c>
      <c r="B168" s="91">
        <f>'CALCULATION of avg returns'!AO168</f>
        <v>1.9455252918287938E-2</v>
      </c>
      <c r="C168" s="92">
        <f>'CALCULATION of avg returns'!AP168</f>
        <v>1.9572858612993651E-2</v>
      </c>
      <c r="D168" s="93">
        <f>'CALCULATION of avg returns'!AQ168</f>
        <v>1.7624607094746045E-2</v>
      </c>
      <c r="E168" s="94">
        <f>'CALCULATION of avg returns'!AR168</f>
        <v>1.3429344028195579E-2</v>
      </c>
      <c r="F168" s="7">
        <f>'CALCULATION of avg returns'!AS168</f>
        <v>-6.0559834034508587E-3</v>
      </c>
    </row>
    <row r="169" spans="1:6" x14ac:dyDescent="0.25">
      <c r="A169" s="86">
        <v>2020</v>
      </c>
      <c r="B169" s="91">
        <f>'CALCULATION of avg returns'!AO169</f>
        <v>-4.0846390786126148E-3</v>
      </c>
      <c r="C169" s="92">
        <f>'CALCULATION of avg returns'!AP169</f>
        <v>-4.1946583647388611E-3</v>
      </c>
      <c r="D169" s="93">
        <f>'CALCULATION of avg returns'!AQ169</f>
        <v>-5.5284483855910877E-3</v>
      </c>
      <c r="E169" s="94">
        <f>'CALCULATION of avg returns'!AR169</f>
        <v>-4.4125863643175991E-3</v>
      </c>
      <c r="F169" s="7">
        <f>'CALCULATION of avg returns'!AS169</f>
        <v>5.528391262249131E-3</v>
      </c>
    </row>
    <row r="170" spans="1:6" x14ac:dyDescent="0.25">
      <c r="A170" s="86">
        <v>2020</v>
      </c>
      <c r="B170" s="91">
        <f>'CALCULATION of avg returns'!AO170</f>
        <v>-6.4546493646205454E-3</v>
      </c>
      <c r="C170" s="92">
        <f>'CALCULATION of avg returns'!AP170</f>
        <v>-3.4290979695264664E-3</v>
      </c>
      <c r="D170" s="93">
        <f>'CALCULATION of avg returns'!AQ170</f>
        <v>-4.1043231919858326E-3</v>
      </c>
      <c r="E170" s="94">
        <f>'CALCULATION of avg returns'!AR170</f>
        <v>-4.3664416375112855E-3</v>
      </c>
      <c r="F170" s="7">
        <f>'CALCULATION of avg returns'!AS170</f>
        <v>-6.9564036072608127E-3</v>
      </c>
    </row>
    <row r="171" spans="1:6" x14ac:dyDescent="0.25">
      <c r="A171" s="86">
        <v>2020</v>
      </c>
      <c r="B171" s="91">
        <f>'CALCULATION of avg returns'!AO171</f>
        <v>-6.0905461189685525E-3</v>
      </c>
      <c r="C171" s="92">
        <f>'CALCULATION of avg returns'!AP171</f>
        <v>-3.4078750974149757E-3</v>
      </c>
      <c r="D171" s="93">
        <f>'CALCULATION of avg returns'!AQ171</f>
        <v>-5.663489343472365E-3</v>
      </c>
      <c r="E171" s="94">
        <f>'CALCULATION of avg returns'!AR171</f>
        <v>-9.1533747054508684E-3</v>
      </c>
      <c r="F171" s="7">
        <f>'CALCULATION of avg returns'!AS171</f>
        <v>-5.7256208456054015E-3</v>
      </c>
    </row>
    <row r="172" spans="1:6" x14ac:dyDescent="0.25">
      <c r="A172" s="86">
        <v>2020</v>
      </c>
      <c r="B172" s="91">
        <f>'CALCULATION of avg returns'!AO172</f>
        <v>1.6136719547899574E-2</v>
      </c>
      <c r="C172" s="92">
        <f>'CALCULATION of avg returns'!AP172</f>
        <v>6.0305636920304304E-3</v>
      </c>
      <c r="D172" s="93">
        <f>'CALCULATION of avg returns'!AQ172</f>
        <v>4.1791790713604331E-3</v>
      </c>
      <c r="E172" s="94">
        <f>'CALCULATION of avg returns'!AR172</f>
        <v>1.7399170833773919E-3</v>
      </c>
      <c r="F172" s="7">
        <f>'CALCULATION of avg returns'!AS172</f>
        <v>-9.9854719981871086E-3</v>
      </c>
    </row>
    <row r="173" spans="1:6" x14ac:dyDescent="0.25">
      <c r="A173" s="86">
        <v>2020</v>
      </c>
      <c r="B173" s="91">
        <f>'CALCULATION of avg returns'!AO173</f>
        <v>4.1342803537925361E-2</v>
      </c>
      <c r="C173" s="92">
        <f>'CALCULATION of avg returns'!AP173</f>
        <v>3.5900611298482106E-2</v>
      </c>
      <c r="D173" s="93">
        <f>'CALCULATION of avg returns'!AQ173</f>
        <v>3.0981709593132178E-2</v>
      </c>
      <c r="E173" s="94">
        <f>'CALCULATION of avg returns'!AR173</f>
        <v>2.8028554886713922E-2</v>
      </c>
      <c r="F173" s="7">
        <f>'CALCULATION of avg returns'!AS173</f>
        <v>1.3654674288704165E-2</v>
      </c>
    </row>
    <row r="174" spans="1:6" x14ac:dyDescent="0.25">
      <c r="A174" s="86">
        <v>2020</v>
      </c>
      <c r="B174" s="91">
        <f>'CALCULATION of avg returns'!AO174</f>
        <v>1.351264397400293E-3</v>
      </c>
      <c r="C174" s="92">
        <f>'CALCULATION of avg returns'!AP174</f>
        <v>6.2953871981083498E-4</v>
      </c>
      <c r="D174" s="93">
        <f>'CALCULATION of avg returns'!AQ174</f>
        <v>4.7025726817969283E-4</v>
      </c>
      <c r="E174" s="94">
        <f>'CALCULATION of avg returns'!AR174</f>
        <v>-9.889331109356797E-4</v>
      </c>
      <c r="F174" s="7">
        <f>'CALCULATION of avg returns'!AS174</f>
        <v>4.5769451008540575E-3</v>
      </c>
    </row>
    <row r="175" spans="1:6" x14ac:dyDescent="0.25">
      <c r="A175" s="86">
        <v>2020</v>
      </c>
      <c r="B175" s="91">
        <f>'CALCULATION of avg returns'!AO175</f>
        <v>-3.8555455596964786E-3</v>
      </c>
      <c r="C175" s="92">
        <f>'CALCULATION of avg returns'!AP175</f>
        <v>-3.8256957110262913E-3</v>
      </c>
      <c r="D175" s="93">
        <f>'CALCULATION of avg returns'!AQ175</f>
        <v>-5.9399268740095521E-3</v>
      </c>
      <c r="E175" s="94">
        <f>'CALCULATION of avg returns'!AR175</f>
        <v>-9.4136052219882058E-3</v>
      </c>
      <c r="F175" s="7">
        <f>'CALCULATION of avg returns'!AS175</f>
        <v>-1.0747961801081455E-2</v>
      </c>
    </row>
    <row r="176" spans="1:6" x14ac:dyDescent="0.25">
      <c r="A176" s="86">
        <v>2020</v>
      </c>
      <c r="B176" s="91">
        <f>'CALCULATION of avg returns'!AO176</f>
        <v>1.2579022061669462E-2</v>
      </c>
      <c r="C176" s="92">
        <f>'CALCULATION of avg returns'!AP176</f>
        <v>7.4702561321805232E-3</v>
      </c>
      <c r="D176" s="93">
        <f>'CALCULATION of avg returns'!AQ176</f>
        <v>9.3983153331462285E-3</v>
      </c>
      <c r="E176" s="94">
        <f>'CALCULATION of avg returns'!AR176</f>
        <v>1.3075561606534865E-2</v>
      </c>
      <c r="F176" s="7">
        <f>'CALCULATION of avg returns'!AS176</f>
        <v>1.036359836795642E-2</v>
      </c>
    </row>
    <row r="177" spans="1:6" x14ac:dyDescent="0.25">
      <c r="A177" s="86">
        <v>2020</v>
      </c>
      <c r="B177" s="91">
        <f>'CALCULATION of avg returns'!AO177</f>
        <v>-1.2996113907116139E-2</v>
      </c>
      <c r="C177" s="92">
        <f>'CALCULATION of avg returns'!AP177</f>
        <v>-1.1328090371439637E-2</v>
      </c>
      <c r="D177" s="93">
        <f>'CALCULATION of avg returns'!AQ177</f>
        <v>-1.1541092341174867E-2</v>
      </c>
      <c r="E177" s="94">
        <f>'CALCULATION of avg returns'!AR177</f>
        <v>-1.3686258910044638E-2</v>
      </c>
      <c r="F177" s="7">
        <f>'CALCULATION of avg returns'!AS177</f>
        <v>-8.933968155795188E-3</v>
      </c>
    </row>
    <row r="178" spans="1:6" x14ac:dyDescent="0.25">
      <c r="A178" s="86">
        <v>2020</v>
      </c>
      <c r="B178" s="91">
        <f>'CALCULATION of avg returns'!AO178</f>
        <v>2.7754469760538194E-3</v>
      </c>
      <c r="C178" s="92">
        <f>'CALCULATION of avg returns'!AP178</f>
        <v>4.1117736346925832E-3</v>
      </c>
      <c r="D178" s="93">
        <f>'CALCULATION of avg returns'!AQ178</f>
        <v>5.3891738417470234E-3</v>
      </c>
      <c r="E178" s="94">
        <f>'CALCULATION of avg returns'!AR178</f>
        <v>7.8101155439286073E-3</v>
      </c>
      <c r="F178" s="7">
        <f>'CALCULATION of avg returns'!AS178</f>
        <v>7.6954560743042206E-3</v>
      </c>
    </row>
    <row r="179" spans="1:6" x14ac:dyDescent="0.25">
      <c r="A179" s="86">
        <v>2020</v>
      </c>
      <c r="B179" s="91">
        <f>'CALCULATION of avg returns'!AO179</f>
        <v>7.0803295571574961E-3</v>
      </c>
      <c r="C179" s="92">
        <f>'CALCULATION of avg returns'!AP179</f>
        <v>1.9326567971475596E-3</v>
      </c>
      <c r="D179" s="93">
        <f>'CALCULATION of avg returns'!AQ179</f>
        <v>8.7600010011416418E-4</v>
      </c>
      <c r="E179" s="94">
        <f>'CALCULATION of avg returns'!AR179</f>
        <v>-7.3277703568727767E-4</v>
      </c>
      <c r="F179" s="7">
        <f>'CALCULATION of avg returns'!AS179</f>
        <v>6.5307960815224469E-3</v>
      </c>
    </row>
    <row r="180" spans="1:6" x14ac:dyDescent="0.25">
      <c r="A180" s="86">
        <v>2020</v>
      </c>
      <c r="B180" s="91">
        <f>'CALCULATION of avg returns'!AO180</f>
        <v>1.4700242873578058E-2</v>
      </c>
      <c r="C180" s="92">
        <f>'CALCULATION of avg returns'!AP180</f>
        <v>1.3687118829655993E-2</v>
      </c>
      <c r="D180" s="93">
        <f>'CALCULATION of avg returns'!AQ180</f>
        <v>1.3411909842624655E-2</v>
      </c>
      <c r="E180" s="94">
        <f>'CALCULATION of avg returns'!AR180</f>
        <v>1.0252871697040724E-2</v>
      </c>
      <c r="F180" s="7">
        <f>'CALCULATION of avg returns'!AS180</f>
        <v>-1.5941380467614772E-3</v>
      </c>
    </row>
    <row r="181" spans="1:6" x14ac:dyDescent="0.25">
      <c r="A181" s="86">
        <v>2020</v>
      </c>
      <c r="B181" s="91">
        <f>'CALCULATION of avg returns'!AO181</f>
        <v>1.0770975056689213E-2</v>
      </c>
      <c r="C181" s="92">
        <f>'CALCULATION of avg returns'!AP181</f>
        <v>3.4101185691315151E-3</v>
      </c>
      <c r="D181" s="93">
        <f>'CALCULATION of avg returns'!AQ181</f>
        <v>3.3188843284501627E-3</v>
      </c>
      <c r="E181" s="94">
        <f>'CALCULATION of avg returns'!AR181</f>
        <v>3.891853089911954E-3</v>
      </c>
      <c r="F181" s="7">
        <f>'CALCULATION of avg returns'!AS181</f>
        <v>7.4131728379746896E-3</v>
      </c>
    </row>
    <row r="182" spans="1:6" x14ac:dyDescent="0.25">
      <c r="A182" s="86">
        <v>2020</v>
      </c>
      <c r="B182" s="91">
        <f>'CALCULATION of avg returns'!AO182</f>
        <v>1.7137159593693666E-2</v>
      </c>
      <c r="C182" s="92">
        <f>'CALCULATION of avg returns'!AP182</f>
        <v>1.5227663902362939E-2</v>
      </c>
      <c r="D182" s="93">
        <f>'CALCULATION of avg returns'!AQ182</f>
        <v>1.132967974389365E-2</v>
      </c>
      <c r="E182" s="94">
        <f>'CALCULATION of avg returns'!AR182</f>
        <v>9.3997550674099501E-3</v>
      </c>
      <c r="F182" s="7">
        <f>'CALCULATION of avg returns'!AS182</f>
        <v>3.7736523592379867E-5</v>
      </c>
    </row>
    <row r="183" spans="1:6" x14ac:dyDescent="0.25">
      <c r="A183" s="86">
        <v>2020</v>
      </c>
      <c r="B183" s="91">
        <f>'CALCULATION of avg returns'!AO183</f>
        <v>1.2866070334517827E-2</v>
      </c>
      <c r="C183" s="92">
        <f>'CALCULATION of avg returns'!AP183</f>
        <v>1.1627046754783918E-2</v>
      </c>
      <c r="D183" s="93">
        <f>'CALCULATION of avg returns'!AQ183</f>
        <v>8.8479075894216212E-3</v>
      </c>
      <c r="E183" s="94">
        <f>'CALCULATION of avg returns'!AR183</f>
        <v>6.4680693592723097E-3</v>
      </c>
      <c r="F183" s="7">
        <f>'CALCULATION of avg returns'!AS183</f>
        <v>-1.1002760620444406E-3</v>
      </c>
    </row>
    <row r="184" spans="1:6" x14ac:dyDescent="0.25">
      <c r="A184" s="86">
        <v>2020</v>
      </c>
      <c r="B184" s="91">
        <f>'CALCULATION of avg returns'!AO184</f>
        <v>-6.7747398983789286E-3</v>
      </c>
      <c r="C184" s="92">
        <f>'CALCULATION of avg returns'!AP184</f>
        <v>-4.5766450936658197E-3</v>
      </c>
      <c r="D184" s="93">
        <f>'CALCULATION of avg returns'!AQ184</f>
        <v>-5.8736561299760088E-3</v>
      </c>
      <c r="E184" s="94">
        <f>'CALCULATION of avg returns'!AR184</f>
        <v>-5.1081107343859842E-3</v>
      </c>
      <c r="F184" s="7">
        <f>'CALCULATION of avg returns'!AS184</f>
        <v>-6.7421404655677161E-3</v>
      </c>
    </row>
    <row r="185" spans="1:6" x14ac:dyDescent="0.25">
      <c r="A185" s="86">
        <v>2020</v>
      </c>
      <c r="B185" s="91">
        <f>'CALCULATION of avg returns'!AO185</f>
        <v>-1.1997563946406917E-2</v>
      </c>
      <c r="C185" s="92">
        <f>'CALCULATION of avg returns'!AP185</f>
        <v>-1.3854282093508679E-2</v>
      </c>
      <c r="D185" s="93">
        <f>'CALCULATION of avg returns'!AQ185</f>
        <v>-1.2523944618219646E-2</v>
      </c>
      <c r="E185" s="94">
        <f>'CALCULATION of avg returns'!AR185</f>
        <v>-1.2536230736335273E-2</v>
      </c>
      <c r="F185" s="7">
        <f>'CALCULATION of avg returns'!AS185</f>
        <v>-3.4970424269112821E-3</v>
      </c>
    </row>
    <row r="186" spans="1:6" x14ac:dyDescent="0.25">
      <c r="A186" s="86">
        <v>2020</v>
      </c>
      <c r="B186" s="91">
        <f>'CALCULATION of avg returns'!AO186</f>
        <v>-2.4286506811317252E-2</v>
      </c>
      <c r="C186" s="92">
        <f>'CALCULATION of avg returns'!AP186</f>
        <v>-2.3149987583809616E-2</v>
      </c>
      <c r="D186" s="93">
        <f>'CALCULATION of avg returns'!AQ186</f>
        <v>-2.9417181303637997E-2</v>
      </c>
      <c r="E186" s="94">
        <f>'CALCULATION of avg returns'!AR186</f>
        <v>-3.424197950667366E-2</v>
      </c>
      <c r="F186" s="7">
        <f>'CALCULATION of avg returns'!AS186</f>
        <v>-3.9968422194456656E-2</v>
      </c>
    </row>
    <row r="187" spans="1:6" x14ac:dyDescent="0.25">
      <c r="A187" s="86">
        <v>2020</v>
      </c>
      <c r="B187" s="91">
        <f>'CALCULATION of avg returns'!AO187</f>
        <v>-9.8553288268369045E-3</v>
      </c>
      <c r="C187" s="92">
        <f>'CALCULATION of avg returns'!AP187</f>
        <v>-8.5287033447511568E-3</v>
      </c>
      <c r="D187" s="93">
        <f>'CALCULATION of avg returns'!AQ187</f>
        <v>-9.1373298082720704E-3</v>
      </c>
      <c r="E187" s="94">
        <f>'CALCULATION of avg returns'!AR187</f>
        <v>-7.9609371539929117E-3</v>
      </c>
      <c r="F187" s="7">
        <f>'CALCULATION of avg returns'!AS187</f>
        <v>-1.3328562670399272E-3</v>
      </c>
    </row>
    <row r="188" spans="1:6" x14ac:dyDescent="0.25">
      <c r="A188" s="86">
        <v>2020</v>
      </c>
      <c r="B188" s="91">
        <f>'CALCULATION of avg returns'!AO188</f>
        <v>1.3398838767306834E-2</v>
      </c>
      <c r="C188" s="92">
        <f>'CALCULATION of avg returns'!AP188</f>
        <v>1.3165907095103317E-2</v>
      </c>
      <c r="D188" s="93">
        <f>'CALCULATION of avg returns'!AQ188</f>
        <v>1.288554503983135E-2</v>
      </c>
      <c r="E188" s="94">
        <f>'CALCULATION of avg returns'!AR188</f>
        <v>1.0226346864292406E-2</v>
      </c>
      <c r="F188" s="7">
        <f>'CALCULATION of avg returns'!AS188</f>
        <v>6.164044887320772E-3</v>
      </c>
    </row>
    <row r="189" spans="1:6" x14ac:dyDescent="0.25">
      <c r="A189" s="86">
        <v>2020</v>
      </c>
      <c r="B189" s="91">
        <f>'CALCULATION of avg returns'!AO189</f>
        <v>-1.2088396398664982E-2</v>
      </c>
      <c r="C189" s="92">
        <f>'CALCULATION of avg returns'!AP189</f>
        <v>-8.6927364405330679E-3</v>
      </c>
      <c r="D189" s="93">
        <f>'CALCULATION of avg returns'!AQ189</f>
        <v>-6.5414671036047355E-3</v>
      </c>
      <c r="E189" s="94">
        <f>'CALCULATION of avg returns'!AR189</f>
        <v>-8.4518012556173729E-3</v>
      </c>
      <c r="F189" s="7">
        <f>'CALCULATION of avg returns'!AS189</f>
        <v>-1.2123458538271617E-2</v>
      </c>
    </row>
    <row r="190" spans="1:6" x14ac:dyDescent="0.25">
      <c r="A190" s="86">
        <v>2020</v>
      </c>
      <c r="B190" s="91">
        <f>'CALCULATION of avg returns'!AO190</f>
        <v>-6.6917341150978258E-3</v>
      </c>
      <c r="C190" s="92">
        <f>'CALCULATION of avg returns'!AP190</f>
        <v>-1.4934041317515964E-3</v>
      </c>
      <c r="D190" s="93">
        <f>'CALCULATION of avg returns'!AQ190</f>
        <v>-1.898817151098071E-3</v>
      </c>
      <c r="E190" s="94">
        <f>'CALCULATION of avg returns'!AR190</f>
        <v>-3.4011805244113028E-3</v>
      </c>
      <c r="F190" s="7">
        <f>'CALCULATION of avg returns'!AS190</f>
        <v>-1.6395308639893372E-2</v>
      </c>
    </row>
    <row r="191" spans="1:6" x14ac:dyDescent="0.25">
      <c r="A191" s="86">
        <v>2020</v>
      </c>
      <c r="B191" s="91">
        <f>'CALCULATION of avg returns'!AO191</f>
        <v>1.8542281534710402E-2</v>
      </c>
      <c r="C191" s="92">
        <f>'CALCULATION of avg returns'!AP191</f>
        <v>1.1536863634911186E-2</v>
      </c>
      <c r="D191" s="93">
        <f>'CALCULATION of avg returns'!AQ191</f>
        <v>1.552450278373365E-2</v>
      </c>
      <c r="E191" s="94">
        <f>'CALCULATION of avg returns'!AR191</f>
        <v>1.864595328868671E-2</v>
      </c>
      <c r="F191" s="7">
        <f>'CALCULATION of avg returns'!AS191</f>
        <v>2.6127991153514822E-2</v>
      </c>
    </row>
    <row r="192" spans="1:6" x14ac:dyDescent="0.25">
      <c r="A192" s="86">
        <v>2020</v>
      </c>
      <c r="B192" s="91">
        <f>'CALCULATION of avg returns'!AO192</f>
        <v>3.2755905511811312E-3</v>
      </c>
      <c r="C192" s="92">
        <f>'CALCULATION of avg returns'!AP192</f>
        <v>4.5305193984579908E-3</v>
      </c>
      <c r="D192" s="93">
        <f>'CALCULATION of avg returns'!AQ192</f>
        <v>5.3571875599761716E-3</v>
      </c>
      <c r="E192" s="94">
        <f>'CALCULATION of avg returns'!AR192</f>
        <v>2.8536698468621608E-3</v>
      </c>
      <c r="F192" s="7">
        <f>'CALCULATION of avg returns'!AS192</f>
        <v>3.8156460283447001E-3</v>
      </c>
    </row>
    <row r="193" spans="1:6" x14ac:dyDescent="0.25">
      <c r="A193" s="86">
        <v>2020</v>
      </c>
      <c r="B193" s="91">
        <f>'CALCULATION of avg returns'!AO193</f>
        <v>-1.6261693978778163E-2</v>
      </c>
      <c r="C193" s="92">
        <f>'CALCULATION of avg returns'!AP193</f>
        <v>-9.6177434471651484E-3</v>
      </c>
      <c r="D193" s="93">
        <f>'CALCULATION of avg returns'!AQ193</f>
        <v>-1.084403349905794E-2</v>
      </c>
      <c r="E193" s="94">
        <f>'CALCULATION of avg returns'!AR193</f>
        <v>-1.0022353980896511E-2</v>
      </c>
      <c r="F193" s="7">
        <f>'CALCULATION of avg returns'!AS193</f>
        <v>-4.9433573635427851E-3</v>
      </c>
    </row>
    <row r="194" spans="1:6" x14ac:dyDescent="0.25">
      <c r="A194" s="86">
        <v>2020</v>
      </c>
      <c r="B194" s="91">
        <f>'CALCULATION of avg returns'!AO194</f>
        <v>1.806229257084515E-2</v>
      </c>
      <c r="C194" s="92">
        <f>'CALCULATION of avg returns'!AP194</f>
        <v>1.7097708449773721E-2</v>
      </c>
      <c r="D194" s="93">
        <f>'CALCULATION of avg returns'!AQ194</f>
        <v>1.5150053073434267E-2</v>
      </c>
      <c r="E194" s="94">
        <f>'CALCULATION of avg returns'!AR194</f>
        <v>1.2290641755568855E-2</v>
      </c>
      <c r="F194" s="7">
        <f>'CALCULATION of avg returns'!AS194</f>
        <v>4.6166487896980232E-3</v>
      </c>
    </row>
    <row r="195" spans="1:6" x14ac:dyDescent="0.25">
      <c r="A195" s="86">
        <v>2020</v>
      </c>
      <c r="B195" s="91">
        <f>'CALCULATION of avg returns'!AO195</f>
        <v>-6.2065074290014446E-3</v>
      </c>
      <c r="C195" s="92">
        <f>'CALCULATION of avg returns'!AP195</f>
        <v>-4.9519170725614778E-3</v>
      </c>
      <c r="D195" s="93">
        <f>'CALCULATION of avg returns'!AQ195</f>
        <v>-2.5458753512977222E-3</v>
      </c>
      <c r="E195" s="94">
        <f>'CALCULATION of avg returns'!AR195</f>
        <v>-1.9412068245293402E-3</v>
      </c>
      <c r="F195" s="7">
        <f>'CALCULATION of avg returns'!AS195</f>
        <v>-9.8964154371593595E-3</v>
      </c>
    </row>
    <row r="196" spans="1:6" x14ac:dyDescent="0.25">
      <c r="A196" s="86">
        <v>2020</v>
      </c>
      <c r="B196" s="91">
        <f>'CALCULATION of avg returns'!AO196</f>
        <v>8.957860206913984E-3</v>
      </c>
      <c r="C196" s="92">
        <f>'CALCULATION of avg returns'!AP196</f>
        <v>8.7293767689382105E-3</v>
      </c>
      <c r="D196" s="93">
        <f>'CALCULATION of avg returns'!AQ196</f>
        <v>8.05903606470427E-3</v>
      </c>
      <c r="E196" s="94">
        <f>'CALCULATION of avg returns'!AR196</f>
        <v>1.0222783923666932E-2</v>
      </c>
      <c r="F196" s="7">
        <f>'CALCULATION of avg returns'!AS196</f>
        <v>1.7875986395415801E-2</v>
      </c>
    </row>
    <row r="197" spans="1:6" x14ac:dyDescent="0.25">
      <c r="A197" s="86">
        <v>2020</v>
      </c>
      <c r="B197" s="91">
        <f>'CALCULATION of avg returns'!AO197</f>
        <v>-4.5642115793423669E-3</v>
      </c>
      <c r="C197" s="92">
        <f>'CALCULATION of avg returns'!AP197</f>
        <v>-5.2321168609786453E-3</v>
      </c>
      <c r="D197" s="93">
        <f>'CALCULATION of avg returns'!AQ197</f>
        <v>-3.1361878260012673E-3</v>
      </c>
      <c r="E197" s="94">
        <f>'CALCULATION of avg returns'!AR197</f>
        <v>-3.3577674096172463E-4</v>
      </c>
      <c r="F197" s="7">
        <f>'CALCULATION of avg returns'!AS197</f>
        <v>1.6727726309614631E-3</v>
      </c>
    </row>
    <row r="198" spans="1:6" x14ac:dyDescent="0.25">
      <c r="A198" s="86">
        <v>2020</v>
      </c>
      <c r="B198" s="91">
        <f>'CALCULATION of avg returns'!AO198</f>
        <v>1.0677721248666286E-3</v>
      </c>
      <c r="C198" s="92">
        <f>'CALCULATION of avg returns'!AP198</f>
        <v>5.5160509578039757E-3</v>
      </c>
      <c r="D198" s="93">
        <f>'CALCULATION of avg returns'!AQ198</f>
        <v>3.7892844478532948E-3</v>
      </c>
      <c r="E198" s="94">
        <f>'CALCULATION of avg returns'!AR198</f>
        <v>1.8203045217771423E-3</v>
      </c>
      <c r="F198" s="7">
        <f>'CALCULATION of avg returns'!AS198</f>
        <v>3.0719369283930568E-3</v>
      </c>
    </row>
    <row r="199" spans="1:6" x14ac:dyDescent="0.25">
      <c r="A199" s="86">
        <v>2020</v>
      </c>
      <c r="B199" s="91">
        <f>'CALCULATION of avg returns'!AO199</f>
        <v>-1.4430919814280051E-3</v>
      </c>
      <c r="C199" s="92">
        <f>'CALCULATION of avg returns'!AP199</f>
        <v>-8.1478302514621423E-4</v>
      </c>
      <c r="D199" s="93">
        <f>'CALCULATION of avg returns'!AQ199</f>
        <v>-9.2012569574250857E-4</v>
      </c>
      <c r="E199" s="94">
        <f>'CALCULATION of avg returns'!AR199</f>
        <v>1.092361312023173E-3</v>
      </c>
      <c r="F199" s="7">
        <f>'CALCULATION of avg returns'!AS199</f>
        <v>2.4335801169927495E-3</v>
      </c>
    </row>
    <row r="200" spans="1:6" x14ac:dyDescent="0.25">
      <c r="A200" s="86">
        <v>2020</v>
      </c>
      <c r="B200" s="91">
        <f>'CALCULATION of avg returns'!AO200</f>
        <v>9.4879044926169716E-3</v>
      </c>
      <c r="C200" s="92">
        <f>'CALCULATION of avg returns'!AP200</f>
        <v>8.6026592301180534E-3</v>
      </c>
      <c r="D200" s="93">
        <f>'CALCULATION of avg returns'!AQ200</f>
        <v>7.9187241233281396E-3</v>
      </c>
      <c r="E200" s="94">
        <f>'CALCULATION of avg returns'!AR200</f>
        <v>8.4619643749409001E-3</v>
      </c>
      <c r="F200" s="7">
        <f>'CALCULATION of avg returns'!AS200</f>
        <v>8.398433495314845E-3</v>
      </c>
    </row>
    <row r="201" spans="1:6" x14ac:dyDescent="0.25">
      <c r="A201" s="86">
        <v>2020</v>
      </c>
      <c r="B201" s="91">
        <f>'CALCULATION of avg returns'!AO201</f>
        <v>1.2137433088509897E-2</v>
      </c>
      <c r="C201" s="92">
        <f>'CALCULATION of avg returns'!AP201</f>
        <v>1.4670122816762245E-2</v>
      </c>
      <c r="D201" s="93">
        <f>'CALCULATION of avg returns'!AQ201</f>
        <v>1.2996283862335666E-2</v>
      </c>
      <c r="E201" s="94">
        <f>'CALCULATION of avg returns'!AR201</f>
        <v>1.4052782970609036E-2</v>
      </c>
      <c r="F201" s="7">
        <f>'CALCULATION of avg returns'!AS201</f>
        <v>5.2744374814458544E-3</v>
      </c>
    </row>
    <row r="202" spans="1:6" x14ac:dyDescent="0.25">
      <c r="A202" s="86">
        <v>2020</v>
      </c>
      <c r="B202" s="91">
        <f>'CALCULATION of avg returns'!AO202</f>
        <v>-1.1069429924357218E-3</v>
      </c>
      <c r="C202" s="92">
        <f>'CALCULATION of avg returns'!AP202</f>
        <v>2.0802033976655247E-3</v>
      </c>
      <c r="D202" s="93">
        <f>'CALCULATION of avg returns'!AQ202</f>
        <v>-4.7114157200204784E-4</v>
      </c>
      <c r="E202" s="94">
        <f>'CALCULATION of avg returns'!AR202</f>
        <v>7.3951799273830617E-5</v>
      </c>
      <c r="F202" s="7">
        <f>'CALCULATION of avg returns'!AS202</f>
        <v>-3.1067961165047882E-3</v>
      </c>
    </row>
    <row r="203" spans="1:6" x14ac:dyDescent="0.25">
      <c r="A203" s="86">
        <v>2020</v>
      </c>
      <c r="B203" s="91">
        <f>'CALCULATION of avg returns'!AO203</f>
        <v>-1.04660469125163E-2</v>
      </c>
      <c r="C203" s="92">
        <f>'CALCULATION of avg returns'!AP203</f>
        <v>-8.1517945480701331E-3</v>
      </c>
      <c r="D203" s="93">
        <f>'CALCULATION of avg returns'!AQ203</f>
        <v>-6.9818222838172912E-3</v>
      </c>
      <c r="E203" s="94">
        <f>'CALCULATION of avg returns'!AR203</f>
        <v>-5.0045820315699034E-3</v>
      </c>
      <c r="F203" s="7">
        <f>'CALCULATION of avg returns'!AS203</f>
        <v>-4.2608102843793902E-5</v>
      </c>
    </row>
    <row r="204" spans="1:6" x14ac:dyDescent="0.25">
      <c r="A204" s="86">
        <v>2020</v>
      </c>
      <c r="B204" s="91">
        <f>'CALCULATION of avg returns'!AO204</f>
        <v>-2.4202078019037985E-2</v>
      </c>
      <c r="C204" s="92">
        <f>'CALCULATION of avg returns'!AP204</f>
        <v>-1.4515990844889156E-2</v>
      </c>
      <c r="D204" s="93">
        <f>'CALCULATION of avg returns'!AQ204</f>
        <v>-1.7916042891396193E-2</v>
      </c>
      <c r="E204" s="94">
        <f>'CALCULATION of avg returns'!AR204</f>
        <v>-1.821593702058082E-2</v>
      </c>
      <c r="F204" s="7">
        <f>'CALCULATION of avg returns'!AS204</f>
        <v>-2.4318089127775042E-2</v>
      </c>
    </row>
    <row r="205" spans="1:6" x14ac:dyDescent="0.25">
      <c r="A205" s="86">
        <v>2020</v>
      </c>
      <c r="B205" s="91">
        <f>'CALCULATION of avg returns'!AO205</f>
        <v>2.9393011986737869E-2</v>
      </c>
      <c r="C205" s="92">
        <f>'CALCULATION of avg returns'!AP205</f>
        <v>2.6137337456686109E-2</v>
      </c>
      <c r="D205" s="93">
        <f>'CALCULATION of avg returns'!AQ205</f>
        <v>3.0784865347197279E-2</v>
      </c>
      <c r="E205" s="94">
        <f>'CALCULATION of avg returns'!AR205</f>
        <v>3.35149163951933E-2</v>
      </c>
      <c r="F205" s="7">
        <f>'CALCULATION of avg returns'!AS205</f>
        <v>1.397086042033205E-2</v>
      </c>
    </row>
    <row r="206" spans="1:6" x14ac:dyDescent="0.25">
      <c r="A206" s="86">
        <v>2020</v>
      </c>
      <c r="B206" s="91">
        <f>'CALCULATION of avg returns'!AO206</f>
        <v>-2.0439764633013741E-3</v>
      </c>
      <c r="C206" s="92">
        <f>'CALCULATION of avg returns'!AP206</f>
        <v>1.5976471015411516E-3</v>
      </c>
      <c r="D206" s="93">
        <f>'CALCULATION of avg returns'!AQ206</f>
        <v>9.2177349219913212E-4</v>
      </c>
      <c r="E206" s="94">
        <f>'CALCULATION of avg returns'!AR206</f>
        <v>-1.0018519874859567E-3</v>
      </c>
      <c r="F206" s="7">
        <f>'CALCULATION of avg returns'!AS206</f>
        <v>1.1690485175644039E-3</v>
      </c>
    </row>
    <row r="207" spans="1:6" x14ac:dyDescent="0.25">
      <c r="A207" s="86">
        <v>2020</v>
      </c>
      <c r="B207" s="91">
        <f>'CALCULATION of avg returns'!AO207</f>
        <v>-9.9304865938425343E-4</v>
      </c>
      <c r="C207" s="92">
        <f>'CALCULATION of avg returns'!AP207</f>
        <v>6.3803947869274088E-3</v>
      </c>
      <c r="D207" s="93">
        <f>'CALCULATION of avg returns'!AQ207</f>
        <v>2.6706813640893015E-3</v>
      </c>
      <c r="E207" s="94">
        <f>'CALCULATION of avg returns'!AR207</f>
        <v>2.4456087706756554E-3</v>
      </c>
      <c r="F207" s="7">
        <f>'CALCULATION of avg returns'!AS207</f>
        <v>6.7664182437221125E-3</v>
      </c>
    </row>
    <row r="208" spans="1:6" x14ac:dyDescent="0.25">
      <c r="A208" s="86">
        <v>2020</v>
      </c>
      <c r="B208" s="91">
        <f>'CALCULATION of avg returns'!AO208</f>
        <v>-1.8203280318091423E-2</v>
      </c>
      <c r="C208" s="92">
        <f>'CALCULATION of avg returns'!AP208</f>
        <v>-1.2331670298925776E-2</v>
      </c>
      <c r="D208" s="93">
        <f>'CALCULATION of avg returns'!AQ208</f>
        <v>-1.2419334227844967E-2</v>
      </c>
      <c r="E208" s="94">
        <f>'CALCULATION of avg returns'!AR208</f>
        <v>-1.4914730059058127E-2</v>
      </c>
      <c r="F208" s="7">
        <f>'CALCULATION of avg returns'!AS208</f>
        <v>-1.3323864734692627E-2</v>
      </c>
    </row>
    <row r="209" spans="1:6" x14ac:dyDescent="0.25">
      <c r="A209" s="86">
        <v>2020</v>
      </c>
      <c r="B209" s="91">
        <f>'CALCULATION of avg returns'!AO209</f>
        <v>-4.3029804467505884E-3</v>
      </c>
      <c r="C209" s="92">
        <f>'CALCULATION of avg returns'!AP209</f>
        <v>5.73220918004483E-3</v>
      </c>
      <c r="D209" s="93">
        <f>'CALCULATION of avg returns'!AQ209</f>
        <v>3.6756083556406011E-3</v>
      </c>
      <c r="E209" s="94">
        <f>'CALCULATION of avg returns'!AR209</f>
        <v>3.3250869056802987E-3</v>
      </c>
      <c r="F209" s="7">
        <f>'CALCULATION of avg returns'!AS209</f>
        <v>-1.3479040051474545E-2</v>
      </c>
    </row>
    <row r="210" spans="1:6" x14ac:dyDescent="0.25">
      <c r="A210" s="86">
        <v>2020</v>
      </c>
      <c r="B210" s="91">
        <f>'CALCULATION of avg returns'!AO210</f>
        <v>-1.8748013981569823E-2</v>
      </c>
      <c r="C210" s="92">
        <f>'CALCULATION of avg returns'!AP210</f>
        <v>-2.0187123757948117E-3</v>
      </c>
      <c r="D210" s="93">
        <f>'CALCULATION of avg returns'!AQ210</f>
        <v>1.5631609693210642E-3</v>
      </c>
      <c r="E210" s="94">
        <f>'CALCULATION of avg returns'!AR210</f>
        <v>5.8960799393215193E-3</v>
      </c>
      <c r="F210" s="7">
        <f>'CALCULATION of avg returns'!AS210</f>
        <v>1.2436110501395524E-2</v>
      </c>
    </row>
    <row r="211" spans="1:6" x14ac:dyDescent="0.25">
      <c r="A211" s="86">
        <v>2020</v>
      </c>
      <c r="B211" s="91">
        <f>'CALCULATION of avg returns'!AO211</f>
        <v>-2.1386010362694181E-2</v>
      </c>
      <c r="C211" s="92">
        <f>'CALCULATION of avg returns'!AP211</f>
        <v>-9.9444033963588061E-3</v>
      </c>
      <c r="D211" s="93">
        <f>'CALCULATION of avg returns'!AQ211</f>
        <v>-1.2252466784391213E-2</v>
      </c>
      <c r="E211" s="94">
        <f>'CALCULATION of avg returns'!AR211</f>
        <v>-1.4027187363708312E-2</v>
      </c>
      <c r="F211" s="7">
        <f>'CALCULATION of avg returns'!AS211</f>
        <v>-5.8123448836912717E-3</v>
      </c>
    </row>
    <row r="212" spans="1:6" x14ac:dyDescent="0.25">
      <c r="A212" s="86">
        <v>2020</v>
      </c>
      <c r="B212" s="91">
        <f>'CALCULATION of avg returns'!AO212</f>
        <v>-2.5016876464281279E-3</v>
      </c>
      <c r="C212" s="92">
        <f>'CALCULATION of avg returns'!AP212</f>
        <v>-2.1104015268297929E-3</v>
      </c>
      <c r="D212" s="93">
        <f>'CALCULATION of avg returns'!AQ212</f>
        <v>-5.9578835056627267E-3</v>
      </c>
      <c r="E212" s="94">
        <f>'CALCULATION of avg returns'!AR212</f>
        <v>-1.0349633206227936E-2</v>
      </c>
      <c r="F212" s="7">
        <f>'CALCULATION of avg returns'!AS212</f>
        <v>-1.8959540933626024E-2</v>
      </c>
    </row>
    <row r="213" spans="1:6" x14ac:dyDescent="0.25">
      <c r="A213" s="86">
        <v>2020</v>
      </c>
      <c r="B213" s="91">
        <f>'CALCULATION of avg returns'!AO213</f>
        <v>-4.278131634819534E-2</v>
      </c>
      <c r="C213" s="92">
        <f>'CALCULATION of avg returns'!AP213</f>
        <v>-3.6743476102028258E-2</v>
      </c>
      <c r="D213" s="93">
        <f>'CALCULATION of avg returns'!AQ213</f>
        <v>-3.7776430391570616E-2</v>
      </c>
      <c r="E213" s="94">
        <f>'CALCULATION of avg returns'!AR213</f>
        <v>-3.587555029012237E-2</v>
      </c>
      <c r="F213" s="7">
        <f>'CALCULATION of avg returns'!AS213</f>
        <v>-4.2782141118191279E-2</v>
      </c>
    </row>
    <row r="214" spans="1:6" x14ac:dyDescent="0.25">
      <c r="A214" s="86">
        <v>2020</v>
      </c>
      <c r="B214" s="91">
        <f>'CALCULATION of avg returns'!AO214</f>
        <v>-2.2180326050796412E-4</v>
      </c>
      <c r="C214" s="92">
        <f>'CALCULATION of avg returns'!AP214</f>
        <v>7.4011849532571276E-3</v>
      </c>
      <c r="D214" s="93">
        <f>'CALCULATION of avg returns'!AQ214</f>
        <v>5.2539031732044984E-3</v>
      </c>
      <c r="E214" s="94">
        <f>'CALCULATION of avg returns'!AR214</f>
        <v>1.6197904884783067E-3</v>
      </c>
      <c r="F214" s="7">
        <f>'CALCULATION of avg returns'!AS214</f>
        <v>-1.9992878642784238E-3</v>
      </c>
    </row>
    <row r="215" spans="1:6" x14ac:dyDescent="0.25">
      <c r="A215" s="86">
        <v>2020</v>
      </c>
      <c r="B215" s="91">
        <f>'CALCULATION of avg returns'!AO215</f>
        <v>8.8740987243485128E-4</v>
      </c>
      <c r="C215" s="92">
        <f>'CALCULATION of avg returns'!AP215</f>
        <v>-6.1212886923561046E-3</v>
      </c>
      <c r="D215" s="93">
        <f>'CALCULATION of avg returns'!AQ215</f>
        <v>-3.9643043196518329E-3</v>
      </c>
      <c r="E215" s="94">
        <f>'CALCULATION of avg returns'!AR215</f>
        <v>-4.9630420659644062E-4</v>
      </c>
      <c r="F215" s="7">
        <f>'CALCULATION of avg returns'!AS215</f>
        <v>1.5069018319937824E-3</v>
      </c>
    </row>
    <row r="216" spans="1:6" x14ac:dyDescent="0.25">
      <c r="A216" s="86">
        <v>2020</v>
      </c>
      <c r="B216" s="91">
        <f>'CALCULATION of avg returns'!AO216</f>
        <v>1.9200930954227983E-2</v>
      </c>
      <c r="C216" s="92">
        <f>'CALCULATION of avg returns'!AP216</f>
        <v>1.0207778505189516E-2</v>
      </c>
      <c r="D216" s="93">
        <f>'CALCULATION of avg returns'!AQ216</f>
        <v>1.118335168877101E-2</v>
      </c>
      <c r="E216" s="94">
        <f>'CALCULATION of avg returns'!AR216</f>
        <v>1.3825309019089608E-2</v>
      </c>
      <c r="F216" s="7">
        <f>'CALCULATION of avg returns'!AS216</f>
        <v>1.3827148474234193E-2</v>
      </c>
    </row>
    <row r="217" spans="1:6" x14ac:dyDescent="0.25">
      <c r="A217" s="86">
        <v>2020</v>
      </c>
      <c r="B217" s="91">
        <f>'CALCULATION of avg returns'!AO217</f>
        <v>3.0379230664673056E-2</v>
      </c>
      <c r="C217" s="92">
        <f>'CALCULATION of avg returns'!AP217</f>
        <v>2.0140055493686318E-2</v>
      </c>
      <c r="D217" s="93">
        <f>'CALCULATION of avg returns'!AQ217</f>
        <v>1.8094961753735424E-2</v>
      </c>
      <c r="E217" s="94">
        <f>'CALCULATION of avg returns'!AR217</f>
        <v>2.1049503479358914E-2</v>
      </c>
      <c r="F217" s="7">
        <f>'CALCULATION of avg returns'!AS217</f>
        <v>3.238204571942397E-2</v>
      </c>
    </row>
    <row r="218" spans="1:6" x14ac:dyDescent="0.25">
      <c r="A218" s="86">
        <v>2020</v>
      </c>
      <c r="B218" s="91">
        <f>'CALCULATION of avg returns'!AO218</f>
        <v>2.1106787151243585E-2</v>
      </c>
      <c r="C218" s="92">
        <f>'CALCULATION of avg returns'!AP218</f>
        <v>2.4991057000826444E-2</v>
      </c>
      <c r="D218" s="93">
        <f>'CALCULATION of avg returns'!AQ218</f>
        <v>2.4927303968542432E-2</v>
      </c>
      <c r="E218" s="94">
        <f>'CALCULATION of avg returns'!AR218</f>
        <v>2.5627966012628046E-2</v>
      </c>
      <c r="F218" s="7">
        <f>'CALCULATION of avg returns'!AS218</f>
        <v>1.6912496855509508E-5</v>
      </c>
    </row>
    <row r="219" spans="1:6" x14ac:dyDescent="0.25">
      <c r="A219" s="86">
        <v>2020</v>
      </c>
      <c r="B219" s="91">
        <f>'CALCULATION of avg returns'!AO219</f>
        <v>1.9443188424520318E-2</v>
      </c>
      <c r="C219" s="92">
        <f>'CALCULATION of avg returns'!AP219</f>
        <v>1.6878271857512527E-2</v>
      </c>
      <c r="D219" s="93">
        <f>'CALCULATION of avg returns'!AQ219</f>
        <v>2.0291046550522187E-2</v>
      </c>
      <c r="E219" s="94">
        <f>'CALCULATION of avg returns'!AR219</f>
        <v>1.8752512552911649E-2</v>
      </c>
      <c r="F219" s="7">
        <f>'CALCULATION of avg returns'!AS219</f>
        <v>4.4789876350598556E-2</v>
      </c>
    </row>
    <row r="220" spans="1:6" x14ac:dyDescent="0.25">
      <c r="A220" s="86">
        <v>2020</v>
      </c>
      <c r="B220" s="91">
        <f>'CALCULATION of avg returns'!AO220</f>
        <v>2.5978963375995951E-3</v>
      </c>
      <c r="C220" s="92">
        <f>'CALCULATION of avg returns'!AP220</f>
        <v>-5.4794520547945822E-3</v>
      </c>
      <c r="D220" s="93">
        <f>'CALCULATION of avg returns'!AQ220</f>
        <v>-3.2349293371359256E-3</v>
      </c>
      <c r="E220" s="94">
        <f>'CALCULATION of avg returns'!AR220</f>
        <v>-3.0898108458036304E-3</v>
      </c>
      <c r="F220" s="7">
        <f>'CALCULATION of avg returns'!AS220</f>
        <v>-5.4510357777338156E-3</v>
      </c>
    </row>
    <row r="221" spans="1:6" x14ac:dyDescent="0.25">
      <c r="A221" s="86">
        <v>2020</v>
      </c>
      <c r="B221" s="91">
        <f>'CALCULATION of avg returns'!AO221</f>
        <v>5.8206408392845951E-2</v>
      </c>
      <c r="C221" s="92">
        <f>'CALCULATION of avg returns'!AP221</f>
        <v>3.0356579738083752E-2</v>
      </c>
      <c r="D221" s="93">
        <f>'CALCULATION of avg returns'!AQ221</f>
        <v>4.42907808444453E-2</v>
      </c>
      <c r="E221" s="94">
        <f>'CALCULATION of avg returns'!AR221</f>
        <v>5.8965974004470463E-2</v>
      </c>
      <c r="F221" s="7">
        <f>'CALCULATION of avg returns'!AS221</f>
        <v>2.1583890105061024E-2</v>
      </c>
    </row>
    <row r="222" spans="1:6" x14ac:dyDescent="0.25">
      <c r="A222" s="86">
        <v>2020</v>
      </c>
      <c r="B222" s="91">
        <f>'CALCULATION of avg returns'!AO222</f>
        <v>9.1376015289057148E-3</v>
      </c>
      <c r="C222" s="92">
        <f>'CALCULATION of avg returns'!AP222</f>
        <v>1.131829232377201E-3</v>
      </c>
      <c r="D222" s="93">
        <f>'CALCULATION of avg returns'!AQ222</f>
        <v>4.3600018214109242E-3</v>
      </c>
      <c r="E222" s="94">
        <f>'CALCULATION of avg returns'!AR222</f>
        <v>7.2705951333920486E-3</v>
      </c>
      <c r="F222" s="7">
        <f>'CALCULATION of avg returns'!AS222</f>
        <v>6.0918123286061727E-2</v>
      </c>
    </row>
    <row r="223" spans="1:6" x14ac:dyDescent="0.25">
      <c r="A223" s="86">
        <v>2020</v>
      </c>
      <c r="B223" s="91">
        <f>'CALCULATION of avg returns'!AO223</f>
        <v>1.4440433212996581E-2</v>
      </c>
      <c r="C223" s="92">
        <f>'CALCULATION of avg returns'!AP223</f>
        <v>1.8406040365236929E-2</v>
      </c>
      <c r="D223" s="93">
        <f>'CALCULATION of avg returns'!AQ223</f>
        <v>1.6861807232101799E-2</v>
      </c>
      <c r="E223" s="94">
        <f>'CALCULATION of avg returns'!AR223</f>
        <v>1.2085977065021174E-2</v>
      </c>
      <c r="F223" s="7">
        <f>'CALCULATION of avg returns'!AS223</f>
        <v>1.5289400475294772E-2</v>
      </c>
    </row>
    <row r="224" spans="1:6" x14ac:dyDescent="0.25">
      <c r="A224" s="86">
        <v>2020</v>
      </c>
      <c r="B224" s="91">
        <f>'CALCULATION of avg returns'!AO224</f>
        <v>-1.9310425296073689E-2</v>
      </c>
      <c r="C224" s="92">
        <f>'CALCULATION of avg returns'!AP224</f>
        <v>-2.028228684058506E-2</v>
      </c>
      <c r="D224" s="93">
        <f>'CALCULATION of avg returns'!AQ224</f>
        <v>-2.1033350176856837E-2</v>
      </c>
      <c r="E224" s="94">
        <f>'CALCULATION of avg returns'!AR224</f>
        <v>-2.0868531605951795E-2</v>
      </c>
      <c r="F224" s="7">
        <f>'CALCULATION of avg returns'!AS224</f>
        <v>-1.1100695734810954E-2</v>
      </c>
    </row>
    <row r="225" spans="1:6" x14ac:dyDescent="0.25">
      <c r="A225" s="86">
        <v>2020</v>
      </c>
      <c r="B225" s="91">
        <f>'CALCULATION of avg returns'!AO225</f>
        <v>5.9488399762032873E-4</v>
      </c>
      <c r="C225" s="92">
        <f>'CALCULATION of avg returns'!AP225</f>
        <v>1.3180943131167568E-3</v>
      </c>
      <c r="D225" s="93">
        <f>'CALCULATION of avg returns'!AQ225</f>
        <v>-2.3530929889195619E-4</v>
      </c>
      <c r="E225" s="94">
        <f>'CALCULATION of avg returns'!AR225</f>
        <v>-1.0548962114295512E-3</v>
      </c>
      <c r="F225" s="7">
        <f>'CALCULATION of avg returns'!AS225</f>
        <v>-1.0058650532940414E-3</v>
      </c>
    </row>
    <row r="226" spans="1:6" x14ac:dyDescent="0.25">
      <c r="A226" s="86">
        <v>2020</v>
      </c>
      <c r="B226" s="91">
        <f>'CALCULATION of avg returns'!AO226</f>
        <v>1.2604042806183212E-2</v>
      </c>
      <c r="C226" s="92">
        <f>'CALCULATION of avg returns'!AP226</f>
        <v>1.1246788487630275E-2</v>
      </c>
      <c r="D226" s="93">
        <f>'CALCULATION of avg returns'!AQ226</f>
        <v>1.0971031163042898E-2</v>
      </c>
      <c r="E226" s="94">
        <f>'CALCULATION of avg returns'!AR226</f>
        <v>1.6295878865095193E-2</v>
      </c>
      <c r="F226" s="7">
        <f>'CALCULATION of avg returns'!AS226</f>
        <v>1.105319796004312E-2</v>
      </c>
    </row>
    <row r="227" spans="1:6" x14ac:dyDescent="0.25">
      <c r="A227" s="86">
        <v>2020</v>
      </c>
      <c r="B227" s="91">
        <f>'CALCULATION of avg returns'!AO227</f>
        <v>6.4584311883514724E-4</v>
      </c>
      <c r="C227" s="92">
        <f>'CALCULATION of avg returns'!AP227</f>
        <v>4.3390635615718308E-4</v>
      </c>
      <c r="D227" s="93">
        <f>'CALCULATION of avg returns'!AQ227</f>
        <v>1.8775041211390487E-5</v>
      </c>
      <c r="E227" s="94">
        <f>'CALCULATION of avg returns'!AR227</f>
        <v>2.7001550178277182E-4</v>
      </c>
      <c r="F227" s="7">
        <f>'CALCULATION of avg returns'!AS227</f>
        <v>7.2098787370587425E-3</v>
      </c>
    </row>
    <row r="228" spans="1:6" x14ac:dyDescent="0.25">
      <c r="A228" s="86">
        <v>2020</v>
      </c>
      <c r="B228" s="91">
        <f>'CALCULATION of avg returns'!AO228</f>
        <v>5.7501613565686524E-3</v>
      </c>
      <c r="C228" s="92">
        <f>'CALCULATION of avg returns'!AP228</f>
        <v>5.7810065685474409E-3</v>
      </c>
      <c r="D228" s="93">
        <f>'CALCULATION of avg returns'!AQ228</f>
        <v>7.738926688595273E-3</v>
      </c>
      <c r="E228" s="94">
        <f>'CALCULATION of avg returns'!AR228</f>
        <v>5.2012157058399077E-3</v>
      </c>
      <c r="F228" s="7">
        <f>'CALCULATION of avg returns'!AS228</f>
        <v>1.9958612527244926E-3</v>
      </c>
    </row>
    <row r="229" spans="1:6" x14ac:dyDescent="0.25">
      <c r="A229" s="86">
        <v>2020</v>
      </c>
      <c r="B229" s="91">
        <f>'CALCULATION of avg returns'!AO229</f>
        <v>-1.1259553118254583E-2</v>
      </c>
      <c r="C229" s="92">
        <f>'CALCULATION of avg returns'!AP229</f>
        <v>-4.9363942760522073E-3</v>
      </c>
      <c r="D229" s="93">
        <f>'CALCULATION of avg returns'!AQ229</f>
        <v>-4.42288273585282E-3</v>
      </c>
      <c r="E229" s="94">
        <f>'CALCULATION of avg returns'!AR229</f>
        <v>-5.0664051541623716E-3</v>
      </c>
      <c r="F229" s="7">
        <f>'CALCULATION of avg returns'!AS229</f>
        <v>-4.8971776116447777E-4</v>
      </c>
    </row>
    <row r="230" spans="1:6" x14ac:dyDescent="0.25">
      <c r="A230" s="86">
        <v>2020</v>
      </c>
      <c r="B230" s="91">
        <f>'CALCULATION of avg returns'!AO230</f>
        <v>5.7233891904649786E-3</v>
      </c>
      <c r="C230" s="92">
        <f>'CALCULATION of avg returns'!AP230</f>
        <v>8.1712017881987575E-3</v>
      </c>
      <c r="D230" s="93">
        <f>'CALCULATION of avg returns'!AQ230</f>
        <v>7.3917437029831518E-3</v>
      </c>
      <c r="E230" s="94">
        <f>'CALCULATION of avg returns'!AR230</f>
        <v>6.0802799386912004E-3</v>
      </c>
      <c r="F230" s="7">
        <f>'CALCULATION of avg returns'!AS230</f>
        <v>2.1910468028884583E-3</v>
      </c>
    </row>
    <row r="231" spans="1:6" x14ac:dyDescent="0.25">
      <c r="A231" s="86">
        <v>2020</v>
      </c>
      <c r="B231" s="91">
        <f>'CALCULATION of avg returns'!AO231</f>
        <v>-7.8028747433263957E-3</v>
      </c>
      <c r="C231" s="92">
        <f>'CALCULATION of avg returns'!AP231</f>
        <v>-1.6577585475524043E-2</v>
      </c>
      <c r="D231" s="93">
        <f>'CALCULATION of avg returns'!AQ231</f>
        <v>-1.1691713261382642E-2</v>
      </c>
      <c r="E231" s="94">
        <f>'CALCULATION of avg returns'!AR231</f>
        <v>-8.1682320448604982E-3</v>
      </c>
      <c r="F231" s="7">
        <f>'CALCULATION of avg returns'!AS231</f>
        <v>5.6322657784921614E-3</v>
      </c>
    </row>
    <row r="232" spans="1:6" x14ac:dyDescent="0.25">
      <c r="A232" s="86">
        <v>2020</v>
      </c>
      <c r="B232" s="91">
        <f>'CALCULATION of avg returns'!AO232</f>
        <v>-4.5529801324504255E-3</v>
      </c>
      <c r="C232" s="92">
        <f>'CALCULATION of avg returns'!AP232</f>
        <v>-6.9360571448289837E-3</v>
      </c>
      <c r="D232" s="93">
        <f>'CALCULATION of avg returns'!AQ232</f>
        <v>-1.9322000766865135E-3</v>
      </c>
      <c r="E232" s="94">
        <f>'CALCULATION of avg returns'!AR232</f>
        <v>-1.6157039663236234E-3</v>
      </c>
      <c r="F232" s="7">
        <f>'CALCULATION of avg returns'!AS232</f>
        <v>8.0041513796964836E-3</v>
      </c>
    </row>
    <row r="233" spans="1:6" x14ac:dyDescent="0.25">
      <c r="A233" s="86">
        <v>2020</v>
      </c>
      <c r="B233" s="91">
        <f>'CALCULATION of avg returns'!AO233</f>
        <v>3.5640035640043747E-4</v>
      </c>
      <c r="C233" s="92">
        <f>'CALCULATION of avg returns'!AP233</f>
        <v>3.5907058632738971E-4</v>
      </c>
      <c r="D233" s="93">
        <f>'CALCULATION of avg returns'!AQ233</f>
        <v>5.0470049415433297E-4</v>
      </c>
      <c r="E233" s="94">
        <f>'CALCULATION of avg returns'!AR233</f>
        <v>2.5980183457827957E-3</v>
      </c>
      <c r="F233" s="7">
        <f>'CALCULATION of avg returns'!AS233</f>
        <v>1.6076270160817877E-3</v>
      </c>
    </row>
    <row r="234" spans="1:6" x14ac:dyDescent="0.25">
      <c r="A234" s="86">
        <v>2020</v>
      </c>
      <c r="B234" s="91">
        <f>'CALCULATION of avg returns'!AO234</f>
        <v>-5.4628585000889599E-3</v>
      </c>
      <c r="C234" s="92">
        <f>'CALCULATION of avg returns'!AP234</f>
        <v>-3.635732067388263E-3</v>
      </c>
      <c r="D234" s="93">
        <f>'CALCULATION of avg returns'!AQ234</f>
        <v>-4.5927164035232837E-4</v>
      </c>
      <c r="E234" s="94">
        <f>'CALCULATION of avg returns'!AR234</f>
        <v>-5.0185057399174105E-4</v>
      </c>
      <c r="F234" s="7">
        <f>'CALCULATION of avg returns'!AS234</f>
        <v>2.6528356125597673E-3</v>
      </c>
    </row>
    <row r="235" spans="1:6" x14ac:dyDescent="0.25">
      <c r="A235" s="86">
        <v>2020</v>
      </c>
      <c r="B235" s="91">
        <f>'CALCULATION of avg returns'!AO235</f>
        <v>7.104901785181258E-3</v>
      </c>
      <c r="C235" s="92">
        <f>'CALCULATION of avg returns'!AP235</f>
        <v>2.2660980116443767E-3</v>
      </c>
      <c r="D235" s="93">
        <f>'CALCULATION of avg returns'!AQ235</f>
        <v>2.2333870651860882E-3</v>
      </c>
      <c r="E235" s="94">
        <f>'CALCULATION of avg returns'!AR235</f>
        <v>3.1622805111793046E-3</v>
      </c>
      <c r="F235" s="7">
        <f>'CALCULATION of avg returns'!AS235</f>
        <v>-5.5758203650550092E-4</v>
      </c>
    </row>
    <row r="236" spans="1:6" x14ac:dyDescent="0.25">
      <c r="A236" s="86">
        <v>2020</v>
      </c>
      <c r="B236" s="91">
        <f>'CALCULATION of avg returns'!AO236</f>
        <v>-6.4619397676074913E-3</v>
      </c>
      <c r="C236" s="92">
        <f>'CALCULATION of avg returns'!AP236</f>
        <v>-7.217726039468457E-3</v>
      </c>
      <c r="D236" s="93">
        <f>'CALCULATION of avg returns'!AQ236</f>
        <v>-9.9207467616652598E-3</v>
      </c>
      <c r="E236" s="94">
        <f>'CALCULATION of avg returns'!AR236</f>
        <v>-1.0679359334693774E-2</v>
      </c>
      <c r="F236" s="7">
        <f>'CALCULATION of avg returns'!AS236</f>
        <v>-6.8512872933545414E-3</v>
      </c>
    </row>
    <row r="237" spans="1:6" x14ac:dyDescent="0.25">
      <c r="A237" s="86">
        <v>2020</v>
      </c>
      <c r="B237" s="91">
        <f>'CALCULATION of avg returns'!AO237</f>
        <v>3.2818187242674222E-3</v>
      </c>
      <c r="C237" s="92">
        <f>'CALCULATION of avg returns'!AP237</f>
        <v>4.6540961301511346E-3</v>
      </c>
      <c r="D237" s="93">
        <f>'CALCULATION of avg returns'!AQ237</f>
        <v>9.9594259666221322E-3</v>
      </c>
      <c r="E237" s="94">
        <f>'CALCULATION of avg returns'!AR237</f>
        <v>9.0312066742881027E-3</v>
      </c>
      <c r="F237" s="7">
        <f>'CALCULATION of avg returns'!AS237</f>
        <v>1.9389151135714667E-3</v>
      </c>
    </row>
    <row r="238" spans="1:6" x14ac:dyDescent="0.25">
      <c r="A238" s="86">
        <v>2020</v>
      </c>
      <c r="B238" s="91">
        <f>'CALCULATION of avg returns'!AO238</f>
        <v>-7.6127036992979747E-3</v>
      </c>
      <c r="C238" s="92">
        <f>'CALCULATION of avg returns'!AP238</f>
        <v>-1.3368673130129238E-3</v>
      </c>
      <c r="D238" s="93">
        <f>'CALCULATION of avg returns'!AQ238</f>
        <v>-7.9671393084370799E-4</v>
      </c>
      <c r="E238" s="94">
        <f>'CALCULATION of avg returns'!AR238</f>
        <v>3.4711927162788295E-4</v>
      </c>
      <c r="F238" s="7">
        <f>'CALCULATION of avg returns'!AS238</f>
        <v>3.714789528417048E-3</v>
      </c>
    </row>
    <row r="239" spans="1:6" x14ac:dyDescent="0.25">
      <c r="A239" s="86">
        <v>2020</v>
      </c>
      <c r="B239" s="91">
        <f>'CALCULATION of avg returns'!AO239</f>
        <v>-4.7944384513981514E-4</v>
      </c>
      <c r="C239" s="92">
        <f>'CALCULATION of avg returns'!AP239</f>
        <v>7.1239829117530819E-3</v>
      </c>
      <c r="D239" s="93">
        <f>'CALCULATION of avg returns'!AQ239</f>
        <v>3.783647571658041E-3</v>
      </c>
      <c r="E239" s="94">
        <f>'CALCULATION of avg returns'!AR239</f>
        <v>4.371221267172167E-3</v>
      </c>
      <c r="F239" s="7">
        <f>'CALCULATION of avg returns'!AS239</f>
        <v>-6.3065449323307734E-4</v>
      </c>
    </row>
    <row r="240" spans="1:6" x14ac:dyDescent="0.25">
      <c r="A240" s="86">
        <v>2020</v>
      </c>
      <c r="B240" s="91">
        <f>'CALCULATION of avg returns'!AO240</f>
        <v>-6.5955150497642512E-4</v>
      </c>
      <c r="C240" s="92">
        <f>'CALCULATION of avg returns'!AP240</f>
        <v>-7.8422080699034891E-3</v>
      </c>
      <c r="D240" s="93">
        <f>'CALCULATION of avg returns'!AQ240</f>
        <v>-6.1748979905353061E-3</v>
      </c>
      <c r="E240" s="94">
        <f>'CALCULATION of avg returns'!AR240</f>
        <v>-1.5427026326710785E-3</v>
      </c>
      <c r="F240" s="7">
        <f>'CALCULATION of avg returns'!AS240</f>
        <v>5.0177686345286542E-3</v>
      </c>
    </row>
    <row r="241" spans="1:6" x14ac:dyDescent="0.25">
      <c r="A241" s="86">
        <v>2020</v>
      </c>
      <c r="B241" s="91">
        <f>'CALCULATION of avg returns'!AO241</f>
        <v>-1.4639707205856072E-2</v>
      </c>
      <c r="C241" s="92">
        <f>'CALCULATION of avg returns'!AP241</f>
        <v>-4.0249066582791317E-3</v>
      </c>
      <c r="D241" s="93">
        <f>'CALCULATION of avg returns'!AQ241</f>
        <v>-1.8850923129705875E-3</v>
      </c>
      <c r="E241" s="94">
        <f>'CALCULATION of avg returns'!AR241</f>
        <v>-3.7870231979201005E-3</v>
      </c>
      <c r="F241" s="7">
        <f>'CALCULATION of avg returns'!AS241</f>
        <v>-6.9427999397213948E-3</v>
      </c>
    </row>
    <row r="242" spans="1:6" x14ac:dyDescent="0.25">
      <c r="A242" s="86">
        <v>2020</v>
      </c>
      <c r="B242" s="91">
        <f>'CALCULATION of avg returns'!AO242</f>
        <v>-3.8360835413747351E-3</v>
      </c>
      <c r="C242" s="92">
        <f>'CALCULATION of avg returns'!AP242</f>
        <v>-2.8715129539736988E-3</v>
      </c>
      <c r="D242" s="93">
        <f>'CALCULATION of avg returns'!AQ242</f>
        <v>-1.9226483442183657E-3</v>
      </c>
      <c r="E242" s="94">
        <f>'CALCULATION of avg returns'!AR242</f>
        <v>-2.4989025090330335E-3</v>
      </c>
      <c r="F242" s="7">
        <f>'CALCULATION of avg returns'!AS242</f>
        <v>-2.447872067521558E-3</v>
      </c>
    </row>
    <row r="243" spans="1:6" x14ac:dyDescent="0.25">
      <c r="A243" s="86">
        <v>2020</v>
      </c>
      <c r="B243" s="91">
        <f>'CALCULATION of avg returns'!AO243</f>
        <v>-1.3508557457212935E-2</v>
      </c>
      <c r="C243" s="92">
        <f>'CALCULATION of avg returns'!AP243</f>
        <v>-6.1407984797564952E-3</v>
      </c>
      <c r="D243" s="93">
        <f>'CALCULATION of avg returns'!AQ243</f>
        <v>-1.7976762668887388E-3</v>
      </c>
      <c r="E243" s="94">
        <f>'CALCULATION of avg returns'!AR243</f>
        <v>-2.3939295749446908E-3</v>
      </c>
      <c r="F243" s="7">
        <f>'CALCULATION of avg returns'!AS243</f>
        <v>4.3590305458114211E-3</v>
      </c>
    </row>
    <row r="244" spans="1:6" x14ac:dyDescent="0.25">
      <c r="A244" s="86">
        <v>2020</v>
      </c>
      <c r="B244" s="91">
        <f>'CALCULATION of avg returns'!AO244</f>
        <v>-2.6023917219156027E-3</v>
      </c>
      <c r="C244" s="92">
        <f>'CALCULATION of avg returns'!AP244</f>
        <v>-2.7028303000259228E-3</v>
      </c>
      <c r="D244" s="93">
        <f>'CALCULATION of avg returns'!AQ244</f>
        <v>-6.2937195503395111E-4</v>
      </c>
      <c r="E244" s="94">
        <f>'CALCULATION of avg returns'!AR244</f>
        <v>-6.4233704030474314E-4</v>
      </c>
      <c r="F244" s="7">
        <f>'CALCULATION of avg returns'!AS244</f>
        <v>-6.2135544199901256E-3</v>
      </c>
    </row>
    <row r="245" spans="1:6" x14ac:dyDescent="0.25">
      <c r="A245" s="86">
        <v>2020</v>
      </c>
      <c r="B245" s="91">
        <f>'CALCULATION of avg returns'!AO245</f>
        <v>-3.2304156053923369E-3</v>
      </c>
      <c r="C245" s="92">
        <f>'CALCULATION of avg returns'!AP245</f>
        <v>2.7634117187591541E-3</v>
      </c>
      <c r="D245" s="93">
        <f>'CALCULATION of avg returns'!AQ245</f>
        <v>8.7257055491706881E-4</v>
      </c>
      <c r="E245" s="94">
        <f>'CALCULATION of avg returns'!AR245</f>
        <v>-1.4698356258079442E-3</v>
      </c>
      <c r="F245" s="7">
        <f>'CALCULATION of avg returns'!AS245</f>
        <v>-8.1502609099550691E-3</v>
      </c>
    </row>
    <row r="246" spans="1:6" x14ac:dyDescent="0.25">
      <c r="A246" s="86">
        <v>2020</v>
      </c>
      <c r="B246" s="91">
        <f>'CALCULATION of avg returns'!AO246</f>
        <v>-8.6008102212527682E-3</v>
      </c>
      <c r="C246" s="92">
        <f>'CALCULATION of avg returns'!AP246</f>
        <v>1.9355485923013233E-3</v>
      </c>
      <c r="D246" s="93">
        <f>'CALCULATION of avg returns'!AQ246</f>
        <v>5.7501544619606038E-3</v>
      </c>
      <c r="E246" s="94">
        <f>'CALCULATION of avg returns'!AR246</f>
        <v>5.1957200286627423E-3</v>
      </c>
      <c r="F246" s="7">
        <f>'CALCULATION of avg returns'!AS246</f>
        <v>1.12099748287771E-2</v>
      </c>
    </row>
    <row r="247" spans="1:6" x14ac:dyDescent="0.25">
      <c r="A247" s="86">
        <v>2020</v>
      </c>
      <c r="B247" s="91">
        <f>'CALCULATION of avg returns'!AO247</f>
        <v>5.7836172754134399E-3</v>
      </c>
      <c r="C247" s="92">
        <f>'CALCULATION of avg returns'!AP247</f>
        <v>8.2631972624847318E-3</v>
      </c>
      <c r="D247" s="93">
        <f>'CALCULATION of avg returns'!AQ247</f>
        <v>4.3831217776706174E-3</v>
      </c>
      <c r="E247" s="94">
        <f>'CALCULATION of avg returns'!AR247</f>
        <v>2.6122216207852497E-3</v>
      </c>
      <c r="F247" s="7">
        <f>'CALCULATION of avg returns'!AS247</f>
        <v>-1.9501288025702164E-3</v>
      </c>
    </row>
    <row r="248" spans="1:6" x14ac:dyDescent="0.25">
      <c r="A248" s="86">
        <v>2020</v>
      </c>
      <c r="B248" s="91">
        <f>'CALCULATION of avg returns'!AO248</f>
        <v>-1.500093755859741E-2</v>
      </c>
      <c r="C248" s="92">
        <f>'CALCULATION of avg returns'!AP248</f>
        <v>-1.8225150707976371E-3</v>
      </c>
      <c r="D248" s="93">
        <f>'CALCULATION of avg returns'!AQ248</f>
        <v>-1.0469082435582515E-3</v>
      </c>
      <c r="E248" s="94">
        <f>'CALCULATION of avg returns'!AR248</f>
        <v>2.6994131186690182E-4</v>
      </c>
      <c r="F248" s="7">
        <f>'CALCULATION of avg returns'!AS248</f>
        <v>-2.8275929571191903E-4</v>
      </c>
    </row>
    <row r="249" spans="1:6" x14ac:dyDescent="0.25">
      <c r="A249" s="86">
        <v>2020</v>
      </c>
      <c r="B249" s="91">
        <f>'CALCULATION of avg returns'!AO249</f>
        <v>2.6207246652706358E-2</v>
      </c>
      <c r="C249" s="92">
        <f>'CALCULATION of avg returns'!AP249</f>
        <v>1.2213249063670282E-2</v>
      </c>
      <c r="D249" s="93">
        <f>'CALCULATION of avg returns'!AQ249</f>
        <v>6.8815265569830081E-3</v>
      </c>
      <c r="E249" s="94">
        <f>'CALCULATION of avg returns'!AR249</f>
        <v>1.1782649867354798E-3</v>
      </c>
      <c r="F249" s="7">
        <f>'CALCULATION of avg returns'!AS249</f>
        <v>5.8181488532318276E-3</v>
      </c>
    </row>
    <row r="250" spans="1:6" x14ac:dyDescent="0.25">
      <c r="A250" s="86">
        <v>2020</v>
      </c>
      <c r="B250" s="91">
        <f>'CALCULATION of avg returns'!AO250</f>
        <v>-1.5767994063814E-2</v>
      </c>
      <c r="C250" s="92">
        <f>'CALCULATION of avg returns'!AP250</f>
        <v>-8.4466979250377335E-3</v>
      </c>
      <c r="D250" s="93">
        <f>'CALCULATION of avg returns'!AQ250</f>
        <v>-6.6143882530255603E-3</v>
      </c>
      <c r="E250" s="94">
        <f>'CALCULATION of avg returns'!AR250</f>
        <v>-7.102183843314124E-3</v>
      </c>
      <c r="F250" s="7">
        <f>'CALCULATION of avg returns'!AS250</f>
        <v>-5.1229452789409583E-3</v>
      </c>
    </row>
    <row r="251" spans="1:6" x14ac:dyDescent="0.25">
      <c r="A251" s="86">
        <v>2020</v>
      </c>
      <c r="B251" s="91">
        <f>'CALCULATION of avg returns'!AO251</f>
        <v>-2.0229942828422467E-2</v>
      </c>
      <c r="C251" s="92">
        <f>'CALCULATION of avg returns'!AP251</f>
        <v>-1.3906219024407191E-2</v>
      </c>
      <c r="D251" s="93">
        <f>'CALCULATION of avg returns'!AQ251</f>
        <v>-1.6824458556626638E-2</v>
      </c>
      <c r="E251" s="94">
        <f>'CALCULATION of avg returns'!AR251</f>
        <v>-1.8479960247724414E-2</v>
      </c>
      <c r="F251" s="7">
        <f>'CALCULATION of avg returns'!AS251</f>
        <v>-3.8518472886321702E-2</v>
      </c>
    </row>
    <row r="252" spans="1:6" x14ac:dyDescent="0.25">
      <c r="A252" s="86">
        <v>2020</v>
      </c>
      <c r="B252" s="91">
        <f>'CALCULATION of avg returns'!AO252</f>
        <v>1.8082718820134614E-2</v>
      </c>
      <c r="C252" s="92">
        <f>'CALCULATION of avg returns'!AP252</f>
        <v>1.0513182869069991E-2</v>
      </c>
      <c r="D252" s="93">
        <f>'CALCULATION of avg returns'!AQ252</f>
        <v>1.0137548271765622E-2</v>
      </c>
      <c r="E252" s="94">
        <f>'CALCULATION of avg returns'!AR252</f>
        <v>1.1898323418063777E-2</v>
      </c>
      <c r="F252" s="7">
        <f>'CALCULATION of avg returns'!AS252</f>
        <v>1.9705723837198291E-2</v>
      </c>
    </row>
    <row r="253" spans="1:6" x14ac:dyDescent="0.25">
      <c r="A253" s="86">
        <v>2020</v>
      </c>
      <c r="B253" s="91">
        <f>'CALCULATION of avg returns'!AO253</f>
        <v>-1.0077470554892298E-3</v>
      </c>
      <c r="C253" s="92">
        <f>'CALCULATION of avg returns'!AP253</f>
        <v>-2.9140018373424682E-3</v>
      </c>
      <c r="D253" s="93">
        <f>'CALCULATION of avg returns'!AQ253</f>
        <v>9.1509644435886796E-4</v>
      </c>
      <c r="E253" s="94">
        <f>'CALCULATION of avg returns'!AR253</f>
        <v>3.9707235405088857E-3</v>
      </c>
      <c r="F253" s="7">
        <f>'CALCULATION of avg returns'!AS253</f>
        <v>1.1250843166424903E-2</v>
      </c>
    </row>
    <row r="254" spans="1:6" x14ac:dyDescent="0.25">
      <c r="A254" s="86">
        <v>2020</v>
      </c>
      <c r="B254" s="91">
        <f>'CALCULATION of avg returns'!AO254</f>
        <v>-1.1348590883296938E-3</v>
      </c>
      <c r="C254" s="92">
        <f>'CALCULATION of avg returns'!AP254</f>
        <v>-8.2745993274692159E-4</v>
      </c>
      <c r="D254" s="93">
        <f>'CALCULATION of avg returns'!AQ254</f>
        <v>-5.4024443227115003E-4</v>
      </c>
      <c r="E254" s="94">
        <f>'CALCULATION of avg returns'!AR254</f>
        <v>-1.0938897748021818E-4</v>
      </c>
      <c r="F254" s="7">
        <f>'CALCULATION of avg returns'!AS254</f>
        <v>8.2199841740634595E-3</v>
      </c>
    </row>
    <row r="255" spans="1:6" x14ac:dyDescent="0.25">
      <c r="A255" s="86">
        <v>2020</v>
      </c>
      <c r="B255" s="91">
        <f>'CALCULATION of avg returns'!AO255</f>
        <v>3.3263902038755171E-2</v>
      </c>
      <c r="C255" s="92">
        <f>'CALCULATION of avg returns'!AP255</f>
        <v>2.6635733583930475E-2</v>
      </c>
      <c r="D255" s="93">
        <f>'CALCULATION of avg returns'!AQ255</f>
        <v>2.1474039130303241E-2</v>
      </c>
      <c r="E255" s="94">
        <f>'CALCULATION of avg returns'!AR255</f>
        <v>1.7827491728072992E-2</v>
      </c>
      <c r="F255" s="7">
        <f>'CALCULATION of avg returns'!AS255</f>
        <v>5.5990473100464592E-3</v>
      </c>
    </row>
    <row r="256" spans="1:6" x14ac:dyDescent="0.25">
      <c r="A256" s="86">
        <v>2020</v>
      </c>
      <c r="B256" s="91">
        <f>'CALCULATION of avg returns'!AO256</f>
        <v>6.2309102015884387E-3</v>
      </c>
      <c r="C256" s="92">
        <f>'CALCULATION of avg returns'!AP256</f>
        <v>1.0412197145227358E-2</v>
      </c>
      <c r="D256" s="93">
        <f>'CALCULATION of avg returns'!AQ256</f>
        <v>9.8840630122894509E-3</v>
      </c>
      <c r="E256" s="94">
        <f>'CALCULATION of avg returns'!AR256</f>
        <v>9.9077064185120866E-3</v>
      </c>
      <c r="F256" s="7">
        <f>'CALCULATION of avg returns'!AS256</f>
        <v>1.0065069665999774E-2</v>
      </c>
    </row>
    <row r="257" spans="1:6" x14ac:dyDescent="0.25">
      <c r="A257" s="86">
        <v>2020</v>
      </c>
      <c r="B257" s="91">
        <f>'CALCULATION of avg returns'!AO257</f>
        <v>1.6391452161243322E-2</v>
      </c>
      <c r="C257" s="92">
        <f>'CALCULATION of avg returns'!AP257</f>
        <v>8.4760637544940599E-3</v>
      </c>
      <c r="D257" s="93">
        <f>'CALCULATION of avg returns'!AQ257</f>
        <v>5.0567232433383624E-3</v>
      </c>
      <c r="E257" s="94">
        <f>'CALCULATION of avg returns'!AR257</f>
        <v>2.3249103620523628E-3</v>
      </c>
      <c r="F257" s="7">
        <f>'CALCULATION of avg returns'!AS257</f>
        <v>-1.7184951478833974E-3</v>
      </c>
    </row>
    <row r="258" spans="1:6" x14ac:dyDescent="0.25">
      <c r="A258" s="86">
        <v>2020</v>
      </c>
      <c r="B258" s="91">
        <f>'CALCULATION of avg returns'!AO258</f>
        <v>2.8670409747937682E-3</v>
      </c>
      <c r="C258" s="92">
        <f>'CALCULATION of avg returns'!AP258</f>
        <v>-1.4316834351417802E-3</v>
      </c>
      <c r="D258" s="93">
        <f>'CALCULATION of avg returns'!AQ258</f>
        <v>-3.0880401335841158E-3</v>
      </c>
      <c r="E258" s="94">
        <f>'CALCULATION of avg returns'!AR258</f>
        <v>-4.4195896600955258E-3</v>
      </c>
      <c r="F258" s="7">
        <f>'CALCULATION of avg returns'!AS258</f>
        <v>-7.6330283101333045E-3</v>
      </c>
    </row>
    <row r="259" spans="1:6" x14ac:dyDescent="0.25">
      <c r="A259" s="86">
        <v>2020</v>
      </c>
      <c r="B259" s="91">
        <f>'CALCULATION of avg returns'!AO259</f>
        <v>-1.0363311494937383E-2</v>
      </c>
      <c r="C259" s="92">
        <f>'CALCULATION of avg returns'!AP259</f>
        <v>-1.675503353817965E-3</v>
      </c>
      <c r="D259" s="93">
        <f>'CALCULATION of avg returns'!AQ259</f>
        <v>1.4445740700782328E-3</v>
      </c>
      <c r="E259" s="94">
        <f>'CALCULATION of avg returns'!AR259</f>
        <v>1.8131313370721802E-3</v>
      </c>
      <c r="F259" s="7">
        <f>'CALCULATION of avg returns'!AS259</f>
        <v>2.9830259339519872E-3</v>
      </c>
    </row>
    <row r="260" spans="1:6" x14ac:dyDescent="0.25">
      <c r="A260" s="86">
        <v>2021</v>
      </c>
      <c r="B260" s="91">
        <f>'CALCULATION of avg returns'!AO260</f>
        <v>-1.45642753972074E-2</v>
      </c>
      <c r="C260" s="92">
        <f>'CALCULATION of avg returns'!AP260</f>
        <v>-1.5403330723872269E-2</v>
      </c>
      <c r="D260" s="93">
        <f>'CALCULATION of avg returns'!AQ260</f>
        <v>-1.3018931315551175E-2</v>
      </c>
      <c r="E260" s="94">
        <f>'CALCULATION of avg returns'!AR260</f>
        <v>-1.2112981946452247E-2</v>
      </c>
      <c r="F260" s="7">
        <f>'CALCULATION of avg returns'!AS260</f>
        <v>-6.7331540938619806E-3</v>
      </c>
    </row>
    <row r="261" spans="1:6" x14ac:dyDescent="0.25">
      <c r="A261" s="86">
        <v>2021</v>
      </c>
      <c r="B261" s="91">
        <f>'CALCULATION of avg returns'!AO261</f>
        <v>6.7179675094661568E-3</v>
      </c>
      <c r="C261" s="92">
        <f>'CALCULATION of avg returns'!AP261</f>
        <v>1.4700498787354091E-3</v>
      </c>
      <c r="D261" s="93">
        <f>'CALCULATION of avg returns'!AQ261</f>
        <v>2.4679298619513985E-3</v>
      </c>
      <c r="E261" s="94">
        <f>'CALCULATION of avg returns'!AR261</f>
        <v>4.0616236436309327E-3</v>
      </c>
      <c r="F261" s="7">
        <f>'CALCULATION of avg returns'!AS261</f>
        <v>4.1424975770639741E-3</v>
      </c>
    </row>
    <row r="262" spans="1:6" x14ac:dyDescent="0.25">
      <c r="A262" s="86">
        <v>2021</v>
      </c>
      <c r="B262" s="91">
        <f>'CALCULATION of avg returns'!AO262</f>
        <v>3.9432176656150723E-3</v>
      </c>
      <c r="C262" s="92">
        <f>'CALCULATION of avg returns'!AP262</f>
        <v>6.5284068516856973E-3</v>
      </c>
      <c r="D262" s="93">
        <f>'CALCULATION of avg returns'!AQ262</f>
        <v>1.040843895561276E-2</v>
      </c>
      <c r="E262" s="94">
        <f>'CALCULATION of avg returns'!AR262</f>
        <v>1.0093902872421243E-2</v>
      </c>
      <c r="F262" s="7">
        <f>'CALCULATION of avg returns'!AS262</f>
        <v>1.370334156254098E-2</v>
      </c>
    </row>
    <row r="263" spans="1:6" x14ac:dyDescent="0.25">
      <c r="A263" s="86">
        <v>2021</v>
      </c>
      <c r="B263" s="91">
        <f>'CALCULATION of avg returns'!AO263</f>
        <v>1.6556891655084886E-2</v>
      </c>
      <c r="C263" s="92">
        <f>'CALCULATION of avg returns'!AP263</f>
        <v>1.5173869620482963E-2</v>
      </c>
      <c r="D263" s="93">
        <f>'CALCULATION of avg returns'!AQ263</f>
        <v>1.4019886467412347E-2</v>
      </c>
      <c r="E263" s="94">
        <f>'CALCULATION of avg returns'!AR263</f>
        <v>1.1582191053022887E-2</v>
      </c>
      <c r="F263" s="7">
        <f>'CALCULATION of avg returns'!AS263</f>
        <v>8.2884950501732578E-3</v>
      </c>
    </row>
    <row r="264" spans="1:6" x14ac:dyDescent="0.25">
      <c r="A264" s="86">
        <v>2021</v>
      </c>
      <c r="B264" s="91">
        <f>'CALCULATION of avg returns'!AO264</f>
        <v>-9.4513463710397694E-3</v>
      </c>
      <c r="C264" s="92">
        <f>'CALCULATION of avg returns'!AP264</f>
        <v>-4.1867432838822508E-3</v>
      </c>
      <c r="D264" s="93">
        <f>'CALCULATION of avg returns'!AQ264</f>
        <v>-5.1694573330642391E-3</v>
      </c>
      <c r="E264" s="94">
        <f>'CALCULATION of avg returns'!AR264</f>
        <v>-5.2287581699341588E-3</v>
      </c>
      <c r="F264" s="7">
        <f>'CALCULATION of avg returns'!AS264</f>
        <v>-8.2256459043541143E-3</v>
      </c>
    </row>
    <row r="265" spans="1:6" x14ac:dyDescent="0.25">
      <c r="A265" s="86">
        <v>2021</v>
      </c>
      <c r="B265" s="91">
        <f>'CALCULATION of avg returns'!AO265</f>
        <v>-9.4215074411906196E-3</v>
      </c>
      <c r="C265" s="92">
        <f>'CALCULATION of avg returns'!AP265</f>
        <v>-6.2307394372127468E-3</v>
      </c>
      <c r="D265" s="93">
        <f>'CALCULATION of avg returns'!AQ265</f>
        <v>-7.4703882211928909E-3</v>
      </c>
      <c r="E265" s="94">
        <f>'CALCULATION of avg returns'!AR265</f>
        <v>-6.6219260371693563E-3</v>
      </c>
      <c r="F265" s="7">
        <f>'CALCULATION of avg returns'!AS265</f>
        <v>1.2949732301144273E-3</v>
      </c>
    </row>
    <row r="266" spans="1:6" x14ac:dyDescent="0.25">
      <c r="A266" s="86">
        <v>2021</v>
      </c>
      <c r="B266" s="91">
        <f>'CALCULATION of avg returns'!AO266</f>
        <v>-3.2713394317561424E-3</v>
      </c>
      <c r="C266" s="92">
        <f>'CALCULATION of avg returns'!AP266</f>
        <v>-1.8075113393077738E-4</v>
      </c>
      <c r="D266" s="93">
        <f>'CALCULATION of avg returns'!AQ266</f>
        <v>-4.1226732434891119E-4</v>
      </c>
      <c r="E266" s="94">
        <f>'CALCULATION of avg returns'!AR266</f>
        <v>-2.029111490109807E-3</v>
      </c>
      <c r="F266" s="7">
        <f>'CALCULATION of avg returns'!AS266</f>
        <v>1.2418503570319776E-3</v>
      </c>
    </row>
    <row r="267" spans="1:6" x14ac:dyDescent="0.25">
      <c r="A267" s="86">
        <v>2021</v>
      </c>
      <c r="B267" s="91">
        <f>'CALCULATION of avg returns'!AO267</f>
        <v>-4.6799975688323215E-3</v>
      </c>
      <c r="C267" s="92">
        <f>'CALCULATION of avg returns'!AP267</f>
        <v>3.3783974645068705E-3</v>
      </c>
      <c r="D267" s="93">
        <f>'CALCULATION of avg returns'!AQ267</f>
        <v>-8.4312415824450918E-4</v>
      </c>
      <c r="E267" s="94">
        <f>'CALCULATION of avg returns'!AR267</f>
        <v>3.0770760203733756E-5</v>
      </c>
      <c r="F267" s="7">
        <f>'CALCULATION of avg returns'!AS267</f>
        <v>2.3034330011074198E-3</v>
      </c>
    </row>
    <row r="268" spans="1:6" x14ac:dyDescent="0.25">
      <c r="A268" s="86">
        <v>2021</v>
      </c>
      <c r="B268" s="91">
        <f>'CALCULATION of avg returns'!AO268</f>
        <v>-1.0381045432340148E-2</v>
      </c>
      <c r="C268" s="92">
        <f>'CALCULATION of avg returns'!AP268</f>
        <v>-1.4070549815602108E-2</v>
      </c>
      <c r="D268" s="93">
        <f>'CALCULATION of avg returns'!AQ268</f>
        <v>-1.5967123287671185E-2</v>
      </c>
      <c r="E268" s="94">
        <f>'CALCULATION of avg returns'!AR268</f>
        <v>-1.4326898497486524E-2</v>
      </c>
      <c r="F268" s="7">
        <f>'CALCULATION of avg returns'!AS268</f>
        <v>-1.6442303442789626E-2</v>
      </c>
    </row>
    <row r="269" spans="1:6" x14ac:dyDescent="0.25">
      <c r="A269" s="86">
        <v>2021</v>
      </c>
      <c r="B269" s="91">
        <f>'CALCULATION of avg returns'!AO269</f>
        <v>3.4555103048255981E-3</v>
      </c>
      <c r="C269" s="92">
        <f>'CALCULATION of avg returns'!AP269</f>
        <v>5.1169006201957886E-3</v>
      </c>
      <c r="D269" s="93">
        <f>'CALCULATION of avg returns'!AQ269</f>
        <v>6.392480482888368E-3</v>
      </c>
      <c r="E269" s="94">
        <f>'CALCULATION of avg returns'!AR269</f>
        <v>-2.8851102173261929E-2</v>
      </c>
      <c r="F269" s="7">
        <f>'CALCULATION of avg returns'!AS269</f>
        <v>3.7474792136225569E-3</v>
      </c>
    </row>
    <row r="270" spans="1:6" x14ac:dyDescent="0.25">
      <c r="A270" s="86">
        <v>2021</v>
      </c>
      <c r="B270" s="91">
        <f>'CALCULATION of avg returns'!AO270</f>
        <v>-2.1092116590825348E-2</v>
      </c>
      <c r="C270" s="92">
        <f>'CALCULATION of avg returns'!AP270</f>
        <v>-2.4232679174100349E-2</v>
      </c>
      <c r="D270" s="93">
        <f>'CALCULATION of avg returns'!AQ270</f>
        <v>-1.9745408537777426E-2</v>
      </c>
      <c r="E270" s="94">
        <f>'CALCULATION of avg returns'!AR270</f>
        <v>-1.2927700373387111E-2</v>
      </c>
      <c r="F270" s="7">
        <f>'CALCULATION of avg returns'!AS270</f>
        <v>1.3626783703010736E-3</v>
      </c>
    </row>
    <row r="271" spans="1:6" x14ac:dyDescent="0.25">
      <c r="A271" s="86">
        <v>2021</v>
      </c>
      <c r="B271" s="91">
        <f>'CALCULATION of avg returns'!AO271</f>
        <v>1.0616244738991342E-2</v>
      </c>
      <c r="C271" s="92">
        <f>'CALCULATION of avg returns'!AP271</f>
        <v>8.9846684174058541E-3</v>
      </c>
      <c r="D271" s="93">
        <f>'CALCULATION of avg returns'!AQ271</f>
        <v>1.2079112542709644E-2</v>
      </c>
      <c r="E271" s="94">
        <f>'CALCULATION of avg returns'!AR271</f>
        <v>9.5972214495960769E-3</v>
      </c>
      <c r="F271" s="7">
        <f>'CALCULATION of avg returns'!AS271</f>
        <v>1.8400629448159873E-3</v>
      </c>
    </row>
    <row r="272" spans="1:6" x14ac:dyDescent="0.25">
      <c r="A272" s="86">
        <v>2021</v>
      </c>
      <c r="B272" s="91">
        <f>'CALCULATION of avg returns'!AO272</f>
        <v>-5.9050223769270419E-3</v>
      </c>
      <c r="C272" s="92">
        <f>'CALCULATION of avg returns'!AP272</f>
        <v>1.9390581717451602E-3</v>
      </c>
      <c r="D272" s="93">
        <f>'CALCULATION of avg returns'!AQ272</f>
        <v>4.7962878962509015E-4</v>
      </c>
      <c r="E272" s="94">
        <f>'CALCULATION of avg returns'!AR272</f>
        <v>-1.1331485478686431E-3</v>
      </c>
      <c r="F272" s="7">
        <f>'CALCULATION of avg returns'!AS272</f>
        <v>-2.2650642839165441E-3</v>
      </c>
    </row>
    <row r="273" spans="1:6" x14ac:dyDescent="0.25">
      <c r="A273" s="86">
        <v>2021</v>
      </c>
      <c r="B273" s="91">
        <f>'CALCULATION of avg returns'!AO273</f>
        <v>-8.6287750891015248E-3</v>
      </c>
      <c r="C273" s="92">
        <f>'CALCULATION of avg returns'!AP273</f>
        <v>-4.0030872730624821E-3</v>
      </c>
      <c r="D273" s="93">
        <f>'CALCULATION of avg returns'!AQ273</f>
        <v>-2.0402323412130685E-3</v>
      </c>
      <c r="E273" s="94">
        <f>'CALCULATION of avg returns'!AR273</f>
        <v>-2.8372842656639152E-3</v>
      </c>
      <c r="F273" s="7">
        <f>'CALCULATION of avg returns'!AS273</f>
        <v>-1.4018390640094561E-2</v>
      </c>
    </row>
    <row r="274" spans="1:6" x14ac:dyDescent="0.25">
      <c r="A274" s="86">
        <v>2021</v>
      </c>
      <c r="B274" s="91">
        <f>'CALCULATION of avg returns'!AO274</f>
        <v>-1.7470829391359008E-2</v>
      </c>
      <c r="C274" s="92">
        <f>'CALCULATION of avg returns'!AP274</f>
        <v>-1.1415617536331494E-2</v>
      </c>
      <c r="D274" s="93">
        <f>'CALCULATION of avg returns'!AQ274</f>
        <v>-1.3346342044701174E-2</v>
      </c>
      <c r="E274" s="94">
        <f>'CALCULATION of avg returns'!AR274</f>
        <v>-1.3377749449809417E-2</v>
      </c>
      <c r="F274" s="7">
        <f>'CALCULATION of avg returns'!AS274</f>
        <v>-1.0559853686150955E-2</v>
      </c>
    </row>
    <row r="275" spans="1:6" x14ac:dyDescent="0.25">
      <c r="A275" s="86">
        <v>2021</v>
      </c>
      <c r="B275" s="91">
        <f>'CALCULATION of avg returns'!AO275</f>
        <v>1.8102452176145801E-2</v>
      </c>
      <c r="C275" s="92">
        <f>'CALCULATION of avg returns'!AP275</f>
        <v>8.9267433766019658E-3</v>
      </c>
      <c r="D275" s="93">
        <f>'CALCULATION of avg returns'!AQ275</f>
        <v>1.0281029914626478E-2</v>
      </c>
      <c r="E275" s="94">
        <f>'CALCULATION of avg returns'!AR275</f>
        <v>9.3514674441678852E-3</v>
      </c>
      <c r="F275" s="7">
        <f>'CALCULATION of avg returns'!AS275</f>
        <v>3.2732834058285284E-3</v>
      </c>
    </row>
    <row r="276" spans="1:6" x14ac:dyDescent="0.25">
      <c r="A276" s="86">
        <v>2021</v>
      </c>
      <c r="B276" s="91">
        <f>'CALCULATION of avg returns'!AO276</f>
        <v>-1.1097099621689798E-2</v>
      </c>
      <c r="C276" s="92">
        <f>'CALCULATION of avg returns'!AP276</f>
        <v>-1.4709548740962225E-2</v>
      </c>
      <c r="D276" s="93">
        <f>'CALCULATION of avg returns'!AQ276</f>
        <v>-1.1887416971136771E-2</v>
      </c>
      <c r="E276" s="94">
        <f>'CALCULATION of avg returns'!AR276</f>
        <v>-1.2131707399544498E-2</v>
      </c>
      <c r="F276" s="7">
        <f>'CALCULATION of avg returns'!AS276</f>
        <v>-1.2732380567674787E-2</v>
      </c>
    </row>
    <row r="277" spans="1:6" x14ac:dyDescent="0.25">
      <c r="A277" s="86">
        <v>2021</v>
      </c>
      <c r="B277" s="91">
        <f>'CALCULATION of avg returns'!AO277</f>
        <v>1.9127773527161218E-2</v>
      </c>
      <c r="C277" s="92">
        <f>'CALCULATION of avg returns'!AP277</f>
        <v>1.3134356463609725E-2</v>
      </c>
      <c r="D277" s="93">
        <f>'CALCULATION of avg returns'!AQ277</f>
        <v>1.2540832375536919E-2</v>
      </c>
      <c r="E277" s="94">
        <f>'CALCULATION of avg returns'!AR277</f>
        <v>1.1627906976744292E-2</v>
      </c>
      <c r="F277" s="7">
        <f>'CALCULATION of avg returns'!AS277</f>
        <v>-4.1118740777905177E-3</v>
      </c>
    </row>
    <row r="278" spans="1:6" x14ac:dyDescent="0.25">
      <c r="A278" s="86">
        <v>2021</v>
      </c>
      <c r="B278" s="91">
        <f>'CALCULATION of avg returns'!AO278</f>
        <v>-2.145895895895886E-2</v>
      </c>
      <c r="C278" s="92">
        <f>'CALCULATION of avg returns'!AP278</f>
        <v>-2.0677477812369328E-2</v>
      </c>
      <c r="D278" s="93">
        <f>'CALCULATION of avg returns'!AQ278</f>
        <v>-2.2702408023509008E-2</v>
      </c>
      <c r="E278" s="94">
        <f>'CALCULATION of avg returns'!AR278</f>
        <v>-2.2623570468760616E-2</v>
      </c>
      <c r="F278" s="7">
        <f>'CALCULATION of avg returns'!AS278</f>
        <v>3.7161521558887311E-3</v>
      </c>
    </row>
    <row r="279" spans="1:6" x14ac:dyDescent="0.25">
      <c r="A279" s="86">
        <v>2021</v>
      </c>
      <c r="B279" s="91">
        <f>'CALCULATION of avg returns'!AO279</f>
        <v>8.4393580973083117E-3</v>
      </c>
      <c r="C279" s="92">
        <f>'CALCULATION of avg returns'!AP279</f>
        <v>1.1191639779844512E-2</v>
      </c>
      <c r="D279" s="93">
        <f>'CALCULATION of avg returns'!AQ279</f>
        <v>1.3276889043414494E-2</v>
      </c>
      <c r="E279" s="94">
        <f>'CALCULATION of avg returns'!AR279</f>
        <v>1.4230572363264079E-2</v>
      </c>
      <c r="F279" s="7">
        <f>'CALCULATION of avg returns'!AS279</f>
        <v>5.6619394318797953E-3</v>
      </c>
    </row>
    <row r="280" spans="1:6" x14ac:dyDescent="0.25">
      <c r="A280" s="86">
        <v>2021</v>
      </c>
      <c r="B280" s="91">
        <f>'CALCULATION of avg returns'!AO280</f>
        <v>1.4201483547834966E-2</v>
      </c>
      <c r="C280" s="92">
        <f>'CALCULATION of avg returns'!AP280</f>
        <v>2.4962608874160432E-2</v>
      </c>
      <c r="D280" s="93">
        <f>'CALCULATION of avg returns'!AQ280</f>
        <v>2.4305450815963289E-2</v>
      </c>
      <c r="E280" s="94">
        <f>'CALCULATION of avg returns'!AR280</f>
        <v>2.3285694084833695E-2</v>
      </c>
      <c r="F280" s="7">
        <f>'CALCULATION of avg returns'!AS280</f>
        <v>1.4634110405946473E-2</v>
      </c>
    </row>
    <row r="281" spans="1:6" x14ac:dyDescent="0.25">
      <c r="A281" s="86">
        <v>2021</v>
      </c>
      <c r="B281" s="91">
        <f>'CALCULATION of avg returns'!AO281</f>
        <v>-8.1890354441457921E-3</v>
      </c>
      <c r="C281" s="92">
        <f>'CALCULATION of avg returns'!AP281</f>
        <v>-2.4606440020368979E-4</v>
      </c>
      <c r="D281" s="93">
        <f>'CALCULATION of avg returns'!AQ281</f>
        <v>-5.3008606536257682E-4</v>
      </c>
      <c r="E281" s="94">
        <f>'CALCULATION of avg returns'!AR281</f>
        <v>-1.7893008860729355E-3</v>
      </c>
      <c r="F281" s="7">
        <f>'CALCULATION of avg returns'!AS281</f>
        <v>8.1408687949699708E-3</v>
      </c>
    </row>
    <row r="282" spans="1:6" x14ac:dyDescent="0.25">
      <c r="A282" s="86">
        <v>2021</v>
      </c>
      <c r="B282" s="91">
        <f>'CALCULATION of avg returns'!AO282</f>
        <v>7.5633429976066605E-4</v>
      </c>
      <c r="C282" s="92">
        <f>'CALCULATION of avg returns'!AP282</f>
        <v>1.0131190329004708E-3</v>
      </c>
      <c r="D282" s="93">
        <f>'CALCULATION of avg returns'!AQ282</f>
        <v>2.7991602519244312E-3</v>
      </c>
      <c r="E282" s="94">
        <f>'CALCULATION of avg returns'!AR282</f>
        <v>5.7164543184887737E-3</v>
      </c>
      <c r="F282" s="7">
        <f>'CALCULATION of avg returns'!AS282</f>
        <v>2.248793231654471E-3</v>
      </c>
    </row>
    <row r="283" spans="1:6" x14ac:dyDescent="0.25">
      <c r="A283" s="86">
        <v>2021</v>
      </c>
      <c r="B283" s="91">
        <f>'CALCULATION of avg returns'!AO283</f>
        <v>1.0013855649326024E-2</v>
      </c>
      <c r="C283" s="92">
        <f>'CALCULATION of avg returns'!AP283</f>
        <v>1.1224518969608729E-2</v>
      </c>
      <c r="D283" s="93">
        <f>'CALCULATION of avg returns'!AQ283</f>
        <v>9.7476769383333002E-3</v>
      </c>
      <c r="E283" s="94">
        <f>'CALCULATION of avg returns'!AR283</f>
        <v>1.1320459178708829E-2</v>
      </c>
      <c r="F283" s="7">
        <f>'CALCULATION of avg returns'!AS283</f>
        <v>1.100496175389561E-2</v>
      </c>
    </row>
    <row r="284" spans="1:6" x14ac:dyDescent="0.25">
      <c r="A284" s="86">
        <v>2021</v>
      </c>
      <c r="B284" s="91">
        <f>'CALCULATION of avg returns'!AO284</f>
        <v>1.683606659599633E-3</v>
      </c>
      <c r="C284" s="92">
        <f>'CALCULATION of avg returns'!AP284</f>
        <v>1.1422238306343351E-3</v>
      </c>
      <c r="D284" s="93">
        <f>'CALCULATION of avg returns'!AQ284</f>
        <v>1.8805197072644555E-3</v>
      </c>
      <c r="E284" s="94">
        <f>'CALCULATION of avg returns'!AR284</f>
        <v>2.4569909253259136E-3</v>
      </c>
      <c r="F284" s="7">
        <f>'CALCULATION of avg returns'!AS284</f>
        <v>8.1363364985500581E-3</v>
      </c>
    </row>
    <row r="285" spans="1:6" x14ac:dyDescent="0.25">
      <c r="A285" s="86">
        <v>2021</v>
      </c>
      <c r="B285" s="91">
        <f>'CALCULATION of avg returns'!AO285</f>
        <v>1.045816733067712E-2</v>
      </c>
      <c r="C285" s="92">
        <f>'CALCULATION of avg returns'!AP285</f>
        <v>1.3442530358655655E-2</v>
      </c>
      <c r="D285" s="93">
        <f>'CALCULATION of avg returns'!AQ285</f>
        <v>1.294651123108035E-2</v>
      </c>
      <c r="E285" s="94">
        <f>'CALCULATION of avg returns'!AR285</f>
        <v>1.0913483372271172E-2</v>
      </c>
      <c r="F285" s="7">
        <f>'CALCULATION of avg returns'!AS285</f>
        <v>1.4100320253526965E-4</v>
      </c>
    </row>
    <row r="286" spans="1:6" x14ac:dyDescent="0.25">
      <c r="A286" s="86">
        <v>2021</v>
      </c>
      <c r="B286" s="91">
        <f>'CALCULATION of avg returns'!AO286</f>
        <v>-5.3597831444060703E-3</v>
      </c>
      <c r="C286" s="92">
        <f>'CALCULATION of avg returns'!AP286</f>
        <v>-7.5126790391796339E-3</v>
      </c>
      <c r="D286" s="93">
        <f>'CALCULATION of avg returns'!AQ286</f>
        <v>-8.1933428193558134E-3</v>
      </c>
      <c r="E286" s="94">
        <f>'CALCULATION of avg returns'!AR286</f>
        <v>-8.859762875138932E-3</v>
      </c>
      <c r="F286" s="7">
        <f>'CALCULATION of avg returns'!AS286</f>
        <v>-4.7846215390797923E-3</v>
      </c>
    </row>
    <row r="287" spans="1:6" x14ac:dyDescent="0.25">
      <c r="A287" s="86">
        <v>2021</v>
      </c>
      <c r="B287" s="91">
        <f>'CALCULATION of avg returns'!AO287</f>
        <v>8.0520284917942522E-4</v>
      </c>
      <c r="C287" s="92">
        <f>'CALCULATION of avg returns'!AP287</f>
        <v>7.4460080187777975E-3</v>
      </c>
      <c r="D287" s="93">
        <f>'CALCULATION of avg returns'!AQ287</f>
        <v>5.0845436378158275E-3</v>
      </c>
      <c r="E287" s="94">
        <f>'CALCULATION of avg returns'!AR287</f>
        <v>1.5560238683781829E-3</v>
      </c>
      <c r="F287" s="7">
        <f>'CALCULATION of avg returns'!AS287</f>
        <v>1.6857673074472024E-3</v>
      </c>
    </row>
    <row r="288" spans="1:6" x14ac:dyDescent="0.25">
      <c r="A288" s="86">
        <v>2021</v>
      </c>
      <c r="B288" s="91">
        <f>'CALCULATION of avg returns'!AO288</f>
        <v>5.3224408961505274E-3</v>
      </c>
      <c r="C288" s="92">
        <f>'CALCULATION of avg returns'!AP288</f>
        <v>5.4345402657627641E-3</v>
      </c>
      <c r="D288" s="93">
        <f>'CALCULATION of avg returns'!AQ288</f>
        <v>4.6992751538860395E-3</v>
      </c>
      <c r="E288" s="94">
        <f>'CALCULATION of avg returns'!AR288</f>
        <v>5.4049640757675085E-3</v>
      </c>
      <c r="F288" s="7">
        <f>'CALCULATION of avg returns'!AS288</f>
        <v>-5.0929854334606844E-3</v>
      </c>
    </row>
    <row r="289" spans="1:6" x14ac:dyDescent="0.25">
      <c r="A289" s="86">
        <v>2021</v>
      </c>
      <c r="B289" s="91">
        <f>'CALCULATION of avg returns'!AO289</f>
        <v>2.4439793154395286E-2</v>
      </c>
      <c r="C289" s="92">
        <f>'CALCULATION of avg returns'!AP289</f>
        <v>1.4214199786011187E-2</v>
      </c>
      <c r="D289" s="93">
        <f>'CALCULATION of avg returns'!AQ289</f>
        <v>1.248590906650918E-2</v>
      </c>
      <c r="E289" s="94">
        <f>'CALCULATION of avg returns'!AR289</f>
        <v>1.0331858458411634E-2</v>
      </c>
      <c r="F289" s="7">
        <f>'CALCULATION of avg returns'!AS289</f>
        <v>1.6732439112365174E-2</v>
      </c>
    </row>
    <row r="290" spans="1:6" x14ac:dyDescent="0.25">
      <c r="A290" s="86">
        <v>2021</v>
      </c>
      <c r="B290" s="91">
        <f>'CALCULATION of avg returns'!AO290</f>
        <v>-6.0092542515419185E-5</v>
      </c>
      <c r="C290" s="92">
        <f>'CALCULATION of avg returns'!AP290</f>
        <v>3.7387877363388947E-3</v>
      </c>
      <c r="D290" s="93">
        <f>'CALCULATION of avg returns'!AQ290</f>
        <v>4.5736664263193744E-3</v>
      </c>
      <c r="E290" s="94">
        <f>'CALCULATION of avg returns'!AR290</f>
        <v>3.5526466873345743E-3</v>
      </c>
      <c r="F290" s="7">
        <f>'CALCULATION of avg returns'!AS290</f>
        <v>8.1787297104590189E-3</v>
      </c>
    </row>
    <row r="291" spans="1:6" x14ac:dyDescent="0.25">
      <c r="A291" s="86">
        <v>2021</v>
      </c>
      <c r="B291" s="91">
        <f>'CALCULATION of avg returns'!AO291</f>
        <v>-5.3545673076923164E-2</v>
      </c>
      <c r="C291" s="92">
        <f>'CALCULATION of avg returns'!AP291</f>
        <v>-2.8339441597551654E-2</v>
      </c>
      <c r="D291" s="93">
        <f>'CALCULATION of avg returns'!AQ291</f>
        <v>-2.0512423562195341E-2</v>
      </c>
      <c r="E291" s="94">
        <f>'CALCULATION of avg returns'!AR291</f>
        <v>-1.2496653295102425E-2</v>
      </c>
      <c r="F291" s="7">
        <f>'CALCULATION of avg returns'!AS291</f>
        <v>-2.7925310627911568E-3</v>
      </c>
    </row>
    <row r="292" spans="1:6" x14ac:dyDescent="0.25">
      <c r="A292" s="86">
        <v>2021</v>
      </c>
      <c r="B292" s="91">
        <f>'CALCULATION of avg returns'!AO292</f>
        <v>1.1365801003238361E-2</v>
      </c>
      <c r="C292" s="92">
        <f>'CALCULATION of avg returns'!AP292</f>
        <v>7.5437013456483805E-3</v>
      </c>
      <c r="D292" s="93">
        <f>'CALCULATION of avg returns'!AQ292</f>
        <v>4.0518987887411912E-3</v>
      </c>
      <c r="E292" s="94">
        <f>'CALCULATION of avg returns'!AR292</f>
        <v>3.6845129954357994E-4</v>
      </c>
      <c r="F292" s="7">
        <f>'CALCULATION of avg returns'!AS292</f>
        <v>-5.6093936049089466E-3</v>
      </c>
    </row>
    <row r="293" spans="1:6" x14ac:dyDescent="0.25">
      <c r="A293" s="86">
        <v>2021</v>
      </c>
      <c r="B293" s="91">
        <f>'CALCULATION of avg returns'!AO293</f>
        <v>3.1391260673042909E-4</v>
      </c>
      <c r="C293" s="92">
        <f>'CALCULATION of avg returns'!AP293</f>
        <v>1.6671024013616999E-2</v>
      </c>
      <c r="D293" s="93">
        <f>'CALCULATION of avg returns'!AQ293</f>
        <v>1.4117259834857407E-2</v>
      </c>
      <c r="E293" s="94">
        <f>'CALCULATION of avg returns'!AR293</f>
        <v>1.1623947462908041E-2</v>
      </c>
      <c r="F293" s="7">
        <f>'CALCULATION of avg returns'!AS293</f>
        <v>2.3179467816200837E-3</v>
      </c>
    </row>
    <row r="294" spans="1:6" x14ac:dyDescent="0.25">
      <c r="A294" s="86">
        <v>2021</v>
      </c>
      <c r="B294" s="91">
        <f>'CALCULATION of avg returns'!AO294</f>
        <v>-1.4372685621038297E-2</v>
      </c>
      <c r="C294" s="92">
        <f>'CALCULATION of avg returns'!AP294</f>
        <v>-1.388630519231809E-2</v>
      </c>
      <c r="D294" s="93">
        <f>'CALCULATION of avg returns'!AQ294</f>
        <v>-8.5302439127645027E-3</v>
      </c>
      <c r="E294" s="94">
        <f>'CALCULATION of avg returns'!AR294</f>
        <v>-5.0765605786864841E-3</v>
      </c>
      <c r="F294" s="7">
        <f>'CALCULATION of avg returns'!AS294</f>
        <v>-5.2948809175004151E-3</v>
      </c>
    </row>
    <row r="295" spans="1:6" x14ac:dyDescent="0.25">
      <c r="A295" s="86">
        <v>2021</v>
      </c>
      <c r="B295" s="91">
        <f>'CALCULATION of avg returns'!AO295</f>
        <v>-4.2027508914922662E-3</v>
      </c>
      <c r="C295" s="92">
        <f>'CALCULATION of avg returns'!AP295</f>
        <v>-6.7357627946201971E-3</v>
      </c>
      <c r="D295" s="93">
        <f>'CALCULATION of avg returns'!AQ295</f>
        <v>-6.0631075561120148E-3</v>
      </c>
      <c r="E295" s="94">
        <f>'CALCULATION of avg returns'!AR295</f>
        <v>-2.1657276476657193E-3</v>
      </c>
      <c r="F295" s="7">
        <f>'CALCULATION of avg returns'!AS295</f>
        <v>3.2331138182303629E-3</v>
      </c>
    </row>
    <row r="296" spans="1:6" x14ac:dyDescent="0.25">
      <c r="A296" s="86">
        <v>2021</v>
      </c>
      <c r="B296" s="91">
        <f>'CALCULATION of avg returns'!AO296</f>
        <v>5.2436372937713924E-3</v>
      </c>
      <c r="C296" s="92">
        <f>'CALCULATION of avg returns'!AP296</f>
        <v>-9.8314136008675348E-4</v>
      </c>
      <c r="D296" s="93">
        <f>'CALCULATION of avg returns'!AQ296</f>
        <v>-2.5238061144127102E-3</v>
      </c>
      <c r="E296" s="94">
        <f>'CALCULATION of avg returns'!AR296</f>
        <v>-8.2803796519445951E-4</v>
      </c>
      <c r="F296" s="7">
        <f>'CALCULATION of avg returns'!AS296</f>
        <v>6.3580057043789691E-3</v>
      </c>
    </row>
    <row r="297" spans="1:6" x14ac:dyDescent="0.25">
      <c r="A297" s="86">
        <v>2021</v>
      </c>
      <c r="B297" s="91">
        <f>'CALCULATION of avg returns'!AO297</f>
        <v>1.9083969465631499E-4</v>
      </c>
      <c r="C297" s="92">
        <f>'CALCULATION of avg returns'!AP297</f>
        <v>-1.5376701222307324E-3</v>
      </c>
      <c r="D297" s="93">
        <f>'CALCULATION of avg returns'!AQ297</f>
        <v>-2.2717892583488932E-3</v>
      </c>
      <c r="E297" s="94">
        <f>'CALCULATION of avg returns'!AR297</f>
        <v>-2.5831263446568623E-3</v>
      </c>
      <c r="F297" s="7">
        <f>'CALCULATION of avg returns'!AS297</f>
        <v>4.444019936439599E-3</v>
      </c>
    </row>
    <row r="298" spans="1:6" x14ac:dyDescent="0.25">
      <c r="A298" s="86">
        <v>2021</v>
      </c>
      <c r="B298" s="91">
        <f>'CALCULATION of avg returns'!AO298</f>
        <v>-6.6781148635754375E-3</v>
      </c>
      <c r="C298" s="92">
        <f>'CALCULATION of avg returns'!AP298</f>
        <v>-9.6602395739414336E-3</v>
      </c>
      <c r="D298" s="93">
        <f>'CALCULATION of avg returns'!AQ298</f>
        <v>-1.0625822835806577E-2</v>
      </c>
      <c r="E298" s="94">
        <f>'CALCULATION of avg returns'!AR298</f>
        <v>-1.1889084584460823E-2</v>
      </c>
      <c r="F298" s="7">
        <f>'CALCULATION of avg returns'!AS298</f>
        <v>-1.6533855242751867E-2</v>
      </c>
    </row>
    <row r="299" spans="1:6" x14ac:dyDescent="0.25">
      <c r="A299" s="86">
        <v>2021</v>
      </c>
      <c r="B299" s="91">
        <f>'CALCULATION of avg returns'!AO299</f>
        <v>3.4895633243693318E-2</v>
      </c>
      <c r="C299" s="92">
        <f>'CALCULATION of avg returns'!AP299</f>
        <v>1.8643761097476664E-2</v>
      </c>
      <c r="D299" s="93">
        <f>'CALCULATION of avg returns'!AQ299</f>
        <v>1.8629475582443624E-2</v>
      </c>
      <c r="E299" s="94">
        <f>'CALCULATION of avg returns'!AR299</f>
        <v>1.9323558345435102E-2</v>
      </c>
      <c r="F299" s="7">
        <f>'CALCULATION of avg returns'!AS299</f>
        <v>1.3631585054129024E-2</v>
      </c>
    </row>
    <row r="300" spans="1:6" x14ac:dyDescent="0.25">
      <c r="A300" s="86">
        <v>2021</v>
      </c>
      <c r="B300" s="91">
        <f>'CALCULATION of avg returns'!AO300</f>
        <v>1.5962383220936537E-2</v>
      </c>
      <c r="C300" s="92">
        <f>'CALCULATION of avg returns'!AP300</f>
        <v>5.8343834483373025E-3</v>
      </c>
      <c r="D300" s="93">
        <f>'CALCULATION of avg returns'!AQ300</f>
        <v>4.4008680382050559E-3</v>
      </c>
      <c r="E300" s="94">
        <f>'CALCULATION of avg returns'!AR300</f>
        <v>4.4141639283988435E-3</v>
      </c>
      <c r="F300" s="7">
        <f>'CALCULATION of avg returns'!AS300</f>
        <v>1.3389295501058404E-3</v>
      </c>
    </row>
    <row r="301" spans="1:6" x14ac:dyDescent="0.25">
      <c r="A301" s="86">
        <v>2021</v>
      </c>
      <c r="B301" s="91">
        <f>'CALCULATION of avg returns'!AO301</f>
        <v>-3.3493697095181613E-3</v>
      </c>
      <c r="C301" s="92">
        <f>'CALCULATION of avg returns'!AP301</f>
        <v>1.1038136762316214E-5</v>
      </c>
      <c r="D301" s="93">
        <f>'CALCULATION of avg returns'!AQ301</f>
        <v>1.1797942467259633E-3</v>
      </c>
      <c r="E301" s="94">
        <f>'CALCULATION of avg returns'!AR301</f>
        <v>3.2348762671267515E-3</v>
      </c>
      <c r="F301" s="7">
        <f>'CALCULATION of avg returns'!AS301</f>
        <v>2.6223170613420264E-3</v>
      </c>
    </row>
    <row r="302" spans="1:6" x14ac:dyDescent="0.25">
      <c r="A302" s="86">
        <v>2021</v>
      </c>
      <c r="B302" s="91">
        <f>'CALCULATION of avg returns'!AO302</f>
        <v>-1.2709275326897335E-2</v>
      </c>
      <c r="C302" s="92">
        <f>'CALCULATION of avg returns'!AP302</f>
        <v>-1.6126539803081832E-2</v>
      </c>
      <c r="D302" s="93">
        <f>'CALCULATION of avg returns'!AQ302</f>
        <v>-1.3555195093295971E-2</v>
      </c>
      <c r="E302" s="94">
        <f>'CALCULATION of avg returns'!AR302</f>
        <v>-7.1603671398437312E-3</v>
      </c>
      <c r="F302" s="7">
        <f>'CALCULATION of avg returns'!AS302</f>
        <v>1.5564914850760311E-3</v>
      </c>
    </row>
    <row r="303" spans="1:6" x14ac:dyDescent="0.25">
      <c r="A303" s="86">
        <v>2021</v>
      </c>
      <c r="B303" s="91">
        <f>'CALCULATION of avg returns'!AO303</f>
        <v>-1.2872880306968796E-2</v>
      </c>
      <c r="C303" s="92">
        <f>'CALCULATION of avg returns'!AP303</f>
        <v>-1.7282773321366247E-2</v>
      </c>
      <c r="D303" s="93">
        <f>'CALCULATION of avg returns'!AQ303</f>
        <v>-1.4770543829474844E-2</v>
      </c>
      <c r="E303" s="94">
        <f>'CALCULATION of avg returns'!AR303</f>
        <v>-1.5223308106618183E-2</v>
      </c>
      <c r="F303" s="7">
        <f>'CALCULATION of avg returns'!AS303</f>
        <v>-7.2563633321661479E-3</v>
      </c>
    </row>
    <row r="304" spans="1:6" x14ac:dyDescent="0.25">
      <c r="A304" s="86">
        <v>2021</v>
      </c>
      <c r="B304" s="91">
        <f>'CALCULATION of avg returns'!AO304</f>
        <v>2.5642633228840327E-2</v>
      </c>
      <c r="C304" s="92">
        <f>'CALCULATION of avg returns'!AP304</f>
        <v>1.7712299288197366E-2</v>
      </c>
      <c r="D304" s="93">
        <f>'CALCULATION of avg returns'!AQ304</f>
        <v>2.0174352569089064E-2</v>
      </c>
      <c r="E304" s="94">
        <f>'CALCULATION of avg returns'!AR304</f>
        <v>1.9841075480983066E-2</v>
      </c>
      <c r="F304" s="7">
        <f>'CALCULATION of avg returns'!AS304</f>
        <v>7.5491695044825587E-3</v>
      </c>
    </row>
    <row r="305" spans="1:6" x14ac:dyDescent="0.25">
      <c r="A305" s="86">
        <v>2021</v>
      </c>
      <c r="B305" s="91">
        <f>'CALCULATION of avg returns'!AO305</f>
        <v>1.6871446909957694E-2</v>
      </c>
      <c r="C305" s="92">
        <f>'CALCULATION of avg returns'!AP305</f>
        <v>1.3382541000157115E-2</v>
      </c>
      <c r="D305" s="93">
        <f>'CALCULATION of avg returns'!AQ305</f>
        <v>1.0174090793557609E-2</v>
      </c>
      <c r="E305" s="94">
        <f>'CALCULATION of avg returns'!AR305</f>
        <v>7.5240586922318995E-3</v>
      </c>
      <c r="F305" s="7">
        <f>'CALCULATION of avg returns'!AS305</f>
        <v>1.6602719410937956E-2</v>
      </c>
    </row>
    <row r="306" spans="1:6" x14ac:dyDescent="0.25">
      <c r="A306" s="86">
        <v>2021</v>
      </c>
      <c r="B306" s="91">
        <f>'CALCULATION of avg returns'!AO306</f>
        <v>1.8815749924857132E-2</v>
      </c>
      <c r="C306" s="92">
        <f>'CALCULATION of avg returns'!AP306</f>
        <v>1.7727670219949032E-2</v>
      </c>
      <c r="D306" s="93">
        <f>'CALCULATION of avg returns'!AQ306</f>
        <v>1.7779494576138068E-2</v>
      </c>
      <c r="E306" s="94">
        <f>'CALCULATION of avg returns'!AR306</f>
        <v>1.7493882702234016E-2</v>
      </c>
      <c r="F306" s="7">
        <f>'CALCULATION of avg returns'!AS306</f>
        <v>2.8870309210850685E-3</v>
      </c>
    </row>
    <row r="307" spans="1:6" x14ac:dyDescent="0.25">
      <c r="A307" s="86">
        <v>2021</v>
      </c>
      <c r="B307" s="91">
        <f>'CALCULATION of avg returns'!AO307</f>
        <v>1.6344111399575201E-2</v>
      </c>
      <c r="C307" s="92">
        <f>'CALCULATION of avg returns'!AP307</f>
        <v>2.3803438093114807E-2</v>
      </c>
      <c r="D307" s="93">
        <f>'CALCULATION of avg returns'!AQ307</f>
        <v>2.0174375687683509E-2</v>
      </c>
      <c r="E307" s="94">
        <f>'CALCULATION of avg returns'!AR307</f>
        <v>1.4973419503369747E-2</v>
      </c>
      <c r="F307" s="7">
        <f>'CALCULATION of avg returns'!AS307</f>
        <v>1.4048559371485025E-2</v>
      </c>
    </row>
    <row r="308" spans="1:6" x14ac:dyDescent="0.25">
      <c r="A308" s="86">
        <v>2021</v>
      </c>
      <c r="B308" s="91">
        <f>'CALCULATION of avg returns'!AO308</f>
        <v>7.4310595065311784E-3</v>
      </c>
      <c r="C308" s="92">
        <f>'CALCULATION of avg returns'!AP308</f>
        <v>2.8471565617396864E-3</v>
      </c>
      <c r="D308" s="93">
        <f>'CALCULATION of avg returns'!AQ308</f>
        <v>1.092187446670395E-3</v>
      </c>
      <c r="E308" s="94">
        <f>'CALCULATION of avg returns'!AR308</f>
        <v>2.6309253516141086E-3</v>
      </c>
      <c r="F308" s="7">
        <f>'CALCULATION of avg returns'!AS308</f>
        <v>3.6694738141344798E-3</v>
      </c>
    </row>
    <row r="309" spans="1:6" x14ac:dyDescent="0.25">
      <c r="A309" s="86">
        <v>2021</v>
      </c>
      <c r="B309" s="91">
        <f>'CALCULATION of avg returns'!AO309</f>
        <v>5.8203192531552841E-3</v>
      </c>
      <c r="C309" s="92">
        <f>'CALCULATION of avg returns'!AP309</f>
        <v>7.4472705700392126E-3</v>
      </c>
      <c r="D309" s="93">
        <f>'CALCULATION of avg returns'!AQ309</f>
        <v>3.0888820701646539E-3</v>
      </c>
      <c r="E309" s="94">
        <f>'CALCULATION of avg returns'!AR309</f>
        <v>1.0566236271567467E-3</v>
      </c>
      <c r="F309" s="7">
        <f>'CALCULATION of avg returns'!AS309</f>
        <v>1.894502784421084E-4</v>
      </c>
    </row>
    <row r="310" spans="1:6" x14ac:dyDescent="0.25">
      <c r="A310" s="86">
        <v>2021</v>
      </c>
      <c r="B310" s="91">
        <f>'CALCULATION of avg returns'!AO310</f>
        <v>1.7760971697031677E-3</v>
      </c>
      <c r="C310" s="92">
        <f>'CALCULATION of avg returns'!AP310</f>
        <v>7.2502628811777483E-3</v>
      </c>
      <c r="D310" s="93">
        <f>'CALCULATION of avg returns'!AQ310</f>
        <v>4.901161051744438E-3</v>
      </c>
      <c r="E310" s="94">
        <f>'CALCULATION of avg returns'!AR310</f>
        <v>6.6943755857850982E-3</v>
      </c>
      <c r="F310" s="7">
        <f>'CALCULATION of avg returns'!AS310</f>
        <v>2.6933397579151186E-3</v>
      </c>
    </row>
    <row r="311" spans="1:6" x14ac:dyDescent="0.25">
      <c r="A311" s="86">
        <v>2021</v>
      </c>
      <c r="B311" s="91">
        <f>'CALCULATION of avg returns'!AO311</f>
        <v>-1.8301401201030363E-3</v>
      </c>
      <c r="C311" s="92">
        <f>'CALCULATION of avg returns'!AP311</f>
        <v>3.079669483607154E-3</v>
      </c>
      <c r="D311" s="93">
        <f>'CALCULATION of avg returns'!AQ311</f>
        <v>3.8524240845842495E-3</v>
      </c>
      <c r="E311" s="94">
        <f>'CALCULATION of avg returns'!AR311</f>
        <v>3.5217931343525751E-3</v>
      </c>
      <c r="F311" s="7">
        <f>'CALCULATION of avg returns'!AS311</f>
        <v>4.1260961496393918E-4</v>
      </c>
    </row>
    <row r="312" spans="1:6" x14ac:dyDescent="0.25">
      <c r="A312" s="86">
        <v>2021</v>
      </c>
      <c r="B312" s="91">
        <f>'CALCULATION of avg returns'!AO312</f>
        <v>4.5264424454248423E-3</v>
      </c>
      <c r="C312" s="92">
        <f>'CALCULATION of avg returns'!AP312</f>
        <v>-5.2037529466256985E-4</v>
      </c>
      <c r="D312" s="93">
        <f>'CALCULATION of avg returns'!AQ312</f>
        <v>-6.9744640275996102E-4</v>
      </c>
      <c r="E312" s="94">
        <f>'CALCULATION of avg returns'!AR312</f>
        <v>-6.5679950057226724E-4</v>
      </c>
      <c r="F312" s="7">
        <f>'CALCULATION of avg returns'!AS312</f>
        <v>1.1710629839744434E-3</v>
      </c>
    </row>
    <row r="313" spans="1:6" x14ac:dyDescent="0.25">
      <c r="A313" s="86">
        <v>2021</v>
      </c>
      <c r="B313" s="91">
        <f>'CALCULATION of avg returns'!AO313</f>
        <v>-1.5913757700205262E-2</v>
      </c>
      <c r="C313" s="92">
        <f>'CALCULATION of avg returns'!AP313</f>
        <v>-2.2809511165258176E-2</v>
      </c>
      <c r="D313" s="93">
        <f>'CALCULATION of avg returns'!AQ313</f>
        <v>-1.9791631545231086E-2</v>
      </c>
      <c r="E313" s="94">
        <f>'CALCULATION of avg returns'!AR313</f>
        <v>-1.7530502684236227E-2</v>
      </c>
      <c r="F313" s="7">
        <f>'CALCULATION of avg returns'!AS313</f>
        <v>-1.0044140614659721E-2</v>
      </c>
    </row>
    <row r="314" spans="1:6" x14ac:dyDescent="0.25">
      <c r="A314" s="86">
        <v>2021</v>
      </c>
      <c r="B314" s="91">
        <f>'CALCULATION of avg returns'!AO314</f>
        <v>-1.8083811511041516E-2</v>
      </c>
      <c r="C314" s="92">
        <f>'CALCULATION of avg returns'!AP314</f>
        <v>-1.2888410553684747E-2</v>
      </c>
      <c r="D314" s="93">
        <f>'CALCULATION of avg returns'!AQ314</f>
        <v>-9.032746285085283E-3</v>
      </c>
      <c r="E314" s="94">
        <f>'CALCULATION of avg returns'!AR314</f>
        <v>-8.1445126649491509E-3</v>
      </c>
      <c r="F314" s="7">
        <f>'CALCULATION of avg returns'!AS314</f>
        <v>-6.6682153415746747E-3</v>
      </c>
    </row>
    <row r="315" spans="1:6" x14ac:dyDescent="0.25">
      <c r="A315" s="86">
        <v>2021</v>
      </c>
      <c r="B315" s="91">
        <f>'CALCULATION of avg returns'!AO315</f>
        <v>-2.7743344548728874E-3</v>
      </c>
      <c r="C315" s="92">
        <f>'CALCULATION of avg returns'!AP315</f>
        <v>5.3975570654830775E-6</v>
      </c>
      <c r="D315" s="93">
        <f>'CALCULATION of avg returns'!AQ315</f>
        <v>2.3603407221264278E-4</v>
      </c>
      <c r="E315" s="94">
        <f>'CALCULATION of avg returns'!AR315</f>
        <v>-2.7156129939840009E-4</v>
      </c>
      <c r="F315" s="7">
        <f>'CALCULATION of avg returns'!AS315</f>
        <v>-3.6812024812785463E-3</v>
      </c>
    </row>
    <row r="316" spans="1:6" x14ac:dyDescent="0.25">
      <c r="A316" s="86">
        <v>2021</v>
      </c>
      <c r="B316" s="91">
        <f>'CALCULATION of avg returns'!AO316</f>
        <v>-7.6950396590504157E-3</v>
      </c>
      <c r="C316" s="92">
        <f>'CALCULATION of avg returns'!AP316</f>
        <v>-4.8199924434607459E-3</v>
      </c>
      <c r="D316" s="93">
        <f>'CALCULATION of avg returns'!AQ316</f>
        <v>-3.3036972258659006E-3</v>
      </c>
      <c r="E316" s="94">
        <f>'CALCULATION of avg returns'!AR316</f>
        <v>-2.5738535664349199E-3</v>
      </c>
      <c r="F316" s="7">
        <f>'CALCULATION of avg returns'!AS316</f>
        <v>-5.2821509567143512E-3</v>
      </c>
    </row>
    <row r="317" spans="1:6" x14ac:dyDescent="0.25">
      <c r="A317" s="86">
        <v>2021</v>
      </c>
      <c r="B317" s="91">
        <f>'CALCULATION of avg returns'!AO317</f>
        <v>-6.680983058936045E-3</v>
      </c>
      <c r="C317" s="92">
        <f>'CALCULATION of avg returns'!AP317</f>
        <v>-1.1389706959111692E-3</v>
      </c>
      <c r="D317" s="93">
        <f>'CALCULATION of avg returns'!AQ317</f>
        <v>1.3822638487515364E-3</v>
      </c>
      <c r="E317" s="94">
        <f>'CALCULATION of avg returns'!AR317</f>
        <v>2.4956694108611644E-3</v>
      </c>
      <c r="F317" s="7">
        <f>'CALCULATION of avg returns'!AS317</f>
        <v>-7.7242362767486602E-4</v>
      </c>
    </row>
    <row r="318" spans="1:6" x14ac:dyDescent="0.25">
      <c r="A318" s="86">
        <v>2021</v>
      </c>
      <c r="B318" s="91">
        <f>'CALCULATION of avg returns'!AO318</f>
        <v>3.7833293298102743E-3</v>
      </c>
      <c r="C318" s="92">
        <f>'CALCULATION of avg returns'!AP318</f>
        <v>3.1113065858705664E-3</v>
      </c>
      <c r="D318" s="93">
        <f>'CALCULATION of avg returns'!AQ318</f>
        <v>2.8545897700683149E-3</v>
      </c>
      <c r="E318" s="94">
        <f>'CALCULATION of avg returns'!AR318</f>
        <v>1.4339982275426327E-3</v>
      </c>
      <c r="F318" s="7">
        <f>'CALCULATION of avg returns'!AS318</f>
        <v>1.2990146109412171E-2</v>
      </c>
    </row>
    <row r="319" spans="1:6" x14ac:dyDescent="0.25">
      <c r="A319" s="86">
        <v>2021</v>
      </c>
      <c r="B319" s="91">
        <f>'CALCULATION of avg returns'!AO319</f>
        <v>1.3401136703559732E-2</v>
      </c>
      <c r="C319" s="92">
        <f>'CALCULATION of avg returns'!AP319</f>
        <v>6.0788134675758771E-3</v>
      </c>
      <c r="D319" s="93">
        <f>'CALCULATION of avg returns'!AQ319</f>
        <v>4.8816342380074984E-3</v>
      </c>
      <c r="E319" s="94">
        <f>'CALCULATION of avg returns'!AR319</f>
        <v>5.6277210286878841E-3</v>
      </c>
      <c r="F319" s="7">
        <f>'CALCULATION of avg returns'!AS319</f>
        <v>3.840696625218389E-3</v>
      </c>
    </row>
    <row r="320" spans="1:6" x14ac:dyDescent="0.25">
      <c r="A320" s="86">
        <v>2021</v>
      </c>
      <c r="B320" s="91">
        <f>'CALCULATION of avg returns'!AO320</f>
        <v>1.9717810968770282E-2</v>
      </c>
      <c r="C320" s="92">
        <f>'CALCULATION of avg returns'!AP320</f>
        <v>1.1244841630663312E-2</v>
      </c>
      <c r="D320" s="93">
        <f>'CALCULATION of avg returns'!AQ320</f>
        <v>1.5087842780054834E-2</v>
      </c>
      <c r="E320" s="94">
        <f>'CALCULATION of avg returns'!AR320</f>
        <v>1.3164731608843232E-2</v>
      </c>
      <c r="F320" s="7">
        <f>'CALCULATION of avg returns'!AS320</f>
        <v>9.3611745993558721E-3</v>
      </c>
    </row>
    <row r="321" spans="1:6" x14ac:dyDescent="0.25">
      <c r="A321" s="86">
        <v>2021</v>
      </c>
      <c r="B321" s="91">
        <f>'CALCULATION of avg returns'!AO321</f>
        <v>3.473629363747678E-4</v>
      </c>
      <c r="C321" s="92">
        <f>'CALCULATION of avg returns'!AP321</f>
        <v>-1.697232818842917E-3</v>
      </c>
      <c r="D321" s="93">
        <f>'CALCULATION of avg returns'!AQ321</f>
        <v>-2.9808741404920534E-3</v>
      </c>
      <c r="E321" s="94">
        <f>'CALCULATION of avg returns'!AR321</f>
        <v>-3.0836514099028766E-3</v>
      </c>
      <c r="F321" s="7">
        <f>'CALCULATION of avg returns'!AS321</f>
        <v>3.1201428810256338E-3</v>
      </c>
    </row>
    <row r="322" spans="1:6" x14ac:dyDescent="0.25">
      <c r="A322" s="86">
        <v>2021</v>
      </c>
      <c r="B322" s="91">
        <f>'CALCULATION of avg returns'!AO322</f>
        <v>1.7188494704554622E-2</v>
      </c>
      <c r="C322" s="92">
        <f>'CALCULATION of avg returns'!AP322</f>
        <v>1.5375678181992798E-2</v>
      </c>
      <c r="D322" s="93">
        <f>'CALCULATION of avg returns'!AQ322</f>
        <v>1.1342097009531952E-2</v>
      </c>
      <c r="E322" s="94">
        <f>'CALCULATION of avg returns'!AR322</f>
        <v>1.0459490816750655E-2</v>
      </c>
      <c r="F322" s="7">
        <f>'CALCULATION of avg returns'!AS322</f>
        <v>5.9733607909915958E-4</v>
      </c>
    </row>
    <row r="323" spans="1:6" x14ac:dyDescent="0.25">
      <c r="A323" s="86">
        <v>2021</v>
      </c>
      <c r="B323" s="91">
        <f>'CALCULATION of avg returns'!AO323</f>
        <v>-1.2744651797906288E-3</v>
      </c>
      <c r="C323" s="92">
        <f>'CALCULATION of avg returns'!AP323</f>
        <v>3.5377049008235443E-3</v>
      </c>
      <c r="D323" s="93">
        <f>'CALCULATION of avg returns'!AQ323</f>
        <v>4.0989823332511065E-3</v>
      </c>
      <c r="E323" s="94">
        <f>'CALCULATION of avg returns'!AR323</f>
        <v>6.9954158253683479E-3</v>
      </c>
      <c r="F323" s="7">
        <f>'CALCULATION of avg returns'!AS323</f>
        <v>1.0204721085249347E-2</v>
      </c>
    </row>
    <row r="324" spans="1:6" x14ac:dyDescent="0.25">
      <c r="A324" s="86">
        <v>2021</v>
      </c>
      <c r="B324" s="91">
        <f>'CALCULATION of avg returns'!AO324</f>
        <v>-4.295415185488996E-3</v>
      </c>
      <c r="C324" s="92">
        <f>'CALCULATION of avg returns'!AP324</f>
        <v>-8.8653873311262815E-3</v>
      </c>
      <c r="D324" s="93">
        <f>'CALCULATION of avg returns'!AQ324</f>
        <v>-5.962232480067102E-3</v>
      </c>
      <c r="E324" s="94">
        <f>'CALCULATION of avg returns'!AR324</f>
        <v>-5.0794183517384106E-3</v>
      </c>
      <c r="F324" s="7">
        <f>'CALCULATION of avg returns'!AS324</f>
        <v>-1.1149673345587517E-3</v>
      </c>
    </row>
    <row r="325" spans="1:6" x14ac:dyDescent="0.25">
      <c r="A325" s="86">
        <v>2021</v>
      </c>
      <c r="B325" s="91">
        <f>'CALCULATION of avg returns'!AO325</f>
        <v>1.7553294961723784E-2</v>
      </c>
      <c r="C325" s="92">
        <f>'CALCULATION of avg returns'!AP325</f>
        <v>2.3398663838140731E-2</v>
      </c>
      <c r="D325" s="93">
        <f>'CALCULATION of avg returns'!AQ325</f>
        <v>1.8733599235390839E-2</v>
      </c>
      <c r="E325" s="94">
        <f>'CALCULATION of avg returns'!AR325</f>
        <v>1.7543290604943963E-2</v>
      </c>
      <c r="F325" s="7">
        <f>'CALCULATION of avg returns'!AS325</f>
        <v>4.4632132193479562E-3</v>
      </c>
    </row>
    <row r="326" spans="1:6" x14ac:dyDescent="0.25">
      <c r="A326" s="86">
        <v>2021</v>
      </c>
      <c r="B326" s="91">
        <f>'CALCULATION of avg returns'!AO326</f>
        <v>1.0244588136069609E-2</v>
      </c>
      <c r="C326" s="92">
        <f>'CALCULATION of avg returns'!AP326</f>
        <v>9.2970732009157713E-3</v>
      </c>
      <c r="D326" s="93">
        <f>'CALCULATION of avg returns'!AQ326</f>
        <v>7.1076692546894983E-3</v>
      </c>
      <c r="E326" s="94">
        <f>'CALCULATION of avg returns'!AR326</f>
        <v>4.0291646921067252E-3</v>
      </c>
      <c r="F326" s="7">
        <f>'CALCULATION of avg returns'!AS326</f>
        <v>2.4730647454858138E-3</v>
      </c>
    </row>
    <row r="327" spans="1:6" x14ac:dyDescent="0.25">
      <c r="A327" s="86">
        <v>2021</v>
      </c>
      <c r="B327" s="91">
        <f>'CALCULATION of avg returns'!AO327</f>
        <v>3.506389420722243E-3</v>
      </c>
      <c r="C327" s="92">
        <f>'CALCULATION of avg returns'!AP327</f>
        <v>-7.6634224844815706E-4</v>
      </c>
      <c r="D327" s="93">
        <f>'CALCULATION of avg returns'!AQ327</f>
        <v>6.7151650811418315E-4</v>
      </c>
      <c r="E327" s="94">
        <f>'CALCULATION of avg returns'!AR327</f>
        <v>6.6036637634527863E-4</v>
      </c>
      <c r="F327" s="7">
        <f>'CALCULATION of avg returns'!AS327</f>
        <v>-1.6067724647889018E-3</v>
      </c>
    </row>
    <row r="328" spans="1:6" x14ac:dyDescent="0.25">
      <c r="A328" s="86">
        <v>2021</v>
      </c>
      <c r="B328" s="91">
        <f>'CALCULATION of avg returns'!AO328</f>
        <v>1.3898902951714379E-2</v>
      </c>
      <c r="C328" s="92">
        <f>'CALCULATION of avg returns'!AP328</f>
        <v>1.3324130173581908E-2</v>
      </c>
      <c r="D328" s="93">
        <f>'CALCULATION of avg returns'!AQ328</f>
        <v>1.0174542918610032E-2</v>
      </c>
      <c r="E328" s="94">
        <f>'CALCULATION of avg returns'!AR328</f>
        <v>7.7436085088742508E-3</v>
      </c>
      <c r="F328" s="7">
        <f>'CALCULATION of avg returns'!AS328</f>
        <v>8.0793039769022049E-4</v>
      </c>
    </row>
    <row r="329" spans="1:6" x14ac:dyDescent="0.25">
      <c r="A329" s="86">
        <v>2021</v>
      </c>
      <c r="B329" s="91">
        <f>'CALCULATION of avg returns'!AO329</f>
        <v>2.9320379852084701E-3</v>
      </c>
      <c r="C329" s="92">
        <f>'CALCULATION of avg returns'!AP329</f>
        <v>4.3897048806455759E-3</v>
      </c>
      <c r="D329" s="93">
        <f>'CALCULATION of avg returns'!AQ329</f>
        <v>7.8284004207278875E-3</v>
      </c>
      <c r="E329" s="94">
        <f>'CALCULATION of avg returns'!AR329</f>
        <v>9.470277349833427E-3</v>
      </c>
      <c r="F329" s="7">
        <f>'CALCULATION of avg returns'!AS329</f>
        <v>6.1820940178576433E-3</v>
      </c>
    </row>
    <row r="330" spans="1:6" x14ac:dyDescent="0.25">
      <c r="A330" s="86">
        <v>2021</v>
      </c>
      <c r="B330" s="91">
        <f>'CALCULATION of avg returns'!AO330</f>
        <v>-4.1452133694039122E-4</v>
      </c>
      <c r="C330" s="92">
        <f>'CALCULATION of avg returns'!AP330</f>
        <v>2.2003305519412478E-3</v>
      </c>
      <c r="D330" s="93">
        <f>'CALCULATION of avg returns'!AQ330</f>
        <v>3.9031829681638324E-3</v>
      </c>
      <c r="E330" s="94">
        <f>'CALCULATION of avg returns'!AR330</f>
        <v>6.8759746335381204E-3</v>
      </c>
      <c r="F330" s="7">
        <f>'CALCULATION of avg returns'!AS330</f>
        <v>2.427940689799899E-3</v>
      </c>
    </row>
    <row r="331" spans="1:6" x14ac:dyDescent="0.25">
      <c r="A331" s="86">
        <v>2021</v>
      </c>
      <c r="B331" s="91">
        <f>'CALCULATION of avg returns'!AO331</f>
        <v>8.359342602090954E-3</v>
      </c>
      <c r="C331" s="92">
        <f>'CALCULATION of avg returns'!AP331</f>
        <v>1.2496303239615324E-2</v>
      </c>
      <c r="D331" s="93">
        <f>'CALCULATION of avg returns'!AQ331</f>
        <v>1.3044779674218373E-2</v>
      </c>
      <c r="E331" s="94">
        <f>'CALCULATION of avg returns'!AR331</f>
        <v>1.1398905952830869E-2</v>
      </c>
      <c r="F331" s="7">
        <f>'CALCULATION of avg returns'!AS331</f>
        <v>3.174122607128657E-3</v>
      </c>
    </row>
    <row r="332" spans="1:6" x14ac:dyDescent="0.25">
      <c r="A332" s="86">
        <v>2021</v>
      </c>
      <c r="B332" s="91">
        <f>'CALCULATION of avg returns'!AO332</f>
        <v>7.651515151515206E-3</v>
      </c>
      <c r="C332" s="92">
        <f>'CALCULATION of avg returns'!AP332</f>
        <v>1.8812626242606359E-4</v>
      </c>
      <c r="D332" s="93">
        <f>'CALCULATION of avg returns'!AQ332</f>
        <v>-9.5630845872319973E-4</v>
      </c>
      <c r="E332" s="94">
        <f>'CALCULATION of avg returns'!AR332</f>
        <v>2.2867549925767553E-4</v>
      </c>
      <c r="F332" s="7">
        <f>'CALCULATION of avg returns'!AS332</f>
        <v>1.0253158460822226E-2</v>
      </c>
    </row>
    <row r="333" spans="1:6" x14ac:dyDescent="0.25">
      <c r="A333" s="86">
        <v>2021</v>
      </c>
      <c r="B333" s="91">
        <f>'CALCULATION of avg returns'!AO333</f>
        <v>-2.0224043305014764E-2</v>
      </c>
      <c r="C333" s="92">
        <f>'CALCULATION of avg returns'!AP333</f>
        <v>-1.4492897094490904E-2</v>
      </c>
      <c r="D333" s="93">
        <f>'CALCULATION of avg returns'!AQ333</f>
        <v>-1.7745213085663628E-2</v>
      </c>
      <c r="E333" s="94">
        <f>'CALCULATION of avg returns'!AR333</f>
        <v>-2.0588337358054619E-2</v>
      </c>
      <c r="F333" s="7">
        <f>'CALCULATION of avg returns'!AS333</f>
        <v>-2.2109683990739218E-2</v>
      </c>
    </row>
    <row r="334" spans="1:6" x14ac:dyDescent="0.25">
      <c r="A334" s="86">
        <v>2021</v>
      </c>
      <c r="B334" s="91">
        <f>'CALCULATION of avg returns'!AO334</f>
        <v>2.8260106989388852E-2</v>
      </c>
      <c r="C334" s="92">
        <f>'CALCULATION of avg returns'!AP334</f>
        <v>2.1456338961939121E-2</v>
      </c>
      <c r="D334" s="93">
        <f>'CALCULATION of avg returns'!AQ334</f>
        <v>2.0468091857118651E-2</v>
      </c>
      <c r="E334" s="94">
        <f>'CALCULATION of avg returns'!AR334</f>
        <v>2.0006127514834229E-2</v>
      </c>
      <c r="F334" s="7">
        <f>'CALCULATION of avg returns'!AS334</f>
        <v>4.0022554326189681E-3</v>
      </c>
    </row>
    <row r="335" spans="1:6" x14ac:dyDescent="0.25">
      <c r="A335" s="86">
        <v>2021</v>
      </c>
      <c r="B335" s="91">
        <f>'CALCULATION of avg returns'!AO335</f>
        <v>-5.1704654484979237E-3</v>
      </c>
      <c r="C335" s="92">
        <f>'CALCULATION of avg returns'!AP335</f>
        <v>8.4376567309489333E-3</v>
      </c>
      <c r="D335" s="93">
        <f>'CALCULATION of avg returns'!AQ335</f>
        <v>8.9532445200241565E-3</v>
      </c>
      <c r="E335" s="94">
        <f>'CALCULATION of avg returns'!AR335</f>
        <v>1.0990964483185508E-2</v>
      </c>
      <c r="F335" s="7">
        <f>'CALCULATION of avg returns'!AS335</f>
        <v>7.5954980529759353E-3</v>
      </c>
    </row>
    <row r="336" spans="1:6" x14ac:dyDescent="0.25">
      <c r="A336" s="86">
        <v>2021</v>
      </c>
      <c r="B336" s="91">
        <f>'CALCULATION of avg returns'!AO336</f>
        <v>3.7720886869486462E-3</v>
      </c>
      <c r="C336" s="92">
        <f>'CALCULATION of avg returns'!AP336</f>
        <v>3.2863620849383243E-3</v>
      </c>
      <c r="D336" s="93">
        <f>'CALCULATION of avg returns'!AQ336</f>
        <v>6.2890115246347109E-5</v>
      </c>
      <c r="E336" s="94">
        <f>'CALCULATION of avg returns'!AR336</f>
        <v>-1.2005311440816339E-3</v>
      </c>
      <c r="F336" s="7">
        <f>'CALCULATION of avg returns'!AS336</f>
        <v>2.5700375386099219E-4</v>
      </c>
    </row>
    <row r="337" spans="1:6" x14ac:dyDescent="0.25">
      <c r="A337" s="86">
        <v>2021</v>
      </c>
      <c r="B337" s="91">
        <f>'CALCULATION of avg returns'!AO337</f>
        <v>-3.1707395189442154E-3</v>
      </c>
      <c r="C337" s="92">
        <f>'CALCULATION of avg returns'!AP337</f>
        <v>-3.4213953850040515E-3</v>
      </c>
      <c r="D337" s="93">
        <f>'CALCULATION of avg returns'!AQ337</f>
        <v>-2.5280236451963784E-3</v>
      </c>
      <c r="E337" s="94">
        <f>'CALCULATION of avg returns'!AR337</f>
        <v>-2.1712428696021857E-3</v>
      </c>
      <c r="F337" s="7">
        <f>'CALCULATION of avg returns'!AS337</f>
        <v>2.216087834159578E-3</v>
      </c>
    </row>
    <row r="338" spans="1:6" x14ac:dyDescent="0.25">
      <c r="A338" s="86">
        <v>2021</v>
      </c>
      <c r="B338" s="91">
        <f>'CALCULATION of avg returns'!AO338</f>
        <v>3.6413485841579672E-3</v>
      </c>
      <c r="C338" s="92">
        <f>'CALCULATION of avg returns'!AP338</f>
        <v>3.8379011021164554E-3</v>
      </c>
      <c r="D338" s="93">
        <f>'CALCULATION of avg returns'!AQ338</f>
        <v>4.636999536615052E-3</v>
      </c>
      <c r="E338" s="94">
        <f>'CALCULATION of avg returns'!AR338</f>
        <v>1.57772847657951E-3</v>
      </c>
      <c r="F338" s="7">
        <f>'CALCULATION of avg returns'!AS338</f>
        <v>2.3105308612896467E-3</v>
      </c>
    </row>
    <row r="339" spans="1:6" x14ac:dyDescent="0.25">
      <c r="A339" s="86">
        <v>2021</v>
      </c>
      <c r="B339" s="91">
        <f>'CALCULATION of avg returns'!AO339</f>
        <v>2.3689602185417626E-3</v>
      </c>
      <c r="C339" s="92">
        <f>'CALCULATION of avg returns'!AP339</f>
        <v>6.558269005619684E-4</v>
      </c>
      <c r="D339" s="93">
        <f>'CALCULATION of avg returns'!AQ339</f>
        <v>1.5625882485835003E-3</v>
      </c>
      <c r="E339" s="94">
        <f>'CALCULATION of avg returns'!AR339</f>
        <v>2.7961578644724295E-3</v>
      </c>
      <c r="F339" s="7">
        <f>'CALCULATION of avg returns'!AS339</f>
        <v>4.5096964067902886E-3</v>
      </c>
    </row>
    <row r="340" spans="1:6" x14ac:dyDescent="0.25">
      <c r="A340" s="86">
        <v>2021</v>
      </c>
      <c r="B340" s="91">
        <f>'CALCULATION of avg returns'!AO340</f>
        <v>5.7913002746611125E-3</v>
      </c>
      <c r="C340" s="92">
        <f>'CALCULATION of avg returns'!AP340</f>
        <v>5.0247108970687421E-3</v>
      </c>
      <c r="D340" s="93">
        <f>'CALCULATION of avg returns'!AQ340</f>
        <v>4.4674185463658761E-3</v>
      </c>
      <c r="E340" s="94">
        <f>'CALCULATION of avg returns'!AR340</f>
        <v>7.5291808760015342E-3</v>
      </c>
      <c r="F340" s="7">
        <f>'CALCULATION of avg returns'!AS340</f>
        <v>6.0792982389127747E-4</v>
      </c>
    </row>
    <row r="341" spans="1:6" x14ac:dyDescent="0.25">
      <c r="A341" s="86">
        <v>2021</v>
      </c>
      <c r="B341" s="91">
        <f>'CALCULATION of avg returns'!AO341</f>
        <v>7.5573149304599867E-3</v>
      </c>
      <c r="C341" s="92">
        <f>'CALCULATION of avg returns'!AP341</f>
        <v>-2.6906002888653544E-3</v>
      </c>
      <c r="D341" s="93">
        <f>'CALCULATION of avg returns'!AQ341</f>
        <v>-6.5621627690830228E-3</v>
      </c>
      <c r="E341" s="94">
        <f>'CALCULATION of avg returns'!AR341</f>
        <v>-6.4027799487775651E-3</v>
      </c>
      <c r="F341" s="7">
        <f>'CALCULATION of avg returns'!AS341</f>
        <v>-2.9550977822452268E-3</v>
      </c>
    </row>
    <row r="342" spans="1:6" x14ac:dyDescent="0.25">
      <c r="A342" s="86">
        <v>2021</v>
      </c>
      <c r="B342" s="91">
        <f>'CALCULATION of avg returns'!AO342</f>
        <v>1.1219430204218849E-2</v>
      </c>
      <c r="C342" s="92">
        <f>'CALCULATION of avg returns'!AP342</f>
        <v>1.0573476702508926E-2</v>
      </c>
      <c r="D342" s="93">
        <f>'CALCULATION of avg returns'!AQ342</f>
        <v>9.2709451780409076E-3</v>
      </c>
      <c r="E342" s="94">
        <f>'CALCULATION of avg returns'!AR342</f>
        <v>9.7356431030624652E-3</v>
      </c>
      <c r="F342" s="7">
        <f>'CALCULATION of avg returns'!AS342</f>
        <v>-2.5842019123093864E-3</v>
      </c>
    </row>
    <row r="343" spans="1:6" x14ac:dyDescent="0.25">
      <c r="A343" s="86">
        <v>2021</v>
      </c>
      <c r="B343" s="91">
        <f>'CALCULATION of avg returns'!AO343</f>
        <v>-7.0122584666529927E-3</v>
      </c>
      <c r="C343" s="92">
        <f>'CALCULATION of avg returns'!AP343</f>
        <v>-7.0790776589674843E-3</v>
      </c>
      <c r="D343" s="93">
        <f>'CALCULATION of avg returns'!AQ343</f>
        <v>-9.5279570728671811E-3</v>
      </c>
      <c r="E343" s="94">
        <f>'CALCULATION of avg returns'!AR343</f>
        <v>-9.4699920500805734E-3</v>
      </c>
      <c r="F343" s="7">
        <f>'CALCULATION of avg returns'!AS343</f>
        <v>-2.2182559102845653E-3</v>
      </c>
    </row>
    <row r="344" spans="1:6" x14ac:dyDescent="0.25">
      <c r="A344" s="86">
        <v>2021</v>
      </c>
      <c r="B344" s="91">
        <f>'CALCULATION of avg returns'!AO344</f>
        <v>1.7408589213788999E-2</v>
      </c>
      <c r="C344" s="92">
        <f>'CALCULATION of avg returns'!AP344</f>
        <v>1.9510923607155482E-2</v>
      </c>
      <c r="D344" s="93">
        <f>'CALCULATION of avg returns'!AQ344</f>
        <v>1.8711606346494439E-2</v>
      </c>
      <c r="E344" s="94">
        <f>'CALCULATION of avg returns'!AR344</f>
        <v>1.5315804014172235E-2</v>
      </c>
      <c r="F344" s="7">
        <f>'CALCULATION of avg returns'!AS344</f>
        <v>5.8264503212963354E-3</v>
      </c>
    </row>
    <row r="345" spans="1:6" x14ac:dyDescent="0.25">
      <c r="A345" s="86">
        <v>2021</v>
      </c>
      <c r="B345" s="91">
        <f>'CALCULATION of avg returns'!AO345</f>
        <v>5.542473444456881E-3</v>
      </c>
      <c r="C345" s="92">
        <f>'CALCULATION of avg returns'!AP345</f>
        <v>1.0226885345254076E-3</v>
      </c>
      <c r="D345" s="93">
        <f>'CALCULATION of avg returns'!AQ345</f>
        <v>6.2582852914861039E-4</v>
      </c>
      <c r="E345" s="94">
        <f>'CALCULATION of avg returns'!AR345</f>
        <v>3.5154760391497181E-4</v>
      </c>
      <c r="F345" s="7">
        <f>'CALCULATION of avg returns'!AS345</f>
        <v>7.4229419582670549E-3</v>
      </c>
    </row>
    <row r="346" spans="1:6" x14ac:dyDescent="0.25">
      <c r="A346" s="86">
        <v>2021</v>
      </c>
      <c r="B346" s="91">
        <f>'CALCULATION of avg returns'!AO346</f>
        <v>7.4446762383934637E-3</v>
      </c>
      <c r="C346" s="92">
        <f>'CALCULATION of avg returns'!AP346</f>
        <v>5.9406689874374856E-3</v>
      </c>
      <c r="D346" s="93">
        <f>'CALCULATION of avg returns'!AQ346</f>
        <v>5.8291971297675989E-3</v>
      </c>
      <c r="E346" s="94">
        <f>'CALCULATION of avg returns'!AR346</f>
        <v>8.0549571639881318E-3</v>
      </c>
      <c r="F346" s="7">
        <f>'CALCULATION of avg returns'!AS346</f>
        <v>3.2665160747390957E-3</v>
      </c>
    </row>
    <row r="347" spans="1:6" x14ac:dyDescent="0.25">
      <c r="A347" s="86">
        <v>2021</v>
      </c>
      <c r="B347" s="91">
        <f>'CALCULATION of avg returns'!AO347</f>
        <v>4.8824556417228849E-3</v>
      </c>
      <c r="C347" s="92">
        <f>'CALCULATION of avg returns'!AP347</f>
        <v>-4.3069400037616112E-3</v>
      </c>
      <c r="D347" s="93">
        <f>'CALCULATION of avg returns'!AQ347</f>
        <v>-5.026572526916892E-3</v>
      </c>
      <c r="E347" s="94">
        <f>'CALCULATION of avg returns'!AR347</f>
        <v>-3.9450723033473871E-3</v>
      </c>
      <c r="F347" s="7">
        <f>'CALCULATION of avg returns'!AS347</f>
        <v>3.889713151392945E-3</v>
      </c>
    </row>
    <row r="348" spans="1:6" x14ac:dyDescent="0.25">
      <c r="A348" s="86">
        <v>2021</v>
      </c>
      <c r="B348" s="91">
        <f>'CALCULATION of avg returns'!AO348</f>
        <v>-1.6263119084416553E-2</v>
      </c>
      <c r="C348" s="92">
        <f>'CALCULATION of avg returns'!AP348</f>
        <v>-1.2806709355697801E-2</v>
      </c>
      <c r="D348" s="93">
        <f>'CALCULATION of avg returns'!AQ348</f>
        <v>-1.4552496120976486E-2</v>
      </c>
      <c r="E348" s="94">
        <f>'CALCULATION of avg returns'!AR348</f>
        <v>-1.7450402298509381E-2</v>
      </c>
      <c r="F348" s="7">
        <f>'CALCULATION of avg returns'!AS348</f>
        <v>-2.21343041664573E-2</v>
      </c>
    </row>
    <row r="349" spans="1:6" x14ac:dyDescent="0.25">
      <c r="A349" s="86">
        <v>2021</v>
      </c>
      <c r="B349" s="91">
        <f>'CALCULATION of avg returns'!AO349</f>
        <v>-2.1666136137266337E-3</v>
      </c>
      <c r="C349" s="92">
        <f>'CALCULATION of avg returns'!AP349</f>
        <v>-4.1472934963551174E-3</v>
      </c>
      <c r="D349" s="93">
        <f>'CALCULATION of avg returns'!AQ349</f>
        <v>-2.5461032124635906E-3</v>
      </c>
      <c r="E349" s="94">
        <f>'CALCULATION of avg returns'!AR349</f>
        <v>6.7217555454458723E-4</v>
      </c>
      <c r="F349" s="7">
        <f>'CALCULATION of avg returns'!AS349</f>
        <v>1.2608193559060738E-3</v>
      </c>
    </row>
    <row r="350" spans="1:6" x14ac:dyDescent="0.25">
      <c r="A350" s="86">
        <v>2021</v>
      </c>
      <c r="B350" s="91">
        <f>'CALCULATION of avg returns'!AO350</f>
        <v>4.0339178397958506E-3</v>
      </c>
      <c r="C350" s="92">
        <f>'CALCULATION of avg returns'!AP350</f>
        <v>8.0601388188392201E-3</v>
      </c>
      <c r="D350" s="93">
        <f>'CALCULATION of avg returns'!AQ350</f>
        <v>7.5262620504759773E-3</v>
      </c>
      <c r="E350" s="94">
        <f>'CALCULATION of avg returns'!AR350</f>
        <v>8.0445992582881213E-3</v>
      </c>
      <c r="F350" s="7">
        <f>'CALCULATION of avg returns'!AS350</f>
        <v>-1.3399187675249721E-2</v>
      </c>
    </row>
    <row r="351" spans="1:6" x14ac:dyDescent="0.25">
      <c r="A351" s="86">
        <v>2021</v>
      </c>
      <c r="B351" s="91">
        <f>'CALCULATION of avg returns'!AO351</f>
        <v>1.7126516890783667E-2</v>
      </c>
      <c r="C351" s="92">
        <f>'CALCULATION of avg returns'!AP351</f>
        <v>1.4214034870367721E-2</v>
      </c>
      <c r="D351" s="93">
        <f>'CALCULATION of avg returns'!AQ351</f>
        <v>1.469139064612883E-2</v>
      </c>
      <c r="E351" s="94">
        <f>'CALCULATION of avg returns'!AR351</f>
        <v>1.3668430335097051E-2</v>
      </c>
      <c r="F351" s="7">
        <f>'CALCULATION of avg returns'!AS351</f>
        <v>2.451210728355567E-2</v>
      </c>
    </row>
    <row r="352" spans="1:6" x14ac:dyDescent="0.25">
      <c r="A352" s="86">
        <v>2021</v>
      </c>
      <c r="B352" s="91">
        <f>'CALCULATION of avg returns'!AO352</f>
        <v>-1.4913491671619502E-3</v>
      </c>
      <c r="C352" s="92">
        <f>'CALCULATION of avg returns'!AP352</f>
        <v>-2.0108435206674588E-3</v>
      </c>
      <c r="D352" s="93">
        <f>'CALCULATION of avg returns'!AQ352</f>
        <v>-2.9410773533981279E-3</v>
      </c>
      <c r="E352" s="94">
        <f>'CALCULATION of avg returns'!AR352</f>
        <v>-2.2024134042149725E-3</v>
      </c>
      <c r="F352" s="7">
        <f>'CALCULATION of avg returns'!AS352</f>
        <v>7.6398267628813498E-3</v>
      </c>
    </row>
    <row r="353" spans="1:6" x14ac:dyDescent="0.25">
      <c r="A353" s="86">
        <v>2021</v>
      </c>
      <c r="B353" s="91">
        <f>'CALCULATION of avg returns'!AO353</f>
        <v>3.2293548354542677E-3</v>
      </c>
      <c r="C353" s="92">
        <f>'CALCULATION of avg returns'!AP353</f>
        <v>-6.16708565187589E-4</v>
      </c>
      <c r="D353" s="93">
        <f>'CALCULATION of avg returns'!AQ353</f>
        <v>-1.0170501857422651E-3</v>
      </c>
      <c r="E353" s="94">
        <f>'CALCULATION of avg returns'!AR353</f>
        <v>-2.7023828309923853E-3</v>
      </c>
      <c r="F353" s="7">
        <f>'CALCULATION of avg returns'!AS353</f>
        <v>-9.1033227127897674E-4</v>
      </c>
    </row>
    <row r="354" spans="1:6" x14ac:dyDescent="0.25">
      <c r="A354" s="86">
        <v>2021</v>
      </c>
      <c r="B354" s="91">
        <f>'CALCULATION of avg returns'!AO354</f>
        <v>-1.1708965808612715E-2</v>
      </c>
      <c r="C354" s="92">
        <f>'CALCULATION of avg returns'!AP354</f>
        <v>-7.9326572046335263E-3</v>
      </c>
      <c r="D354" s="93">
        <f>'CALCULATION of avg returns'!AQ354</f>
        <v>-8.0770177165355346E-3</v>
      </c>
      <c r="E354" s="94">
        <f>'CALCULATION of avg returns'!AR354</f>
        <v>-9.6995589311496041E-3</v>
      </c>
      <c r="F354" s="7">
        <f>'CALCULATION of avg returns'!AS354</f>
        <v>-2.3838387023039191E-2</v>
      </c>
    </row>
    <row r="355" spans="1:6" x14ac:dyDescent="0.25">
      <c r="A355" s="86">
        <v>2021</v>
      </c>
      <c r="B355" s="91">
        <f>'CALCULATION of avg returns'!AO355</f>
        <v>1.2102150701802528E-2</v>
      </c>
      <c r="C355" s="92">
        <f>'CALCULATION of avg returns'!AP355</f>
        <v>1.1125197646757417E-2</v>
      </c>
      <c r="D355" s="93">
        <f>'CALCULATION of avg returns'!AQ355</f>
        <v>1.2722717321873035E-2</v>
      </c>
      <c r="E355" s="94">
        <f>'CALCULATION of avg returns'!AR355</f>
        <v>1.3447549961453012E-2</v>
      </c>
      <c r="F355" s="7">
        <f>'CALCULATION of avg returns'!AS355</f>
        <v>1.2147285432139478E-2</v>
      </c>
    </row>
    <row r="356" spans="1:6" x14ac:dyDescent="0.25">
      <c r="A356" s="86">
        <v>2021</v>
      </c>
      <c r="B356" s="91">
        <f>'CALCULATION of avg returns'!AO356</f>
        <v>6.7581157729595196E-3</v>
      </c>
      <c r="C356" s="92">
        <f>'CALCULATION of avg returns'!AP356</f>
        <v>1.0368825899523681E-2</v>
      </c>
      <c r="D356" s="93">
        <f>'CALCULATION of avg returns'!AQ356</f>
        <v>8.7447220886899407E-3</v>
      </c>
      <c r="E356" s="94">
        <f>'CALCULATION of avg returns'!AR356</f>
        <v>8.1648499563474874E-3</v>
      </c>
      <c r="F356" s="7">
        <f>'CALCULATION of avg returns'!AS356</f>
        <v>1.3466186947052618E-2</v>
      </c>
    </row>
    <row r="357" spans="1:6" x14ac:dyDescent="0.25">
      <c r="A357" s="86">
        <v>2021</v>
      </c>
      <c r="B357" s="91">
        <f>'CALCULATION of avg returns'!AO357</f>
        <v>4.5251128780916337E-3</v>
      </c>
      <c r="C357" s="92">
        <f>'CALCULATION of avg returns'!AP357</f>
        <v>9.049332106305423E-3</v>
      </c>
      <c r="D357" s="93">
        <f>'CALCULATION of avg returns'!AQ357</f>
        <v>7.9131165902269502E-3</v>
      </c>
      <c r="E357" s="94">
        <f>'CALCULATION of avg returns'!AR357</f>
        <v>8.8083164894966863E-3</v>
      </c>
      <c r="F357" s="7">
        <f>'CALCULATION of avg returns'!AS357</f>
        <v>4.8426073882823729E-3</v>
      </c>
    </row>
    <row r="358" spans="1:6" x14ac:dyDescent="0.25">
      <c r="A358" s="86">
        <v>2021</v>
      </c>
      <c r="B358" s="91">
        <f>'CALCULATION of avg returns'!AO358</f>
        <v>3.6196935193565103E-3</v>
      </c>
      <c r="C358" s="92">
        <f>'CALCULATION of avg returns'!AP358</f>
        <v>9.6084310988893574E-3</v>
      </c>
      <c r="D358" s="93">
        <f>'CALCULATION of avg returns'!AQ358</f>
        <v>6.1615370716136776E-3</v>
      </c>
      <c r="E358" s="94">
        <f>'CALCULATION of avg returns'!AR358</f>
        <v>4.8714510490866407E-3</v>
      </c>
      <c r="F358" s="7">
        <f>'CALCULATION of avg returns'!AS358</f>
        <v>1.1844498653393934E-3</v>
      </c>
    </row>
    <row r="359" spans="1:6" x14ac:dyDescent="0.25">
      <c r="A359" s="86">
        <v>2021</v>
      </c>
      <c r="B359" s="91">
        <f>'CALCULATION of avg returns'!AO359</f>
        <v>1.0889274213524791E-2</v>
      </c>
      <c r="C359" s="92">
        <f>'CALCULATION of avg returns'!AP359</f>
        <v>1.0529821567885027E-2</v>
      </c>
      <c r="D359" s="93">
        <f>'CALCULATION of avg returns'!AQ359</f>
        <v>6.6116741393448713E-3</v>
      </c>
      <c r="E359" s="94">
        <f>'CALCULATION of avg returns'!AR359</f>
        <v>4.3464678681479551E-3</v>
      </c>
      <c r="F359" s="7">
        <f>'CALCULATION of avg returns'!AS359</f>
        <v>-2.3676620862655424E-3</v>
      </c>
    </row>
    <row r="360" spans="1:6" x14ac:dyDescent="0.25">
      <c r="A360" s="86">
        <v>2021</v>
      </c>
      <c r="B360" s="91">
        <f>'CALCULATION of avg returns'!AO360</f>
        <v>-1.9505214459341876E-3</v>
      </c>
      <c r="C360" s="92">
        <f>'CALCULATION of avg returns'!AP360</f>
        <v>5.354522675455331E-3</v>
      </c>
      <c r="D360" s="93">
        <f>'CALCULATION of avg returns'!AQ360</f>
        <v>6.2292790984642176E-3</v>
      </c>
      <c r="E360" s="94">
        <f>'CALCULATION of avg returns'!AR360</f>
        <v>6.5874862720707418E-3</v>
      </c>
      <c r="F360" s="7">
        <f>'CALCULATION of avg returns'!AS360</f>
        <v>7.3567011861694006E-4</v>
      </c>
    </row>
    <row r="361" spans="1:6" x14ac:dyDescent="0.25">
      <c r="A361" s="86">
        <v>2021</v>
      </c>
      <c r="B361" s="91">
        <f>'CALCULATION of avg returns'!AO361</f>
        <v>1.4456174809722477E-2</v>
      </c>
      <c r="C361" s="92">
        <f>'CALCULATION of avg returns'!AP361</f>
        <v>8.6715974869880381E-3</v>
      </c>
      <c r="D361" s="93">
        <f>'CALCULATION of avg returns'!AQ361</f>
        <v>7.6179781921338957E-3</v>
      </c>
      <c r="E361" s="94">
        <f>'CALCULATION of avg returns'!AR361</f>
        <v>9.1270287849508948E-3</v>
      </c>
      <c r="F361" s="7">
        <f>'CALCULATION of avg returns'!AS361</f>
        <v>1.0821604964395597E-2</v>
      </c>
    </row>
    <row r="362" spans="1:6" x14ac:dyDescent="0.25">
      <c r="A362" s="86">
        <v>2021</v>
      </c>
      <c r="B362" s="91">
        <f>'CALCULATION of avg returns'!AO362</f>
        <v>-2.5363756933889704E-3</v>
      </c>
      <c r="C362" s="92">
        <f>'CALCULATION of avg returns'!AP362</f>
        <v>2.5955870567914876E-3</v>
      </c>
      <c r="D362" s="93">
        <f>'CALCULATION of avg returns'!AQ362</f>
        <v>-1.5543068964306262E-4</v>
      </c>
      <c r="E362" s="94">
        <f>'CALCULATION of avg returns'!AR362</f>
        <v>-1.1284334999206824E-3</v>
      </c>
      <c r="F362" s="7">
        <f>'CALCULATION of avg returns'!AS362</f>
        <v>-1.1025187358404919E-3</v>
      </c>
    </row>
    <row r="363" spans="1:6" x14ac:dyDescent="0.25">
      <c r="A363" s="86">
        <v>2021</v>
      </c>
      <c r="B363" s="91">
        <f>'CALCULATION of avg returns'!AO363</f>
        <v>-5.1535885864026259E-3</v>
      </c>
      <c r="C363" s="92">
        <f>'CALCULATION of avg returns'!AP363</f>
        <v>-3.3038033704124847E-3</v>
      </c>
      <c r="D363" s="93">
        <f>'CALCULATION of avg returns'!AQ363</f>
        <v>-1.5838796251485486E-4</v>
      </c>
      <c r="E363" s="94">
        <f>'CALCULATION of avg returns'!AR363</f>
        <v>1.4532930902346349E-3</v>
      </c>
      <c r="F363" s="7">
        <f>'CALCULATION of avg returns'!AS363</f>
        <v>3.5626909416059923E-3</v>
      </c>
    </row>
    <row r="364" spans="1:6" x14ac:dyDescent="0.25">
      <c r="A364" s="86">
        <v>2021</v>
      </c>
      <c r="B364" s="91">
        <f>'CALCULATION of avg returns'!AO364</f>
        <v>4.351049715133103E-3</v>
      </c>
      <c r="C364" s="92">
        <f>'CALCULATION of avg returns'!AP364</f>
        <v>4.3617537903595724E-3</v>
      </c>
      <c r="D364" s="93">
        <f>'CALCULATION of avg returns'!AQ364</f>
        <v>5.0662841284788316E-3</v>
      </c>
      <c r="E364" s="94">
        <f>'CALCULATION of avg returns'!AR364</f>
        <v>5.6233383658687046E-3</v>
      </c>
      <c r="F364" s="7">
        <f>'CALCULATION of avg returns'!AS364</f>
        <v>2.6899891874500679E-3</v>
      </c>
    </row>
    <row r="365" spans="1:6" x14ac:dyDescent="0.25">
      <c r="A365" s="86">
        <v>2021</v>
      </c>
      <c r="B365" s="91">
        <f>'CALCULATION of avg returns'!AO365</f>
        <v>-9.3249150072850558E-3</v>
      </c>
      <c r="C365" s="92">
        <f>'CALCULATION of avg returns'!AP365</f>
        <v>-4.2452202457524835E-3</v>
      </c>
      <c r="D365" s="93">
        <f>'CALCULATION of avg returns'!AQ365</f>
        <v>-4.2526736094896265E-3</v>
      </c>
      <c r="E365" s="94">
        <f>'CALCULATION of avg returns'!AR365</f>
        <v>-3.6546479794211336E-3</v>
      </c>
      <c r="F365" s="7">
        <f>'CALCULATION of avg returns'!AS365</f>
        <v>-1.3005044661452754E-3</v>
      </c>
    </row>
    <row r="366" spans="1:6" x14ac:dyDescent="0.25">
      <c r="A366" s="86">
        <v>2021</v>
      </c>
      <c r="B366" s="91">
        <f>'CALCULATION of avg returns'!AO366</f>
        <v>-2.7551720756936976E-3</v>
      </c>
      <c r="C366" s="92">
        <f>'CALCULATION of avg returns'!AP366</f>
        <v>4.009390884427992E-4</v>
      </c>
      <c r="D366" s="93">
        <f>'CALCULATION of avg returns'!AQ366</f>
        <v>-4.1916922418510358E-4</v>
      </c>
      <c r="E366" s="94">
        <f>'CALCULATION of avg returns'!AR366</f>
        <v>1.3936717120473776E-3</v>
      </c>
      <c r="F366" s="7">
        <f>'CALCULATION of avg returns'!AS366</f>
        <v>3.6640730837377029E-3</v>
      </c>
    </row>
    <row r="367" spans="1:6" x14ac:dyDescent="0.25">
      <c r="A367" s="86">
        <v>2021</v>
      </c>
      <c r="B367" s="91">
        <f>'CALCULATION of avg returns'!AO367</f>
        <v>-3.0872390840535674E-3</v>
      </c>
      <c r="C367" s="92">
        <f>'CALCULATION of avg returns'!AP367</f>
        <v>2.8766982984728476E-3</v>
      </c>
      <c r="D367" s="93">
        <f>'CALCULATION of avg returns'!AQ367</f>
        <v>4.5600103223383988E-3</v>
      </c>
      <c r="E367" s="94">
        <f>'CALCULATION of avg returns'!AR367</f>
        <v>4.4011879629298695E-3</v>
      </c>
      <c r="F367" s="7">
        <f>'CALCULATION of avg returns'!AS367</f>
        <v>-1.7837931846480118E-3</v>
      </c>
    </row>
    <row r="368" spans="1:6" x14ac:dyDescent="0.25">
      <c r="A368" s="86">
        <v>2021</v>
      </c>
      <c r="B368" s="91">
        <f>'CALCULATION of avg returns'!AO368</f>
        <v>1.0759899403323772E-2</v>
      </c>
      <c r="C368" s="92">
        <f>'CALCULATION of avg returns'!AP368</f>
        <v>1.1180725459462229E-2</v>
      </c>
      <c r="D368" s="93">
        <f>'CALCULATION of avg returns'!AQ368</f>
        <v>8.4977069911229882E-3</v>
      </c>
      <c r="E368" s="94">
        <f>'CALCULATION of avg returns'!AR368</f>
        <v>6.1669135432097484E-3</v>
      </c>
      <c r="F368" s="7">
        <f>'CALCULATION of avg returns'!AS368</f>
        <v>8.4661876715285481E-3</v>
      </c>
    </row>
    <row r="369" spans="1:6" x14ac:dyDescent="0.25">
      <c r="A369" s="86">
        <v>2021</v>
      </c>
      <c r="B369" s="91">
        <f>'CALCULATION of avg returns'!AO369</f>
        <v>1.7563374509688126E-3</v>
      </c>
      <c r="C369" s="92">
        <f>'CALCULATION of avg returns'!AP369</f>
        <v>5.6383301057845213E-3</v>
      </c>
      <c r="D369" s="93">
        <f>'CALCULATION of avg returns'!AQ369</f>
        <v>3.9105692468897934E-3</v>
      </c>
      <c r="E369" s="94">
        <f>'CALCULATION of avg returns'!AR369</f>
        <v>4.2562786632601374E-3</v>
      </c>
      <c r="F369" s="7">
        <f>'CALCULATION of avg returns'!AS369</f>
        <v>-1.1222023297165209E-3</v>
      </c>
    </row>
    <row r="370" spans="1:6" x14ac:dyDescent="0.25">
      <c r="A370" s="86">
        <v>2021</v>
      </c>
      <c r="B370" s="91">
        <f>'CALCULATION of avg returns'!AO370</f>
        <v>-3.9058695186331735E-3</v>
      </c>
      <c r="C370" s="92">
        <f>'CALCULATION of avg returns'!AP370</f>
        <v>-5.7115160407143683E-3</v>
      </c>
      <c r="D370" s="93">
        <f>'CALCULATION of avg returns'!AQ370</f>
        <v>-5.322569018957812E-3</v>
      </c>
      <c r="E370" s="94">
        <f>'CALCULATION of avg returns'!AR370</f>
        <v>-6.0586042386108121E-3</v>
      </c>
      <c r="F370" s="7">
        <f>'CALCULATION of avg returns'!AS370</f>
        <v>-1.0928510095096907E-3</v>
      </c>
    </row>
    <row r="371" spans="1:6" x14ac:dyDescent="0.25">
      <c r="A371" s="86">
        <v>2021</v>
      </c>
      <c r="B371" s="91">
        <f>'CALCULATION of avg returns'!AO371</f>
        <v>7.6174644306457786E-3</v>
      </c>
      <c r="C371" s="92">
        <f>'CALCULATION of avg returns'!AP371</f>
        <v>9.6441417109131167E-3</v>
      </c>
      <c r="D371" s="93">
        <f>'CALCULATION of avg returns'!AQ371</f>
        <v>9.9774189153544537E-3</v>
      </c>
      <c r="E371" s="94">
        <f>'CALCULATION of avg returns'!AR371</f>
        <v>1.0574305781143269E-2</v>
      </c>
      <c r="F371" s="7">
        <f>'CALCULATION of avg returns'!AS371</f>
        <v>3.6161765674823545E-3</v>
      </c>
    </row>
    <row r="372" spans="1:6" x14ac:dyDescent="0.25">
      <c r="A372" s="86">
        <v>2021</v>
      </c>
      <c r="B372" s="91">
        <f>'CALCULATION of avg returns'!AO372</f>
        <v>2.0961919180155189E-3</v>
      </c>
      <c r="C372" s="92">
        <f>'CALCULATION of avg returns'!AP372</f>
        <v>3.3927942270300118E-4</v>
      </c>
      <c r="D372" s="93">
        <f>'CALCULATION of avg returns'!AQ372</f>
        <v>1.6818733658417713E-3</v>
      </c>
      <c r="E372" s="94">
        <f>'CALCULATION of avg returns'!AR372</f>
        <v>2.4274804083487932E-3</v>
      </c>
      <c r="F372" s="7">
        <f>'CALCULATION of avg returns'!AS372</f>
        <v>7.5482875128057535E-3</v>
      </c>
    </row>
    <row r="373" spans="1:6" x14ac:dyDescent="0.25">
      <c r="A373" s="86">
        <v>2021</v>
      </c>
      <c r="B373" s="91">
        <f>'CALCULATION of avg returns'!AO373</f>
        <v>7.3891148557040992E-3</v>
      </c>
      <c r="C373" s="92">
        <f>'CALCULATION of avg returns'!AP373</f>
        <v>6.5093465868326077E-3</v>
      </c>
      <c r="D373" s="93">
        <f>'CALCULATION of avg returns'!AQ373</f>
        <v>6.8909792640260469E-3</v>
      </c>
      <c r="E373" s="94">
        <f>'CALCULATION of avg returns'!AR373</f>
        <v>5.5343004998010372E-3</v>
      </c>
      <c r="F373" s="7">
        <f>'CALCULATION of avg returns'!AS373</f>
        <v>5.3308926593394999E-3</v>
      </c>
    </row>
    <row r="374" spans="1:6" x14ac:dyDescent="0.25">
      <c r="A374" s="86">
        <v>2021</v>
      </c>
      <c r="B374" s="91">
        <f>'CALCULATION of avg returns'!AO374</f>
        <v>1.5958009286406415E-3</v>
      </c>
      <c r="C374" s="92">
        <f>'CALCULATION of avg returns'!AP374</f>
        <v>1.4170057976272692E-3</v>
      </c>
      <c r="D374" s="93">
        <f>'CALCULATION of avg returns'!AQ374</f>
        <v>2.265147462238294E-3</v>
      </c>
      <c r="E374" s="94">
        <f>'CALCULATION of avg returns'!AR374</f>
        <v>3.1853729433905975E-3</v>
      </c>
      <c r="F374" s="7">
        <f>'CALCULATION of avg returns'!AS374</f>
        <v>-3.1502234548457604E-4</v>
      </c>
    </row>
    <row r="375" spans="1:6" x14ac:dyDescent="0.25">
      <c r="A375" s="86">
        <v>2021</v>
      </c>
      <c r="B375" s="91">
        <f>'CALCULATION of avg returns'!AO375</f>
        <v>9.780303103014986E-3</v>
      </c>
      <c r="C375" s="92">
        <f>'CALCULATION of avg returns'!AP375</f>
        <v>6.6694851640622527E-3</v>
      </c>
      <c r="D375" s="93">
        <f>'CALCULATION of avg returns'!AQ375</f>
        <v>5.8800481533637858E-3</v>
      </c>
      <c r="E375" s="94">
        <f>'CALCULATION of avg returns'!AR375</f>
        <v>4.664231936378091E-3</v>
      </c>
      <c r="F375" s="7">
        <f>'CALCULATION of avg returns'!AS375</f>
        <v>-1.1006640170309867E-4</v>
      </c>
    </row>
    <row r="376" spans="1:6" x14ac:dyDescent="0.25">
      <c r="A376" s="86">
        <v>2021</v>
      </c>
      <c r="B376" s="91">
        <f>'CALCULATION of avg returns'!AO376</f>
        <v>-1.3164398144627967E-2</v>
      </c>
      <c r="C376" s="92">
        <f>'CALCULATION of avg returns'!AP376</f>
        <v>-4.2683031352311268E-3</v>
      </c>
      <c r="D376" s="93">
        <f>'CALCULATION of avg returns'!AQ376</f>
        <v>-6.3650399826124969E-3</v>
      </c>
      <c r="E376" s="94">
        <f>'CALCULATION of avg returns'!AR376</f>
        <v>-8.1722463675874234E-3</v>
      </c>
      <c r="F376" s="7">
        <f>'CALCULATION of avg returns'!AS376</f>
        <v>-1.0783170954953793E-2</v>
      </c>
    </row>
    <row r="377" spans="1:6" x14ac:dyDescent="0.25">
      <c r="A377" s="86">
        <v>2021</v>
      </c>
      <c r="B377" s="91">
        <f>'CALCULATION of avg returns'!AO377</f>
        <v>1.1558132591044374E-2</v>
      </c>
      <c r="C377" s="92">
        <f>'CALCULATION of avg returns'!AP377</f>
        <v>1.1301817931414401E-2</v>
      </c>
      <c r="D377" s="93">
        <f>'CALCULATION of avg returns'!AQ377</f>
        <v>8.0250210212939859E-3</v>
      </c>
      <c r="E377" s="94">
        <f>'CALCULATION of avg returns'!AR377</f>
        <v>6.7416430761105522E-3</v>
      </c>
      <c r="F377" s="7">
        <f>'CALCULATION of avg returns'!AS377</f>
        <v>-7.3459022091058703E-3</v>
      </c>
    </row>
    <row r="378" spans="1:6" x14ac:dyDescent="0.25">
      <c r="A378" s="86">
        <v>2021</v>
      </c>
      <c r="B378" s="91">
        <f>'CALCULATION of avg returns'!AO378</f>
        <v>4.3038191634213289E-3</v>
      </c>
      <c r="C378" s="92">
        <f>'CALCULATION of avg returns'!AP378</f>
        <v>7.5751772506351452E-4</v>
      </c>
      <c r="D378" s="93">
        <f>'CALCULATION of avg returns'!AQ378</f>
        <v>1.4146862468259814E-3</v>
      </c>
      <c r="E378" s="94">
        <f>'CALCULATION of avg returns'!AR378</f>
        <v>1.7847614156473243E-4</v>
      </c>
      <c r="F378" s="7">
        <f>'CALCULATION of avg returns'!AS378</f>
        <v>1.0990597257648609E-2</v>
      </c>
    </row>
    <row r="379" spans="1:6" x14ac:dyDescent="0.25">
      <c r="A379" s="86">
        <v>2021</v>
      </c>
      <c r="B379" s="91">
        <f>'CALCULATION of avg returns'!AO379</f>
        <v>-2.2318084854230775E-2</v>
      </c>
      <c r="C379" s="92">
        <f>'CALCULATION of avg returns'!AP379</f>
        <v>-1.7758424195002558E-2</v>
      </c>
      <c r="D379" s="93">
        <f>'CALCULATION of avg returns'!AQ379</f>
        <v>-1.5007696615458886E-2</v>
      </c>
      <c r="E379" s="94">
        <f>'CALCULATION of avg returns'!AR379</f>
        <v>-1.3605466950478276E-2</v>
      </c>
      <c r="F379" s="7">
        <f>'CALCULATION of avg returns'!AS379</f>
        <v>-4.9259512417407598E-3</v>
      </c>
    </row>
    <row r="380" spans="1:6" x14ac:dyDescent="0.25">
      <c r="A380" s="86">
        <v>2021</v>
      </c>
      <c r="B380" s="91">
        <f>'CALCULATION of avg returns'!AO380</f>
        <v>1.7784932264039197E-2</v>
      </c>
      <c r="C380" s="92">
        <f>'CALCULATION of avg returns'!AP380</f>
        <v>1.8711576759892743E-2</v>
      </c>
      <c r="D380" s="93">
        <f>'CALCULATION of avg returns'!AQ380</f>
        <v>1.5530629853321733E-2</v>
      </c>
      <c r="E380" s="94">
        <f>'CALCULATION of avg returns'!AR380</f>
        <v>1.4516751304643227E-2</v>
      </c>
      <c r="F380" s="7">
        <f>'CALCULATION of avg returns'!AS380</f>
        <v>3.318541856521254E-3</v>
      </c>
    </row>
    <row r="381" spans="1:6" x14ac:dyDescent="0.25">
      <c r="A381" s="86">
        <v>2021</v>
      </c>
      <c r="B381" s="91">
        <f>'CALCULATION of avg returns'!AO381</f>
        <v>7.7080653613454779E-3</v>
      </c>
      <c r="C381" s="92">
        <f>'CALCULATION of avg returns'!AP381</f>
        <v>2.6051627270488836E-3</v>
      </c>
      <c r="D381" s="93">
        <f>'CALCULATION of avg returns'!AQ381</f>
        <v>1.7751945399405191E-3</v>
      </c>
      <c r="E381" s="94">
        <f>'CALCULATION of avg returns'!AR381</f>
        <v>-3.0750587263435271E-4</v>
      </c>
      <c r="F381" s="7">
        <f>'CALCULATION of avg returns'!AS381</f>
        <v>4.8761488617500388E-3</v>
      </c>
    </row>
    <row r="382" spans="1:6" x14ac:dyDescent="0.25">
      <c r="A382" s="86">
        <v>2021</v>
      </c>
      <c r="B382" s="91">
        <f>'CALCULATION of avg returns'!AO382</f>
        <v>-1.2300971975341263E-2</v>
      </c>
      <c r="C382" s="92">
        <f>'CALCULATION of avg returns'!AP382</f>
        <v>-7.6256278744464513E-3</v>
      </c>
      <c r="D382" s="93">
        <f>'CALCULATION of avg returns'!AQ382</f>
        <v>-7.4111518317255352E-3</v>
      </c>
      <c r="E382" s="94">
        <f>'CALCULATION of avg returns'!AR382</f>
        <v>-7.6754505709723461E-3</v>
      </c>
      <c r="F382" s="7">
        <f>'CALCULATION of avg returns'!AS382</f>
        <v>-7.2643477681585324E-3</v>
      </c>
    </row>
    <row r="383" spans="1:6" x14ac:dyDescent="0.25">
      <c r="A383" s="86">
        <v>2021</v>
      </c>
      <c r="B383" s="91">
        <f>'CALCULATION of avg returns'!AO383</f>
        <v>6.5382001282750131E-3</v>
      </c>
      <c r="C383" s="92">
        <f>'CALCULATION of avg returns'!AP383</f>
        <v>7.3083428727638367E-3</v>
      </c>
      <c r="D383" s="93">
        <f>'CALCULATION of avg returns'!AQ383</f>
        <v>7.2910713376299584E-3</v>
      </c>
      <c r="E383" s="94">
        <f>'CALCULATION of avg returns'!AR383</f>
        <v>4.3305447388744958E-3</v>
      </c>
      <c r="F383" s="7">
        <f>'CALCULATION of avg returns'!AS383</f>
        <v>6.4207366918412972E-4</v>
      </c>
    </row>
    <row r="384" spans="1:6" x14ac:dyDescent="0.25">
      <c r="A384" s="86">
        <v>2021</v>
      </c>
      <c r="B384" s="91">
        <f>'CALCULATION of avg returns'!AO384</f>
        <v>-1.8811937686645155E-2</v>
      </c>
      <c r="C384" s="92">
        <f>'CALCULATION of avg returns'!AP384</f>
        <v>-9.9903742998045421E-3</v>
      </c>
      <c r="D384" s="93">
        <f>'CALCULATION of avg returns'!AQ384</f>
        <v>-1.0898172309092393E-2</v>
      </c>
      <c r="E384" s="94">
        <f>'CALCULATION of avg returns'!AR384</f>
        <v>-1.0008072204223133E-2</v>
      </c>
      <c r="F384" s="7">
        <f>'CALCULATION of avg returns'!AS384</f>
        <v>-1.3208171203260411E-2</v>
      </c>
    </row>
    <row r="385" spans="1:6" x14ac:dyDescent="0.25">
      <c r="A385" s="86">
        <v>2021</v>
      </c>
      <c r="B385" s="91">
        <f>'CALCULATION of avg returns'!AO385</f>
        <v>4.6719913151363592E-3</v>
      </c>
      <c r="C385" s="92">
        <f>'CALCULATION of avg returns'!AP385</f>
        <v>-1.6276111380001351E-3</v>
      </c>
      <c r="D385" s="93">
        <f>'CALCULATION of avg returns'!AQ385</f>
        <v>-1.0223119584930433E-4</v>
      </c>
      <c r="E385" s="94">
        <f>'CALCULATION of avg returns'!AR385</f>
        <v>1.8318396983461375E-3</v>
      </c>
      <c r="F385" s="7">
        <f>'CALCULATION of avg returns'!AS385</f>
        <v>4.2660126065151511E-3</v>
      </c>
    </row>
    <row r="386" spans="1:6" x14ac:dyDescent="0.25">
      <c r="A386" s="86">
        <v>2021</v>
      </c>
      <c r="B386" s="91">
        <f>'CALCULATION of avg returns'!AO386</f>
        <v>-3.4442836468885608E-3</v>
      </c>
      <c r="C386" s="92">
        <f>'CALCULATION of avg returns'!AP386</f>
        <v>-2.0807324178109331E-3</v>
      </c>
      <c r="D386" s="93">
        <f>'CALCULATION of avg returns'!AQ386</f>
        <v>-1.9113508109751263E-3</v>
      </c>
      <c r="E386" s="94">
        <f>'CALCULATION of avg returns'!AR386</f>
        <v>-1.6020004750762153E-3</v>
      </c>
      <c r="F386" s="7">
        <f>'CALCULATION of avg returns'!AS386</f>
        <v>5.8550764758806386E-3</v>
      </c>
    </row>
    <row r="387" spans="1:6" x14ac:dyDescent="0.25">
      <c r="A387" s="86">
        <v>2021</v>
      </c>
      <c r="B387" s="91">
        <f>'CALCULATION of avg returns'!AO387</f>
        <v>4.6276127133491572E-3</v>
      </c>
      <c r="C387" s="92">
        <f>'CALCULATION of avg returns'!AP387</f>
        <v>3.0179788999422862E-3</v>
      </c>
      <c r="D387" s="93">
        <f>'CALCULATION of avg returns'!AQ387</f>
        <v>1.8154191114120178E-3</v>
      </c>
      <c r="E387" s="94">
        <f>'CALCULATION of avg returns'!AR387</f>
        <v>1.3150104850418547E-3</v>
      </c>
      <c r="F387" s="7">
        <f>'CALCULATION of avg returns'!AS387</f>
        <v>-3.0182932423257957E-3</v>
      </c>
    </row>
    <row r="388" spans="1:6" x14ac:dyDescent="0.25">
      <c r="A388" s="86">
        <v>2021</v>
      </c>
      <c r="B388" s="91">
        <f>'CALCULATION of avg returns'!AO388</f>
        <v>-9.7811527305314682E-3</v>
      </c>
      <c r="C388" s="92">
        <f>'CALCULATION of avg returns'!AP388</f>
        <v>-2.5417045279200554E-3</v>
      </c>
      <c r="D388" s="93">
        <f>'CALCULATION of avg returns'!AQ388</f>
        <v>-4.1582403599263107E-3</v>
      </c>
      <c r="E388" s="94">
        <f>'CALCULATION of avg returns'!AR388</f>
        <v>-6.4430093900694251E-3</v>
      </c>
      <c r="F388" s="7">
        <f>'CALCULATION of avg returns'!AS388</f>
        <v>-5.7021216554863814E-3</v>
      </c>
    </row>
    <row r="389" spans="1:6" x14ac:dyDescent="0.25">
      <c r="A389" s="86">
        <v>2021</v>
      </c>
      <c r="B389" s="91">
        <f>'CALCULATION of avg returns'!AO389</f>
        <v>1.2904355950017564E-2</v>
      </c>
      <c r="C389" s="92">
        <f>'CALCULATION of avg returns'!AP389</f>
        <v>1.1795543905635619E-2</v>
      </c>
      <c r="D389" s="93">
        <f>'CALCULATION of avg returns'!AQ389</f>
        <v>1.0518870077123038E-2</v>
      </c>
      <c r="E389" s="94">
        <f>'CALCULATION of avg returns'!AR389</f>
        <v>8.663072656354142E-3</v>
      </c>
      <c r="F389" s="7">
        <f>'CALCULATION of avg returns'!AS389</f>
        <v>2.2442620927937101E-3</v>
      </c>
    </row>
    <row r="390" spans="1:6" x14ac:dyDescent="0.25">
      <c r="A390" s="86">
        <v>2021</v>
      </c>
      <c r="B390" s="91">
        <f>'CALCULATION of avg returns'!AO390</f>
        <v>-2.8688918352837309E-2</v>
      </c>
      <c r="C390" s="92">
        <f>'CALCULATION of avg returns'!AP390</f>
        <v>-2.6875053087573153E-2</v>
      </c>
      <c r="D390" s="93">
        <f>'CALCULATION of avg returns'!AQ390</f>
        <v>-2.6627452751371586E-2</v>
      </c>
      <c r="E390" s="94">
        <f>'CALCULATION of avg returns'!AR390</f>
        <v>-2.5558318583908116E-2</v>
      </c>
      <c r="F390" s="7">
        <f>'CALCULATION of avg returns'!AS390</f>
        <v>-2.294794351891034E-2</v>
      </c>
    </row>
    <row r="391" spans="1:6" x14ac:dyDescent="0.25">
      <c r="A391" s="86">
        <v>2021</v>
      </c>
      <c r="B391" s="91">
        <f>'CALCULATION of avg returns'!AO391</f>
        <v>2.4046450898156269E-2</v>
      </c>
      <c r="C391" s="92">
        <f>'CALCULATION of avg returns'!AP391</f>
        <v>2.4597175427264587E-2</v>
      </c>
      <c r="D391" s="93">
        <f>'CALCULATION of avg returns'!AQ391</f>
        <v>2.5152089821435887E-2</v>
      </c>
      <c r="E391" s="94">
        <f>'CALCULATION of avg returns'!AR391</f>
        <v>2.4146379646273412E-2</v>
      </c>
      <c r="F391" s="7">
        <f>'CALCULATION of avg returns'!AS391</f>
        <v>1.2763363492023448E-2</v>
      </c>
    </row>
    <row r="392" spans="1:6" x14ac:dyDescent="0.25">
      <c r="A392" s="86">
        <v>2021</v>
      </c>
      <c r="B392" s="91">
        <f>'CALCULATION of avg returns'!AO392</f>
        <v>6.4910603031093604E-3</v>
      </c>
      <c r="C392" s="92">
        <f>'CALCULATION of avg returns'!AP392</f>
        <v>1.0137667825257352E-2</v>
      </c>
      <c r="D392" s="93">
        <f>'CALCULATION of avg returns'!AQ392</f>
        <v>8.9608979000723003E-3</v>
      </c>
      <c r="E392" s="94">
        <f>'CALCULATION of avg returns'!AR392</f>
        <v>8.1751797931801148E-3</v>
      </c>
      <c r="F392" s="7">
        <f>'CALCULATION of avg returns'!AS392</f>
        <v>7.7562301020114395E-3</v>
      </c>
    </row>
    <row r="393" spans="1:6" x14ac:dyDescent="0.25">
      <c r="A393" s="86">
        <v>2021</v>
      </c>
      <c r="B393" s="91">
        <f>'CALCULATION of avg returns'!AO393</f>
        <v>8.4261845123274025E-3</v>
      </c>
      <c r="C393" s="92">
        <f>'CALCULATION of avg returns'!AP393</f>
        <v>9.9853256194442318E-3</v>
      </c>
      <c r="D393" s="93">
        <f>'CALCULATION of avg returns'!AQ393</f>
        <v>8.5028482999909612E-3</v>
      </c>
      <c r="E393" s="94">
        <f>'CALCULATION of avg returns'!AR393</f>
        <v>5.398009586719061E-3</v>
      </c>
      <c r="F393" s="7">
        <f>'CALCULATION of avg returns'!AS393</f>
        <v>8.7830308941683911E-3</v>
      </c>
    </row>
    <row r="394" spans="1:6" x14ac:dyDescent="0.25">
      <c r="A394" s="86">
        <v>2021</v>
      </c>
      <c r="B394" s="91">
        <f>'CALCULATION of avg returns'!AO394</f>
        <v>4.6727637827499247E-3</v>
      </c>
      <c r="C394" s="92">
        <f>'CALCULATION of avg returns'!AP394</f>
        <v>3.3191937073098554E-3</v>
      </c>
      <c r="D394" s="93">
        <f>'CALCULATION of avg returns'!AQ394</f>
        <v>2.3961949980125649E-3</v>
      </c>
      <c r="E394" s="94">
        <f>'CALCULATION of avg returns'!AR394</f>
        <v>1.8623530330917162E-3</v>
      </c>
      <c r="F394" s="7">
        <f>'CALCULATION of avg returns'!AS394</f>
        <v>-8.4755486540858782E-4</v>
      </c>
    </row>
    <row r="395" spans="1:6" x14ac:dyDescent="0.25">
      <c r="A395" s="86">
        <v>2021</v>
      </c>
      <c r="B395" s="91">
        <f>'CALCULATION of avg returns'!AO395</f>
        <v>-1.2446953622309938E-2</v>
      </c>
      <c r="C395" s="92">
        <f>'CALCULATION of avg returns'!AP395</f>
        <v>-5.8840419290005202E-3</v>
      </c>
      <c r="D395" s="93">
        <f>'CALCULATION of avg returns'!AQ395</f>
        <v>-7.6927556648798585E-3</v>
      </c>
      <c r="E395" s="94">
        <f>'CALCULATION of avg returns'!AR395</f>
        <v>-8.670593611943566E-3</v>
      </c>
      <c r="F395" s="7">
        <f>'CALCULATION of avg returns'!AS395</f>
        <v>-9.1625822435158575E-3</v>
      </c>
    </row>
    <row r="396" spans="1:6" x14ac:dyDescent="0.25">
      <c r="A396" s="86">
        <v>2021</v>
      </c>
      <c r="B396" s="91">
        <f>'CALCULATION of avg returns'!AO396</f>
        <v>-9.2946074011549251E-3</v>
      </c>
      <c r="C396" s="92">
        <f>'CALCULATION of avg returns'!AP396</f>
        <v>-1.2080520056760727E-2</v>
      </c>
      <c r="D396" s="93">
        <f>'CALCULATION of avg returns'!AQ396</f>
        <v>-1.1706839935722971E-2</v>
      </c>
      <c r="E396" s="94">
        <f>'CALCULATION of avg returns'!AR396</f>
        <v>-9.1507309425322442E-3</v>
      </c>
      <c r="F396" s="7">
        <f>'CALCULATION of avg returns'!AS396</f>
        <v>-8.1624831751162807E-3</v>
      </c>
    </row>
    <row r="397" spans="1:6" x14ac:dyDescent="0.25">
      <c r="A397" s="86">
        <v>2021</v>
      </c>
      <c r="B397" s="91">
        <f>'CALCULATION of avg returns'!AO397</f>
        <v>-2.4001549111681238E-2</v>
      </c>
      <c r="C397" s="92">
        <f>'CALCULATION of avg returns'!AP397</f>
        <v>-1.8329654126290815E-2</v>
      </c>
      <c r="D397" s="93">
        <f>'CALCULATION of avg returns'!AQ397</f>
        <v>-1.961621554366642E-2</v>
      </c>
      <c r="E397" s="94">
        <f>'CALCULATION of avg returns'!AR397</f>
        <v>-2.0889145731055752E-2</v>
      </c>
      <c r="F397" s="7">
        <f>'CALCULATION of avg returns'!AS397</f>
        <v>-2.5707942196081485E-2</v>
      </c>
    </row>
    <row r="398" spans="1:6" x14ac:dyDescent="0.25">
      <c r="A398" s="86">
        <v>2021</v>
      </c>
      <c r="B398" s="91">
        <f>'CALCULATION of avg returns'!AO398</f>
        <v>1.1140209908140577E-2</v>
      </c>
      <c r="C398" s="92">
        <f>'CALCULATION of avg returns'!AP398</f>
        <v>8.1792088395883037E-3</v>
      </c>
      <c r="D398" s="93">
        <f>'CALCULATION of avg returns'!AQ398</f>
        <v>8.2723053715184347E-3</v>
      </c>
      <c r="E398" s="94">
        <f>'CALCULATION of avg returns'!AR398</f>
        <v>9.1569600250422222E-3</v>
      </c>
      <c r="F398" s="7">
        <f>'CALCULATION of avg returns'!AS398</f>
        <v>8.251709111262202E-3</v>
      </c>
    </row>
    <row r="399" spans="1:6" x14ac:dyDescent="0.25">
      <c r="A399" s="86">
        <v>2021</v>
      </c>
      <c r="B399" s="91">
        <f>'CALCULATION of avg returns'!AO399</f>
        <v>9.6832108624628106E-3</v>
      </c>
      <c r="C399" s="92">
        <f>'CALCULATION of avg returns'!AP399</f>
        <v>1.1953078174501175E-2</v>
      </c>
      <c r="D399" s="93">
        <f>'CALCULATION of avg returns'!AQ399</f>
        <v>1.4274802827497915E-2</v>
      </c>
      <c r="E399" s="94">
        <f>'CALCULATION of avg returns'!AR399</f>
        <v>1.6533280514534916E-2</v>
      </c>
      <c r="F399" s="7">
        <f>'CALCULATION of avg returns'!AS399</f>
        <v>1.2227095014155647E-2</v>
      </c>
    </row>
    <row r="400" spans="1:6" x14ac:dyDescent="0.25">
      <c r="A400" s="86">
        <v>2021</v>
      </c>
      <c r="B400" s="91">
        <f>'CALCULATION of avg returns'!AO400</f>
        <v>6.4518636557970585E-3</v>
      </c>
      <c r="C400" s="92">
        <f>'CALCULATION of avg returns'!AP400</f>
        <v>5.2332763609901616E-3</v>
      </c>
      <c r="D400" s="93">
        <f>'CALCULATION of avg returns'!AQ400</f>
        <v>4.0811491523225002E-3</v>
      </c>
      <c r="E400" s="94">
        <f>'CALCULATION of avg returns'!AR400</f>
        <v>3.1506715856848976E-3</v>
      </c>
      <c r="F400" s="7">
        <f>'CALCULATION of avg returns'!AS400</f>
        <v>1.4432915383096769E-2</v>
      </c>
    </row>
    <row r="401" spans="1:6" x14ac:dyDescent="0.25">
      <c r="A401" s="86">
        <v>2021</v>
      </c>
      <c r="B401" s="91">
        <f>'CALCULATION of avg returns'!AO401</f>
        <v>2.3440818690866883E-2</v>
      </c>
      <c r="C401" s="92">
        <f>'CALCULATION of avg returns'!AP401</f>
        <v>2.1442790466691387E-2</v>
      </c>
      <c r="D401" s="93">
        <f>'CALCULATION of avg returns'!AQ401</f>
        <v>1.9457646543297392E-2</v>
      </c>
      <c r="E401" s="94">
        <f>'CALCULATION of avg returns'!AR401</f>
        <v>1.9623436712629855E-2</v>
      </c>
      <c r="F401" s="7">
        <f>'CALCULATION of avg returns'!AS401</f>
        <v>5.5946432295086159E-3</v>
      </c>
    </row>
    <row r="402" spans="1:6" x14ac:dyDescent="0.25">
      <c r="A402" s="86">
        <v>2021</v>
      </c>
      <c r="B402" s="91">
        <f>'CALCULATION of avg returns'!AO402</f>
        <v>-1.6979850577315565E-4</v>
      </c>
      <c r="C402" s="92">
        <f>'CALCULATION of avg returns'!AP402</f>
        <v>-3.4816072252622531E-3</v>
      </c>
      <c r="D402" s="93">
        <f>'CALCULATION of avg returns'!AQ402</f>
        <v>-2.8572924329968129E-3</v>
      </c>
      <c r="E402" s="94">
        <f>'CALCULATION of avg returns'!AR402</f>
        <v>-2.4243665915453477E-3</v>
      </c>
      <c r="F402" s="7">
        <f>'CALCULATION of avg returns'!AS402</f>
        <v>1.0414314613679226E-3</v>
      </c>
    </row>
    <row r="403" spans="1:6" x14ac:dyDescent="0.25">
      <c r="A403" s="86">
        <v>2021</v>
      </c>
      <c r="B403" s="91">
        <f>'CALCULATION of avg returns'!AO403</f>
        <v>-1.8228134729691477E-2</v>
      </c>
      <c r="C403" s="92">
        <f>'CALCULATION of avg returns'!AP403</f>
        <v>-1.2060746137212067E-2</v>
      </c>
      <c r="D403" s="93">
        <f>'CALCULATION of avg returns'!AQ403</f>
        <v>-9.983586354015403E-3</v>
      </c>
      <c r="E403" s="94">
        <f>'CALCULATION of avg returns'!AR403</f>
        <v>-1.1327994811605806E-2</v>
      </c>
      <c r="F403" s="7">
        <f>'CALCULATION of avg returns'!AS403</f>
        <v>-7.3652956475778604E-5</v>
      </c>
    </row>
    <row r="404" spans="1:6" x14ac:dyDescent="0.25">
      <c r="A404" s="86">
        <v>2021</v>
      </c>
      <c r="B404" s="91">
        <f>'CALCULATION of avg returns'!AO404</f>
        <v>3.2510715178073704E-2</v>
      </c>
      <c r="C404" s="92">
        <f>'CALCULATION of avg returns'!AP404</f>
        <v>2.5432950255710584E-2</v>
      </c>
      <c r="D404" s="93">
        <f>'CALCULATION of avg returns'!AQ404</f>
        <v>2.2323260234285339E-2</v>
      </c>
      <c r="E404" s="94">
        <f>'CALCULATION of avg returns'!AR404</f>
        <v>1.9050760117129202E-2</v>
      </c>
      <c r="F404" s="7">
        <f>'CALCULATION of avg returns'!AS404</f>
        <v>2.1744568077992064E-3</v>
      </c>
    </row>
    <row r="405" spans="1:6" x14ac:dyDescent="0.25">
      <c r="A405" s="86">
        <v>2021</v>
      </c>
      <c r="B405" s="91">
        <f>'CALCULATION of avg returns'!AO405</f>
        <v>5.6682272130753253E-3</v>
      </c>
      <c r="C405" s="92">
        <f>'CALCULATION of avg returns'!AP405</f>
        <v>-9.3870271285096079E-4</v>
      </c>
      <c r="D405" s="93">
        <f>'CALCULATION of avg returns'!AQ405</f>
        <v>-1.0429208335722981E-3</v>
      </c>
      <c r="E405" s="94">
        <f>'CALCULATION of avg returns'!AR405</f>
        <v>-5.9365008976256526E-4</v>
      </c>
      <c r="F405" s="7">
        <f>'CALCULATION of avg returns'!AS405</f>
        <v>1.5776160128867581E-2</v>
      </c>
    </row>
    <row r="406" spans="1:6" x14ac:dyDescent="0.25">
      <c r="A406" s="86">
        <v>2021</v>
      </c>
      <c r="B406" s="91">
        <f>'CALCULATION of avg returns'!AO406</f>
        <v>-6.941230911614993E-4</v>
      </c>
      <c r="C406" s="92">
        <f>'CALCULATION of avg returns'!AP406</f>
        <v>7.3532715930879633E-4</v>
      </c>
      <c r="D406" s="93">
        <f>'CALCULATION of avg returns'!AQ406</f>
        <v>-1.0932038250912264E-5</v>
      </c>
      <c r="E406" s="94">
        <f>'CALCULATION of avg returns'!AR406</f>
        <v>-2.4815716023762501E-3</v>
      </c>
      <c r="F406" s="7">
        <f>'CALCULATION of avg returns'!AS406</f>
        <v>-5.5443586376978174E-3</v>
      </c>
    </row>
    <row r="407" spans="1:6" x14ac:dyDescent="0.25">
      <c r="A407" s="86">
        <v>2021</v>
      </c>
      <c r="B407" s="91">
        <f>'CALCULATION of avg returns'!AO407</f>
        <v>2.023616577911545E-2</v>
      </c>
      <c r="C407" s="92">
        <f>'CALCULATION of avg returns'!AP407</f>
        <v>1.7761431038212993E-2</v>
      </c>
      <c r="D407" s="93">
        <f>'CALCULATION of avg returns'!AQ407</f>
        <v>1.6912048057765361E-2</v>
      </c>
      <c r="E407" s="94">
        <f>'CALCULATION of avg returns'!AR407</f>
        <v>1.6377505905480122E-2</v>
      </c>
      <c r="F407" s="7">
        <f>'CALCULATION of avg returns'!AS407</f>
        <v>6.4150468622812254E-3</v>
      </c>
    </row>
    <row r="408" spans="1:6" x14ac:dyDescent="0.25">
      <c r="A408" s="86">
        <v>2021</v>
      </c>
      <c r="B408" s="91">
        <f>'CALCULATION of avg returns'!AO408</f>
        <v>6.1728395061729528E-3</v>
      </c>
      <c r="C408" s="92">
        <f>'CALCULATION of avg returns'!AP408</f>
        <v>9.4697577410558127E-3</v>
      </c>
      <c r="D408" s="93">
        <f>'CALCULATION of avg returns'!AQ408</f>
        <v>1.0298832781034129E-2</v>
      </c>
      <c r="E408" s="94">
        <f>'CALCULATION of avg returns'!AR408</f>
        <v>7.9870964098652953E-3</v>
      </c>
      <c r="F408" s="7">
        <f>'CALCULATION of avg returns'!AS408</f>
        <v>7.3516675678646556E-3</v>
      </c>
    </row>
    <row r="409" spans="1:6" x14ac:dyDescent="0.25">
      <c r="A409" s="86">
        <v>2021</v>
      </c>
      <c r="B409" s="91">
        <f>'CALCULATION of avg returns'!AO409</f>
        <v>8.5438469866474954E-3</v>
      </c>
      <c r="C409" s="92">
        <f>'CALCULATION of avg returns'!AP409</f>
        <v>6.5241317381920152E-3</v>
      </c>
      <c r="D409" s="93">
        <f>'CALCULATION of avg returns'!AQ409</f>
        <v>4.312167975037029E-3</v>
      </c>
      <c r="E409" s="94">
        <f>'CALCULATION of avg returns'!AR409</f>
        <v>3.8428543917088352E-3</v>
      </c>
      <c r="F409" s="7">
        <f>'CALCULATION of avg returns'!AS409</f>
        <v>6.3515606777391062E-3</v>
      </c>
    </row>
    <row r="410" spans="1:6" x14ac:dyDescent="0.25">
      <c r="A410" s="86">
        <v>2021</v>
      </c>
      <c r="B410" s="91">
        <f>'CALCULATION of avg returns'!AO410</f>
        <v>-2.1737769150260559E-3</v>
      </c>
      <c r="C410" s="92">
        <f>'CALCULATION of avg returns'!AP410</f>
        <v>4.9738870927638565E-4</v>
      </c>
      <c r="D410" s="93">
        <f>'CALCULATION of avg returns'!AQ410</f>
        <v>1.5945583709015079E-3</v>
      </c>
      <c r="E410" s="94">
        <f>'CALCULATION of avg returns'!AR410</f>
        <v>1.8504146428662449E-3</v>
      </c>
      <c r="F410" s="7">
        <f>'CALCULATION of avg returns'!AS410</f>
        <v>3.0101328261966701E-3</v>
      </c>
    </row>
    <row r="411" spans="1:6" x14ac:dyDescent="0.25">
      <c r="A411" s="86">
        <v>2021</v>
      </c>
      <c r="B411" s="91">
        <f>'CALCULATION of avg returns'!AO411</f>
        <v>3.4425876784048609E-3</v>
      </c>
      <c r="C411" s="92">
        <f>'CALCULATION of avg returns'!AP411</f>
        <v>3.5115545928372537E-3</v>
      </c>
      <c r="D411" s="93">
        <f>'CALCULATION of avg returns'!AQ411</f>
        <v>2.7609114181140122E-3</v>
      </c>
      <c r="E411" s="94">
        <f>'CALCULATION of avg returns'!AR411</f>
        <v>1.36827482478779E-3</v>
      </c>
      <c r="F411" s="7">
        <f>'CALCULATION of avg returns'!AS411</f>
        <v>1.7997706958817908E-3</v>
      </c>
    </row>
    <row r="412" spans="1:6" x14ac:dyDescent="0.25">
      <c r="A412" s="86">
        <v>2021</v>
      </c>
      <c r="B412" s="91">
        <f>'CALCULATION of avg returns'!AO412</f>
        <v>2.6534915302694837E-3</v>
      </c>
      <c r="C412" s="92">
        <f>'CALCULATION of avg returns'!AP412</f>
        <v>-1.2542315570951243E-3</v>
      </c>
      <c r="D412" s="93">
        <f>'CALCULATION of avg returns'!AQ412</f>
        <v>-8.3074001793330952E-4</v>
      </c>
      <c r="E412" s="94">
        <f>'CALCULATION of avg returns'!AR412</f>
        <v>-2.3694787494438398E-3</v>
      </c>
      <c r="F412" s="7">
        <f>'CALCULATION of avg returns'!AS412</f>
        <v>6.5015429520286598E-3</v>
      </c>
    </row>
    <row r="413" spans="1:6" x14ac:dyDescent="0.25">
      <c r="A413" s="86">
        <v>2021</v>
      </c>
      <c r="B413" s="91">
        <f>'CALCULATION of avg returns'!AO413</f>
        <v>5.6582757852530127E-3</v>
      </c>
      <c r="C413" s="92">
        <f>'CALCULATION of avg returns'!AP413</f>
        <v>8.1095976694768688E-4</v>
      </c>
      <c r="D413" s="93">
        <f>'CALCULATION of avg returns'!AQ413</f>
        <v>1.3672416296042294E-3</v>
      </c>
      <c r="E413" s="94">
        <f>'CALCULATION of avg returns'!AR413</f>
        <v>1.3313142894979403E-3</v>
      </c>
      <c r="F413" s="7">
        <f>'CALCULATION of avg returns'!AS413</f>
        <v>7.0368944818419816E-4</v>
      </c>
    </row>
    <row r="414" spans="1:6" x14ac:dyDescent="0.25">
      <c r="A414" s="86">
        <v>2021</v>
      </c>
      <c r="B414" s="91">
        <f>'CALCULATION of avg returns'!AO414</f>
        <v>1.2050327839801139E-3</v>
      </c>
      <c r="C414" s="92">
        <f>'CALCULATION of avg returns'!AP414</f>
        <v>2.1280278177683849E-3</v>
      </c>
      <c r="D414" s="93">
        <f>'CALCULATION of avg returns'!AQ414</f>
        <v>3.1024057482805468E-3</v>
      </c>
      <c r="E414" s="94">
        <f>'CALCULATION of avg returns'!AR414</f>
        <v>3.3430032733938716E-3</v>
      </c>
      <c r="F414" s="7">
        <f>'CALCULATION of avg returns'!AS414</f>
        <v>1.3858365740475088E-3</v>
      </c>
    </row>
    <row r="415" spans="1:6" x14ac:dyDescent="0.25">
      <c r="A415" s="86">
        <v>2021</v>
      </c>
      <c r="B415" s="91">
        <f>'CALCULATION of avg returns'!AO415</f>
        <v>3.7169457325922435E-3</v>
      </c>
      <c r="C415" s="92">
        <f>'CALCULATION of avg returns'!AP415</f>
        <v>3.8976790557646145E-3</v>
      </c>
      <c r="D415" s="93">
        <f>'CALCULATION of avg returns'!AQ415</f>
        <v>4.632646626025104E-3</v>
      </c>
      <c r="E415" s="94">
        <f>'CALCULATION of avg returns'!AR415</f>
        <v>5.4895118236974513E-3</v>
      </c>
      <c r="F415" s="7">
        <f>'CALCULATION of avg returns'!AS415</f>
        <v>4.9522005626567349E-3</v>
      </c>
    </row>
    <row r="416" spans="1:6" x14ac:dyDescent="0.25">
      <c r="A416" s="86">
        <v>2021</v>
      </c>
      <c r="B416" s="91">
        <f>'CALCULATION of avg returns'!AO416</f>
        <v>-1.5077237779501829E-3</v>
      </c>
      <c r="C416" s="92">
        <f>'CALCULATION of avg returns'!AP416</f>
        <v>2.4436972161403091E-3</v>
      </c>
      <c r="D416" s="93">
        <f>'CALCULATION of avg returns'!AQ416</f>
        <v>1.7289046172999755E-3</v>
      </c>
      <c r="E416" s="94">
        <f>'CALCULATION of avg returns'!AR416</f>
        <v>2.508111688593901E-3</v>
      </c>
      <c r="F416" s="7">
        <f>'CALCULATION of avg returns'!AS416</f>
        <v>4.4711954357337571E-3</v>
      </c>
    </row>
    <row r="417" spans="1:6" x14ac:dyDescent="0.25">
      <c r="A417" s="86">
        <v>2021</v>
      </c>
      <c r="B417" s="91">
        <f>'CALCULATION of avg returns'!AO417</f>
        <v>-3.2407611815091213E-2</v>
      </c>
      <c r="C417" s="92">
        <f>'CALCULATION of avg returns'!AP417</f>
        <v>-2.3164381691596701E-2</v>
      </c>
      <c r="D417" s="93">
        <f>'CALCULATION of avg returns'!AQ417</f>
        <v>-1.9948614041317647E-2</v>
      </c>
      <c r="E417" s="94">
        <f>'CALCULATION of avg returns'!AR417</f>
        <v>-1.6711030966682982E-2</v>
      </c>
      <c r="F417" s="7">
        <f>'CALCULATION of avg returns'!AS417</f>
        <v>-9.9061234685519483E-3</v>
      </c>
    </row>
    <row r="418" spans="1:6" x14ac:dyDescent="0.25">
      <c r="A418" s="86">
        <v>2021</v>
      </c>
      <c r="B418" s="91">
        <f>'CALCULATION of avg returns'!AO418</f>
        <v>-5.9320100387862717E-3</v>
      </c>
      <c r="C418" s="92">
        <f>'CALCULATION of avg returns'!AP418</f>
        <v>-5.6698849252935675E-4</v>
      </c>
      <c r="D418" s="93">
        <f>'CALCULATION of avg returns'!AQ418</f>
        <v>-1.8409778762948643E-3</v>
      </c>
      <c r="E418" s="94">
        <f>'CALCULATION of avg returns'!AR418</f>
        <v>-1.970388180470687E-3</v>
      </c>
      <c r="F418" s="7">
        <f>'CALCULATION of avg returns'!AS418</f>
        <v>-4.1540580541348602E-3</v>
      </c>
    </row>
    <row r="419" spans="1:6" x14ac:dyDescent="0.25">
      <c r="A419" s="86">
        <v>2021</v>
      </c>
      <c r="B419" s="91">
        <f>'CALCULATION of avg returns'!AO419</f>
        <v>-2.3686022492540645E-2</v>
      </c>
      <c r="C419" s="92">
        <f>'CALCULATION of avg returns'!AP419</f>
        <v>-3.0223248529787812E-2</v>
      </c>
      <c r="D419" s="93">
        <f>'CALCULATION of avg returns'!AQ419</f>
        <v>-2.977421774281807E-2</v>
      </c>
      <c r="E419" s="94">
        <f>'CALCULATION of avg returns'!AR419</f>
        <v>-2.6139023556330684E-2</v>
      </c>
      <c r="F419" s="7">
        <f>'CALCULATION of avg returns'!AS419</f>
        <v>-4.3260456819818639E-3</v>
      </c>
    </row>
    <row r="420" spans="1:6" x14ac:dyDescent="0.25">
      <c r="A420" s="86">
        <v>2021</v>
      </c>
      <c r="B420" s="91">
        <f>'CALCULATION of avg returns'!AO420</f>
        <v>-6.5936339273120509E-2</v>
      </c>
      <c r="C420" s="92">
        <f>'CALCULATION of avg returns'!AP420</f>
        <v>-5.3905635270805136E-2</v>
      </c>
      <c r="D420" s="93">
        <f>'CALCULATION of avg returns'!AQ420</f>
        <v>-4.8938371050184504E-2</v>
      </c>
      <c r="E420" s="94">
        <f>'CALCULATION of avg returns'!AR420</f>
        <v>-4.2875121303069856E-2</v>
      </c>
      <c r="F420" s="7">
        <f>'CALCULATION of avg returns'!AS420</f>
        <v>-2.943900209179643E-2</v>
      </c>
    </row>
    <row r="421" spans="1:6" x14ac:dyDescent="0.25">
      <c r="A421" s="86">
        <v>2021</v>
      </c>
      <c r="B421" s="91">
        <f>'CALCULATION of avg returns'!AO421</f>
        <v>1.5000050335737755E-3</v>
      </c>
      <c r="C421" s="92">
        <f>'CALCULATION of avg returns'!AP421</f>
        <v>6.3182004232453003E-3</v>
      </c>
      <c r="D421" s="93">
        <f>'CALCULATION of avg returns'!AQ421</f>
        <v>6.3839819038555854E-3</v>
      </c>
      <c r="E421" s="94">
        <f>'CALCULATION of avg returns'!AR421</f>
        <v>4.0649871240920508E-3</v>
      </c>
      <c r="F421" s="7">
        <f>'CALCULATION of avg returns'!AS421</f>
        <v>1.0959129610380093E-3</v>
      </c>
    </row>
    <row r="422" spans="1:6" x14ac:dyDescent="0.25">
      <c r="A422" s="86">
        <v>2021</v>
      </c>
      <c r="B422" s="91">
        <f>'CALCULATION of avg returns'!AO422</f>
        <v>2.0295128767013185E-2</v>
      </c>
      <c r="C422" s="92">
        <f>'CALCULATION of avg returns'!AP422</f>
        <v>2.4984314489085051E-2</v>
      </c>
      <c r="D422" s="93">
        <f>'CALCULATION of avg returns'!AQ422</f>
        <v>2.2209383874268445E-2</v>
      </c>
      <c r="E422" s="94">
        <f>'CALCULATION of avg returns'!AR422</f>
        <v>2.0055304304818229E-2</v>
      </c>
      <c r="F422" s="7">
        <f>'CALCULATION of avg returns'!AS422</f>
        <v>1.3582666075917378E-2</v>
      </c>
    </row>
    <row r="423" spans="1:6" x14ac:dyDescent="0.25">
      <c r="A423" s="86">
        <v>2021</v>
      </c>
      <c r="B423" s="91">
        <f>'CALCULATION of avg returns'!AO423</f>
        <v>-2.3940650831026362E-3</v>
      </c>
      <c r="C423" s="92">
        <f>'CALCULATION of avg returns'!AP423</f>
        <v>-9.7475926527890375E-3</v>
      </c>
      <c r="D423" s="93">
        <f>'CALCULATION of avg returns'!AQ423</f>
        <v>-1.0457115703106847E-2</v>
      </c>
      <c r="E423" s="94">
        <f>'CALCULATION of avg returns'!AR423</f>
        <v>-8.8157669992780952E-3</v>
      </c>
      <c r="F423" s="7">
        <f>'CALCULATION of avg returns'!AS423</f>
        <v>-3.3723190439138621E-3</v>
      </c>
    </row>
    <row r="424" spans="1:6" x14ac:dyDescent="0.25">
      <c r="A424" s="86">
        <v>2021</v>
      </c>
      <c r="B424" s="91">
        <f>'CALCULATION of avg returns'!AO424</f>
        <v>3.8515475320468847E-3</v>
      </c>
      <c r="C424" s="92">
        <f>'CALCULATION of avg returns'!AP424</f>
        <v>2.2935584260561376E-3</v>
      </c>
      <c r="D424" s="93">
        <f>'CALCULATION of avg returns'!AQ424</f>
        <v>1.0172650913264996E-3</v>
      </c>
      <c r="E424" s="94">
        <f>'CALCULATION of avg returns'!AR424</f>
        <v>5.6885667220694317E-4</v>
      </c>
      <c r="F424" s="7">
        <f>'CALCULATION of avg returns'!AS424</f>
        <v>4.907539010865678E-3</v>
      </c>
    </row>
    <row r="425" spans="1:6" x14ac:dyDescent="0.25">
      <c r="A425" s="86">
        <v>2021</v>
      </c>
      <c r="B425" s="91">
        <f>'CALCULATION of avg returns'!AO425</f>
        <v>-1.416653549504225E-3</v>
      </c>
      <c r="C425" s="92">
        <f>'CALCULATION of avg returns'!AP425</f>
        <v>-6.2864725998265482E-3</v>
      </c>
      <c r="D425" s="93">
        <f>'CALCULATION of avg returns'!AQ425</f>
        <v>-4.6014272656564213E-3</v>
      </c>
      <c r="E425" s="94">
        <f>'CALCULATION of avg returns'!AR425</f>
        <v>-5.1130955246989438E-3</v>
      </c>
      <c r="F425" s="7">
        <f>'CALCULATION of avg returns'!AS425</f>
        <v>-7.2833627057633061E-3</v>
      </c>
    </row>
    <row r="426" spans="1:6" x14ac:dyDescent="0.25">
      <c r="A426" s="86">
        <v>2021</v>
      </c>
      <c r="B426" s="91">
        <f>'CALCULATION of avg returns'!AO426</f>
        <v>-3.1919924337956659E-3</v>
      </c>
      <c r="C426" s="92">
        <f>'CALCULATION of avg returns'!AP426</f>
        <v>7.704490005586544E-5</v>
      </c>
      <c r="D426" s="93">
        <f>'CALCULATION of avg returns'!AQ426</f>
        <v>8.8404470414441656E-4</v>
      </c>
      <c r="E426" s="94">
        <f>'CALCULATION of avg returns'!AR426</f>
        <v>1.232258364744696E-3</v>
      </c>
      <c r="F426" s="7">
        <f>'CALCULATION of avg returns'!AS426</f>
        <v>3.9267589205720004E-3</v>
      </c>
    </row>
    <row r="427" spans="1:6" x14ac:dyDescent="0.25">
      <c r="A427" s="86">
        <v>2021</v>
      </c>
      <c r="B427" s="91">
        <f>'CALCULATION of avg returns'!AO427</f>
        <v>3.498715161099052E-3</v>
      </c>
      <c r="C427" s="92">
        <f>'CALCULATION of avg returns'!AP427</f>
        <v>3.830548517427799E-3</v>
      </c>
      <c r="D427" s="93">
        <f>'CALCULATION of avg returns'!AQ427</f>
        <v>3.268076279806699E-3</v>
      </c>
      <c r="E427" s="94">
        <f>'CALCULATION of avg returns'!AR427</f>
        <v>4.2518224087960705E-3</v>
      </c>
      <c r="F427" s="7">
        <f>'CALCULATION of avg returns'!AS427</f>
        <v>4.6112077632029557E-3</v>
      </c>
    </row>
    <row r="428" spans="1:6" x14ac:dyDescent="0.25">
      <c r="A428" s="86">
        <v>2021</v>
      </c>
      <c r="B428" s="91">
        <f>'CALCULATION of avg returns'!AO428</f>
        <v>1.0833809364341005E-4</v>
      </c>
      <c r="C428" s="92">
        <f>'CALCULATION of avg returns'!AP428</f>
        <v>-1.2407106585998052E-3</v>
      </c>
      <c r="D428" s="93">
        <f>'CALCULATION of avg returns'!AQ428</f>
        <v>8.008678908776333E-4</v>
      </c>
      <c r="E428" s="94">
        <f>'CALCULATION of avg returns'!AR428</f>
        <v>-6.0536049495142868E-4</v>
      </c>
      <c r="F428" s="7">
        <f>'CALCULATION of avg returns'!AS428</f>
        <v>-3.658251589436922E-3</v>
      </c>
    </row>
    <row r="429" spans="1:6" x14ac:dyDescent="0.25">
      <c r="A429" s="86">
        <v>2021</v>
      </c>
      <c r="B429" s="91">
        <f>'CALCULATION of avg returns'!AO429</f>
        <v>1.6554237037766567E-2</v>
      </c>
      <c r="C429" s="92">
        <f>'CALCULATION of avg returns'!AP429</f>
        <v>1.849290507658426E-2</v>
      </c>
      <c r="D429" s="93">
        <f>'CALCULATION of avg returns'!AQ429</f>
        <v>1.9077752553915764E-2</v>
      </c>
      <c r="E429" s="94">
        <f>'CALCULATION of avg returns'!AR429</f>
        <v>2.0237215359166442E-2</v>
      </c>
      <c r="F429" s="7">
        <f>'CALCULATION of avg returns'!AS429</f>
        <v>1.1918687696402057E-2</v>
      </c>
    </row>
    <row r="430" spans="1:6" x14ac:dyDescent="0.25">
      <c r="A430" s="86">
        <v>2021</v>
      </c>
      <c r="B430" s="91">
        <f>'CALCULATION of avg returns'!AO430</f>
        <v>8.9027958072580241E-3</v>
      </c>
      <c r="C430" s="92">
        <f>'CALCULATION of avg returns'!AP430</f>
        <v>4.4764108238607098E-3</v>
      </c>
      <c r="D430" s="93">
        <f>'CALCULATION of avg returns'!AQ430</f>
        <v>3.0268181096728269E-3</v>
      </c>
      <c r="E430" s="94">
        <f>'CALCULATION of avg returns'!AR430</f>
        <v>1.8301583958517877E-3</v>
      </c>
      <c r="F430" s="7">
        <f>'CALCULATION of avg returns'!AS430</f>
        <v>2.525939166469792E-3</v>
      </c>
    </row>
    <row r="431" spans="1:6" x14ac:dyDescent="0.25">
      <c r="A431" s="86">
        <v>2021</v>
      </c>
      <c r="B431" s="91">
        <f>'CALCULATION of avg returns'!AO431</f>
        <v>-1.2213740458015291E-2</v>
      </c>
      <c r="C431" s="92">
        <f>'CALCULATION of avg returns'!AP431</f>
        <v>-1.2430524260177052E-2</v>
      </c>
      <c r="D431" s="93">
        <f>'CALCULATION of avg returns'!AQ431</f>
        <v>-1.2820299269870324E-2</v>
      </c>
      <c r="E431" s="94">
        <f>'CALCULATION of avg returns'!AR431</f>
        <v>-1.4215810649171804E-2</v>
      </c>
      <c r="F431" s="7">
        <f>'CALCULATION of avg returns'!AS431</f>
        <v>-1.1824216671582269E-2</v>
      </c>
    </row>
    <row r="432" spans="1:6" x14ac:dyDescent="0.25">
      <c r="A432" s="86">
        <v>2021</v>
      </c>
      <c r="B432" s="91">
        <f>'CALCULATION of avg returns'!AO432</f>
        <v>1.2141183789721205E-2</v>
      </c>
      <c r="C432" s="92">
        <f>'CALCULATION of avg returns'!AP432</f>
        <v>1.4999598602290824E-2</v>
      </c>
      <c r="D432" s="93">
        <f>'CALCULATION of avg returns'!AQ432</f>
        <v>1.4989088618416583E-2</v>
      </c>
      <c r="E432" s="94">
        <f>'CALCULATION of avg returns'!AR432</f>
        <v>1.4075185315919446E-2</v>
      </c>
      <c r="F432" s="7">
        <f>'CALCULATION of avg returns'!AS432</f>
        <v>4.9584620068721776E-3</v>
      </c>
    </row>
    <row r="433" spans="1:6" x14ac:dyDescent="0.25">
      <c r="A433" s="86">
        <v>2021</v>
      </c>
      <c r="B433" s="91">
        <f>'CALCULATION of avg returns'!AO433</f>
        <v>5.8393038935094675E-3</v>
      </c>
      <c r="C433" s="92">
        <f>'CALCULATION of avg returns'!AP433</f>
        <v>9.6576930601982493E-3</v>
      </c>
      <c r="D433" s="93">
        <f>'CALCULATION of avg returns'!AQ433</f>
        <v>7.2342500595696932E-3</v>
      </c>
      <c r="E433" s="94">
        <f>'CALCULATION of avg returns'!AR433</f>
        <v>3.2632815559326405E-3</v>
      </c>
      <c r="F433" s="7">
        <f>'CALCULATION of avg returns'!AS433</f>
        <v>3.1191934870046858E-3</v>
      </c>
    </row>
    <row r="434" spans="1:6" x14ac:dyDescent="0.25">
      <c r="A434" s="86">
        <v>2021</v>
      </c>
      <c r="B434" s="91">
        <f>'CALCULATION of avg returns'!AO434</f>
        <v>-7.1326267545116281E-3</v>
      </c>
      <c r="C434" s="92">
        <f>'CALCULATION of avg returns'!AP434</f>
        <v>-7.4131184985755166E-3</v>
      </c>
      <c r="D434" s="93">
        <f>'CALCULATION of avg returns'!AQ434</f>
        <v>-7.0750110718973813E-3</v>
      </c>
      <c r="E434" s="94">
        <f>'CALCULATION of avg returns'!AR434</f>
        <v>-6.3228236042442579E-3</v>
      </c>
      <c r="F434" s="7">
        <f>'CALCULATION of avg returns'!AS434</f>
        <v>-1.3742774888973316E-2</v>
      </c>
    </row>
    <row r="435" spans="1:6" x14ac:dyDescent="0.25">
      <c r="A435" s="86">
        <v>2021</v>
      </c>
      <c r="B435" s="91">
        <f>'CALCULATION of avg returns'!AO435</f>
        <v>-2.5292595905098193E-3</v>
      </c>
      <c r="C435" s="92">
        <f>'CALCULATION of avg returns'!AP435</f>
        <v>1.0675195746535581E-3</v>
      </c>
      <c r="D435" s="93">
        <f>'CALCULATION of avg returns'!AQ435</f>
        <v>3.845290765484359E-3</v>
      </c>
      <c r="E435" s="94">
        <f>'CALCULATION of avg returns'!AR435</f>
        <v>5.4283287839631596E-3</v>
      </c>
      <c r="F435" s="7">
        <f>'CALCULATION of avg returns'!AS435</f>
        <v>-3.6038726923296525E-3</v>
      </c>
    </row>
    <row r="436" spans="1:6" x14ac:dyDescent="0.25">
      <c r="A436" s="86">
        <v>2021</v>
      </c>
      <c r="B436" s="91">
        <f>'CALCULATION of avg returns'!AO436</f>
        <v>1.7354415734669279E-3</v>
      </c>
      <c r="C436" s="92">
        <f>'CALCULATION of avg returns'!AP436</f>
        <v>5.6348080098920037E-3</v>
      </c>
      <c r="D436" s="93">
        <f>'CALCULATION of avg returns'!AQ436</f>
        <v>4.6419336054468229E-3</v>
      </c>
      <c r="E436" s="94">
        <f>'CALCULATION of avg returns'!AR436</f>
        <v>2.7582938731512191E-3</v>
      </c>
      <c r="F436" s="7">
        <f>'CALCULATION of avg returns'!AS436</f>
        <v>6.9597840453347725E-3</v>
      </c>
    </row>
    <row r="437" spans="1:6" x14ac:dyDescent="0.25">
      <c r="A437" s="86">
        <v>2021</v>
      </c>
      <c r="B437" s="91">
        <f>'CALCULATION of avg returns'!AO437</f>
        <v>-1.8614051973050823E-2</v>
      </c>
      <c r="C437" s="92">
        <f>'CALCULATION of avg returns'!AP437</f>
        <v>-1.7680310282224752E-2</v>
      </c>
      <c r="D437" s="93">
        <f>'CALCULATION of avg returns'!AQ437</f>
        <v>-1.3204919361263452E-2</v>
      </c>
      <c r="E437" s="94">
        <f>'CALCULATION of avg returns'!AR437</f>
        <v>-9.2315517773172689E-3</v>
      </c>
      <c r="F437" s="7">
        <f>'CALCULATION of avg returns'!AS437</f>
        <v>2.9754655648873956E-3</v>
      </c>
    </row>
    <row r="438" spans="1:6" x14ac:dyDescent="0.25">
      <c r="A438" s="86">
        <v>2021</v>
      </c>
      <c r="B438" s="91">
        <f>'CALCULATION of avg returns'!AO438</f>
        <v>-1.4612714041935634E-2</v>
      </c>
      <c r="C438" s="92">
        <f>'CALCULATION of avg returns'!AP438</f>
        <v>-9.8498372361649975E-3</v>
      </c>
      <c r="D438" s="93">
        <f>'CALCULATION of avg returns'!AQ438</f>
        <v>-9.4926842304519695E-3</v>
      </c>
      <c r="E438" s="94">
        <f>'CALCULATION of avg returns'!AR438</f>
        <v>-9.5924702112746771E-3</v>
      </c>
      <c r="F438" s="7">
        <f>'CALCULATION of avg returns'!AS438</f>
        <v>-8.5941071977334114E-3</v>
      </c>
    </row>
    <row r="439" spans="1:6" x14ac:dyDescent="0.25">
      <c r="A439" s="86">
        <v>2021</v>
      </c>
      <c r="B439" s="91">
        <f>'CALCULATION of avg returns'!AO439</f>
        <v>-3.001711851586468E-2</v>
      </c>
      <c r="C439" s="92">
        <f>'CALCULATION of avg returns'!AP439</f>
        <v>-2.2076104017307967E-2</v>
      </c>
      <c r="D439" s="93">
        <f>'CALCULATION of avg returns'!AQ439</f>
        <v>-2.2686010106403944E-2</v>
      </c>
      <c r="E439" s="94">
        <f>'CALCULATION of avg returns'!AR439</f>
        <v>-2.30544689862065E-2</v>
      </c>
      <c r="F439" s="7">
        <f>'CALCULATION of avg returns'!AS439</f>
        <v>-5.5189974476526869E-3</v>
      </c>
    </row>
    <row r="440" spans="1:6" x14ac:dyDescent="0.25">
      <c r="A440" s="86">
        <v>2021</v>
      </c>
      <c r="B440" s="91">
        <f>'CALCULATION of avg returns'!AO440</f>
        <v>-8.8241329776308239E-4</v>
      </c>
      <c r="C440" s="92">
        <f>'CALCULATION of avg returns'!AP440</f>
        <v>5.504802061372562E-3</v>
      </c>
      <c r="D440" s="93">
        <f>'CALCULATION of avg returns'!AQ440</f>
        <v>6.9189226495503329E-3</v>
      </c>
      <c r="E440" s="94">
        <f>'CALCULATION of avg returns'!AR440</f>
        <v>5.6315078442219909E-3</v>
      </c>
      <c r="F440" s="7">
        <f>'CALCULATION of avg returns'!AS440</f>
        <v>5.3428452399414041E-3</v>
      </c>
    </row>
    <row r="441" spans="1:6" x14ac:dyDescent="0.25">
      <c r="A441" s="86">
        <v>2021</v>
      </c>
      <c r="B441" s="91">
        <f>'CALCULATION of avg returns'!AO441</f>
        <v>9.0270503419806018E-3</v>
      </c>
      <c r="C441" s="92">
        <f>'CALCULATION of avg returns'!AP441</f>
        <v>1.088461787355202E-2</v>
      </c>
      <c r="D441" s="93">
        <f>'CALCULATION of avg returns'!AQ441</f>
        <v>6.0517266984247637E-3</v>
      </c>
      <c r="E441" s="94">
        <f>'CALCULATION of avg returns'!AR441</f>
        <v>4.3445151898998105E-3</v>
      </c>
      <c r="F441" s="7">
        <f>'CALCULATION of avg returns'!AS441</f>
        <v>-9.1558582974398638E-3</v>
      </c>
    </row>
    <row r="442" spans="1:6" x14ac:dyDescent="0.25">
      <c r="A442" s="86">
        <v>2021</v>
      </c>
      <c r="B442" s="91">
        <f>'CALCULATION of avg returns'!AO442</f>
        <v>-1.8014717107874497E-2</v>
      </c>
      <c r="C442" s="92">
        <f>'CALCULATION of avg returns'!AP442</f>
        <v>-1.6281292943777299E-2</v>
      </c>
      <c r="D442" s="93">
        <f>'CALCULATION of avg returns'!AQ442</f>
        <v>-1.7600286146587627E-2</v>
      </c>
      <c r="E442" s="94">
        <f>'CALCULATION of avg returns'!AR442</f>
        <v>-1.4950008290035921E-2</v>
      </c>
      <c r="F442" s="7">
        <f>'CALCULATION of avg returns'!AS442</f>
        <v>-2.4726708814003254E-2</v>
      </c>
    </row>
    <row r="443" spans="1:6" x14ac:dyDescent="0.25">
      <c r="A443" s="86">
        <v>2021</v>
      </c>
      <c r="B443" s="91">
        <f>'CALCULATION of avg returns'!AO443</f>
        <v>4.114714509291584E-3</v>
      </c>
      <c r="C443" s="92">
        <f>'CALCULATION of avg returns'!AP443</f>
        <v>1.2650594569268264E-2</v>
      </c>
      <c r="D443" s="93">
        <f>'CALCULATION of avg returns'!AQ443</f>
        <v>1.5280278096437939E-2</v>
      </c>
      <c r="E443" s="94">
        <f>'CALCULATION of avg returns'!AR443</f>
        <v>1.6375925743810013E-2</v>
      </c>
      <c r="F443" s="7">
        <f>'CALCULATION of avg returns'!AS443</f>
        <v>1.9426820374294575E-2</v>
      </c>
    </row>
    <row r="444" spans="1:6" x14ac:dyDescent="0.25">
      <c r="A444" s="86">
        <v>2021</v>
      </c>
      <c r="B444" s="91">
        <f>'CALCULATION of avg returns'!AO444</f>
        <v>1.981833195706021E-2</v>
      </c>
      <c r="C444" s="92">
        <f>'CALCULATION of avg returns'!AP444</f>
        <v>9.4636683389097247E-3</v>
      </c>
      <c r="D444" s="93">
        <f>'CALCULATION of avg returns'!AQ444</f>
        <v>1.0001280755930576E-2</v>
      </c>
      <c r="E444" s="94">
        <f>'CALCULATION of avg returns'!AR444</f>
        <v>9.4506561870258028E-3</v>
      </c>
      <c r="F444" s="7">
        <f>'CALCULATION of avg returns'!AS444</f>
        <v>1.2616388409134567E-2</v>
      </c>
    </row>
    <row r="445" spans="1:6" x14ac:dyDescent="0.25">
      <c r="A445" s="86">
        <v>2021</v>
      </c>
      <c r="B445" s="91">
        <f>'CALCULATION of avg returns'!AO445</f>
        <v>1.3107287449392702E-2</v>
      </c>
      <c r="C445" s="92">
        <f>'CALCULATION of avg returns'!AP445</f>
        <v>1.960293343745223E-2</v>
      </c>
      <c r="D445" s="93">
        <f>'CALCULATION of avg returns'!AQ445</f>
        <v>1.7335974683615592E-2</v>
      </c>
      <c r="E445" s="94">
        <f>'CALCULATION of avg returns'!AR445</f>
        <v>1.4785198948575386E-2</v>
      </c>
      <c r="F445" s="7">
        <f>'CALCULATION of avg returns'!AS445</f>
        <v>1.0829405406060916E-2</v>
      </c>
    </row>
    <row r="446" spans="1:6" x14ac:dyDescent="0.25">
      <c r="A446" s="86">
        <v>2021</v>
      </c>
      <c r="B446" s="91">
        <f>'CALCULATION of avg returns'!AO446</f>
        <v>-2.466656676157639E-2</v>
      </c>
      <c r="C446" s="92">
        <f>'CALCULATION of avg returns'!AP446</f>
        <v>-2.3017977331662907E-2</v>
      </c>
      <c r="D446" s="93">
        <f>'CALCULATION of avg returns'!AQ446</f>
        <v>-2.027859875187292E-2</v>
      </c>
      <c r="E446" s="94">
        <f>'CALCULATION of avg returns'!AR446</f>
        <v>-1.6687767813515383E-2</v>
      </c>
      <c r="F446" s="7">
        <f>'CALCULATION of avg returns'!AS446</f>
        <v>-6.2888459600200656E-3</v>
      </c>
    </row>
    <row r="447" spans="1:6" x14ac:dyDescent="0.25">
      <c r="A447" s="86">
        <v>2021</v>
      </c>
      <c r="B447" s="91">
        <f>'CALCULATION of avg returns'!AO447</f>
        <v>-1.5293057177391333E-2</v>
      </c>
      <c r="C447" s="92">
        <f>'CALCULATION of avg returns'!AP447</f>
        <v>-2.6525560568684551E-2</v>
      </c>
      <c r="D447" s="93">
        <f>'CALCULATION of avg returns'!AQ447</f>
        <v>-1.9185750636132478E-2</v>
      </c>
      <c r="E447" s="94">
        <f>'CALCULATION of avg returns'!AR447</f>
        <v>-1.2216072827227519E-2</v>
      </c>
      <c r="F447" s="7">
        <f>'CALCULATION of avg returns'!AS447</f>
        <v>3.2677124352682974E-3</v>
      </c>
    </row>
    <row r="448" spans="1:6" x14ac:dyDescent="0.25">
      <c r="A448" s="86">
        <v>2021</v>
      </c>
      <c r="B448" s="91">
        <f>'CALCULATION of avg returns'!AO448</f>
        <v>-2.5412709475414217E-2</v>
      </c>
      <c r="C448" s="92">
        <f>'CALCULATION of avg returns'!AP448</f>
        <v>-3.263585874279544E-2</v>
      </c>
      <c r="D448" s="93">
        <f>'CALCULATION of avg returns'!AQ448</f>
        <v>-3.0125621912058798E-2</v>
      </c>
      <c r="E448" s="94">
        <f>'CALCULATION of avg returns'!AR448</f>
        <v>-2.9228217226489338E-2</v>
      </c>
      <c r="F448" s="7">
        <f>'CALCULATION of avg returns'!AS448</f>
        <v>-2.3417801500809358E-2</v>
      </c>
    </row>
    <row r="449" spans="1:6" x14ac:dyDescent="0.25">
      <c r="A449" s="86">
        <v>2021</v>
      </c>
      <c r="B449" s="91">
        <f>'CALCULATION of avg returns'!AO449</f>
        <v>5.987832212616089E-3</v>
      </c>
      <c r="C449" s="92">
        <f>'CALCULATION of avg returns'!AP449</f>
        <v>9.0348091243885285E-3</v>
      </c>
      <c r="D449" s="93">
        <f>'CALCULATION of avg returns'!AQ449</f>
        <v>9.8376344501476219E-3</v>
      </c>
      <c r="E449" s="94">
        <f>'CALCULATION of avg returns'!AR449</f>
        <v>1.0734086697207084E-2</v>
      </c>
      <c r="F449" s="7">
        <f>'CALCULATION of avg returns'!AS449</f>
        <v>7.1925711169512369E-3</v>
      </c>
    </row>
    <row r="450" spans="1:6" x14ac:dyDescent="0.25">
      <c r="A450" s="86">
        <v>2021</v>
      </c>
      <c r="B450" s="91">
        <f>'CALCULATION of avg returns'!AO450</f>
        <v>-2.6100518827388039E-3</v>
      </c>
      <c r="C450" s="92">
        <f>'CALCULATION of avg returns'!AP450</f>
        <v>-6.7658755957693125E-3</v>
      </c>
      <c r="D450" s="93">
        <f>'CALCULATION of avg returns'!AQ450</f>
        <v>-7.016449217565955E-3</v>
      </c>
      <c r="E450" s="94">
        <f>'CALCULATION of avg returns'!AR450</f>
        <v>-8.2948008828474997E-3</v>
      </c>
      <c r="F450" s="7">
        <f>'CALCULATION of avg returns'!AS450</f>
        <v>-4.4171786647823471E-3</v>
      </c>
    </row>
    <row r="451" spans="1:6" x14ac:dyDescent="0.25">
      <c r="A451" s="86">
        <v>2021</v>
      </c>
      <c r="B451" s="91">
        <f>'CALCULATION of avg returns'!AO451</f>
        <v>8.9569703739162988E-3</v>
      </c>
      <c r="C451" s="92">
        <f>'CALCULATION of avg returns'!AP451</f>
        <v>3.0380729679217759E-3</v>
      </c>
      <c r="D451" s="93">
        <f>'CALCULATION of avg returns'!AQ451</f>
        <v>4.6830216752769263E-3</v>
      </c>
      <c r="E451" s="94">
        <f>'CALCULATION of avg returns'!AR451</f>
        <v>4.9297155179374172E-3</v>
      </c>
      <c r="F451" s="7">
        <f>'CALCULATION of avg returns'!AS451</f>
        <v>-1.4829711041090843E-2</v>
      </c>
    </row>
    <row r="452" spans="1:6" x14ac:dyDescent="0.25">
      <c r="A452" s="86">
        <v>2021</v>
      </c>
      <c r="B452" s="91">
        <f>'CALCULATION of avg returns'!AO452</f>
        <v>-1.357976530623009E-2</v>
      </c>
      <c r="C452" s="92">
        <f>'CALCULATION of avg returns'!AP452</f>
        <v>-8.7265690047028145E-3</v>
      </c>
      <c r="D452" s="93">
        <f>'CALCULATION of avg returns'!AQ452</f>
        <v>-9.4138402036763498E-3</v>
      </c>
      <c r="E452" s="94">
        <f>'CALCULATION of avg returns'!AR452</f>
        <v>-9.181856605448015E-3</v>
      </c>
      <c r="F452" s="7">
        <f>'CALCULATION of avg returns'!AS452</f>
        <v>6.2500974628471517E-3</v>
      </c>
    </row>
    <row r="453" spans="1:6" x14ac:dyDescent="0.25">
      <c r="A453" s="86">
        <v>2021</v>
      </c>
      <c r="B453" s="91">
        <f>'CALCULATION of avg returns'!AO453</f>
        <v>5.557990145255984E-3</v>
      </c>
      <c r="C453" s="92">
        <f>'CALCULATION of avg returns'!AP453</f>
        <v>6.8647392125526152E-3</v>
      </c>
      <c r="D453" s="93">
        <f>'CALCULATION of avg returns'!AQ453</f>
        <v>9.9946988784254901E-3</v>
      </c>
      <c r="E453" s="94">
        <f>'CALCULATION of avg returns'!AR453</f>
        <v>1.1675848038326482E-2</v>
      </c>
      <c r="F453" s="7">
        <f>'CALCULATION of avg returns'!AS453</f>
        <v>4.4848886836372087E-3</v>
      </c>
    </row>
    <row r="454" spans="1:6" x14ac:dyDescent="0.25">
      <c r="A454" s="86">
        <v>2021</v>
      </c>
      <c r="B454" s="91">
        <f>'CALCULATION of avg returns'!AO454</f>
        <v>-8.1527227117633543E-3</v>
      </c>
      <c r="C454" s="92">
        <f>'CALCULATION of avg returns'!AP454</f>
        <v>-8.4953645250893974E-3</v>
      </c>
      <c r="D454" s="93">
        <f>'CALCULATION of avg returns'!AQ454</f>
        <v>-9.878101281499449E-3</v>
      </c>
      <c r="E454" s="94">
        <f>'CALCULATION of avg returns'!AR454</f>
        <v>-9.9899451850410052E-3</v>
      </c>
      <c r="F454" s="7">
        <f>'CALCULATION of avg returns'!AS454</f>
        <v>-9.2691446097640639E-3</v>
      </c>
    </row>
    <row r="455" spans="1:6" x14ac:dyDescent="0.25">
      <c r="A455" s="86">
        <v>2021</v>
      </c>
      <c r="B455" s="91">
        <f>'CALCULATION of avg returns'!AO455</f>
        <v>2.7809927983539019E-2</v>
      </c>
      <c r="C455" s="92">
        <f>'CALCULATION of avg returns'!AP455</f>
        <v>3.2071455858543582E-2</v>
      </c>
      <c r="D455" s="93">
        <f>'CALCULATION of avg returns'!AQ455</f>
        <v>2.7193076501560515E-2</v>
      </c>
      <c r="E455" s="94">
        <f>'CALCULATION of avg returns'!AR455</f>
        <v>2.3727526590362868E-2</v>
      </c>
      <c r="F455" s="7">
        <f>'CALCULATION of avg returns'!AS455</f>
        <v>1.9325281392292226E-2</v>
      </c>
    </row>
    <row r="456" spans="1:6" x14ac:dyDescent="0.25">
      <c r="A456" s="86">
        <v>2021</v>
      </c>
      <c r="B456" s="91">
        <f>'CALCULATION of avg returns'!AO456</f>
        <v>-1.5650578164263289E-2</v>
      </c>
      <c r="C456" s="92">
        <f>'CALCULATION of avg returns'!AP456</f>
        <v>-1.5634363873515057E-2</v>
      </c>
      <c r="D456" s="93">
        <f>'CALCULATION of avg returns'!AQ456</f>
        <v>-1.5148659814736638E-2</v>
      </c>
      <c r="E456" s="94">
        <f>'CALCULATION of avg returns'!AR456</f>
        <v>-1.1549257063683739E-2</v>
      </c>
      <c r="F456" s="7">
        <f>'CALCULATION of avg returns'!AS456</f>
        <v>2.1769883924506626E-3</v>
      </c>
    </row>
    <row r="457" spans="1:6" x14ac:dyDescent="0.25">
      <c r="A457" s="86">
        <v>2021</v>
      </c>
      <c r="B457" s="91">
        <f>'CALCULATION of avg returns'!AO457</f>
        <v>4.4594623223099409E-3</v>
      </c>
      <c r="C457" s="92">
        <f>'CALCULATION of avg returns'!AP457</f>
        <v>7.5250237255358654E-3</v>
      </c>
      <c r="D457" s="93">
        <f>'CALCULATION of avg returns'!AQ457</f>
        <v>4.7131207865992756E-3</v>
      </c>
      <c r="E457" s="94">
        <f>'CALCULATION of avg returns'!AR457</f>
        <v>3.3424242193390271E-3</v>
      </c>
      <c r="F457" s="7">
        <f>'CALCULATION of avg returns'!AS457</f>
        <v>-5.7073257733623985E-3</v>
      </c>
    </row>
    <row r="458" spans="1:6" x14ac:dyDescent="0.25">
      <c r="A458" s="86">
        <v>2021</v>
      </c>
      <c r="B458" s="91">
        <f>'CALCULATION of avg returns'!AO458</f>
        <v>1.4236451643520691E-3</v>
      </c>
      <c r="C458" s="92">
        <f>'CALCULATION of avg returns'!AP458</f>
        <v>4.4430818993287007E-3</v>
      </c>
      <c r="D458" s="93">
        <f>'CALCULATION of avg returns'!AQ458</f>
        <v>3.3109575113319423E-3</v>
      </c>
      <c r="E458" s="94">
        <f>'CALCULATION of avg returns'!AR458</f>
        <v>7.4598109801604314E-4</v>
      </c>
      <c r="F458" s="7">
        <f>'CALCULATION of avg returns'!AS458</f>
        <v>-4.7481429808894152E-3</v>
      </c>
    </row>
    <row r="459" spans="1:6" x14ac:dyDescent="0.25">
      <c r="A459" s="86">
        <v>2021</v>
      </c>
      <c r="B459" s="91">
        <f>'CALCULATION of avg returns'!AO459</f>
        <v>1.8912828289210277E-2</v>
      </c>
      <c r="C459" s="92">
        <f>'CALCULATION of avg returns'!AP459</f>
        <v>2.3404358846192658E-2</v>
      </c>
      <c r="D459" s="93">
        <f>'CALCULATION of avg returns'!AQ459</f>
        <v>2.2010916386553513E-2</v>
      </c>
      <c r="E459" s="94">
        <f>'CALCULATION of avg returns'!AR459</f>
        <v>1.8694425055385204E-2</v>
      </c>
      <c r="F459" s="7">
        <f>'CALCULATION of avg returns'!AS459</f>
        <v>2.8791141755936936E-3</v>
      </c>
    </row>
    <row r="460" spans="1:6" x14ac:dyDescent="0.25">
      <c r="A460" s="86">
        <v>2021</v>
      </c>
      <c r="B460" s="91">
        <f>'CALCULATION of avg returns'!AO460</f>
        <v>2.664379172781588E-2</v>
      </c>
      <c r="C460" s="92">
        <f>'CALCULATION of avg returns'!AP460</f>
        <v>1.905688105117587E-2</v>
      </c>
      <c r="D460" s="93">
        <f>'CALCULATION of avg returns'!AQ460</f>
        <v>1.7890718314769141E-2</v>
      </c>
      <c r="E460" s="94">
        <f>'CALCULATION of avg returns'!AR460</f>
        <v>1.8353218935263798E-2</v>
      </c>
      <c r="F460" s="7">
        <f>'CALCULATION of avg returns'!AS460</f>
        <v>1.6669047520302464E-2</v>
      </c>
    </row>
    <row r="461" spans="1:6" x14ac:dyDescent="0.25">
      <c r="A461" s="86">
        <v>2021</v>
      </c>
      <c r="B461" s="91">
        <f>'CALCULATION of avg returns'!AO461</f>
        <v>7.5702665700247756E-3</v>
      </c>
      <c r="C461" s="92">
        <f>'CALCULATION of avg returns'!AP461</f>
        <v>5.2254537280136031E-3</v>
      </c>
      <c r="D461" s="93">
        <f>'CALCULATION of avg returns'!AQ461</f>
        <v>4.6993562948637315E-3</v>
      </c>
      <c r="E461" s="94">
        <f>'CALCULATION of avg returns'!AR461</f>
        <v>2.384221717992525E-3</v>
      </c>
      <c r="F461" s="7">
        <f>'CALCULATION of avg returns'!AS461</f>
        <v>1.2762151390208823E-2</v>
      </c>
    </row>
    <row r="462" spans="1:6" x14ac:dyDescent="0.25">
      <c r="A462" s="86">
        <v>2021</v>
      </c>
      <c r="B462" s="91">
        <f>'CALCULATION of avg returns'!AO462</f>
        <v>-1.8723523299496454E-2</v>
      </c>
      <c r="C462" s="92">
        <f>'CALCULATION of avg returns'!AP462</f>
        <v>-1.5548457601444967E-2</v>
      </c>
      <c r="D462" s="93">
        <f>'CALCULATION of avg returns'!AQ462</f>
        <v>-1.3881243835448105E-2</v>
      </c>
      <c r="E462" s="94">
        <f>'CALCULATION of avg returns'!AR462</f>
        <v>-1.3652954127168507E-2</v>
      </c>
      <c r="F462" s="7">
        <f>'CALCULATION of avg returns'!AS462</f>
        <v>-9.1149679409720588E-3</v>
      </c>
    </row>
    <row r="463" spans="1:6" x14ac:dyDescent="0.25">
      <c r="A463" s="86">
        <v>2021</v>
      </c>
      <c r="B463" s="91">
        <f>'CALCULATION of avg returns'!AO463</f>
        <v>6.7200195491486136E-4</v>
      </c>
      <c r="C463" s="92">
        <f>'CALCULATION of avg returns'!AP463</f>
        <v>4.6374873562037722E-3</v>
      </c>
      <c r="D463" s="93">
        <f>'CALCULATION of avg returns'!AQ463</f>
        <v>2.0259261882838004E-3</v>
      </c>
      <c r="E463" s="94">
        <f>'CALCULATION of avg returns'!AR463</f>
        <v>-8.8026215538502444E-4</v>
      </c>
      <c r="F463" s="7">
        <f>'CALCULATION of avg returns'!AS463</f>
        <v>1.3068038108085759E-3</v>
      </c>
    </row>
    <row r="464" spans="1:6" x14ac:dyDescent="0.25">
      <c r="A464" s="86">
        <v>2021</v>
      </c>
      <c r="B464" s="91">
        <f>'CALCULATION of avg returns'!AO464</f>
        <v>-8.0586080586080178E-3</v>
      </c>
      <c r="C464" s="92">
        <f>'CALCULATION of avg returns'!AP464</f>
        <v>8.6306197151852903E-3</v>
      </c>
      <c r="D464" s="93">
        <f>'CALCULATION of avg returns'!AQ464</f>
        <v>9.4672548354256519E-3</v>
      </c>
      <c r="E464" s="94">
        <f>'CALCULATION of avg returns'!AR464</f>
        <v>8.9491959605535621E-3</v>
      </c>
      <c r="F464" s="7">
        <f>'CALCULATION of avg returns'!AS464</f>
        <v>-2.1395793614040442E-3</v>
      </c>
    </row>
    <row r="465" spans="1:6" x14ac:dyDescent="0.25">
      <c r="A465" s="86">
        <v>2021</v>
      </c>
      <c r="B465" s="91">
        <f>'CALCULATION of avg returns'!AO465</f>
        <v>-6.6264565895288886E-3</v>
      </c>
      <c r="C465" s="92">
        <f>'CALCULATION of avg returns'!AP465</f>
        <v>5.3929219485578687E-3</v>
      </c>
      <c r="D465" s="93">
        <f>'CALCULATION of avg returns'!AQ465</f>
        <v>3.6415789886495419E-3</v>
      </c>
      <c r="E465" s="94">
        <f>'CALCULATION of avg returns'!AR465</f>
        <v>4.2175205968736319E-3</v>
      </c>
      <c r="F465" s="7">
        <f>'CALCULATION of avg returns'!AS465</f>
        <v>3.3661764063279516E-3</v>
      </c>
    </row>
    <row r="466" spans="1:6" x14ac:dyDescent="0.25">
      <c r="A466" s="86">
        <v>2021</v>
      </c>
      <c r="B466" s="91">
        <f>'CALCULATION of avg returns'!AO466</f>
        <v>8.3951178207803522E-3</v>
      </c>
      <c r="C466" s="92">
        <f>'CALCULATION of avg returns'!AP466</f>
        <v>1.5776453957996768E-2</v>
      </c>
      <c r="D466" s="93">
        <f>'CALCULATION of avg returns'!AQ466</f>
        <v>1.3369133211271181E-2</v>
      </c>
      <c r="E466" s="94">
        <f>'CALCULATION of avg returns'!AR466</f>
        <v>1.3286299382907639E-2</v>
      </c>
      <c r="F466" s="7">
        <f>'CALCULATION of avg returns'!AS466</f>
        <v>8.5899428588591016E-3</v>
      </c>
    </row>
    <row r="467" spans="1:6" x14ac:dyDescent="0.25">
      <c r="A467" s="86">
        <v>2021</v>
      </c>
      <c r="B467" s="91">
        <f>'CALCULATION of avg returns'!AO467</f>
        <v>-8.6017101018893375E-3</v>
      </c>
      <c r="C467" s="92">
        <f>'CALCULATION of avg returns'!AP467</f>
        <v>-9.1076265500359428E-3</v>
      </c>
      <c r="D467" s="93">
        <f>'CALCULATION of avg returns'!AQ467</f>
        <v>-8.047857485168234E-3</v>
      </c>
      <c r="E467" s="94">
        <f>'CALCULATION of avg returns'!AR467</f>
        <v>-8.2462108715129576E-3</v>
      </c>
      <c r="F467" s="7">
        <f>'CALCULATION of avg returns'!AS467</f>
        <v>-1.3147413324598063E-3</v>
      </c>
    </row>
    <row r="468" spans="1:6" x14ac:dyDescent="0.25">
      <c r="A468" s="86">
        <v>2021</v>
      </c>
      <c r="B468" s="91">
        <f>'CALCULATION of avg returns'!AO468</f>
        <v>1.352063213345025E-2</v>
      </c>
      <c r="C468" s="92">
        <f>'CALCULATION of avg returns'!AP468</f>
        <v>7.7911112783022379E-3</v>
      </c>
      <c r="D468" s="93">
        <f>'CALCULATION of avg returns'!AQ468</f>
        <v>7.5772720709913217E-3</v>
      </c>
      <c r="E468" s="94">
        <f>'CALCULATION of avg returns'!AR468</f>
        <v>9.3109497277792316E-3</v>
      </c>
      <c r="F468" s="7">
        <f>'CALCULATION of avg returns'!AS468</f>
        <v>5.7996338328875432E-4</v>
      </c>
    </row>
    <row r="469" spans="1:6" x14ac:dyDescent="0.25">
      <c r="A469" s="86">
        <v>2021</v>
      </c>
      <c r="B469" s="91">
        <f>'CALCULATION of avg returns'!AO469</f>
        <v>1.1108393461334962E-3</v>
      </c>
      <c r="C469" s="92">
        <f>'CALCULATION of avg returns'!AP469</f>
        <v>-5.2672835333105444E-3</v>
      </c>
      <c r="D469" s="93">
        <f>'CALCULATION of avg returns'!AQ469</f>
        <v>-4.3622635270127641E-3</v>
      </c>
      <c r="E469" s="94">
        <f>'CALCULATION of avg returns'!AR469</f>
        <v>-4.4126096173277996E-3</v>
      </c>
      <c r="F469" s="7">
        <f>'CALCULATION of avg returns'!AS469</f>
        <v>3.076941415929413E-3</v>
      </c>
    </row>
    <row r="470" spans="1:6" x14ac:dyDescent="0.25">
      <c r="A470" s="86">
        <v>2021</v>
      </c>
      <c r="B470" s="91">
        <f>'CALCULATION of avg returns'!AO470</f>
        <v>1.7071656164425322E-2</v>
      </c>
      <c r="C470" s="92">
        <f>'CALCULATION of avg returns'!AP470</f>
        <v>2.0021597641771284E-2</v>
      </c>
      <c r="D470" s="93">
        <f>'CALCULATION of avg returns'!AQ470</f>
        <v>1.6105640156987861E-2</v>
      </c>
      <c r="E470" s="94">
        <f>'CALCULATION of avg returns'!AR470</f>
        <v>1.4269768821785272E-2</v>
      </c>
      <c r="F470" s="7">
        <f>'CALCULATION of avg returns'!AS470</f>
        <v>2.8105159643842972E-3</v>
      </c>
    </row>
    <row r="471" spans="1:6" x14ac:dyDescent="0.25">
      <c r="A471" s="86">
        <v>2021</v>
      </c>
      <c r="B471" s="91">
        <f>'CALCULATION of avg returns'!AO471</f>
        <v>-7.0063056751063456E-4</v>
      </c>
      <c r="C471" s="92">
        <f>'CALCULATION of avg returns'!AP471</f>
        <v>2.7672976541328882E-3</v>
      </c>
      <c r="D471" s="93">
        <f>'CALCULATION of avg returns'!AQ471</f>
        <v>5.3905932921301733E-3</v>
      </c>
      <c r="E471" s="94">
        <f>'CALCULATION of avg returns'!AR471</f>
        <v>4.2663622662374731E-3</v>
      </c>
      <c r="F471" s="7">
        <f>'CALCULATION of avg returns'!AS471</f>
        <v>-3.3329481926532933E-4</v>
      </c>
    </row>
    <row r="472" spans="1:6" x14ac:dyDescent="0.25">
      <c r="A472" s="86">
        <v>2021</v>
      </c>
      <c r="B472" s="91">
        <f>'CALCULATION of avg returns'!AO472</f>
        <v>6.3501602564101176E-3</v>
      </c>
      <c r="C472" s="92">
        <f>'CALCULATION of avg returns'!AP472</f>
        <v>8.5194847546058456E-3</v>
      </c>
      <c r="D472" s="93">
        <f>'CALCULATION of avg returns'!AQ472</f>
        <v>1.005147656461633E-2</v>
      </c>
      <c r="E472" s="94">
        <f>'CALCULATION of avg returns'!AR472</f>
        <v>9.0061929786859046E-3</v>
      </c>
      <c r="F472" s="7">
        <f>'CALCULATION of avg returns'!AS472</f>
        <v>1.643469022142598E-2</v>
      </c>
    </row>
    <row r="473" spans="1:6" x14ac:dyDescent="0.25">
      <c r="A473" s="86">
        <v>2021</v>
      </c>
      <c r="B473" s="91">
        <f>'CALCULATION of avg returns'!AO473</f>
        <v>-4.8171666301728422E-3</v>
      </c>
      <c r="C473" s="92">
        <f>'CALCULATION of avg returns'!AP473</f>
        <v>3.9610363364456962E-3</v>
      </c>
      <c r="D473" s="93">
        <f>'CALCULATION of avg returns'!AQ473</f>
        <v>3.8732866607653995E-3</v>
      </c>
      <c r="E473" s="94">
        <f>'CALCULATION of avg returns'!AR473</f>
        <v>2.267094739213953E-3</v>
      </c>
      <c r="F473" s="7">
        <f>'CALCULATION of avg returns'!AS473</f>
        <v>2.9521360344284668E-3</v>
      </c>
    </row>
    <row r="474" spans="1:6" x14ac:dyDescent="0.25">
      <c r="A474" s="86">
        <v>2021</v>
      </c>
      <c r="B474" s="91">
        <f>'CALCULATION of avg returns'!AO474</f>
        <v>9.2209220922091911E-3</v>
      </c>
      <c r="C474" s="92">
        <f>'CALCULATION of avg returns'!AP474</f>
        <v>1.2637384757840257E-2</v>
      </c>
      <c r="D474" s="93">
        <f>'CALCULATION of avg returns'!AQ474</f>
        <v>9.6004317923123438E-3</v>
      </c>
      <c r="E474" s="94">
        <f>'CALCULATION of avg returns'!AR474</f>
        <v>7.1845539991852283E-3</v>
      </c>
      <c r="F474" s="7">
        <f>'CALCULATION of avg returns'!AS474</f>
        <v>5.5322260159978726E-3</v>
      </c>
    </row>
    <row r="475" spans="1:6" x14ac:dyDescent="0.25">
      <c r="A475" s="86">
        <v>2021</v>
      </c>
      <c r="B475" s="91">
        <f>'CALCULATION of avg returns'!AO475</f>
        <v>5.0142698588869529E-3</v>
      </c>
      <c r="C475" s="92">
        <f>'CALCULATION of avg returns'!AP475</f>
        <v>1.1386361016026343E-2</v>
      </c>
      <c r="D475" s="93">
        <f>'CALCULATION of avg returns'!AQ475</f>
        <v>1.0191956003355943E-2</v>
      </c>
      <c r="E475" s="94">
        <f>'CALCULATION of avg returns'!AR475</f>
        <v>9.8987457868864228E-3</v>
      </c>
      <c r="F475" s="7">
        <f>'CALCULATION of avg returns'!AS475</f>
        <v>6.3980340428607882E-3</v>
      </c>
    </row>
    <row r="476" spans="1:6" x14ac:dyDescent="0.25">
      <c r="A476" s="86">
        <v>2021</v>
      </c>
      <c r="B476" s="91">
        <f>'CALCULATION of avg returns'!AO476</f>
        <v>9.4854956713797817E-3</v>
      </c>
      <c r="C476" s="92">
        <f>'CALCULATION of avg returns'!AP476</f>
        <v>1.0802184022358932E-2</v>
      </c>
      <c r="D476" s="93">
        <f>'CALCULATION of avg returns'!AQ476</f>
        <v>1.1016562832395892E-2</v>
      </c>
      <c r="E476" s="94">
        <f>'CALCULATION of avg returns'!AR476</f>
        <v>1.2080789524572373E-2</v>
      </c>
      <c r="F476" s="7">
        <f>'CALCULATION of avg returns'!AS476</f>
        <v>3.1298432492915069E-3</v>
      </c>
    </row>
    <row r="477" spans="1:6" x14ac:dyDescent="0.25">
      <c r="A477" s="86">
        <v>2021</v>
      </c>
      <c r="B477" s="91">
        <f>'CALCULATION of avg returns'!AO477</f>
        <v>6.6028521195545921E-3</v>
      </c>
      <c r="C477" s="92">
        <f>'CALCULATION of avg returns'!AP477</f>
        <v>5.6078182786875085E-3</v>
      </c>
      <c r="D477" s="93">
        <f>'CALCULATION of avg returns'!AQ477</f>
        <v>3.3194870213502062E-3</v>
      </c>
      <c r="E477" s="94">
        <f>'CALCULATION of avg returns'!AR477</f>
        <v>2.0539730902231156E-3</v>
      </c>
      <c r="F477" s="7">
        <f>'CALCULATION of avg returns'!AS477</f>
        <v>7.713565680575029E-3</v>
      </c>
    </row>
    <row r="478" spans="1:6" x14ac:dyDescent="0.25">
      <c r="A478" s="86">
        <v>2021</v>
      </c>
      <c r="B478" s="91">
        <f>'CALCULATION of avg returns'!AO478</f>
        <v>1.7291569632044708E-2</v>
      </c>
      <c r="C478" s="92">
        <f>'CALCULATION of avg returns'!AP478</f>
        <v>-3.2020666478461356E-3</v>
      </c>
      <c r="D478" s="93">
        <f>'CALCULATION of avg returns'!AQ478</f>
        <v>-3.1225463862143733E-3</v>
      </c>
      <c r="E478" s="94">
        <f>'CALCULATION of avg returns'!AR478</f>
        <v>-1.3653736476078992E-3</v>
      </c>
      <c r="F478" s="7">
        <f>'CALCULATION of avg returns'!AS478</f>
        <v>-2.9754165796350937E-3</v>
      </c>
    </row>
    <row r="479" spans="1:6" x14ac:dyDescent="0.25">
      <c r="A479" s="86">
        <v>2021</v>
      </c>
      <c r="B479" s="91">
        <f>'CALCULATION of avg returns'!AO479</f>
        <v>-2.012629008565588E-2</v>
      </c>
      <c r="C479" s="92">
        <f>'CALCULATION of avg returns'!AP479</f>
        <v>-1.2713623402067937E-2</v>
      </c>
      <c r="D479" s="93">
        <f>'CALCULATION of avg returns'!AQ479</f>
        <v>-1.0676857309411241E-2</v>
      </c>
      <c r="E479" s="94">
        <f>'CALCULATION of avg returns'!AR479</f>
        <v>-7.2913807594147855E-3</v>
      </c>
      <c r="F479" s="7">
        <f>'CALCULATION of avg returns'!AS479</f>
        <v>-2.5510458575432767E-4</v>
      </c>
    </row>
    <row r="480" spans="1:6" x14ac:dyDescent="0.25">
      <c r="A480" s="86">
        <v>2021</v>
      </c>
      <c r="B480" s="91">
        <f>'CALCULATION of avg returns'!AO480</f>
        <v>-1.1291955455182308E-3</v>
      </c>
      <c r="C480" s="92">
        <f>'CALCULATION of avg returns'!AP480</f>
        <v>4.1221638019790915E-3</v>
      </c>
      <c r="D480" s="93">
        <f>'CALCULATION of avg returns'!AQ480</f>
        <v>4.3733992573076899E-3</v>
      </c>
      <c r="E480" s="94">
        <f>'CALCULATION of avg returns'!AR480</f>
        <v>3.4724011086953396E-3</v>
      </c>
      <c r="F480" s="7">
        <f>'CALCULATION of avg returns'!AS480</f>
        <v>2.4818458889171919E-3</v>
      </c>
    </row>
    <row r="481" spans="1:6" x14ac:dyDescent="0.25">
      <c r="A481" s="86">
        <v>2021</v>
      </c>
      <c r="B481" s="91">
        <f>'CALCULATION of avg returns'!AO481</f>
        <v>2.0757806104548908E-2</v>
      </c>
      <c r="C481" s="92">
        <f>'CALCULATION of avg returns'!AP481</f>
        <v>2.3324345372504676E-2</v>
      </c>
      <c r="D481" s="93">
        <f>'CALCULATION of avg returns'!AQ481</f>
        <v>2.043157664187915E-2</v>
      </c>
      <c r="E481" s="94">
        <f>'CALCULATION of avg returns'!AR481</f>
        <v>1.680562971481786E-2</v>
      </c>
      <c r="F481" s="7">
        <f>'CALCULATION of avg returns'!AS481</f>
        <v>3.4952754058031705E-3</v>
      </c>
    </row>
    <row r="482" spans="1:6" x14ac:dyDescent="0.25">
      <c r="A482" s="86">
        <v>2021</v>
      </c>
      <c r="B482" s="91">
        <f>'CALCULATION of avg returns'!AO482</f>
        <v>4.6017834297609568E-3</v>
      </c>
      <c r="C482" s="92">
        <f>'CALCULATION of avg returns'!AP482</f>
        <v>1.0096104204033035E-2</v>
      </c>
      <c r="D482" s="93">
        <f>'CALCULATION of avg returns'!AQ482</f>
        <v>7.1366516762062706E-3</v>
      </c>
      <c r="E482" s="94">
        <f>'CALCULATION of avg returns'!AR482</f>
        <v>5.0778593885695902E-3</v>
      </c>
      <c r="F482" s="7">
        <f>'CALCULATION of avg returns'!AS482</f>
        <v>4.5033746969290814E-3</v>
      </c>
    </row>
    <row r="483" spans="1:6" x14ac:dyDescent="0.25">
      <c r="A483" s="86">
        <v>2021</v>
      </c>
      <c r="B483" s="91">
        <f>'CALCULATION of avg returns'!AO483</f>
        <v>2.8168478674066903E-2</v>
      </c>
      <c r="C483" s="92">
        <f>'CALCULATION of avg returns'!AP483</f>
        <v>2.4885755716000352E-2</v>
      </c>
      <c r="D483" s="93">
        <f>'CALCULATION of avg returns'!AQ483</f>
        <v>1.9028143893361115E-2</v>
      </c>
      <c r="E483" s="94">
        <f>'CALCULATION of avg returns'!AR483</f>
        <v>1.4476735910510614E-2</v>
      </c>
      <c r="F483" s="7">
        <f>'CALCULATION of avg returns'!AS483</f>
        <v>6.713492299727333E-3</v>
      </c>
    </row>
    <row r="484" spans="1:6" x14ac:dyDescent="0.25">
      <c r="A484" s="86">
        <v>2021</v>
      </c>
      <c r="B484" s="91">
        <f>'CALCULATION of avg returns'!AO484</f>
        <v>1.2422819536362361E-2</v>
      </c>
      <c r="C484" s="92">
        <f>'CALCULATION of avg returns'!AP484</f>
        <v>6.634650905060966E-3</v>
      </c>
      <c r="D484" s="93">
        <f>'CALCULATION of avg returns'!AQ484</f>
        <v>4.0980647474309654E-3</v>
      </c>
      <c r="E484" s="94">
        <f>'CALCULATION of avg returns'!AR484</f>
        <v>1.6407784618941758E-3</v>
      </c>
      <c r="F484" s="7">
        <f>'CALCULATION of avg returns'!AS484</f>
        <v>1.5007777139414032E-3</v>
      </c>
    </row>
    <row r="485" spans="1:6" x14ac:dyDescent="0.25">
      <c r="A485" s="86">
        <v>2021</v>
      </c>
      <c r="B485" s="91">
        <f>'CALCULATION of avg returns'!AO485</f>
        <v>-1.606836358324448E-3</v>
      </c>
      <c r="C485" s="92">
        <f>'CALCULATION of avg returns'!AP485</f>
        <v>1.8906699547883224E-2</v>
      </c>
      <c r="D485" s="93">
        <f>'CALCULATION of avg returns'!AQ485</f>
        <v>1.4639262681038301E-2</v>
      </c>
      <c r="E485" s="94">
        <f>'CALCULATION of avg returns'!AR485</f>
        <v>9.2550477584189619E-3</v>
      </c>
      <c r="F485" s="7">
        <f>'CALCULATION of avg returns'!AS485</f>
        <v>-1.420174310655861E-3</v>
      </c>
    </row>
    <row r="486" spans="1:6" x14ac:dyDescent="0.25">
      <c r="A486" s="86">
        <v>2021</v>
      </c>
      <c r="B486" s="91">
        <f>'CALCULATION of avg returns'!AO486</f>
        <v>5.1208895716741863E-4</v>
      </c>
      <c r="C486" s="92">
        <f>'CALCULATION of avg returns'!AP486</f>
        <v>3.0149685933267993E-2</v>
      </c>
      <c r="D486" s="93">
        <f>'CALCULATION of avg returns'!AQ486</f>
        <v>2.1427017885988033E-2</v>
      </c>
      <c r="E486" s="94">
        <f>'CALCULATION of avg returns'!AR486</f>
        <v>1.2948630025146802E-2</v>
      </c>
      <c r="F486" s="7">
        <f>'CALCULATION of avg returns'!AS486</f>
        <v>-9.588250294947552E-3</v>
      </c>
    </row>
    <row r="487" spans="1:6" x14ac:dyDescent="0.25">
      <c r="A487" s="86">
        <v>2021</v>
      </c>
      <c r="B487" s="91">
        <f>'CALCULATION of avg returns'!AO487</f>
        <v>-1.1808576755748772E-2</v>
      </c>
      <c r="C487" s="92">
        <f>'CALCULATION of avg returns'!AP487</f>
        <v>-1.5722731706634883E-2</v>
      </c>
      <c r="D487" s="93">
        <f>'CALCULATION of avg returns'!AQ487</f>
        <v>-1.1345284720710497E-2</v>
      </c>
      <c r="E487" s="94">
        <f>'CALCULATION of avg returns'!AR487</f>
        <v>-1.0561779640525888E-2</v>
      </c>
      <c r="F487" s="7">
        <f>'CALCULATION of avg returns'!AS487</f>
        <v>2.7219623028027131E-3</v>
      </c>
    </row>
    <row r="488" spans="1:6" x14ac:dyDescent="0.25">
      <c r="A488" s="86">
        <v>2021</v>
      </c>
      <c r="B488" s="91">
        <f>'CALCULATION of avg returns'!AO488</f>
        <v>-1.0728819829818898E-2</v>
      </c>
      <c r="C488" s="92">
        <f>'CALCULATION of avg returns'!AP488</f>
        <v>-1.4013114428002051E-2</v>
      </c>
      <c r="D488" s="93">
        <f>'CALCULATION of avg returns'!AQ488</f>
        <v>-1.4105979977203451E-2</v>
      </c>
      <c r="E488" s="94">
        <f>'CALCULATION of avg returns'!AR488</f>
        <v>-1.1484234226895635E-2</v>
      </c>
      <c r="F488" s="7">
        <f>'CALCULATION of avg returns'!AS488</f>
        <v>-1.2008177581631153E-2</v>
      </c>
    </row>
    <row r="489" spans="1:6" x14ac:dyDescent="0.25">
      <c r="A489" s="86">
        <v>2021</v>
      </c>
      <c r="B489" s="91">
        <f>'CALCULATION of avg returns'!AO489</f>
        <v>3.3657442034422608E-4</v>
      </c>
      <c r="C489" s="92">
        <f>'CALCULATION of avg returns'!AP489</f>
        <v>3.6818612493110937E-3</v>
      </c>
      <c r="D489" s="93">
        <f>'CALCULATION of avg returns'!AQ489</f>
        <v>4.4894452626411292E-3</v>
      </c>
      <c r="E489" s="94">
        <f>'CALCULATION of avg returns'!AR489</f>
        <v>3.4676612569612005E-3</v>
      </c>
      <c r="F489" s="7">
        <f>'CALCULATION of avg returns'!AS489</f>
        <v>-2.6533153589545591E-3</v>
      </c>
    </row>
    <row r="490" spans="1:6" x14ac:dyDescent="0.25">
      <c r="A490" s="86">
        <v>2021</v>
      </c>
      <c r="B490" s="91">
        <f>'CALCULATION of avg returns'!AO490</f>
        <v>1.0336835021869818E-2</v>
      </c>
      <c r="C490" s="92">
        <f>'CALCULATION of avg returns'!AP490</f>
        <v>1.4138600641064505E-2</v>
      </c>
      <c r="D490" s="93">
        <f>'CALCULATION of avg returns'!AQ490</f>
        <v>1.1829562421040227E-2</v>
      </c>
      <c r="E490" s="94">
        <f>'CALCULATION of avg returns'!AR490</f>
        <v>1.0738224169052742E-2</v>
      </c>
      <c r="F490" s="7">
        <f>'CALCULATION of avg returns'!AS490</f>
        <v>9.1466470407991027E-3</v>
      </c>
    </row>
    <row r="491" spans="1:6" x14ac:dyDescent="0.25">
      <c r="A491" s="86">
        <v>2021</v>
      </c>
      <c r="B491" s="91">
        <f>'CALCULATION of avg returns'!AO491</f>
        <v>-5.896283139997411E-2</v>
      </c>
      <c r="C491" s="92">
        <f>'CALCULATION of avg returns'!AP491</f>
        <v>-4.2157161160622694E-2</v>
      </c>
      <c r="D491" s="93">
        <f>'CALCULATION of avg returns'!AQ491</f>
        <v>-4.4560098534064237E-2</v>
      </c>
      <c r="E491" s="94">
        <f>'CALCULATION of avg returns'!AR491</f>
        <v>-4.7941877603019808E-2</v>
      </c>
      <c r="F491" s="7">
        <f>'CALCULATION of avg returns'!AS491</f>
        <v>-4.5798299058153788E-2</v>
      </c>
    </row>
    <row r="492" spans="1:6" x14ac:dyDescent="0.25">
      <c r="A492" s="86">
        <v>2021</v>
      </c>
      <c r="B492" s="91">
        <f>'CALCULATION of avg returns'!AO492</f>
        <v>1.932604592639214E-2</v>
      </c>
      <c r="C492" s="92">
        <f>'CALCULATION of avg returns'!AP492</f>
        <v>2.0762895054817425E-2</v>
      </c>
      <c r="D492" s="93">
        <f>'CALCULATION of avg returns'!AQ492</f>
        <v>1.5889024541288696E-2</v>
      </c>
      <c r="E492" s="94">
        <f>'CALCULATION of avg returns'!AR492</f>
        <v>1.2396567262002185E-2</v>
      </c>
      <c r="F492" s="7">
        <f>'CALCULATION of avg returns'!AS492</f>
        <v>5.2385993921262603E-3</v>
      </c>
    </row>
    <row r="493" spans="1:6" x14ac:dyDescent="0.25">
      <c r="A493" s="86">
        <v>2021</v>
      </c>
      <c r="B493" s="91">
        <f>'CALCULATION of avg returns'!AO493</f>
        <v>4.6097170520955077E-3</v>
      </c>
      <c r="C493" s="92">
        <f>'CALCULATION of avg returns'!AP493</f>
        <v>6.5448911477450989E-3</v>
      </c>
      <c r="D493" s="93">
        <f>'CALCULATION of avg returns'!AQ493</f>
        <v>3.4087657530991705E-4</v>
      </c>
      <c r="E493" s="94">
        <f>'CALCULATION of avg returns'!AR493</f>
        <v>-5.7675027101026025E-3</v>
      </c>
      <c r="F493" s="7">
        <f>'CALCULATION of avg returns'!AS493</f>
        <v>-1.5450474904257456E-2</v>
      </c>
    </row>
    <row r="494" spans="1:6" x14ac:dyDescent="0.25">
      <c r="A494" s="86">
        <v>2021</v>
      </c>
      <c r="B494" s="91">
        <f>'CALCULATION of avg returns'!AO494</f>
        <v>3.2676726951579992E-2</v>
      </c>
      <c r="C494" s="92">
        <f>'CALCULATION of avg returns'!AP494</f>
        <v>1.8485617901558681E-2</v>
      </c>
      <c r="D494" s="93">
        <f>'CALCULATION of avg returns'!AQ494</f>
        <v>1.8448321319663109E-2</v>
      </c>
      <c r="E494" s="94">
        <f>'CALCULATION of avg returns'!AR494</f>
        <v>2.0478863208586998E-2</v>
      </c>
      <c r="F494" s="7">
        <f>'CALCULATION of avg returns'!AS494</f>
        <v>1.4241585610274251E-2</v>
      </c>
    </row>
    <row r="495" spans="1:6" x14ac:dyDescent="0.25">
      <c r="A495" s="86">
        <v>2021</v>
      </c>
      <c r="B495" s="91">
        <f>'CALCULATION of avg returns'!AO495</f>
        <v>-1.5542500185915048E-2</v>
      </c>
      <c r="C495" s="92">
        <f>'CALCULATION of avg returns'!AP495</f>
        <v>-2.4944031300098122E-2</v>
      </c>
      <c r="D495" s="93">
        <f>'CALCULATION of avg returns'!AQ495</f>
        <v>-2.129639353390703E-2</v>
      </c>
      <c r="E495" s="94">
        <f>'CALCULATION of avg returns'!AR495</f>
        <v>-1.8798385528915471E-2</v>
      </c>
      <c r="F495" s="7">
        <f>'CALCULATION of avg returns'!AS495</f>
        <v>1.79093865035221E-3</v>
      </c>
    </row>
    <row r="496" spans="1:6" x14ac:dyDescent="0.25">
      <c r="A496" s="86">
        <v>2021</v>
      </c>
      <c r="B496" s="91">
        <f>'CALCULATION of avg returns'!AO496</f>
        <v>-1.2992899229490798E-2</v>
      </c>
      <c r="C496" s="92">
        <f>'CALCULATION of avg returns'!AP496</f>
        <v>-8.9450621084270817E-3</v>
      </c>
      <c r="D496" s="93">
        <f>'CALCULATION of avg returns'!AQ496</f>
        <v>-7.0419899236159565E-3</v>
      </c>
      <c r="E496" s="94">
        <f>'CALCULATION of avg returns'!AR496</f>
        <v>-6.4081938173800304E-3</v>
      </c>
      <c r="F496" s="7">
        <f>'CALCULATION of avg returns'!AS496</f>
        <v>-4.748075484197185E-3</v>
      </c>
    </row>
    <row r="497" spans="1:12" x14ac:dyDescent="0.25">
      <c r="A497" s="86">
        <v>2021</v>
      </c>
      <c r="B497" s="91">
        <f>'CALCULATION of avg returns'!AO497</f>
        <v>1.1346242155211796E-2</v>
      </c>
      <c r="C497" s="92">
        <f>'CALCULATION of avg returns'!AP497</f>
        <v>-1.2760359570269785E-2</v>
      </c>
      <c r="D497" s="93">
        <f>'CALCULATION of avg returns'!AQ497</f>
        <v>-5.8027176521737306E-3</v>
      </c>
      <c r="E497" s="94">
        <f>'CALCULATION of avg returns'!AR497</f>
        <v>2.1049581565000018E-3</v>
      </c>
      <c r="F497" s="7">
        <f>'CALCULATION of avg returns'!AS497</f>
        <v>6.7660828183988666E-3</v>
      </c>
    </row>
    <row r="498" spans="1:12" x14ac:dyDescent="0.25">
      <c r="A498" s="86">
        <v>2021</v>
      </c>
      <c r="B498" s="91">
        <f>'CALCULATION of avg returns'!AO498</f>
        <v>4.9586620504379821E-2</v>
      </c>
      <c r="C498" s="92">
        <f>'CALCULATION of avg returns'!AP498</f>
        <v>4.2795593852713698E-2</v>
      </c>
      <c r="D498" s="93">
        <f>'CALCULATION of avg returns'!AQ498</f>
        <v>4.2026450425673982E-2</v>
      </c>
      <c r="E498" s="94">
        <f>'CALCULATION of avg returns'!AR498</f>
        <v>3.8797846737364791E-2</v>
      </c>
      <c r="F498" s="7">
        <f>'CALCULATION of avg returns'!AS498</f>
        <v>2.3392270264766115E-2</v>
      </c>
    </row>
    <row r="499" spans="1:12" x14ac:dyDescent="0.25">
      <c r="A499" s="86">
        <v>2021</v>
      </c>
      <c r="B499" s="91">
        <f>'CALCULATION of avg returns'!AO499</f>
        <v>-1.8169364432748192E-2</v>
      </c>
      <c r="C499" s="92">
        <f>'CALCULATION of avg returns'!AP499</f>
        <v>-2.2155964930962339E-2</v>
      </c>
      <c r="D499" s="93">
        <f>'CALCULATION of avg returns'!AQ499</f>
        <v>-1.7994634115575205E-2</v>
      </c>
      <c r="E499" s="94">
        <f>'CALCULATION of avg returns'!AR499</f>
        <v>-1.5264688353450332E-2</v>
      </c>
      <c r="F499" s="7">
        <f>'CALCULATION of avg returns'!AS499</f>
        <v>1.1520358545743915E-2</v>
      </c>
    </row>
    <row r="500" spans="1:12" x14ac:dyDescent="0.25">
      <c r="A500" s="86">
        <v>2021</v>
      </c>
      <c r="B500" s="91">
        <f>'CALCULATION of avg returns'!AO500</f>
        <v>-4.3877363686432138E-3</v>
      </c>
      <c r="C500" s="92">
        <f>'CALCULATION of avg returns'!AP500</f>
        <v>4.1127018236728746E-3</v>
      </c>
      <c r="D500" s="93">
        <f>'CALCULATION of avg returns'!AQ500</f>
        <v>3.2632109402788525E-3</v>
      </c>
      <c r="E500" s="94">
        <f>'CALCULATION of avg returns'!AR500</f>
        <v>2.1748058387218261E-3</v>
      </c>
      <c r="F500" s="7">
        <f>'CALCULATION of avg returns'!AS500</f>
        <v>-4.4535873189660638E-3</v>
      </c>
    </row>
    <row r="501" spans="1:12" x14ac:dyDescent="0.25">
      <c r="A501" s="86">
        <v>2021</v>
      </c>
      <c r="B501" s="91">
        <f>'CALCULATION of avg returns'!AO501</f>
        <v>-1.0326197193487006E-2</v>
      </c>
      <c r="C501" s="92">
        <f>'CALCULATION of avg returns'!AP501</f>
        <v>-4.2332288582571766E-3</v>
      </c>
      <c r="D501" s="93">
        <f>'CALCULATION of avg returns'!AQ501</f>
        <v>-4.6634510029864955E-3</v>
      </c>
      <c r="E501" s="94">
        <f>'CALCULATION of avg returns'!AR501</f>
        <v>-4.904262361445675E-3</v>
      </c>
      <c r="F501" s="7">
        <f>'CALCULATION of avg returns'!AS501</f>
        <v>-3.284965768480023E-3</v>
      </c>
      <c r="I501" t="s">
        <v>990</v>
      </c>
      <c r="J501">
        <v>6012.3500979999999</v>
      </c>
      <c r="K501">
        <v>122.42579256250001</v>
      </c>
      <c r="L501">
        <v>172.75341450000002</v>
      </c>
    </row>
    <row r="502" spans="1:12" x14ac:dyDescent="0.25">
      <c r="A502" s="86">
        <v>2021</v>
      </c>
      <c r="B502" s="91">
        <f>'CALCULATION of avg returns'!AO502</f>
        <v>-7.1733338301876136E-3</v>
      </c>
      <c r="C502" s="92">
        <f>'CALCULATION of avg returns'!AP502</f>
        <v>-6.6727173715737872E-3</v>
      </c>
      <c r="D502" s="93">
        <f>'CALCULATION of avg returns'!AQ502</f>
        <v>-5.4670087051599927E-3</v>
      </c>
      <c r="E502" s="94">
        <f>'CALCULATION of avg returns'!AR502</f>
        <v>-6.549013396466798E-3</v>
      </c>
      <c r="F502" s="7">
        <f>'CALCULATION of avg returns'!AS502</f>
        <v>-4.4911276523298578E-3</v>
      </c>
      <c r="I502">
        <v>44569</v>
      </c>
      <c r="J502">
        <v>6031</v>
      </c>
      <c r="K502">
        <v>122.62245612499999</v>
      </c>
      <c r="L502">
        <v>173.16482509999997</v>
      </c>
    </row>
    <row r="503" spans="1:12" x14ac:dyDescent="0.25">
      <c r="A503" s="86">
        <v>2021</v>
      </c>
      <c r="B503" s="91">
        <f>'CALCULATION of avg returns'!AO503</f>
        <v>-1.1034793379124016E-2</v>
      </c>
      <c r="C503" s="92">
        <f>'CALCULATION of avg returns'!AP503</f>
        <v>-1.3087876262737204E-2</v>
      </c>
      <c r="D503" s="93">
        <f>'CALCULATION of avg returns'!AQ503</f>
        <v>-1.2098509326348829E-2</v>
      </c>
      <c r="E503" s="94">
        <f>'CALCULATION of avg returns'!AR503</f>
        <v>-1.0927118419352479E-2</v>
      </c>
      <c r="F503" s="7">
        <f>'CALCULATION of avg returns'!AS503</f>
        <v>-5.4537871276769184E-3</v>
      </c>
    </row>
    <row r="504" spans="1:12" x14ac:dyDescent="0.25">
      <c r="A504" s="86">
        <v>2021</v>
      </c>
      <c r="B504" s="91">
        <f>'CALCULATION of avg returns'!AO504</f>
        <v>9.241337432160622E-3</v>
      </c>
      <c r="C504" s="92">
        <f>'CALCULATION of avg returns'!AP504</f>
        <v>1.8605271246634907E-2</v>
      </c>
      <c r="D504" s="93">
        <f>'CALCULATION of avg returns'!AQ504</f>
        <v>1.596801361636976E-2</v>
      </c>
      <c r="E504" s="94">
        <f>'CALCULATION of avg returns'!AR504</f>
        <v>1.2692034899702191E-2</v>
      </c>
      <c r="F504" s="7">
        <f>'CALCULATION of avg returns'!AS504</f>
        <v>1.9734913674262847E-3</v>
      </c>
    </row>
    <row r="505" spans="1:12" x14ac:dyDescent="0.25">
      <c r="A505" s="86">
        <v>2021</v>
      </c>
      <c r="B505" s="91">
        <f>'CALCULATION of avg returns'!AO505</f>
        <v>7.2576854376235223E-3</v>
      </c>
      <c r="C505" s="92">
        <f>'CALCULATION of avg returns'!AP505</f>
        <v>1.1063241897074989E-2</v>
      </c>
      <c r="D505" s="93">
        <f>'CALCULATION of avg returns'!AQ505</f>
        <v>9.5387734163382074E-3</v>
      </c>
      <c r="E505" s="94">
        <f>'CALCULATION of avg returns'!AR505</f>
        <v>9.3394054548561877E-3</v>
      </c>
      <c r="F505" s="7">
        <f>'CALCULATION of avg returns'!AS505</f>
        <v>1.2021827850785122E-2</v>
      </c>
    </row>
    <row r="506" spans="1:12" x14ac:dyDescent="0.25">
      <c r="A506" s="86">
        <v>2021</v>
      </c>
      <c r="B506" s="91">
        <f>'CALCULATION of avg returns'!AO506</f>
        <v>-1.0397416512665526E-2</v>
      </c>
      <c r="C506" s="92">
        <f>'CALCULATION of avg returns'!AP506</f>
        <v>-3.9327862839718175E-2</v>
      </c>
      <c r="D506" s="93">
        <f>'CALCULATION of avg returns'!AQ506</f>
        <v>-3.2173016496465055E-2</v>
      </c>
      <c r="E506" s="94">
        <f>'CALCULATION of avg returns'!AR506</f>
        <v>-2.3208831341301188E-2</v>
      </c>
      <c r="F506" s="7">
        <f>'CALCULATION of avg returns'!AS506</f>
        <v>-1.4745383123805975E-2</v>
      </c>
    </row>
    <row r="507" spans="1:12" x14ac:dyDescent="0.25">
      <c r="A507" s="86">
        <v>2021</v>
      </c>
      <c r="B507" s="91">
        <f>'CALCULATION of avg returns'!AO507</f>
        <v>-9.0730750367828475E-3</v>
      </c>
      <c r="C507" s="92">
        <f>'CALCULATION of avg returns'!AP507</f>
        <v>3.110483940395471E-3</v>
      </c>
      <c r="D507" s="93">
        <f>'CALCULATION of avg returns'!AQ507</f>
        <v>2.9929943640398759E-4</v>
      </c>
      <c r="E507" s="94">
        <f>'CALCULATION of avg returns'!AR507</f>
        <v>-2.4863235211645134E-3</v>
      </c>
      <c r="F507" s="7">
        <f>'CALCULATION of avg returns'!AS507</f>
        <v>-1.9930543754384626E-2</v>
      </c>
    </row>
    <row r="508" spans="1:12" x14ac:dyDescent="0.25">
      <c r="A508" s="86">
        <v>2021</v>
      </c>
      <c r="B508" s="91">
        <f>'CALCULATION of avg returns'!AO508</f>
        <v>3.121847219842848E-3</v>
      </c>
      <c r="C508" s="92">
        <f>'CALCULATION of avg returns'!AP508</f>
        <v>-1.1642138571302772E-3</v>
      </c>
      <c r="D508" s="93">
        <f>'CALCULATION of avg returns'!AQ508</f>
        <v>1.6076192021746911E-3</v>
      </c>
      <c r="E508" s="94">
        <f>'CALCULATION of avg returns'!AR508</f>
        <v>4.301855675723559E-3</v>
      </c>
      <c r="F508" s="7">
        <f>'CALCULATION of avg returns'!AS508</f>
        <v>2.0870846171060147E-2</v>
      </c>
    </row>
    <row r="509" spans="1:12" x14ac:dyDescent="0.25">
      <c r="A509" s="86">
        <v>2021</v>
      </c>
      <c r="B509" s="91">
        <f>'CALCULATION of avg returns'!AO509</f>
        <v>1.2809078315653481E-2</v>
      </c>
      <c r="C509" s="92">
        <f>'CALCULATION of avg returns'!AP509</f>
        <v>1.0923490735206348E-2</v>
      </c>
      <c r="D509" s="93">
        <f>'CALCULATION of avg returns'!AQ509</f>
        <v>1.2420064505348981E-2</v>
      </c>
      <c r="E509" s="94">
        <f>'CALCULATION of avg returns'!AR509</f>
        <v>1.3964826686525876E-2</v>
      </c>
      <c r="F509" s="7">
        <f>'CALCULATION of avg returns'!AS509</f>
        <v>1.0915261914025014E-2</v>
      </c>
    </row>
    <row r="510" spans="1:12" x14ac:dyDescent="0.25">
      <c r="A510" s="86">
        <v>2021</v>
      </c>
      <c r="B510" s="91">
        <f>'CALCULATION of avg returns'!AO510</f>
        <v>5.2836693397288444E-3</v>
      </c>
      <c r="C510" s="92">
        <f>'CALCULATION of avg returns'!AP510</f>
        <v>-4.2645341532276228E-3</v>
      </c>
      <c r="D510" s="93">
        <f>'CALCULATION of avg returns'!AQ510</f>
        <v>-5.7512652783531664E-5</v>
      </c>
      <c r="E510" s="94">
        <f>'CALCULATION of avg returns'!AR510</f>
        <v>3.0014404906703474E-3</v>
      </c>
      <c r="F510" s="7">
        <f>'CALCULATION of avg returns'!AS510</f>
        <v>1.2379895199541628E-2</v>
      </c>
    </row>
    <row r="511" spans="1:12" x14ac:dyDescent="0.25">
      <c r="A511" s="86">
        <v>2021</v>
      </c>
      <c r="B511" s="91">
        <f>'CALCULATION of avg returns'!AO511</f>
        <v>-2.8702426659707827E-3</v>
      </c>
      <c r="C511" s="92">
        <f>'CALCULATION of avg returns'!AP511</f>
        <v>-2.0152161811096071E-3</v>
      </c>
      <c r="D511" s="93">
        <f>'CALCULATION of avg returns'!AQ511</f>
        <v>-3.1808826949477698E-3</v>
      </c>
      <c r="E511" s="94">
        <f>'CALCULATION of avg returns'!AR511</f>
        <v>-3.5595914643197792E-3</v>
      </c>
      <c r="F511" s="7">
        <f>'CALCULATION of avg returns'!AS511</f>
        <v>5.2000590077617695E-3</v>
      </c>
    </row>
    <row r="512" spans="1:12" x14ac:dyDescent="0.25">
      <c r="A512" s="86">
        <v>2021</v>
      </c>
      <c r="B512" s="91">
        <f>'CALCULATION of avg returns'!AO512</f>
        <v>1.5532710280373729E-2</v>
      </c>
      <c r="C512" s="92">
        <f>'CALCULATION of avg returns'!AP512</f>
        <v>9.2150817940774964E-3</v>
      </c>
      <c r="D512" s="93">
        <f>'CALCULATION of avg returns'!AQ512</f>
        <v>9.8440357536181081E-3</v>
      </c>
      <c r="E512" s="94">
        <f>'CALCULATION of avg returns'!AR512</f>
        <v>8.9408125241684736E-3</v>
      </c>
      <c r="F512" s="7">
        <f>'CALCULATION of avg returns'!AS512</f>
        <v>-3.4120831204897555E-3</v>
      </c>
    </row>
    <row r="513" spans="1:20" x14ac:dyDescent="0.25">
      <c r="A513" s="86">
        <v>2021</v>
      </c>
      <c r="B513" s="91">
        <f>'CALCULATION of avg returns'!AO513</f>
        <v>3.2762143159523779E-3</v>
      </c>
      <c r="C513" s="92">
        <f>'CALCULATION of avg returns'!AP513</f>
        <v>4.0606518414798938E-3</v>
      </c>
      <c r="D513" s="93">
        <f>'CALCULATION of avg returns'!AQ513</f>
        <v>4.8392586096819151E-3</v>
      </c>
      <c r="E513" s="94">
        <f>'CALCULATION of avg returns'!AR513</f>
        <v>6.0161204153214168E-3</v>
      </c>
      <c r="F513" s="7">
        <f>'CALCULATION of avg returns'!AS513</f>
        <v>1.1224229723606769E-2</v>
      </c>
    </row>
    <row r="514" spans="1:20" x14ac:dyDescent="0.25">
      <c r="A514" s="86">
        <v>2021</v>
      </c>
      <c r="B514" s="91">
        <f>'CALCULATION of avg returns'!AO514</f>
        <v>1.1557724412481214E-3</v>
      </c>
      <c r="C514" s="92">
        <f>'CALCULATION of avg returns'!AP514</f>
        <v>7.4131976938331991E-4</v>
      </c>
      <c r="D514" s="93">
        <f>'CALCULATION of avg returns'!AQ514</f>
        <v>-3.016151242678821E-4</v>
      </c>
      <c r="E514" s="94">
        <f>'CALCULATION of avg returns'!AR514</f>
        <v>-9.2027575287815947E-4</v>
      </c>
      <c r="F514" s="7">
        <f>'CALCULATION of avg returns'!AS514</f>
        <v>-6.0490053446878792E-4</v>
      </c>
      <c r="M514">
        <v>214.72866933333339</v>
      </c>
    </row>
    <row r="515" spans="1:20" x14ac:dyDescent="0.25">
      <c r="A515" s="86">
        <v>2021</v>
      </c>
      <c r="B515" s="91">
        <f>'CALCULATION of avg returns'!AO515</f>
        <v>4.4894817855310205E-3</v>
      </c>
      <c r="C515" s="92">
        <f>'CALCULATION of avg returns'!AP515</f>
        <v>-1.5328817810764679E-3</v>
      </c>
      <c r="D515" s="93">
        <f>'CALCULATION of avg returns'!AQ515</f>
        <v>-3.4374714059257712E-4</v>
      </c>
      <c r="E515" s="94">
        <f>'CALCULATION of avg returns'!AR515</f>
        <v>1.61774367676817E-3</v>
      </c>
      <c r="F515" s="7">
        <f>'CALCULATION of avg returns'!AS515</f>
        <v>2.7236999726788793E-3</v>
      </c>
      <c r="M515">
        <v>215.18580766666665</v>
      </c>
    </row>
    <row r="516" spans="1:20" x14ac:dyDescent="0.25">
      <c r="A516" s="86">
        <v>2021</v>
      </c>
      <c r="B516" s="91">
        <f>'CALCULATION of avg returns'!AO516</f>
        <v>-1.349946184577638E-3</v>
      </c>
      <c r="C516" s="92">
        <f>'CALCULATION of avg returns'!AP516</f>
        <v>-1.2854839479783844E-3</v>
      </c>
      <c r="D516" s="93">
        <f>'CALCULATION of avg returns'!AQ516</f>
        <v>-1.8454931375360823E-3</v>
      </c>
      <c r="E516" s="94">
        <f>'CALCULATION of avg returns'!AR516</f>
        <v>-1.6744621449595301E-3</v>
      </c>
      <c r="F516" s="7">
        <f>'CALCULATION of avg returns'!AS516</f>
        <v>-2.4019148249424115E-3</v>
      </c>
    </row>
    <row r="517" spans="1:20" x14ac:dyDescent="0.25">
      <c r="A517" s="86">
        <v>2021</v>
      </c>
      <c r="B517" s="91">
        <f>'CALCULATION of avg returns'!AO517</f>
        <v>1.6257786383644896E-3</v>
      </c>
      <c r="C517" s="92">
        <f>'CALCULATION of avg returns'!AP517</f>
        <v>2.7250561744036252E-3</v>
      </c>
      <c r="D517" s="93">
        <f>'CALCULATION of avg returns'!AQ517</f>
        <v>3.4995365344672644E-3</v>
      </c>
      <c r="E517" s="94">
        <f>'CALCULATION of avg returns'!AR517</f>
        <v>5.2266131348781969E-3</v>
      </c>
      <c r="F517" s="7">
        <f>'CALCULATION of avg returns'!AS517</f>
        <v>7.874390722169217E-3</v>
      </c>
    </row>
    <row r="518" spans="1:20" x14ac:dyDescent="0.25">
      <c r="A518" s="86">
        <v>2022</v>
      </c>
      <c r="B518" s="91">
        <f>'CALCULATION of avg returns'!AO518</f>
        <v>1.6012547417566594E-2</v>
      </c>
      <c r="C518" s="92">
        <f>'CALCULATION of avg returns'!AP518</f>
        <v>1.2796062524297352E-2</v>
      </c>
      <c r="D518" s="93">
        <f>'CALCULATION of avg returns'!AQ518</f>
        <v>1.4702613523539545E-2</v>
      </c>
      <c r="E518" s="94">
        <f>'CALCULATION of avg returns'!AR518</f>
        <v>1.5314199753001904E-2</v>
      </c>
      <c r="F518" s="7">
        <f>'CALCULATION of avg returns'!AS518</f>
        <v>7.5627239147171652E-3</v>
      </c>
    </row>
    <row r="519" spans="1:20" x14ac:dyDescent="0.25">
      <c r="A519" s="86">
        <v>2022</v>
      </c>
      <c r="B519" s="91">
        <f>'CALCULATION of avg returns'!AO519</f>
        <v>1.5275534015436812E-2</v>
      </c>
      <c r="C519" s="92">
        <f>'CALCULATION of avg returns'!AP519</f>
        <v>1.338760315914137E-2</v>
      </c>
      <c r="D519" s="93">
        <f>'CALCULATION of avg returns'!AQ519</f>
        <v>1.3433224533707429E-2</v>
      </c>
      <c r="E519" s="94">
        <f>'CALCULATION of avg returns'!AR519</f>
        <v>1.1212528528703653E-2</v>
      </c>
      <c r="F519" s="7">
        <f>'CALCULATION of avg returns'!AS519</f>
        <v>8.7293662002912963E-3</v>
      </c>
    </row>
    <row r="520" spans="1:20" x14ac:dyDescent="0.25">
      <c r="A520" s="86">
        <v>2022</v>
      </c>
      <c r="B520" s="91">
        <f>'CALCULATION of avg returns'!AO520</f>
        <v>-3.3397570764307341E-2</v>
      </c>
      <c r="C520" s="92">
        <f>'CALCULATION of avg returns'!AP520</f>
        <v>-4.0611331865869911E-2</v>
      </c>
      <c r="D520" s="93">
        <f>'CALCULATION of avg returns'!AQ520</f>
        <v>-3.7625550597311194E-2</v>
      </c>
      <c r="E520" s="94">
        <f>'CALCULATION of avg returns'!AR520</f>
        <v>-3.4381103349654239E-2</v>
      </c>
      <c r="F520" s="7">
        <f>'CALCULATION of avg returns'!AS520</f>
        <v>-9.9336435346542139E-3</v>
      </c>
    </row>
    <row r="521" spans="1:20" x14ac:dyDescent="0.25">
      <c r="A521" s="86">
        <v>2022</v>
      </c>
      <c r="B521" s="91">
        <f>'CALCULATION of avg returns'!AO521</f>
        <v>-5.9811237928008767E-3</v>
      </c>
      <c r="C521" s="92">
        <f>'CALCULATION of avg returns'!AP521</f>
        <v>-2.4116983198191486E-2</v>
      </c>
      <c r="D521" s="93">
        <f>'CALCULATION of avg returns'!AQ521</f>
        <v>-2.013476416271515E-2</v>
      </c>
      <c r="E521" s="94">
        <f>'CALCULATION of avg returns'!AR521</f>
        <v>-1.8145525324057204E-2</v>
      </c>
      <c r="F521" s="7">
        <f>'CALCULATION of avg returns'!AS521</f>
        <v>-8.6591684988564666E-3</v>
      </c>
      <c r="R521">
        <v>1.5990547085085519E-3</v>
      </c>
      <c r="S521">
        <v>2.3786087388484225E-3</v>
      </c>
      <c r="T521">
        <v>6.339187263569742E-3</v>
      </c>
    </row>
    <row r="522" spans="1:20" x14ac:dyDescent="0.25">
      <c r="A522" s="86">
        <v>2022</v>
      </c>
      <c r="B522" s="91">
        <f>'CALCULATION of avg returns'!AO522</f>
        <v>-3.4639801269665899E-2</v>
      </c>
      <c r="C522" s="92">
        <f>'CALCULATION of avg returns'!AP522</f>
        <v>-4.2792586485908828E-2</v>
      </c>
      <c r="D522" s="93">
        <f>'CALCULATION of avg returns'!AQ522</f>
        <v>-3.3787363230710035E-2</v>
      </c>
      <c r="E522" s="94">
        <f>'CALCULATION of avg returns'!AR522</f>
        <v>-2.6184326183819471E-2</v>
      </c>
      <c r="F522" s="96">
        <f>'CALCULATION of avg returns'!AS522</f>
        <v>-1.0118163657083007E-2</v>
      </c>
      <c r="O522">
        <v>44568</v>
      </c>
      <c r="P522">
        <v>2022</v>
      </c>
      <c r="Q522">
        <v>-2.0615739220012486E-4</v>
      </c>
      <c r="R522">
        <v>1.6063899476050261E-3</v>
      </c>
      <c r="S522">
        <v>2.3814904104251656E-3</v>
      </c>
      <c r="T522">
        <v>2.128911499114376E-3</v>
      </c>
    </row>
    <row r="523" spans="1:20" x14ac:dyDescent="0.25">
      <c r="A523" s="86">
        <v>2022</v>
      </c>
      <c r="B523" s="91">
        <f>'CALCULATION of avg returns'!AO523</f>
        <v>2.4541339051703543E-2</v>
      </c>
      <c r="C523" s="92">
        <f>'CALCULATION of avg returns'!AP523</f>
        <v>1.1331919169364772E-2</v>
      </c>
      <c r="D523" s="93">
        <f>'CALCULATION of avg returns'!AQ523</f>
        <v>1.0195958520268346E-2</v>
      </c>
      <c r="E523" s="94">
        <f>'CALCULATION of avg returns'!AR523</f>
        <v>7.920984197878846E-3</v>
      </c>
      <c r="F523" s="7">
        <f>'CALCULATION of avg returns'!AS523</f>
        <v>7.7249474002715366E-3</v>
      </c>
      <c r="O523">
        <v>44569</v>
      </c>
      <c r="P523">
        <v>2022</v>
      </c>
      <c r="Q523">
        <v>3.1019321390156531E-3</v>
      </c>
    </row>
    <row r="524" spans="1:20" x14ac:dyDescent="0.25">
      <c r="A524" s="86">
        <v>2022</v>
      </c>
      <c r="B524" s="91">
        <f>'CALCULATION of avg returns'!AO524</f>
        <v>1.1032558139535003E-2</v>
      </c>
      <c r="C524" s="92">
        <f>'CALCULATION of avg returns'!AP524</f>
        <v>3.3157492173885041E-3</v>
      </c>
      <c r="D524" s="93">
        <f>'CALCULATION of avg returns'!AQ524</f>
        <v>2.7737622444773524E-3</v>
      </c>
      <c r="E524" s="94">
        <f>'CALCULATION of avg returns'!AR524</f>
        <v>3.4068270614140256E-3</v>
      </c>
      <c r="F524" s="7">
        <f>'CALCULATION of avg returns'!AS524</f>
        <v>3.2037137382619658E-3</v>
      </c>
    </row>
    <row r="525" spans="1:20" x14ac:dyDescent="0.25">
      <c r="A525" s="86">
        <v>2022</v>
      </c>
      <c r="B525" s="91">
        <f>'CALCULATION of avg returns'!AO525</f>
        <v>-2.9074581822865941E-2</v>
      </c>
      <c r="C525" s="92">
        <f>'CALCULATION of avg returns'!AP525</f>
        <v>-2.9731333430263567E-2</v>
      </c>
      <c r="D525" s="93">
        <f>'CALCULATION of avg returns'!AQ525</f>
        <v>-2.459035589661121E-2</v>
      </c>
      <c r="E525" s="94">
        <f>'CALCULATION of avg returns'!AR525</f>
        <v>-2.1322301307911868E-2</v>
      </c>
      <c r="F525" s="7">
        <f>'CALCULATION of avg returns'!AS525</f>
        <v>-2.2886162224468854E-3</v>
      </c>
    </row>
    <row r="526" spans="1:20" x14ac:dyDescent="0.25">
      <c r="A526" s="86">
        <v>2022</v>
      </c>
      <c r="B526" s="91">
        <f>'CALCULATION of avg returns'!AO526</f>
        <v>-2.6609555938820643E-2</v>
      </c>
      <c r="C526" s="92">
        <f>'CALCULATION of avg returns'!AP526</f>
        <v>-2.4004406410355061E-2</v>
      </c>
      <c r="D526" s="93">
        <f>'CALCULATION of avg returns'!AQ526</f>
        <v>-2.1456754355777381E-2</v>
      </c>
      <c r="E526" s="94">
        <f>'CALCULATION of avg returns'!AR526</f>
        <v>-1.6973331372919766E-2</v>
      </c>
      <c r="F526" s="7">
        <f>'CALCULATION of avg returns'!AS526</f>
        <v>-6.6876519128106814E-3</v>
      </c>
    </row>
    <row r="527" spans="1:20" x14ac:dyDescent="0.25">
      <c r="A527" s="86">
        <v>2022</v>
      </c>
      <c r="B527" s="91">
        <f>'CALCULATION of avg returns'!AO527</f>
        <v>2.1281567008703341E-2</v>
      </c>
      <c r="C527" s="92">
        <f>'CALCULATION of avg returns'!AP527</f>
        <v>2.8549376312316979E-2</v>
      </c>
      <c r="D527" s="93">
        <f>'CALCULATION of avg returns'!AQ527</f>
        <v>2.2756022289833241E-2</v>
      </c>
      <c r="E527" s="94">
        <f>'CALCULATION of avg returns'!AR527</f>
        <v>1.9981802350737547E-2</v>
      </c>
      <c r="F527" s="7">
        <f>'CALCULATION of avg returns'!AS527</f>
        <v>4.2098550219762786E-3</v>
      </c>
    </row>
    <row r="528" spans="1:20" x14ac:dyDescent="0.25">
      <c r="A528" s="86">
        <v>2022</v>
      </c>
      <c r="B528" s="91">
        <f>'CALCULATION of avg returns'!AO528</f>
        <v>-1.9122245100282164E-2</v>
      </c>
      <c r="C528" s="92">
        <f>'CALCULATION of avg returns'!AP528</f>
        <v>-1.1929833054957135E-2</v>
      </c>
      <c r="D528" s="93">
        <f>'CALCULATION of avg returns'!AQ528</f>
        <v>-1.2920130827319964E-2</v>
      </c>
      <c r="E528" s="94">
        <f>'CALCULATION of avg returns'!AR528</f>
        <v>-1.3195817978363743E-2</v>
      </c>
      <c r="F528" s="7">
        <f>'CALCULATION of avg returns'!AS528</f>
        <v>-7.1045100140159807E-3</v>
      </c>
    </row>
    <row r="529" spans="1:6" x14ac:dyDescent="0.25">
      <c r="A529" s="86">
        <v>2022</v>
      </c>
      <c r="B529" s="91">
        <f>'CALCULATION of avg returns'!AO529</f>
        <v>1.6268537775272554E-2</v>
      </c>
      <c r="C529" s="92">
        <f>'CALCULATION of avg returns'!AP529</f>
        <v>2.0121759510675477E-2</v>
      </c>
      <c r="D529" s="93">
        <f>'CALCULATION of avg returns'!AQ529</f>
        <v>2.0520977359142729E-2</v>
      </c>
      <c r="E529" s="94">
        <f>'CALCULATION of avg returns'!AR529</f>
        <v>1.7087288642322607E-2</v>
      </c>
      <c r="F529" s="7">
        <f>'CALCULATION of avg returns'!AS529</f>
        <v>8.3401543210312391E-4</v>
      </c>
    </row>
    <row r="530" spans="1:6" x14ac:dyDescent="0.25">
      <c r="A530" s="86">
        <v>2022</v>
      </c>
      <c r="B530" s="91">
        <f>'CALCULATION of avg returns'!AO530</f>
        <v>4.4753853804079266E-3</v>
      </c>
      <c r="C530" s="92">
        <f>'CALCULATION of avg returns'!AP530</f>
        <v>2.7217745970373867E-3</v>
      </c>
      <c r="D530" s="93">
        <f>'CALCULATION of avg returns'!AQ530</f>
        <v>3.9507492663460823E-3</v>
      </c>
      <c r="E530" s="94">
        <f>'CALCULATION of avg returns'!AR530</f>
        <v>5.0388480048976442E-3</v>
      </c>
      <c r="F530" s="7">
        <f>'CALCULATION of avg returns'!AS530</f>
        <v>2.7462975657753354E-3</v>
      </c>
    </row>
    <row r="531" spans="1:6" x14ac:dyDescent="0.25">
      <c r="A531" s="86">
        <v>2022</v>
      </c>
      <c r="B531" s="91">
        <f>'CALCULATION of avg returns'!AO531</f>
        <v>-1.9440213252094614E-2</v>
      </c>
      <c r="C531" s="92">
        <f>'CALCULATION of avg returns'!AP531</f>
        <v>-1.1432357883896323E-2</v>
      </c>
      <c r="D531" s="93">
        <f>'CALCULATION of avg returns'!AQ531</f>
        <v>-1.1752891437969834E-2</v>
      </c>
      <c r="E531" s="94">
        <f>'CALCULATION of avg returns'!AR531</f>
        <v>-1.2815187858020728E-2</v>
      </c>
      <c r="F531" s="7">
        <f>'CALCULATION of avg returns'!AS531</f>
        <v>-1.545983643147727E-2</v>
      </c>
    </row>
    <row r="532" spans="1:6" x14ac:dyDescent="0.25">
      <c r="A532" s="86">
        <v>2022</v>
      </c>
      <c r="B532" s="91">
        <f>'CALCULATION of avg returns'!AO532</f>
        <v>-3.926289830870508E-2</v>
      </c>
      <c r="C532" s="92">
        <f>'CALCULATION of avg returns'!AP532</f>
        <v>-4.0185259213496256E-2</v>
      </c>
      <c r="D532" s="93">
        <f>'CALCULATION of avg returns'!AQ532</f>
        <v>-4.1220258336734102E-2</v>
      </c>
      <c r="E532" s="94">
        <f>'CALCULATION of avg returns'!AR532</f>
        <v>-4.1670684139019101E-2</v>
      </c>
      <c r="F532" s="7">
        <f>'CALCULATION of avg returns'!AS532</f>
        <v>-3.6964478455091543E-2</v>
      </c>
    </row>
    <row r="533" spans="1:6" x14ac:dyDescent="0.25">
      <c r="A533" s="86">
        <v>2022</v>
      </c>
      <c r="B533" s="91">
        <f>'CALCULATION of avg returns'!AO533</f>
        <v>-5.8208864725022517E-3</v>
      </c>
      <c r="C533" s="92">
        <f>'CALCULATION of avg returns'!AP533</f>
        <v>-4.7118018014225289E-3</v>
      </c>
      <c r="D533" s="93">
        <f>'CALCULATION of avg returns'!AQ533</f>
        <v>-1.0904579366976979E-3</v>
      </c>
      <c r="E533" s="94">
        <f>'CALCULATION of avg returns'!AR533</f>
        <v>4.0244761321255532E-5</v>
      </c>
      <c r="F533" s="7">
        <f>'CALCULATION of avg returns'!AS533</f>
        <v>3.3401241294357914E-3</v>
      </c>
    </row>
    <row r="534" spans="1:6" x14ac:dyDescent="0.25">
      <c r="A534" s="86">
        <v>2022</v>
      </c>
      <c r="B534" s="91">
        <f>'CALCULATION of avg returns'!AO534</f>
        <v>1.8093476183699619E-2</v>
      </c>
      <c r="C534" s="92">
        <f>'CALCULATION of avg returns'!AP534</f>
        <v>1.2266411926570546E-2</v>
      </c>
      <c r="D534" s="93">
        <f>'CALCULATION of avg returns'!AQ534</f>
        <v>1.4586872371828789E-2</v>
      </c>
      <c r="E534" s="94">
        <f>'CALCULATION of avg returns'!AR534</f>
        <v>1.5828359341987907E-2</v>
      </c>
      <c r="F534" s="7">
        <f>'CALCULATION of avg returns'!AS534</f>
        <v>1.8436430173533171E-2</v>
      </c>
    </row>
    <row r="535" spans="1:6" x14ac:dyDescent="0.25">
      <c r="A535" s="86">
        <v>2022</v>
      </c>
      <c r="B535" s="91">
        <f>'CALCULATION of avg returns'!AO535</f>
        <v>-3.414604924219692E-3</v>
      </c>
      <c r="C535" s="92">
        <f>'CALCULATION of avg returns'!AP535</f>
        <v>-1.0823315224880245E-2</v>
      </c>
      <c r="D535" s="93">
        <f>'CALCULATION of avg returns'!AQ535</f>
        <v>-3.7164313475768675E-3</v>
      </c>
      <c r="E535" s="94">
        <f>'CALCULATION of avg returns'!AR535</f>
        <v>-7.3469828750462698E-4</v>
      </c>
      <c r="F535" s="7">
        <f>'CALCULATION of avg returns'!AS535</f>
        <v>-4.0772326978413299E-3</v>
      </c>
    </row>
    <row r="536" spans="1:6" x14ac:dyDescent="0.25">
      <c r="A536" s="86">
        <v>2022</v>
      </c>
      <c r="B536" s="91">
        <f>'CALCULATION of avg returns'!AO536</f>
        <v>-9.8180652400418015E-3</v>
      </c>
      <c r="C536" s="92">
        <f>'CALCULATION of avg returns'!AP536</f>
        <v>-3.0267084861816786E-3</v>
      </c>
      <c r="D536" s="93">
        <f>'CALCULATION of avg returns'!AQ536</f>
        <v>1.6888261969176216E-3</v>
      </c>
      <c r="E536" s="94">
        <f>'CALCULATION of avg returns'!AR536</f>
        <v>-1.5317468040527225E-4</v>
      </c>
      <c r="F536" s="7">
        <f>'CALCULATION of avg returns'!AS536</f>
        <v>-3.9833566108007602E-3</v>
      </c>
    </row>
    <row r="537" spans="1:6" x14ac:dyDescent="0.25">
      <c r="A537" s="86">
        <v>2022</v>
      </c>
      <c r="B537" s="91">
        <f>'CALCULATION of avg returns'!AO537</f>
        <v>1.4923712007770333E-2</v>
      </c>
      <c r="C537" s="92">
        <f>'CALCULATION of avg returns'!AP537</f>
        <v>1.6614868698501862E-2</v>
      </c>
      <c r="D537" s="93">
        <f>'CALCULATION of avg returns'!AQ537</f>
        <v>1.3295304837631812E-2</v>
      </c>
      <c r="E537" s="94">
        <f>'CALCULATION of avg returns'!AR537</f>
        <v>1.3077714716213565E-2</v>
      </c>
      <c r="F537" s="7">
        <f>'CALCULATION of avg returns'!AS537</f>
        <v>1.3274478471331641E-2</v>
      </c>
    </row>
    <row r="538" spans="1:6" x14ac:dyDescent="0.25">
      <c r="A538" s="86">
        <v>2022</v>
      </c>
      <c r="B538" s="91">
        <f>'CALCULATION of avg returns'!AO538</f>
        <v>2.2220893022699598E-2</v>
      </c>
      <c r="C538" s="92">
        <f>'CALCULATION of avg returns'!AP538</f>
        <v>1.9804413197944491E-2</v>
      </c>
      <c r="D538" s="93">
        <f>'CALCULATION of avg returns'!AQ538</f>
        <v>1.8288859755551331E-2</v>
      </c>
      <c r="E538" s="94">
        <f>'CALCULATION of avg returns'!AR538</f>
        <v>1.7884940748239309E-2</v>
      </c>
      <c r="F538" s="7">
        <f>'CALCULATION of avg returns'!AS538</f>
        <v>1.4243704141499976E-2</v>
      </c>
    </row>
    <row r="539" spans="1:6" x14ac:dyDescent="0.25">
      <c r="A539" s="86">
        <v>2022</v>
      </c>
      <c r="B539" s="91">
        <f>'CALCULATION of avg returns'!AO539</f>
        <v>1.2346401404329931E-2</v>
      </c>
      <c r="C539" s="92">
        <f>'CALCULATION of avg returns'!AP539</f>
        <v>7.9762143000084249E-3</v>
      </c>
      <c r="D539" s="93">
        <f>'CALCULATION of avg returns'!AQ539</f>
        <v>6.1627203399093038E-3</v>
      </c>
      <c r="E539" s="94">
        <f>'CALCULATION of avg returns'!AR539</f>
        <v>4.4446697171699797E-3</v>
      </c>
      <c r="F539" s="7">
        <f>'CALCULATION of avg returns'!AS539</f>
        <v>1.0430775834256029E-2</v>
      </c>
    </row>
    <row r="540" spans="1:6" x14ac:dyDescent="0.25">
      <c r="A540" s="86">
        <v>2022</v>
      </c>
      <c r="B540" s="91">
        <f>'CALCULATION of avg returns'!AO540</f>
        <v>-3.1231335375604508E-2</v>
      </c>
      <c r="C540" s="92">
        <f>'CALCULATION of avg returns'!AP540</f>
        <v>-3.1571355639652229E-2</v>
      </c>
      <c r="D540" s="93">
        <f>'CALCULATION of avg returns'!AQ540</f>
        <v>-2.7467010710756572E-2</v>
      </c>
      <c r="E540" s="94">
        <f>'CALCULATION of avg returns'!AR540</f>
        <v>-2.5579052322212477E-2</v>
      </c>
      <c r="F540" s="7">
        <f>'CALCULATION of avg returns'!AS540</f>
        <v>-1.6019861308427037E-2</v>
      </c>
    </row>
    <row r="541" spans="1:6" x14ac:dyDescent="0.25">
      <c r="A541" s="86">
        <v>2022</v>
      </c>
      <c r="B541" s="91">
        <f>'CALCULATION of avg returns'!AO541</f>
        <v>-1.3553557933256317E-2</v>
      </c>
      <c r="C541" s="92">
        <f>'CALCULATION of avg returns'!AP541</f>
        <v>-3.7027119750305234E-3</v>
      </c>
      <c r="D541" s="93">
        <f>'CALCULATION of avg returns'!AQ541</f>
        <v>-5.1892793030840177E-3</v>
      </c>
      <c r="E541" s="94">
        <f>'CALCULATION of avg returns'!AR541</f>
        <v>-6.8197768170447882E-3</v>
      </c>
      <c r="F541" s="7">
        <f>'CALCULATION of avg returns'!AS541</f>
        <v>-1.1527558784974636E-2</v>
      </c>
    </row>
    <row r="542" spans="1:6" x14ac:dyDescent="0.25">
      <c r="A542" s="86">
        <v>2022</v>
      </c>
      <c r="B542" s="91">
        <f>'CALCULATION of avg returns'!AO542</f>
        <v>-7.5604076571808749E-4</v>
      </c>
      <c r="C542" s="92">
        <f>'CALCULATION of avg returns'!AP542</f>
        <v>-1.3089543902674725E-2</v>
      </c>
      <c r="D542" s="93">
        <f>'CALCULATION of avg returns'!AQ542</f>
        <v>-4.5756000854328994E-3</v>
      </c>
      <c r="E542" s="94">
        <f>'CALCULATION of avg returns'!AR542</f>
        <v>9.0260172249539289E-4</v>
      </c>
      <c r="F542" s="7">
        <f>'CALCULATION of avg returns'!AS542</f>
        <v>2.160592470899191E-3</v>
      </c>
    </row>
    <row r="543" spans="1:6" x14ac:dyDescent="0.25">
      <c r="A543" s="86">
        <v>2022</v>
      </c>
      <c r="B543" s="91">
        <f>'CALCULATION of avg returns'!AO543</f>
        <v>-5.7502572483506872E-3</v>
      </c>
      <c r="C543" s="92">
        <f>'CALCULATION of avg returns'!AP543</f>
        <v>-7.0124078770444388E-3</v>
      </c>
      <c r="D543" s="93">
        <f>'CALCULATION of avg returns'!AQ543</f>
        <v>-7.033865435029504E-3</v>
      </c>
      <c r="E543" s="94">
        <f>'CALCULATION of avg returns'!AR543</f>
        <v>-4.7532478730743727E-3</v>
      </c>
      <c r="F543" s="7">
        <f>'CALCULATION of avg returns'!AS543</f>
        <v>9.2990904381279448E-3</v>
      </c>
    </row>
    <row r="544" spans="1:6" x14ac:dyDescent="0.25">
      <c r="A544" s="86">
        <v>2022</v>
      </c>
      <c r="B544" s="91">
        <f>'CALCULATION of avg returns'!AO544</f>
        <v>1.0410325094362644E-2</v>
      </c>
      <c r="C544" s="92">
        <f>'CALCULATION of avg returns'!AP544</f>
        <v>1.4826622786719418E-2</v>
      </c>
      <c r="D544" s="93">
        <f>'CALCULATION of avg returns'!AQ544</f>
        <v>1.4610632462531071E-2</v>
      </c>
      <c r="E544" s="94">
        <f>'CALCULATION of avg returns'!AR544</f>
        <v>1.5558836588896516E-2</v>
      </c>
      <c r="F544" s="7">
        <f>'CALCULATION of avg returns'!AS544</f>
        <v>1.31810155630063E-2</v>
      </c>
    </row>
    <row r="545" spans="1:6" x14ac:dyDescent="0.25">
      <c r="A545" s="86">
        <v>2022</v>
      </c>
      <c r="B545" s="91">
        <f>'CALCULATION of avg returns'!AO545</f>
        <v>-1.6278042216464745E-2</v>
      </c>
      <c r="C545" s="92">
        <f>'CALCULATION of avg returns'!AP545</f>
        <v>-2.6369793601999862E-2</v>
      </c>
      <c r="D545" s="93">
        <f>'CALCULATION of avg returns'!AQ545</f>
        <v>-2.0972357226329574E-2</v>
      </c>
      <c r="E545" s="94">
        <f>'CALCULATION of avg returns'!AR545</f>
        <v>-1.8221048403436628E-2</v>
      </c>
      <c r="F545" s="7">
        <f>'CALCULATION of avg returns'!AS545</f>
        <v>-4.9023896680091246E-3</v>
      </c>
    </row>
    <row r="546" spans="1:6" x14ac:dyDescent="0.25">
      <c r="A546" s="86">
        <v>2022</v>
      </c>
      <c r="B546" s="91">
        <f>'CALCULATION of avg returns'!AO546</f>
        <v>-1.6588234093159581E-2</v>
      </c>
      <c r="C546" s="92">
        <f>'CALCULATION of avg returns'!AP546</f>
        <v>-2.7192415614604941E-2</v>
      </c>
      <c r="D546" s="93">
        <f>'CALCULATION of avg returns'!AQ546</f>
        <v>-2.7353631021605977E-2</v>
      </c>
      <c r="E546" s="94">
        <f>'CALCULATION of avg returns'!AR546</f>
        <v>-2.0228315296690169E-2</v>
      </c>
      <c r="F546" s="7">
        <f>'CALCULATION of avg returns'!AS546</f>
        <v>-8.439219467922204E-3</v>
      </c>
    </row>
    <row r="547" spans="1:6" x14ac:dyDescent="0.25">
      <c r="A547" s="86">
        <v>2022</v>
      </c>
      <c r="B547" s="91">
        <f>'CALCULATION of avg returns'!AO547</f>
        <v>-1.2394120577976959E-2</v>
      </c>
      <c r="C547" s="92">
        <f>'CALCULATION of avg returns'!AP547</f>
        <v>-1.2794849961437043E-2</v>
      </c>
      <c r="D547" s="93">
        <f>'CALCULATION of avg returns'!AQ547</f>
        <v>-1.6642055311034992E-2</v>
      </c>
      <c r="E547" s="94">
        <f>'CALCULATION of avg returns'!AR547</f>
        <v>-1.7715531576808351E-2</v>
      </c>
      <c r="F547" s="7">
        <f>'CALCULATION of avg returns'!AS547</f>
        <v>-3.3575082700594561E-2</v>
      </c>
    </row>
    <row r="548" spans="1:6" x14ac:dyDescent="0.25">
      <c r="A548" s="86">
        <v>2022</v>
      </c>
      <c r="B548" s="91">
        <f>'CALCULATION of avg returns'!AO548</f>
        <v>1.4325954888482352E-2</v>
      </c>
      <c r="C548" s="92">
        <f>'CALCULATION of avg returns'!AP548</f>
        <v>3.501189943957466E-2</v>
      </c>
      <c r="D548" s="93">
        <f>'CALCULATION of avg returns'!AQ548</f>
        <v>3.3141760776320993E-2</v>
      </c>
      <c r="E548" s="94">
        <f>'CALCULATION of avg returns'!AR548</f>
        <v>2.8487750925452315E-2</v>
      </c>
      <c r="F548" s="7">
        <f>'CALCULATION of avg returns'!AS548</f>
        <v>9.7849298465518021E-3</v>
      </c>
    </row>
    <row r="549" spans="1:6" x14ac:dyDescent="0.25">
      <c r="A549" s="86">
        <v>2022</v>
      </c>
      <c r="B549" s="91">
        <f>'CALCULATION of avg returns'!AO549</f>
        <v>-3.8443603958344505E-3</v>
      </c>
      <c r="C549" s="92">
        <f>'CALCULATION of avg returns'!AP549</f>
        <v>-5.9208000279243065E-3</v>
      </c>
      <c r="D549" s="93">
        <f>'CALCULATION of avg returns'!AQ549</f>
        <v>-5.7321551040452959E-3</v>
      </c>
      <c r="E549" s="94">
        <f>'CALCULATION of avg returns'!AR549</f>
        <v>-5.6275227377889404E-3</v>
      </c>
      <c r="F549" s="7">
        <f>'CALCULATION of avg returns'!AS549</f>
        <v>1.5775011174699063E-2</v>
      </c>
    </row>
    <row r="550" spans="1:6" x14ac:dyDescent="0.25">
      <c r="A550" s="86">
        <v>2022</v>
      </c>
      <c r="B550" s="91">
        <f>'CALCULATION of avg returns'!AO550</f>
        <v>3.6053841512888291E-2</v>
      </c>
      <c r="C550" s="92">
        <f>'CALCULATION of avg returns'!AP550</f>
        <v>2.1519959619900258E-2</v>
      </c>
      <c r="D550" s="93">
        <f>'CALCULATION of avg returns'!AQ550</f>
        <v>1.2225861941717838E-2</v>
      </c>
      <c r="E550" s="94">
        <f>'CALCULATION of avg returns'!AR550</f>
        <v>7.8811844767333137E-3</v>
      </c>
      <c r="F550" s="7">
        <f>'CALCULATION of avg returns'!AS550</f>
        <v>-3.6646472632732435E-3</v>
      </c>
    </row>
    <row r="551" spans="1:6" x14ac:dyDescent="0.25">
      <c r="A551" s="86">
        <v>2022</v>
      </c>
      <c r="B551" s="91">
        <f>'CALCULATION of avg returns'!AO551</f>
        <v>1.3955823293173696E-3</v>
      </c>
      <c r="C551" s="92">
        <f>'CALCULATION of avg returns'!AP551</f>
        <v>-2.2531773926045624E-2</v>
      </c>
      <c r="D551" s="93">
        <f>'CALCULATION of avg returns'!AQ551</f>
        <v>-1.4027196271379537E-2</v>
      </c>
      <c r="E551" s="94">
        <f>'CALCULATION of avg returns'!AR551</f>
        <v>-8.5896511765831199E-3</v>
      </c>
      <c r="F551" s="7">
        <f>'CALCULATION of avg returns'!AS551</f>
        <v>-1.5349660931781553E-3</v>
      </c>
    </row>
    <row r="552" spans="1:6" x14ac:dyDescent="0.25">
      <c r="A552" s="86">
        <v>2022</v>
      </c>
      <c r="B552" s="91">
        <f>'CALCULATION of avg returns'!AO552</f>
        <v>-2.39725684035333E-2</v>
      </c>
      <c r="C552" s="92">
        <f>'CALCULATION of avg returns'!AP552</f>
        <v>-1.2505824329432737E-2</v>
      </c>
      <c r="D552" s="93">
        <f>'CALCULATION of avg returns'!AQ552</f>
        <v>-1.5310403281085121E-2</v>
      </c>
      <c r="E552" s="94">
        <f>'CALCULATION of avg returns'!AR552</f>
        <v>-1.7758863786128037E-2</v>
      </c>
      <c r="F552" s="7">
        <f>'CALCULATION of avg returns'!AS552</f>
        <v>-2.1893840399472671E-2</v>
      </c>
    </row>
    <row r="553" spans="1:6" x14ac:dyDescent="0.25">
      <c r="A553" s="86">
        <v>2022</v>
      </c>
      <c r="B553" s="91">
        <f>'CALCULATION of avg returns'!AO553</f>
        <v>-5.8450096560793349E-3</v>
      </c>
      <c r="C553" s="92">
        <f>'CALCULATION of avg returns'!AP553</f>
        <v>9.9265966018100157E-4</v>
      </c>
      <c r="D553" s="93">
        <f>'CALCULATION of avg returns'!AQ553</f>
        <v>-1.3980035123394943E-3</v>
      </c>
      <c r="E553" s="94">
        <f>'CALCULATION of avg returns'!AR553</f>
        <v>-8.8076007720540043E-5</v>
      </c>
      <c r="F553" s="7">
        <f>'CALCULATION of avg returns'!AS553</f>
        <v>-1.6368308440080533E-2</v>
      </c>
    </row>
    <row r="554" spans="1:6" x14ac:dyDescent="0.25">
      <c r="A554" s="86">
        <v>2022</v>
      </c>
      <c r="B554" s="91">
        <f>'CALCULATION of avg returns'!AO554</f>
        <v>3.2445055228925842E-3</v>
      </c>
      <c r="C554" s="92">
        <f>'CALCULATION of avg returns'!AP554</f>
        <v>6.5326052154114087E-3</v>
      </c>
      <c r="D554" s="93">
        <f>'CALCULATION of avg returns'!AQ554</f>
        <v>3.9569136073863897E-3</v>
      </c>
      <c r="E554" s="94">
        <f>'CALCULATION of avg returns'!AR554</f>
        <v>7.0279600362096475E-4</v>
      </c>
      <c r="F554" s="7">
        <f>'CALCULATION of avg returns'!AS554</f>
        <v>2.0296243144892676E-2</v>
      </c>
    </row>
    <row r="555" spans="1:6" x14ac:dyDescent="0.25">
      <c r="A555" s="86">
        <v>2022</v>
      </c>
      <c r="B555" s="91">
        <f>'CALCULATION of avg returns'!AO555</f>
        <v>-3.4307313606542239E-2</v>
      </c>
      <c r="C555" s="92">
        <f>'CALCULATION of avg returns'!AP555</f>
        <v>-2.24749382568778E-2</v>
      </c>
      <c r="D555" s="93">
        <f>'CALCULATION of avg returns'!AQ555</f>
        <v>-2.9329399698062766E-2</v>
      </c>
      <c r="E555" s="94">
        <f>'CALCULATION of avg returns'!AR555</f>
        <v>-2.9916210638290155E-2</v>
      </c>
      <c r="F555" s="7">
        <f>'CALCULATION of avg returns'!AS555</f>
        <v>-4.9567252429680332E-2</v>
      </c>
    </row>
    <row r="556" spans="1:6" x14ac:dyDescent="0.25">
      <c r="A556" s="86">
        <v>2022</v>
      </c>
      <c r="B556" s="91">
        <f>'CALCULATION of avg returns'!AO556</f>
        <v>3.239052068001963E-2</v>
      </c>
      <c r="C556" s="92">
        <f>'CALCULATION of avg returns'!AP556</f>
        <v>2.6494436258779609E-2</v>
      </c>
      <c r="D556" s="93">
        <f>'CALCULATION of avg returns'!AQ556</f>
        <v>2.988614237545726E-2</v>
      </c>
      <c r="E556" s="94">
        <f>'CALCULATION of avg returns'!AR556</f>
        <v>3.5582180144560334E-2</v>
      </c>
      <c r="F556" s="7">
        <f>'CALCULATION of avg returns'!AS556</f>
        <v>1.3783851426030924E-2</v>
      </c>
    </row>
    <row r="557" spans="1:6" x14ac:dyDescent="0.25">
      <c r="A557" s="86">
        <v>2022</v>
      </c>
      <c r="B557" s="91">
        <f>'CALCULATION of avg returns'!AO557</f>
        <v>-2.9029225508528001E-3</v>
      </c>
      <c r="C557" s="92">
        <f>'CALCULATION of avg returns'!AP557</f>
        <v>4.6275911868824699E-3</v>
      </c>
      <c r="D557" s="93">
        <f>'CALCULATION of avg returns'!AQ557</f>
        <v>-2.0375755444824732E-3</v>
      </c>
      <c r="E557" s="94">
        <f>'CALCULATION of avg returns'!AR557</f>
        <v>-2.2687657876827613E-3</v>
      </c>
      <c r="F557" s="7">
        <f>'CALCULATION of avg returns'!AS557</f>
        <v>-8.2802274302475867E-4</v>
      </c>
    </row>
    <row r="558" spans="1:6" x14ac:dyDescent="0.25">
      <c r="A558" s="86">
        <v>2022</v>
      </c>
      <c r="B558" s="91">
        <f>'CALCULATION of avg returns'!AO558</f>
        <v>-3.9391616071613622E-2</v>
      </c>
      <c r="C558" s="92">
        <f>'CALCULATION of avg returns'!AP558</f>
        <v>-3.6499581446922634E-2</v>
      </c>
      <c r="D558" s="93">
        <f>'CALCULATION of avg returns'!AQ558</f>
        <v>-3.8642808873897386E-2</v>
      </c>
      <c r="E558" s="94">
        <f>'CALCULATION of avg returns'!AR558</f>
        <v>-3.8090575824274629E-2</v>
      </c>
      <c r="F558" s="7">
        <f>'CALCULATION of avg returns'!AS558</f>
        <v>-1.8365110740067782E-2</v>
      </c>
    </row>
    <row r="559" spans="1:6" x14ac:dyDescent="0.25">
      <c r="A559" s="86">
        <v>2022</v>
      </c>
      <c r="B559" s="91">
        <f>'CALCULATION of avg returns'!AO559</f>
        <v>1.5552871133353484E-2</v>
      </c>
      <c r="C559" s="92">
        <f>'CALCULATION of avg returns'!AP559</f>
        <v>2.4740833064196818E-2</v>
      </c>
      <c r="D559" s="93">
        <f>'CALCULATION of avg returns'!AQ559</f>
        <v>2.0904614996409991E-2</v>
      </c>
      <c r="E559" s="94">
        <f>'CALCULATION of avg returns'!AR559</f>
        <v>1.7229590607833616E-2</v>
      </c>
      <c r="F559" s="7">
        <f>'CALCULATION of avg returns'!AS559</f>
        <v>-1.3161905982812387E-2</v>
      </c>
    </row>
    <row r="560" spans="1:6" x14ac:dyDescent="0.25">
      <c r="A560" s="86">
        <v>2022</v>
      </c>
      <c r="B560" s="91">
        <f>'CALCULATION of avg returns'!AO560</f>
        <v>-1.8394613309543645E-2</v>
      </c>
      <c r="C560" s="92">
        <f>'CALCULATION of avg returns'!AP560</f>
        <v>-2.0925256793828118E-2</v>
      </c>
      <c r="D560" s="93">
        <f>'CALCULATION of avg returns'!AQ560</f>
        <v>-2.1547614844108321E-2</v>
      </c>
      <c r="E560" s="94">
        <f>'CALCULATION of avg returns'!AR560</f>
        <v>-2.0942098449058633E-2</v>
      </c>
      <c r="F560" s="7">
        <f>'CALCULATION of avg returns'!AS560</f>
        <v>7.8101484403466535E-3</v>
      </c>
    </row>
    <row r="561" spans="1:6" x14ac:dyDescent="0.25">
      <c r="A561" s="86">
        <v>2022</v>
      </c>
      <c r="B561" s="91">
        <f>'CALCULATION of avg returns'!AO561</f>
        <v>-7.0099322701404274E-2</v>
      </c>
      <c r="C561" s="92">
        <f>'CALCULATION of avg returns'!AP561</f>
        <v>-5.2737527429680096E-2</v>
      </c>
      <c r="D561" s="93">
        <f>'CALCULATION of avg returns'!AQ561</f>
        <v>-5.2897642010170901E-2</v>
      </c>
      <c r="E561" s="94">
        <f>'CALCULATION of avg returns'!AR561</f>
        <v>-5.0716284875612985E-2</v>
      </c>
      <c r="F561" s="7">
        <f>'CALCULATION of avg returns'!AS561</f>
        <v>-4.7148516096579551E-2</v>
      </c>
    </row>
    <row r="562" spans="1:6" x14ac:dyDescent="0.25">
      <c r="A562" s="86">
        <v>2022</v>
      </c>
      <c r="B562" s="91">
        <f>'CALCULATION of avg returns'!AO562</f>
        <v>-1.8767379896913405E-2</v>
      </c>
      <c r="C562" s="92">
        <f>'CALCULATION of avg returns'!AP562</f>
        <v>-1.5478720349204649E-2</v>
      </c>
      <c r="D562" s="93">
        <f>'CALCULATION of avg returns'!AQ562</f>
        <v>-1.6088829900393328E-2</v>
      </c>
      <c r="E562" s="94">
        <f>'CALCULATION of avg returns'!AR562</f>
        <v>-1.5532799684413269E-2</v>
      </c>
      <c r="F562" s="7">
        <f>'CALCULATION of avg returns'!AS562</f>
        <v>-5.036244197134114E-2</v>
      </c>
    </row>
    <row r="563" spans="1:6" x14ac:dyDescent="0.25">
      <c r="A563" s="86">
        <v>2022</v>
      </c>
      <c r="B563" s="91">
        <f>'CALCULATION of avg returns'!AO563</f>
        <v>-8.9524983992220874E-3</v>
      </c>
      <c r="C563" s="92">
        <f>'CALCULATION of avg returns'!AP563</f>
        <v>-3.6159807095839477E-2</v>
      </c>
      <c r="D563" s="93">
        <f>'CALCULATION of avg returns'!AQ563</f>
        <v>-2.9292740228223119E-2</v>
      </c>
      <c r="E563" s="94">
        <f>'CALCULATION of avg returns'!AR563</f>
        <v>-2.3729421978829331E-2</v>
      </c>
      <c r="F563" s="7">
        <f>'CALCULATION of avg returns'!AS563</f>
        <v>2.5488240873604635E-2</v>
      </c>
    </row>
    <row r="564" spans="1:6" x14ac:dyDescent="0.25">
      <c r="A564" s="86">
        <v>2022</v>
      </c>
      <c r="B564" s="91">
        <f>'CALCULATION of avg returns'!AO564</f>
        <v>8.3298436210052909E-2</v>
      </c>
      <c r="C564" s="92">
        <f>'CALCULATION of avg returns'!AP564</f>
        <v>8.2760012105316152E-2</v>
      </c>
      <c r="D564" s="93">
        <f>'CALCULATION of avg returns'!AQ564</f>
        <v>8.408716900214426E-2</v>
      </c>
      <c r="E564" s="94">
        <f>'CALCULATION of avg returns'!AR564</f>
        <v>7.9748686353900242E-2</v>
      </c>
      <c r="F564" s="7">
        <f>'CALCULATION of avg returns'!AS564</f>
        <v>3.7217733055513173E-2</v>
      </c>
    </row>
    <row r="565" spans="1:6" x14ac:dyDescent="0.25">
      <c r="A565" s="86">
        <v>2022</v>
      </c>
      <c r="B565" s="91">
        <f>'CALCULATION of avg returns'!AO565</f>
        <v>-4.3538286522128052E-2</v>
      </c>
      <c r="C565" s="92">
        <f>'CALCULATION of avg returns'!AP565</f>
        <v>-4.0415898037900334E-2</v>
      </c>
      <c r="D565" s="93">
        <f>'CALCULATION of avg returns'!AQ565</f>
        <v>-3.6714015848482627E-2</v>
      </c>
      <c r="E565" s="94">
        <f>'CALCULATION of avg returns'!AR565</f>
        <v>-3.387337231011716E-2</v>
      </c>
      <c r="F565" s="7">
        <f>'CALCULATION of avg returns'!AS565</f>
        <v>7.0735611158292758E-3</v>
      </c>
    </row>
    <row r="566" spans="1:6" x14ac:dyDescent="0.25">
      <c r="A566" s="86">
        <v>2022</v>
      </c>
      <c r="B566" s="91">
        <f>'CALCULATION of avg returns'!AO566</f>
        <v>8.6952505225233231E-3</v>
      </c>
      <c r="C566" s="92">
        <f>'CALCULATION of avg returns'!AP566</f>
        <v>4.0584100353412951E-3</v>
      </c>
      <c r="D566" s="93">
        <f>'CALCULATION of avg returns'!AQ566</f>
        <v>7.3444205325420807E-3</v>
      </c>
      <c r="E566" s="94">
        <f>'CALCULATION of avg returns'!AR566</f>
        <v>7.1786023140387257E-3</v>
      </c>
      <c r="F566" s="7">
        <f>'CALCULATION of avg returns'!AS566</f>
        <v>-1.1352376133410175E-4</v>
      </c>
    </row>
    <row r="567" spans="1:6" x14ac:dyDescent="0.25">
      <c r="A567" s="86">
        <v>2022</v>
      </c>
      <c r="B567" s="91">
        <f>'CALCULATION of avg returns'!AO567</f>
        <v>1.7492444363036812E-2</v>
      </c>
      <c r="C567" s="92">
        <f>'CALCULATION of avg returns'!AP567</f>
        <v>1.975554567079893E-2</v>
      </c>
      <c r="D567" s="93">
        <f>'CALCULATION of avg returns'!AQ567</f>
        <v>1.9789964699152757E-2</v>
      </c>
      <c r="E567" s="94">
        <f>'CALCULATION of avg returns'!AR567</f>
        <v>1.7717877191590525E-2</v>
      </c>
      <c r="F567" s="7">
        <f>'CALCULATION of avg returns'!AS567</f>
        <v>1.7259192819293421E-2</v>
      </c>
    </row>
    <row r="568" spans="1:6" x14ac:dyDescent="0.25">
      <c r="A568" s="86">
        <v>2022</v>
      </c>
      <c r="B568" s="91">
        <f>'CALCULATION of avg returns'!AO568</f>
        <v>-6.491899189919036E-3</v>
      </c>
      <c r="C568" s="92">
        <f>'CALCULATION of avg returns'!AP568</f>
        <v>-1.9387048749727531E-2</v>
      </c>
      <c r="D568" s="93">
        <f>'CALCULATION of avg returns'!AQ568</f>
        <v>-1.6207756790678131E-2</v>
      </c>
      <c r="E568" s="94">
        <f>'CALCULATION of avg returns'!AR568</f>
        <v>-1.298709087964771E-2</v>
      </c>
      <c r="F568" s="7">
        <f>'CALCULATION of avg returns'!AS568</f>
        <v>-1.0486589219716052E-2</v>
      </c>
    </row>
    <row r="569" spans="1:6" x14ac:dyDescent="0.25">
      <c r="A569" s="86">
        <v>2022</v>
      </c>
      <c r="B569" s="91">
        <f>'CALCULATION of avg returns'!AO569</f>
        <v>5.2535021460199657E-2</v>
      </c>
      <c r="C569" s="92">
        <f>'CALCULATION of avg returns'!AP569</f>
        <v>6.4344252387283959E-2</v>
      </c>
      <c r="D569" s="93">
        <f>'CALCULATION of avg returns'!AQ569</f>
        <v>6.0109306830889393E-2</v>
      </c>
      <c r="E569" s="94">
        <f>'CALCULATION of avg returns'!AR569</f>
        <v>5.4138908187881939E-2</v>
      </c>
      <c r="F569" s="7">
        <f>'CALCULATION of avg returns'!AS569</f>
        <v>4.4416335672448598E-2</v>
      </c>
    </row>
    <row r="570" spans="1:6" x14ac:dyDescent="0.25">
      <c r="A570" s="86">
        <v>2022</v>
      </c>
      <c r="B570" s="91">
        <f>'CALCULATION of avg returns'!AO570</f>
        <v>8.4461276925394575E-3</v>
      </c>
      <c r="C570" s="92">
        <f>'CALCULATION of avg returns'!AP570</f>
        <v>6.9866853220553011E-3</v>
      </c>
      <c r="D570" s="93">
        <f>'CALCULATION of avg returns'!AQ570</f>
        <v>5.803225202578065E-3</v>
      </c>
      <c r="E570" s="94">
        <f>'CALCULATION of avg returns'!AR570</f>
        <v>4.9959551978113479E-3</v>
      </c>
      <c r="F570" s="7">
        <f>'CALCULATION of avg returns'!AS570</f>
        <v>7.5736303747473881E-3</v>
      </c>
    </row>
    <row r="571" spans="1:6" x14ac:dyDescent="0.25">
      <c r="A571" s="86">
        <v>2022</v>
      </c>
      <c r="B571" s="91">
        <f>'CALCULATION of avg returns'!AO571</f>
        <v>1.4318179393344396E-2</v>
      </c>
      <c r="C571" s="92">
        <f>'CALCULATION of avg returns'!AP571</f>
        <v>1.264486558909394E-2</v>
      </c>
      <c r="D571" s="93">
        <f>'CALCULATION of avg returns'!AQ571</f>
        <v>1.1317911902862731E-2</v>
      </c>
      <c r="E571" s="94">
        <f>'CALCULATION of avg returns'!AR571</f>
        <v>9.3112896040500673E-3</v>
      </c>
      <c r="F571" s="7">
        <f>'CALCULATION of avg returns'!AS571</f>
        <v>-4.7773699659612113E-3</v>
      </c>
    </row>
    <row r="572" spans="1:6" x14ac:dyDescent="0.25">
      <c r="A572" s="86">
        <v>2022</v>
      </c>
      <c r="B572" s="91">
        <f>'CALCULATION of avg returns'!AO572</f>
        <v>-1.1034091028621148E-2</v>
      </c>
      <c r="C572" s="92">
        <f>'CALCULATION of avg returns'!AP572</f>
        <v>-8.1746661083243587E-3</v>
      </c>
      <c r="D572" s="93">
        <f>'CALCULATION of avg returns'!AQ572</f>
        <v>-8.2758580396762715E-3</v>
      </c>
      <c r="E572" s="94">
        <f>'CALCULATION of avg returns'!AR572</f>
        <v>-7.8747317154487188E-3</v>
      </c>
      <c r="F572" s="7">
        <f>'CALCULATION of avg returns'!AS572</f>
        <v>1.1459184348551149E-2</v>
      </c>
    </row>
    <row r="573" spans="1:6" x14ac:dyDescent="0.25">
      <c r="A573" s="86">
        <v>2022</v>
      </c>
      <c r="B573" s="91">
        <f>'CALCULATION of avg returns'!AO573</f>
        <v>3.0419059774515599E-3</v>
      </c>
      <c r="C573" s="92">
        <f>'CALCULATION of avg returns'!AP573</f>
        <v>6.1444760351957624E-3</v>
      </c>
      <c r="D573" s="93">
        <f>'CALCULATION of avg returns'!AQ573</f>
        <v>8.5511122631727696E-3</v>
      </c>
      <c r="E573" s="94">
        <f>'CALCULATION of avg returns'!AR573</f>
        <v>9.2718822913920047E-3</v>
      </c>
      <c r="F573" s="7">
        <f>'CALCULATION of avg returns'!AS573</f>
        <v>7.3622580836531183E-4</v>
      </c>
    </row>
    <row r="574" spans="1:6" x14ac:dyDescent="0.25">
      <c r="A574" s="86">
        <v>2022</v>
      </c>
      <c r="B574" s="91">
        <f>'CALCULATION of avg returns'!AO574</f>
        <v>-2.1515067970224729E-2</v>
      </c>
      <c r="C574" s="92">
        <f>'CALCULATION of avg returns'!AP574</f>
        <v>-1.5963786845946727E-2</v>
      </c>
      <c r="D574" s="93">
        <f>'CALCULATION of avg returns'!AQ574</f>
        <v>-1.6895888034440313E-2</v>
      </c>
      <c r="E574" s="94">
        <f>'CALCULATION of avg returns'!AR574</f>
        <v>-1.6748330464064719E-2</v>
      </c>
      <c r="F574" s="7">
        <f>'CALCULATION of avg returns'!AS574</f>
        <v>-2.9792169219520336E-3</v>
      </c>
    </row>
    <row r="575" spans="1:6" x14ac:dyDescent="0.25">
      <c r="A575" s="86">
        <v>2022</v>
      </c>
      <c r="B575" s="91">
        <f>'CALCULATION of avg returns'!AO575</f>
        <v>-5.4943268636819826E-3</v>
      </c>
      <c r="C575" s="92">
        <f>'CALCULATION of avg returns'!AP575</f>
        <v>-3.4704737536917244E-3</v>
      </c>
      <c r="D575" s="93">
        <f>'CALCULATION of avg returns'!AQ575</f>
        <v>-2.5816533276292169E-3</v>
      </c>
      <c r="E575" s="94">
        <f>'CALCULATION of avg returns'!AR575</f>
        <v>-4.2771632575705505E-3</v>
      </c>
      <c r="F575" s="7">
        <f>'CALCULATION of avg returns'!AS575</f>
        <v>-2.7426665304735847E-3</v>
      </c>
    </row>
    <row r="576" spans="1:6" x14ac:dyDescent="0.25">
      <c r="A576" s="86">
        <v>2022</v>
      </c>
      <c r="B576" s="91">
        <f>'CALCULATION of avg returns'!AO576</f>
        <v>2.9203443391084007E-3</v>
      </c>
      <c r="C576" s="92">
        <f>'CALCULATION of avg returns'!AP576</f>
        <v>1.0183642438975746E-2</v>
      </c>
      <c r="D576" s="93">
        <f>'CALCULATION of avg returns'!AQ576</f>
        <v>5.1379502408135111E-3</v>
      </c>
      <c r="E576" s="94">
        <f>'CALCULATION of avg returns'!AR576</f>
        <v>4.7786146848201238E-3</v>
      </c>
      <c r="F576" s="7">
        <f>'CALCULATION of avg returns'!AS576</f>
        <v>-3.8524334537975931E-4</v>
      </c>
    </row>
    <row r="577" spans="1:6" x14ac:dyDescent="0.25">
      <c r="A577" s="86">
        <v>2022</v>
      </c>
      <c r="B577" s="91">
        <f>'CALCULATION of avg returns'!AO577</f>
        <v>7.1926812838176831E-3</v>
      </c>
      <c r="C577" s="92">
        <f>'CALCULATION of avg returns'!AP577</f>
        <v>9.5672433450652451E-3</v>
      </c>
      <c r="D577" s="93">
        <f>'CALCULATION of avg returns'!AQ577</f>
        <v>1.0306345603357017E-2</v>
      </c>
      <c r="E577" s="94">
        <f>'CALCULATION of avg returns'!AR577</f>
        <v>9.190614380744257E-3</v>
      </c>
      <c r="F577" s="7">
        <f>'CALCULATION of avg returns'!AS577</f>
        <v>5.0789135621214952E-3</v>
      </c>
    </row>
    <row r="578" spans="1:6" x14ac:dyDescent="0.25">
      <c r="A578" s="86">
        <v>2022</v>
      </c>
      <c r="B578" s="91">
        <f>'CALCULATION of avg returns'!AO578</f>
        <v>3.1240560949298914E-2</v>
      </c>
      <c r="C578" s="92">
        <f>'CALCULATION of avg returns'!AP578</f>
        <v>4.4843009293564148E-2</v>
      </c>
      <c r="D578" s="93">
        <f>'CALCULATION of avg returns'!AQ578</f>
        <v>4.5142840382472037E-2</v>
      </c>
      <c r="E578" s="94">
        <f>'CALCULATION of avg returns'!AR578</f>
        <v>4.1612833148488723E-2</v>
      </c>
      <c r="F578" s="7">
        <f>'CALCULATION of avg returns'!AS578</f>
        <v>1.3202962259643477E-2</v>
      </c>
    </row>
    <row r="579" spans="1:6" x14ac:dyDescent="0.25">
      <c r="A579" s="86">
        <v>2022</v>
      </c>
      <c r="B579" s="91">
        <f>'CALCULATION of avg returns'!AO579</f>
        <v>-1.7343821917235311E-2</v>
      </c>
      <c r="C579" s="92">
        <f>'CALCULATION of avg returns'!AP579</f>
        <v>-9.3518233705867718E-3</v>
      </c>
      <c r="D579" s="93">
        <f>'CALCULATION of avg returns'!AQ579</f>
        <v>-1.0897171450140629E-2</v>
      </c>
      <c r="E579" s="94">
        <f>'CALCULATION of avg returns'!AR579</f>
        <v>-1.0067635925891126E-2</v>
      </c>
      <c r="F579" s="7">
        <f>'CALCULATION of avg returns'!AS579</f>
        <v>7.0448340386677225E-3</v>
      </c>
    </row>
    <row r="580" spans="1:6" x14ac:dyDescent="0.25">
      <c r="A580" s="86">
        <v>2022</v>
      </c>
      <c r="B580" s="91">
        <f>'CALCULATION of avg returns'!AO580</f>
        <v>-9.6020779663180105E-3</v>
      </c>
      <c r="C580" s="92">
        <f>'CALCULATION of avg returns'!AP580</f>
        <v>-9.2762298227986595E-3</v>
      </c>
      <c r="D580" s="93">
        <f>'CALCULATION of avg returns'!AQ580</f>
        <v>-1.1561989286363004E-2</v>
      </c>
      <c r="E580" s="94">
        <f>'CALCULATION of avg returns'!AR580</f>
        <v>-1.0343744224727594E-2</v>
      </c>
      <c r="F580" s="7">
        <f>'CALCULATION of avg returns'!AS580</f>
        <v>-7.0015166224504594E-3</v>
      </c>
    </row>
    <row r="581" spans="1:6" x14ac:dyDescent="0.25">
      <c r="A581" s="86">
        <v>2022</v>
      </c>
      <c r="B581" s="91">
        <f>'CALCULATION of avg returns'!AO581</f>
        <v>-8.9212777849445135E-4</v>
      </c>
      <c r="C581" s="92">
        <f>'CALCULATION of avg returns'!AP581</f>
        <v>-9.6199049327043516E-3</v>
      </c>
      <c r="D581" s="93">
        <f>'CALCULATION of avg returns'!AQ581</f>
        <v>-6.0854314197710735E-3</v>
      </c>
      <c r="E581" s="94">
        <f>'CALCULATION of avg returns'!AR581</f>
        <v>-2.7189390162144183E-3</v>
      </c>
      <c r="F581" s="7">
        <f>'CALCULATION of avg returns'!AS581</f>
        <v>-3.5246908574293853E-3</v>
      </c>
    </row>
    <row r="582" spans="1:6" x14ac:dyDescent="0.25">
      <c r="A582" s="86">
        <v>2022</v>
      </c>
      <c r="B582" s="91">
        <f>'CALCULATION of avg returns'!AO582</f>
        <v>1.9203253257022514E-2</v>
      </c>
      <c r="C582" s="92">
        <f>'CALCULATION of avg returns'!AP582</f>
        <v>2.1808880020393735E-2</v>
      </c>
      <c r="D582" s="93">
        <f>'CALCULATION of avg returns'!AQ582</f>
        <v>1.9843871388839879E-2</v>
      </c>
      <c r="E582" s="94">
        <f>'CALCULATION of avg returns'!AR582</f>
        <v>1.6036041771603941E-2</v>
      </c>
      <c r="F582" s="7">
        <f>'CALCULATION of avg returns'!AS582</f>
        <v>9.5549992690564746E-4</v>
      </c>
    </row>
    <row r="583" spans="1:6" x14ac:dyDescent="0.25">
      <c r="A583" s="86">
        <v>2022</v>
      </c>
      <c r="B583" s="91">
        <f>'CALCULATION of avg returns'!AO583</f>
        <v>-1.0576537397876168E-2</v>
      </c>
      <c r="C583" s="92">
        <f>'CALCULATION of avg returns'!AP583</f>
        <v>2.1807952375217923E-3</v>
      </c>
      <c r="D583" s="93">
        <f>'CALCULATION of avg returns'!AQ583</f>
        <v>-1.1100916391975667E-3</v>
      </c>
      <c r="E583" s="94">
        <f>'CALCULATION of avg returns'!AR583</f>
        <v>-2.8270713273409894E-3</v>
      </c>
      <c r="F583" s="7">
        <f>'CALCULATION of avg returns'!AS583</f>
        <v>-5.7471004771433541E-3</v>
      </c>
    </row>
    <row r="584" spans="1:6" x14ac:dyDescent="0.25">
      <c r="A584" s="86">
        <v>2022</v>
      </c>
      <c r="B584" s="91">
        <f>'CALCULATION of avg returns'!AO584</f>
        <v>-4.610821882734497E-2</v>
      </c>
      <c r="C584" s="92">
        <f>'CALCULATION of avg returns'!AP584</f>
        <v>-3.1031241550102819E-2</v>
      </c>
      <c r="D584" s="93">
        <f>'CALCULATION of avg returns'!AQ584</f>
        <v>-3.1258859417348218E-2</v>
      </c>
      <c r="E584" s="94">
        <f>'CALCULATION of avg returns'!AR584</f>
        <v>-2.8047763996621438E-2</v>
      </c>
      <c r="F584" s="7">
        <f>'CALCULATION of avg returns'!AS584</f>
        <v>-2.4381231600499136E-2</v>
      </c>
    </row>
    <row r="585" spans="1:6" x14ac:dyDescent="0.25">
      <c r="A585" s="86">
        <v>2022</v>
      </c>
      <c r="B585" s="91">
        <f>'CALCULATION of avg returns'!AO585</f>
        <v>-1.2559554432191847E-2</v>
      </c>
      <c r="C585" s="92">
        <f>'CALCULATION of avg returns'!AP585</f>
        <v>-1.1117952170658359E-2</v>
      </c>
      <c r="D585" s="93">
        <f>'CALCULATION of avg returns'!AQ585</f>
        <v>-1.0789977348948635E-2</v>
      </c>
      <c r="E585" s="94">
        <f>'CALCULATION of avg returns'!AR585</f>
        <v>-9.8174371221963833E-3</v>
      </c>
      <c r="F585" s="7">
        <f>'CALCULATION of avg returns'!AS585</f>
        <v>1.3442111994835442E-3</v>
      </c>
    </row>
    <row r="586" spans="1:6" x14ac:dyDescent="0.25">
      <c r="A586" s="86">
        <v>2022</v>
      </c>
      <c r="B586" s="91">
        <f>'CALCULATION of avg returns'!AO586</f>
        <v>4.0660996024509573E-3</v>
      </c>
      <c r="C586" s="92">
        <f>'CALCULATION of avg returns'!AP586</f>
        <v>8.586747651746069E-3</v>
      </c>
      <c r="D586" s="93">
        <f>'CALCULATION of avg returns'!AQ586</f>
        <v>9.8100994322800183E-3</v>
      </c>
      <c r="E586" s="94">
        <f>'CALCULATION of avg returns'!AR586</f>
        <v>1.1028578671040431E-2</v>
      </c>
      <c r="F586" s="7">
        <f>'CALCULATION of avg returns'!AS586</f>
        <v>6.7476864410720254E-3</v>
      </c>
    </row>
    <row r="587" spans="1:6" x14ac:dyDescent="0.25">
      <c r="A587" s="86">
        <v>2022</v>
      </c>
      <c r="B587" s="91">
        <f>'CALCULATION of avg returns'!AO587</f>
        <v>-2.1150592216582064E-2</v>
      </c>
      <c r="C587" s="92">
        <f>'CALCULATION of avg returns'!AP587</f>
        <v>-2.7410644496553598E-2</v>
      </c>
      <c r="D587" s="93">
        <f>'CALCULATION of avg returns'!AQ587</f>
        <v>-2.1087787657286739E-2</v>
      </c>
      <c r="E587" s="94">
        <f>'CALCULATION of avg returns'!AR587</f>
        <v>-1.4895124420444644E-2</v>
      </c>
      <c r="F587" s="7">
        <f>'CALCULATION of avg returns'!AS587</f>
        <v>1.1563399300653337E-3</v>
      </c>
    </row>
    <row r="588" spans="1:6" x14ac:dyDescent="0.25">
      <c r="A588" s="86">
        <v>2022</v>
      </c>
      <c r="B588" s="91">
        <f>'CALCULATION of avg returns'!AO588</f>
        <v>-4.7709593777011316E-3</v>
      </c>
      <c r="C588" s="92">
        <f>'CALCULATION of avg returns'!AP588</f>
        <v>3.1735739465560183E-3</v>
      </c>
      <c r="D588" s="93">
        <f>'CALCULATION of avg returns'!AQ588</f>
        <v>4.0312805825156485E-3</v>
      </c>
      <c r="E588" s="94">
        <f>'CALCULATION of avg returns'!AR588</f>
        <v>3.366503483154825E-3</v>
      </c>
      <c r="F588" s="7">
        <f>'CALCULATION of avg returns'!AS588</f>
        <v>-1.1868400249763935E-2</v>
      </c>
    </row>
    <row r="589" spans="1:6" x14ac:dyDescent="0.25">
      <c r="A589" s="86">
        <v>2022</v>
      </c>
      <c r="B589" s="91">
        <f>'CALCULATION of avg returns'!AO589</f>
        <v>-7.7233936614904096E-3</v>
      </c>
      <c r="C589" s="92">
        <f>'CALCULATION of avg returns'!AP589</f>
        <v>-8.9990031453268896E-3</v>
      </c>
      <c r="D589" s="93">
        <f>'CALCULATION of avg returns'!AQ589</f>
        <v>-4.8049981519237717E-3</v>
      </c>
      <c r="E589" s="94">
        <f>'CALCULATION of avg returns'!AR589</f>
        <v>-3.5339220000574398E-3</v>
      </c>
      <c r="F589" s="7">
        <f>'CALCULATION of avg returns'!AS589</f>
        <v>8.3237742744323422E-3</v>
      </c>
    </row>
    <row r="590" spans="1:6" x14ac:dyDescent="0.25">
      <c r="A590" s="86">
        <v>2022</v>
      </c>
      <c r="B590" s="91">
        <f>'CALCULATION of avg returns'!AO590</f>
        <v>1.0887576726491585E-2</v>
      </c>
      <c r="C590" s="92">
        <f>'CALCULATION of avg returns'!AP590</f>
        <v>1.9741495723747733E-2</v>
      </c>
      <c r="D590" s="93">
        <f>'CALCULATION of avg returns'!AQ590</f>
        <v>1.7120333540997838E-2</v>
      </c>
      <c r="E590" s="94">
        <f>'CALCULATION of avg returns'!AR590</f>
        <v>1.5097985521052969E-2</v>
      </c>
      <c r="F590" s="7">
        <f>'CALCULATION of avg returns'!AS590</f>
        <v>9.7940093695250904E-3</v>
      </c>
    </row>
    <row r="591" spans="1:6" x14ac:dyDescent="0.25">
      <c r="A591" s="86">
        <v>2022</v>
      </c>
      <c r="B591" s="91">
        <f>'CALCULATION of avg returns'!AO591</f>
        <v>-9.0387523520377034E-3</v>
      </c>
      <c r="C591" s="92">
        <f>'CALCULATION of avg returns'!AP591</f>
        <v>-2.4363547916328658E-2</v>
      </c>
      <c r="D591" s="93">
        <f>'CALCULATION of avg returns'!AQ591</f>
        <v>-1.8616676678799054E-2</v>
      </c>
      <c r="E591" s="94">
        <f>'CALCULATION of avg returns'!AR591</f>
        <v>-1.6602232248872112E-2</v>
      </c>
      <c r="F591" s="7">
        <f>'CALCULATION of avg returns'!AS591</f>
        <v>-7.2715877650223497E-3</v>
      </c>
    </row>
    <row r="592" spans="1:6" x14ac:dyDescent="0.25">
      <c r="A592" s="86">
        <v>2022</v>
      </c>
      <c r="B592" s="91">
        <f>'CALCULATION of avg returns'!AO592</f>
        <v>2.1935138157588095E-2</v>
      </c>
      <c r="C592" s="92">
        <f>'CALCULATION of avg returns'!AP592</f>
        <v>1.3476267641722437E-2</v>
      </c>
      <c r="D592" s="93">
        <f>'CALCULATION of avg returns'!AQ592</f>
        <v>1.5024034855040629E-2</v>
      </c>
      <c r="E592" s="94">
        <f>'CALCULATION of avg returns'!AR592</f>
        <v>1.3331762087644512E-2</v>
      </c>
      <c r="F592" s="7">
        <f>'CALCULATION of avg returns'!AS592</f>
        <v>7.3725850087692051E-3</v>
      </c>
    </row>
    <row r="593" spans="1:6" x14ac:dyDescent="0.25">
      <c r="A593" s="86">
        <v>2022</v>
      </c>
      <c r="B593" s="91">
        <f>'CALCULATION of avg returns'!AO593</f>
        <v>2.0939961471382818E-2</v>
      </c>
      <c r="C593" s="92">
        <f>'CALCULATION of avg returns'!AP593</f>
        <v>1.1903134993303213E-2</v>
      </c>
      <c r="D593" s="93">
        <f>'CALCULATION of avg returns'!AQ593</f>
        <v>1.305750089424814E-2</v>
      </c>
      <c r="E593" s="94">
        <f>'CALCULATION of avg returns'!AR593</f>
        <v>1.4010451121656158E-2</v>
      </c>
      <c r="F593" s="7">
        <f>'CALCULATION of avg returns'!AS593</f>
        <v>1.44568884214967E-2</v>
      </c>
    </row>
    <row r="594" spans="1:6" x14ac:dyDescent="0.25">
      <c r="A594" s="86">
        <v>2022</v>
      </c>
      <c r="B594" s="91">
        <f>'CALCULATION of avg returns'!AO594</f>
        <v>-3.5750971372426464E-2</v>
      </c>
      <c r="C594" s="92">
        <f>'CALCULATION of avg returns'!AP594</f>
        <v>-2.4921781799355849E-2</v>
      </c>
      <c r="D594" s="93">
        <f>'CALCULATION of avg returns'!AQ594</f>
        <v>-2.315795617029956E-2</v>
      </c>
      <c r="E594" s="94">
        <f>'CALCULATION of avg returns'!AR594</f>
        <v>-2.0978179534712475E-2</v>
      </c>
      <c r="F594" s="7">
        <f>'CALCULATION of avg returns'!AS594</f>
        <v>-9.6311620527393619E-3</v>
      </c>
    </row>
    <row r="595" spans="1:6" x14ac:dyDescent="0.25">
      <c r="A595" s="86">
        <v>2022</v>
      </c>
      <c r="B595" s="91">
        <f>'CALCULATION of avg returns'!AO595</f>
        <v>-3.5200666960005532E-2</v>
      </c>
      <c r="C595" s="92">
        <f>'CALCULATION of avg returns'!AP595</f>
        <v>-3.9081436202383239E-2</v>
      </c>
      <c r="D595" s="93">
        <f>'CALCULATION of avg returns'!AQ595</f>
        <v>-3.4314750533227668E-2</v>
      </c>
      <c r="E595" s="94">
        <f>'CALCULATION of avg returns'!AR595</f>
        <v>-3.0714691739257304E-2</v>
      </c>
      <c r="F595" s="7">
        <f>'CALCULATION of avg returns'!AS595</f>
        <v>-2.4975391267437187E-2</v>
      </c>
    </row>
    <row r="596" spans="1:6" x14ac:dyDescent="0.25">
      <c r="A596" s="86">
        <v>2022</v>
      </c>
      <c r="B596" s="91">
        <f>'CALCULATION of avg returns'!AO596</f>
        <v>-4.7166414632390085E-3</v>
      </c>
      <c r="C596" s="92">
        <f>'CALCULATION of avg returns'!AP596</f>
        <v>-9.2776768812402165E-3</v>
      </c>
      <c r="D596" s="93">
        <f>'CALCULATION of avg returns'!AQ596</f>
        <v>-9.3297490928550362E-3</v>
      </c>
      <c r="E596" s="94">
        <f>'CALCULATION of avg returns'!AR596</f>
        <v>-7.2889878629137268E-3</v>
      </c>
      <c r="F596" s="7">
        <f>'CALCULATION of avg returns'!AS596</f>
        <v>5.8982228872889327E-4</v>
      </c>
    </row>
    <row r="597" spans="1:6" x14ac:dyDescent="0.25">
      <c r="A597" s="86">
        <v>2022</v>
      </c>
      <c r="B597" s="91">
        <f>'CALCULATION of avg returns'!AO597</f>
        <v>8.4409555161567526E-5</v>
      </c>
      <c r="C597" s="92">
        <f>'CALCULATION of avg returns'!AP597</f>
        <v>1.135773970310836E-2</v>
      </c>
      <c r="D597" s="93">
        <f>'CALCULATION of avg returns'!AQ597</f>
        <v>9.6518043659501816E-3</v>
      </c>
      <c r="E597" s="94">
        <f>'CALCULATION of avg returns'!AR597</f>
        <v>7.9272734530137692E-3</v>
      </c>
      <c r="F597" s="7">
        <f>'CALCULATION of avg returns'!AS597</f>
        <v>-1.1521265530238661E-2</v>
      </c>
    </row>
    <row r="598" spans="1:6" x14ac:dyDescent="0.25">
      <c r="A598" s="86">
        <v>2022</v>
      </c>
      <c r="B598" s="91">
        <f>'CALCULATION of avg returns'!AO598</f>
        <v>1.2732709559178096E-2</v>
      </c>
      <c r="C598" s="92">
        <f>'CALCULATION of avg returns'!AP598</f>
        <v>7.4180632477402536E-3</v>
      </c>
      <c r="D598" s="93">
        <f>'CALCULATION of avg returns'!AQ598</f>
        <v>6.3369435458435278E-3</v>
      </c>
      <c r="E598" s="94">
        <f>'CALCULATION of avg returns'!AR598</f>
        <v>5.0927970187735639E-3</v>
      </c>
      <c r="F598" s="7">
        <f>'CALCULATION of avg returns'!AS598</f>
        <v>1.5325126486721906E-2</v>
      </c>
    </row>
    <row r="599" spans="1:6" x14ac:dyDescent="0.25">
      <c r="A599" s="86">
        <v>2022</v>
      </c>
      <c r="B599" s="91">
        <f>'CALCULATION of avg returns'!AO599</f>
        <v>8.3103152681209321E-3</v>
      </c>
      <c r="C599" s="92">
        <f>'CALCULATION of avg returns'!AP599</f>
        <v>2.2751937246538395E-3</v>
      </c>
      <c r="D599" s="93">
        <f>'CALCULATION of avg returns'!AQ599</f>
        <v>3.8323125101799808E-3</v>
      </c>
      <c r="E599" s="94">
        <f>'CALCULATION of avg returns'!AR599</f>
        <v>4.7064710529374871E-3</v>
      </c>
      <c r="F599" s="7">
        <f>'CALCULATION of avg returns'!AS599</f>
        <v>1.2174183273122847E-2</v>
      </c>
    </row>
    <row r="600" spans="1:6" x14ac:dyDescent="0.25">
      <c r="A600" s="86">
        <v>2022</v>
      </c>
      <c r="B600" s="91">
        <f>'CALCULATION of avg returns'!AO600</f>
        <v>-2.1738103672216281E-2</v>
      </c>
      <c r="C600" s="92">
        <f>'CALCULATION of avg returns'!AP600</f>
        <v>-2.5250510519067168E-2</v>
      </c>
      <c r="D600" s="93">
        <f>'CALCULATION of avg returns'!AQ600</f>
        <v>-2.2618311402837599E-2</v>
      </c>
      <c r="E600" s="94">
        <f>'CALCULATION of avg returns'!AR600</f>
        <v>-2.0220083609810785E-2</v>
      </c>
      <c r="F600" s="7">
        <f>'CALCULATION of avg returns'!AS600</f>
        <v>-3.1566908705730659E-2</v>
      </c>
    </row>
    <row r="601" spans="1:6" x14ac:dyDescent="0.25">
      <c r="A601" s="86">
        <v>2022</v>
      </c>
      <c r="B601" s="91">
        <f>'CALCULATION of avg returns'!AO601</f>
        <v>-1.5860179362454773E-2</v>
      </c>
      <c r="C601" s="92">
        <f>'CALCULATION of avg returns'!AP601</f>
        <v>-1.7758571129289351E-2</v>
      </c>
      <c r="D601" s="93">
        <f>'CALCULATION of avg returns'!AQ601</f>
        <v>-1.2112764291307528E-2</v>
      </c>
      <c r="E601" s="94">
        <f>'CALCULATION of avg returns'!AR601</f>
        <v>-7.3287490293708528E-3</v>
      </c>
      <c r="F601" s="7">
        <f>'CALCULATION of avg returns'!AS601</f>
        <v>1.8159712259866415E-2</v>
      </c>
    </row>
    <row r="602" spans="1:6" x14ac:dyDescent="0.25">
      <c r="A602" s="86">
        <v>2022</v>
      </c>
      <c r="B602" s="91">
        <f>'CALCULATION of avg returns'!AO602</f>
        <v>-1.7697921138161328E-2</v>
      </c>
      <c r="C602" s="92">
        <f>'CALCULATION of avg returns'!AP602</f>
        <v>-2.0301773739137313E-2</v>
      </c>
      <c r="D602" s="93">
        <f>'CALCULATION of avg returns'!AQ602</f>
        <v>-1.7026916479328323E-2</v>
      </c>
      <c r="E602" s="94">
        <f>'CALCULATION of avg returns'!AR602</f>
        <v>-1.6588241460926322E-2</v>
      </c>
      <c r="F602" s="7">
        <f>'CALCULATION of avg returns'!AS602</f>
        <v>-4.2581149395222277E-3</v>
      </c>
    </row>
    <row r="603" spans="1:6" x14ac:dyDescent="0.25">
      <c r="A603" s="86">
        <v>2022</v>
      </c>
      <c r="B603" s="91">
        <f>'CALCULATION of avg returns'!AO603</f>
        <v>-1.4121260550367221E-2</v>
      </c>
      <c r="C603" s="92">
        <f>'CALCULATION of avg returns'!AP603</f>
        <v>-1.9568134065767146E-2</v>
      </c>
      <c r="D603" s="93">
        <f>'CALCULATION of avg returns'!AQ603</f>
        <v>-1.88734020831385E-2</v>
      </c>
      <c r="E603" s="94">
        <f>'CALCULATION of avg returns'!AR603</f>
        <v>-1.5057832738127176E-2</v>
      </c>
      <c r="F603" s="7">
        <f>'CALCULATION of avg returns'!AS603</f>
        <v>-7.0391264103270386E-3</v>
      </c>
    </row>
    <row r="604" spans="1:6" x14ac:dyDescent="0.25">
      <c r="A604" s="86">
        <v>2022</v>
      </c>
      <c r="B604" s="91">
        <f>'CALCULATION of avg returns'!AO604</f>
        <v>-2.6544749939843768E-2</v>
      </c>
      <c r="C604" s="92">
        <f>'CALCULATION of avg returns'!AP604</f>
        <v>-2.9475858507616796E-2</v>
      </c>
      <c r="D604" s="93">
        <f>'CALCULATION of avg returns'!AQ604</f>
        <v>-2.5973001229607887E-2</v>
      </c>
      <c r="E604" s="94">
        <f>'CALCULATION of avg returns'!AR604</f>
        <v>-2.4902121176169498E-2</v>
      </c>
      <c r="F604" s="7">
        <f>'CALCULATION of avg returns'!AS604</f>
        <v>-2.1575710241140217E-2</v>
      </c>
    </row>
    <row r="605" spans="1:6" x14ac:dyDescent="0.25">
      <c r="A605" s="86">
        <v>2022</v>
      </c>
      <c r="B605" s="91">
        <f>'CALCULATION of avg returns'!AO605</f>
        <v>-3.4541078514278151E-2</v>
      </c>
      <c r="C605" s="92">
        <f>'CALCULATION of avg returns'!AP605</f>
        <v>-2.9892200785348523E-2</v>
      </c>
      <c r="D605" s="93">
        <f>'CALCULATION of avg returns'!AQ605</f>
        <v>-2.9463785433163952E-2</v>
      </c>
      <c r="E605" s="94">
        <f>'CALCULATION of avg returns'!AR605</f>
        <v>-3.0443330195505717E-2</v>
      </c>
      <c r="F605" s="7">
        <f>'CALCULATION of avg returns'!AS605</f>
        <v>-2.0538685858852442E-2</v>
      </c>
    </row>
    <row r="606" spans="1:6" x14ac:dyDescent="0.25">
      <c r="A606" s="86">
        <v>2022</v>
      </c>
      <c r="B606" s="91">
        <f>'CALCULATION of avg returns'!AO606</f>
        <v>1.967389839644187E-3</v>
      </c>
      <c r="C606" s="92">
        <f>'CALCULATION of avg returns'!AP606</f>
        <v>2.0512933020333727E-3</v>
      </c>
      <c r="D606" s="93">
        <f>'CALCULATION of avg returns'!AQ606</f>
        <v>1.7841430374948251E-3</v>
      </c>
      <c r="E606" s="94">
        <f>'CALCULATION of avg returns'!AR606</f>
        <v>3.0910471913079855E-3</v>
      </c>
      <c r="F606" s="7">
        <f>'CALCULATION of avg returns'!AS606</f>
        <v>5.0755666264651472E-3</v>
      </c>
    </row>
    <row r="607" spans="1:6" x14ac:dyDescent="0.25">
      <c r="A607" s="86">
        <v>2022</v>
      </c>
      <c r="B607" s="91">
        <f>'CALCULATION of avg returns'!AO607</f>
        <v>3.1389531443326818E-2</v>
      </c>
      <c r="C607" s="92">
        <f>'CALCULATION of avg returns'!AP607</f>
        <v>3.3684003108956126E-2</v>
      </c>
      <c r="D607" s="93">
        <f>'CALCULATION of avg returns'!AQ607</f>
        <v>3.1661609604021541E-2</v>
      </c>
      <c r="E607" s="94">
        <f>'CALCULATION of avg returns'!AR607</f>
        <v>3.3532403170192703E-2</v>
      </c>
      <c r="F607" s="7">
        <f>'CALCULATION of avg returns'!AS607</f>
        <v>3.3235735036153758E-3</v>
      </c>
    </row>
    <row r="608" spans="1:6" x14ac:dyDescent="0.25">
      <c r="A608" s="86">
        <v>2022</v>
      </c>
      <c r="B608" s="91">
        <f>'CALCULATION of avg returns'!AO608</f>
        <v>-1.2322336680140848E-2</v>
      </c>
      <c r="C608" s="92">
        <f>'CALCULATION of avg returns'!AP608</f>
        <v>-1.5938406794738867E-2</v>
      </c>
      <c r="D608" s="93">
        <f>'CALCULATION of avg returns'!AQ608</f>
        <v>-1.4072942395832497E-2</v>
      </c>
      <c r="E608" s="94">
        <f>'CALCULATION of avg returns'!AR608</f>
        <v>-1.3714251736579164E-2</v>
      </c>
      <c r="F608" s="7">
        <f>'CALCULATION of avg returns'!AS608</f>
        <v>-6.357906811530839E-3</v>
      </c>
    </row>
    <row r="609" spans="1:6" x14ac:dyDescent="0.25">
      <c r="A609" s="86">
        <v>2022</v>
      </c>
      <c r="B609" s="91">
        <f>'CALCULATION of avg returns'!AO609</f>
        <v>2.1625189781503646E-2</v>
      </c>
      <c r="C609" s="92">
        <f>'CALCULATION of avg returns'!AP609</f>
        <v>2.8836323328418598E-2</v>
      </c>
      <c r="D609" s="93">
        <f>'CALCULATION of avg returns'!AQ609</f>
        <v>2.8158534254430118E-2</v>
      </c>
      <c r="E609" s="94">
        <f>'CALCULATION of avg returns'!AR609</f>
        <v>2.6711796382301842E-2</v>
      </c>
      <c r="F609" s="7">
        <f>'CALCULATION of avg returns'!AS609</f>
        <v>2.3050988649146752E-2</v>
      </c>
    </row>
    <row r="610" spans="1:6" x14ac:dyDescent="0.25">
      <c r="A610" s="86">
        <v>2022</v>
      </c>
      <c r="B610" s="91">
        <f>'CALCULATION of avg returns'!AO610</f>
        <v>-6.5905948334911771E-4</v>
      </c>
      <c r="C610" s="92">
        <f>'CALCULATION of avg returns'!AP610</f>
        <v>-2.9183947782698313E-3</v>
      </c>
      <c r="D610" s="93">
        <f>'CALCULATION of avg returns'!AQ610</f>
        <v>-5.1587802173724724E-3</v>
      </c>
      <c r="E610" s="94">
        <f>'CALCULATION of avg returns'!AR610</f>
        <v>-3.9593578626175574E-3</v>
      </c>
      <c r="F610" s="7">
        <f>'CALCULATION of avg returns'!AS610</f>
        <v>7.5703782303941109E-3</v>
      </c>
    </row>
    <row r="611" spans="1:6" x14ac:dyDescent="0.25">
      <c r="A611" s="86">
        <v>2022</v>
      </c>
      <c r="B611" s="91">
        <f>'CALCULATION of avg returns'!AO611</f>
        <v>1.7521853825066113E-2</v>
      </c>
      <c r="C611" s="92">
        <f>'CALCULATION of avg returns'!AP611</f>
        <v>2.0042697607570367E-2</v>
      </c>
      <c r="D611" s="93">
        <f>'CALCULATION of avg returns'!AQ611</f>
        <v>2.036505605979707E-2</v>
      </c>
      <c r="E611" s="94">
        <f>'CALCULATION of avg returns'!AR611</f>
        <v>1.6790993711009627E-2</v>
      </c>
      <c r="F611" s="7">
        <f>'CALCULATION of avg returns'!AS611</f>
        <v>1.3953185004183747E-2</v>
      </c>
    </row>
    <row r="612" spans="1:6" x14ac:dyDescent="0.25">
      <c r="A612" s="86">
        <v>2022</v>
      </c>
      <c r="B612" s="91">
        <f>'CALCULATION of avg returns'!AO612</f>
        <v>-1.9634755423386458E-2</v>
      </c>
      <c r="C612" s="92">
        <f>'CALCULATION of avg returns'!AP612</f>
        <v>-1.9818578245845198E-2</v>
      </c>
      <c r="D612" s="93">
        <f>'CALCULATION of avg returns'!AQ612</f>
        <v>-1.8758400565106428E-2</v>
      </c>
      <c r="E612" s="94">
        <f>'CALCULATION of avg returns'!AR612</f>
        <v>-1.769193178335669E-2</v>
      </c>
      <c r="F612" s="7">
        <f>'CALCULATION of avg returns'!AS612</f>
        <v>-4.8731276662173474E-3</v>
      </c>
    </row>
    <row r="613" spans="1:6" x14ac:dyDescent="0.25">
      <c r="A613" s="86">
        <v>2022</v>
      </c>
      <c r="B613" s="91">
        <f>'CALCULATION of avg returns'!AO613</f>
        <v>-1.8316870187446339E-2</v>
      </c>
      <c r="C613" s="92">
        <f>'CALCULATION of avg returns'!AP613</f>
        <v>-1.4264729027858018E-2</v>
      </c>
      <c r="D613" s="93">
        <f>'CALCULATION of avg returns'!AQ613</f>
        <v>-1.3857828940132705E-2</v>
      </c>
      <c r="E613" s="94">
        <f>'CALCULATION of avg returns'!AR613</f>
        <v>-1.5015135290099884E-2</v>
      </c>
      <c r="F613" s="7">
        <f>'CALCULATION of avg returns'!AS613</f>
        <v>-2.3094375081787397E-2</v>
      </c>
    </row>
    <row r="614" spans="1:6" x14ac:dyDescent="0.25">
      <c r="A614" s="86">
        <v>2022</v>
      </c>
      <c r="B614" s="91">
        <f>'CALCULATION of avg returns'!AO614</f>
        <v>-7.5268391237185014E-4</v>
      </c>
      <c r="C614" s="92">
        <f>'CALCULATION of avg returns'!AP614</f>
        <v>-1.0841392083708051E-2</v>
      </c>
      <c r="D614" s="93">
        <f>'CALCULATION of avg returns'!AQ614</f>
        <v>-9.9631956578314779E-3</v>
      </c>
      <c r="E614" s="94">
        <f>'CALCULATION of avg returns'!AR614</f>
        <v>-8.4855488855365598E-3</v>
      </c>
      <c r="F614" s="7">
        <f>'CALCULATION of avg returns'!AS614</f>
        <v>1.1079389108468358E-2</v>
      </c>
    </row>
    <row r="615" spans="1:6" x14ac:dyDescent="0.25">
      <c r="A615" s="86">
        <v>2022</v>
      </c>
      <c r="B615" s="91">
        <f>'CALCULATION of avg returns'!AO615</f>
        <v>1.2977058885717221E-2</v>
      </c>
      <c r="C615" s="92">
        <f>'CALCULATION of avg returns'!AP615</f>
        <v>8.3506408255942122E-3</v>
      </c>
      <c r="D615" s="93">
        <f>'CALCULATION of avg returns'!AQ615</f>
        <v>8.65361967085535E-3</v>
      </c>
      <c r="E615" s="94">
        <f>'CALCULATION of avg returns'!AR615</f>
        <v>1.0798618605655263E-2</v>
      </c>
      <c r="F615" s="7">
        <f>'CALCULATION of avg returns'!AS615</f>
        <v>-1.4046647639845696E-4</v>
      </c>
    </row>
    <row r="616" spans="1:6" x14ac:dyDescent="0.25">
      <c r="A616" s="86">
        <v>2022</v>
      </c>
      <c r="B616" s="91">
        <f>'CALCULATION of avg returns'!AO616</f>
        <v>-1.817256764161029E-2</v>
      </c>
      <c r="C616" s="92">
        <f>'CALCULATION of avg returns'!AP616</f>
        <v>-1.3137252809408332E-2</v>
      </c>
      <c r="D616" s="93">
        <f>'CALCULATION of avg returns'!AQ616</f>
        <v>-1.3703312620991084E-2</v>
      </c>
      <c r="E616" s="94">
        <f>'CALCULATION of avg returns'!AR616</f>
        <v>-1.4868578676626103E-2</v>
      </c>
      <c r="F616" s="7">
        <f>'CALCULATION of avg returns'!AS616</f>
        <v>-3.2120256195760973E-3</v>
      </c>
    </row>
    <row r="617" spans="1:6" x14ac:dyDescent="0.25">
      <c r="A617" s="86">
        <v>2022</v>
      </c>
      <c r="B617" s="91">
        <f>'CALCULATION of avg returns'!AO617</f>
        <v>6.5638245572075052E-3</v>
      </c>
      <c r="C617" s="92">
        <f>'CALCULATION of avg returns'!AP617</f>
        <v>-2.2925858638289942E-3</v>
      </c>
      <c r="D617" s="93">
        <f>'CALCULATION of avg returns'!AQ617</f>
        <v>-7.1372933873697605E-4</v>
      </c>
      <c r="E617" s="94">
        <f>'CALCULATION of avg returns'!AR617</f>
        <v>1.6452074391988009E-3</v>
      </c>
      <c r="F617" s="7">
        <f>'CALCULATION of avg returns'!AS617</f>
        <v>-2.242209922099221E-3</v>
      </c>
    </row>
    <row r="618" spans="1:6" x14ac:dyDescent="0.25">
      <c r="A618" s="86">
        <v>2022</v>
      </c>
      <c r="B618" s="91">
        <f>'CALCULATION of avg returns'!AO618</f>
        <v>2.5978483268431139E-2</v>
      </c>
      <c r="C618" s="92">
        <f>'CALCULATION of avg returns'!AP618</f>
        <v>2.4777801864296567E-2</v>
      </c>
      <c r="D618" s="93">
        <f>'CALCULATION of avg returns'!AQ618</f>
        <v>2.3803391949014496E-2</v>
      </c>
      <c r="E618" s="94">
        <f>'CALCULATION of avg returns'!AR618</f>
        <v>2.3085962099030664E-2</v>
      </c>
      <c r="F618" s="7">
        <f>'CALCULATION of avg returns'!AS618</f>
        <v>1.1013123932556802E-2</v>
      </c>
    </row>
    <row r="619" spans="1:6" x14ac:dyDescent="0.25">
      <c r="A619" s="86">
        <v>2022</v>
      </c>
      <c r="B619" s="91">
        <f>'CALCULATION of avg returns'!AO619</f>
        <v>3.3670856760547166E-2</v>
      </c>
      <c r="C619" s="92">
        <f>'CALCULATION of avg returns'!AP619</f>
        <v>3.9123812747233914E-2</v>
      </c>
      <c r="D619" s="93">
        <f>'CALCULATION of avg returns'!AQ619</f>
        <v>3.5565870984836781E-2</v>
      </c>
      <c r="E619" s="94">
        <f>'CALCULATION of avg returns'!AR619</f>
        <v>3.0903172175723158E-2</v>
      </c>
      <c r="F619" s="7">
        <f>'CALCULATION of avg returns'!AS619</f>
        <v>2.0068429534250577E-2</v>
      </c>
    </row>
    <row r="620" spans="1:6" x14ac:dyDescent="0.25">
      <c r="A620" s="86">
        <v>2022</v>
      </c>
      <c r="B620" s="91">
        <f>'CALCULATION of avg returns'!AO620</f>
        <v>2.4744834453572312E-2</v>
      </c>
      <c r="C620" s="92">
        <f>'CALCULATION of avg returns'!AP620</f>
        <v>3.2739579622372721E-2</v>
      </c>
      <c r="D620" s="93">
        <f>'CALCULATION of avg returns'!AQ620</f>
        <v>2.5648167641009949E-2</v>
      </c>
      <c r="E620" s="94">
        <f>'CALCULATION of avg returns'!AR620</f>
        <v>2.0651364344234334E-2</v>
      </c>
      <c r="F620" s="7">
        <f>'CALCULATION of avg returns'!AS620</f>
        <v>1.7419861942302165E-2</v>
      </c>
    </row>
    <row r="621" spans="1:6" x14ac:dyDescent="0.25">
      <c r="A621" s="86">
        <v>2022</v>
      </c>
      <c r="B621" s="91">
        <f>'CALCULATION of avg returns'!AO621</f>
        <v>-4.9072004664270684E-3</v>
      </c>
      <c r="C621" s="92">
        <f>'CALCULATION of avg returns'!AP621</f>
        <v>-1.5025403724565425E-2</v>
      </c>
      <c r="D621" s="93">
        <f>'CALCULATION of avg returns'!AQ621</f>
        <v>-1.5552271421083111E-2</v>
      </c>
      <c r="E621" s="94">
        <f>'CALCULATION of avg returns'!AR621</f>
        <v>-1.4896209005270876E-2</v>
      </c>
      <c r="F621" s="7">
        <f>'CALCULATION of avg returns'!AS621</f>
        <v>-1.2122194906658898E-2</v>
      </c>
    </row>
    <row r="622" spans="1:6" x14ac:dyDescent="0.25">
      <c r="A622" s="86">
        <v>2022</v>
      </c>
      <c r="B622" s="91">
        <f>'CALCULATION of avg returns'!AO622</f>
        <v>-7.0553195644742191E-3</v>
      </c>
      <c r="C622" s="92">
        <f>'CALCULATION of avg returns'!AP622</f>
        <v>-8.5854088075489679E-3</v>
      </c>
      <c r="D622" s="93">
        <f>'CALCULATION of avg returns'!AQ622</f>
        <v>-7.1884753439465264E-3</v>
      </c>
      <c r="E622" s="94">
        <f>'CALCULATION of avg returns'!AR622</f>
        <v>-6.4240702647986783E-3</v>
      </c>
      <c r="F622" s="7">
        <f>'CALCULATION of avg returns'!AS622</f>
        <v>-6.7068987677950378E-3</v>
      </c>
    </row>
    <row r="623" spans="1:6" x14ac:dyDescent="0.25">
      <c r="A623" s="86">
        <v>2022</v>
      </c>
      <c r="B623" s="91">
        <f>'CALCULATION of avg returns'!AO623</f>
        <v>2.0455830649324946E-2</v>
      </c>
      <c r="C623" s="92">
        <f>'CALCULATION of avg returns'!AP623</f>
        <v>2.0756164272954136E-2</v>
      </c>
      <c r="D623" s="93">
        <f>'CALCULATION of avg returns'!AQ623</f>
        <v>1.9501919174948725E-2</v>
      </c>
      <c r="E623" s="94">
        <f>'CALCULATION of avg returns'!AR623</f>
        <v>1.8297992951092759E-2</v>
      </c>
      <c r="F623" s="7">
        <f>'CALCULATION of avg returns'!AS623</f>
        <v>5.1572911437399909E-3</v>
      </c>
    </row>
    <row r="624" spans="1:6" x14ac:dyDescent="0.25">
      <c r="A624" s="86">
        <v>2022</v>
      </c>
      <c r="B624" s="91">
        <f>'CALCULATION of avg returns'!AO624</f>
        <v>9.9987953258655316E-4</v>
      </c>
      <c r="C624" s="92">
        <f>'CALCULATION of avg returns'!AP624</f>
        <v>-1.7155202673640381E-3</v>
      </c>
      <c r="D624" s="93">
        <f>'CALCULATION of avg returns'!AQ624</f>
        <v>-1.3088507466471307E-3</v>
      </c>
      <c r="E624" s="94">
        <f>'CALCULATION of avg returns'!AR624</f>
        <v>-3.2190853844246818E-3</v>
      </c>
      <c r="F624" s="7">
        <f>'CALCULATION of avg returns'!AS624</f>
        <v>4.1009414793789023E-3</v>
      </c>
    </row>
    <row r="625" spans="1:6" x14ac:dyDescent="0.25">
      <c r="A625" s="86">
        <v>2022</v>
      </c>
      <c r="B625" s="91">
        <f>'CALCULATION of avg returns'!AO625</f>
        <v>1.0133224218646595E-2</v>
      </c>
      <c r="C625" s="92">
        <f>'CALCULATION of avg returns'!AP625</f>
        <v>8.6517699728609777E-3</v>
      </c>
      <c r="D625" s="93">
        <f>'CALCULATION of avg returns'!AQ625</f>
        <v>7.9332087290681919E-3</v>
      </c>
      <c r="E625" s="94">
        <f>'CALCULATION of avg returns'!AR625</f>
        <v>9.3727804903715132E-3</v>
      </c>
      <c r="F625" s="7">
        <f>'CALCULATION of avg returns'!AS625</f>
        <v>9.2805704276044346E-3</v>
      </c>
    </row>
    <row r="626" spans="1:6" x14ac:dyDescent="0.25">
      <c r="A626" s="86">
        <v>2022</v>
      </c>
      <c r="B626" s="91">
        <f>'CALCULATION of avg returns'!AO626</f>
        <v>-5.1468398165248862E-3</v>
      </c>
      <c r="C626" s="92">
        <f>'CALCULATION of avg returns'!AP626</f>
        <v>-1.0330385769206203E-2</v>
      </c>
      <c r="D626" s="93">
        <f>'CALCULATION of avg returns'!AQ626</f>
        <v>-9.7188246739140002E-3</v>
      </c>
      <c r="E626" s="94">
        <f>'CALCULATION of avg returns'!AR626</f>
        <v>-9.8450571237840567E-3</v>
      </c>
      <c r="F626" s="7">
        <f>'CALCULATION of avg returns'!AS626</f>
        <v>-1.1310381981750283E-2</v>
      </c>
    </row>
    <row r="627" spans="1:6" x14ac:dyDescent="0.25">
      <c r="A627" s="86">
        <v>2022</v>
      </c>
      <c r="B627" s="91">
        <f>'CALCULATION of avg returns'!AO627</f>
        <v>-6.9578338502806272E-3</v>
      </c>
      <c r="C627" s="92">
        <f>'CALCULATION of avg returns'!AP627</f>
        <v>-9.4906408291039676E-3</v>
      </c>
      <c r="D627" s="93">
        <f>'CALCULATION of avg returns'!AQ627</f>
        <v>-1.0920570730963142E-2</v>
      </c>
      <c r="E627" s="94">
        <f>'CALCULATION of avg returns'!AR627</f>
        <v>-9.9449706226540213E-3</v>
      </c>
      <c r="F627" s="7">
        <f>'CALCULATION of avg returns'!AS627</f>
        <v>-7.1285712516563956E-3</v>
      </c>
    </row>
    <row r="628" spans="1:6" x14ac:dyDescent="0.25">
      <c r="A628" s="86">
        <v>2022</v>
      </c>
      <c r="B628" s="91">
        <f>'CALCULATION of avg returns'!AO628</f>
        <v>-1.298810930754214E-2</v>
      </c>
      <c r="C628" s="92">
        <f>'CALCULATION of avg returns'!AP628</f>
        <v>-1.8066254620493421E-2</v>
      </c>
      <c r="D628" s="93">
        <f>'CALCULATION of avg returns'!AQ628</f>
        <v>-1.8543340115522087E-2</v>
      </c>
      <c r="E628" s="94">
        <f>'CALCULATION of avg returns'!AR628</f>
        <v>-1.6359717467679346E-2</v>
      </c>
      <c r="F628" s="7">
        <f>'CALCULATION of avg returns'!AS628</f>
        <v>-1.1051050301923817E-2</v>
      </c>
    </row>
    <row r="629" spans="1:6" x14ac:dyDescent="0.25">
      <c r="A629" s="86">
        <v>2022</v>
      </c>
      <c r="B629" s="91">
        <f>'CALCULATION of avg returns'!AO629</f>
        <v>-1.7960779522267618E-2</v>
      </c>
      <c r="C629" s="92">
        <f>'CALCULATION of avg returns'!AP629</f>
        <v>-2.151014807673662E-2</v>
      </c>
      <c r="D629" s="93">
        <f>'CALCULATION of avg returns'!AQ629</f>
        <v>-2.3020239732756822E-2</v>
      </c>
      <c r="E629" s="94">
        <f>'CALCULATION of avg returns'!AR629</f>
        <v>-2.477931668212013E-2</v>
      </c>
      <c r="F629" s="7">
        <f>'CALCULATION of avg returns'!AS629</f>
        <v>-2.6120173608976113E-2</v>
      </c>
    </row>
    <row r="630" spans="1:6" x14ac:dyDescent="0.25">
      <c r="A630" s="86">
        <v>2022</v>
      </c>
      <c r="B630" s="91">
        <f>'CALCULATION of avg returns'!AO630</f>
        <v>-2.3838258164852213E-2</v>
      </c>
      <c r="C630" s="92">
        <f>'CALCULATION of avg returns'!AP630</f>
        <v>-3.4134389824323687E-2</v>
      </c>
      <c r="D630" s="93">
        <f>'CALCULATION of avg returns'!AQ630</f>
        <v>-3.2972300719719086E-2</v>
      </c>
      <c r="E630" s="94">
        <f>'CALCULATION of avg returns'!AR630</f>
        <v>-2.9041521082443438E-2</v>
      </c>
      <c r="F630" s="7">
        <f>'CALCULATION of avg returns'!AS630</f>
        <v>-2.7686808659432769E-2</v>
      </c>
    </row>
    <row r="631" spans="1:6" x14ac:dyDescent="0.25">
      <c r="A631" s="86">
        <v>2022</v>
      </c>
      <c r="B631" s="91">
        <f>'CALCULATION of avg returns'!AO631</f>
        <v>-1.3459258976025842E-2</v>
      </c>
      <c r="C631" s="92">
        <f>'CALCULATION of avg returns'!AP631</f>
        <v>-2.0158461156507452E-2</v>
      </c>
      <c r="D631" s="93">
        <f>'CALCULATION of avg returns'!AQ631</f>
        <v>-1.8018892451685264E-2</v>
      </c>
      <c r="E631" s="94">
        <f>'CALCULATION of avg returns'!AR631</f>
        <v>-1.6723604939138777E-2</v>
      </c>
      <c r="F631" s="7">
        <f>'CALCULATION of avg returns'!AS631</f>
        <v>-1.2014091917126718E-2</v>
      </c>
    </row>
    <row r="632" spans="1:6" x14ac:dyDescent="0.25">
      <c r="A632" s="86">
        <v>2022</v>
      </c>
      <c r="B632" s="91">
        <f>'CALCULATION of avg returns'!AO632</f>
        <v>2.5050708628864424E-2</v>
      </c>
      <c r="C632" s="92">
        <f>'CALCULATION of avg returns'!AP632</f>
        <v>1.6607269742821344E-2</v>
      </c>
      <c r="D632" s="93">
        <f>'CALCULATION of avg returns'!AQ632</f>
        <v>1.576195737740799E-2</v>
      </c>
      <c r="E632" s="94">
        <f>'CALCULATION of avg returns'!AR632</f>
        <v>1.5322197089631007E-2</v>
      </c>
      <c r="F632" s="7">
        <f>'CALCULATION of avg returns'!AS632</f>
        <v>6.4356635861763005E-3</v>
      </c>
    </row>
    <row r="633" spans="1:6" x14ac:dyDescent="0.25">
      <c r="A633" s="86">
        <v>2022</v>
      </c>
      <c r="B633" s="91">
        <f>'CALCULATION of avg returns'!AO633</f>
        <v>-2.6329056489627099E-2</v>
      </c>
      <c r="C633" s="92">
        <f>'CALCULATION of avg returns'!AP633</f>
        <v>-2.2859526879855815E-2</v>
      </c>
      <c r="D633" s="93">
        <f>'CALCULATION of avg returns'!AQ633</f>
        <v>-2.2572304355985527E-2</v>
      </c>
      <c r="E633" s="94">
        <f>'CALCULATION of avg returns'!AR633</f>
        <v>-2.0199732136377394E-2</v>
      </c>
      <c r="F633" s="7">
        <f>'CALCULATION of avg returns'!AS633</f>
        <v>-1.676235828347835E-2</v>
      </c>
    </row>
    <row r="634" spans="1:6" x14ac:dyDescent="0.25">
      <c r="A634" s="86">
        <v>2022</v>
      </c>
      <c r="B634" s="91">
        <f>'CALCULATION of avg returns'!AO634</f>
        <v>-8.2844679171035131E-3</v>
      </c>
      <c r="C634" s="92">
        <f>'CALCULATION of avg returns'!AP634</f>
        <v>-1.0757279184668231E-3</v>
      </c>
      <c r="D634" s="93">
        <f>'CALCULATION of avg returns'!AQ634</f>
        <v>2.7911408832805205E-3</v>
      </c>
      <c r="E634" s="94">
        <f>'CALCULATION of avg returns'!AR634</f>
        <v>3.8202206839589412E-3</v>
      </c>
      <c r="F634" s="7">
        <f>'CALCULATION of avg returns'!AS634</f>
        <v>-2.6565852661685412E-4</v>
      </c>
    </row>
    <row r="635" spans="1:6" x14ac:dyDescent="0.25">
      <c r="A635" s="86">
        <v>2022</v>
      </c>
      <c r="B635" s="91">
        <f>'CALCULATION of avg returns'!AO635</f>
        <v>9.0063044130887619E-4</v>
      </c>
      <c r="C635" s="92">
        <f>'CALCULATION of avg returns'!AP635</f>
        <v>7.094127638788068E-3</v>
      </c>
      <c r="D635" s="93">
        <f>'CALCULATION of avg returns'!AQ635</f>
        <v>3.581153911612814E-3</v>
      </c>
      <c r="E635" s="94">
        <f>'CALCULATION of avg returns'!AR635</f>
        <v>4.5390920921410749E-3</v>
      </c>
      <c r="F635" s="7">
        <f>'CALCULATION of avg returns'!AS635</f>
        <v>-2.5056893285910968E-3</v>
      </c>
    </row>
    <row r="636" spans="1:6" x14ac:dyDescent="0.25">
      <c r="A636" s="86">
        <v>2022</v>
      </c>
      <c r="B636" s="91">
        <f>'CALCULATION of avg returns'!AO636</f>
        <v>1.7539970266816151E-2</v>
      </c>
      <c r="C636" s="92">
        <f>'CALCULATION of avg returns'!AP636</f>
        <v>1.6756050642958313E-2</v>
      </c>
      <c r="D636" s="93">
        <f>'CALCULATION of avg returns'!AQ636</f>
        <v>1.6167211933211283E-2</v>
      </c>
      <c r="E636" s="94">
        <f>'CALCULATION of avg returns'!AR636</f>
        <v>1.4052121730149332E-2</v>
      </c>
      <c r="F636" s="7">
        <f>'CALCULATION of avg returns'!AS636</f>
        <v>1.488235002809112E-2</v>
      </c>
    </row>
    <row r="637" spans="1:6" x14ac:dyDescent="0.25">
      <c r="A637" s="86">
        <v>2022</v>
      </c>
      <c r="B637" s="91">
        <f>'CALCULATION of avg returns'!AO637</f>
        <v>-5.9851077191228888E-3</v>
      </c>
      <c r="C637" s="92">
        <f>'CALCULATION of avg returns'!AP637</f>
        <v>3.350192717396519E-3</v>
      </c>
      <c r="D637" s="93">
        <f>'CALCULATION of avg returns'!AQ637</f>
        <v>-1.0430501567844947E-5</v>
      </c>
      <c r="E637" s="94">
        <f>'CALCULATION of avg returns'!AR637</f>
        <v>-2.438708516163388E-3</v>
      </c>
      <c r="F637" s="7">
        <f>'CALCULATION of avg returns'!AS637</f>
        <v>-1.8276718469211233E-2</v>
      </c>
    </row>
    <row r="638" spans="1:6" x14ac:dyDescent="0.25">
      <c r="A638" s="86">
        <v>2022</v>
      </c>
      <c r="B638" s="91">
        <f>'CALCULATION of avg returns'!AO638</f>
        <v>1.2248581743166435E-3</v>
      </c>
      <c r="C638" s="92">
        <f>'CALCULATION of avg returns'!AP638</f>
        <v>1.1675716562660469E-2</v>
      </c>
      <c r="D638" s="93">
        <f>'CALCULATION of avg returns'!AQ638</f>
        <v>1.1216383012012363E-2</v>
      </c>
      <c r="E638" s="94">
        <f>'CALCULATION of avg returns'!AR638</f>
        <v>9.3804047898817487E-3</v>
      </c>
      <c r="F638" s="7">
        <f>'CALCULATION of avg returns'!AS638</f>
        <v>-6.1530972874955785E-4</v>
      </c>
    </row>
    <row r="639" spans="1:6" x14ac:dyDescent="0.25">
      <c r="A639" s="86">
        <v>2022</v>
      </c>
      <c r="B639" s="91">
        <f>'CALCULATION of avg returns'!AO639</f>
        <v>2.709419869937562E-2</v>
      </c>
      <c r="C639" s="92">
        <f>'CALCULATION of avg returns'!AP639</f>
        <v>2.9650833662668352E-2</v>
      </c>
      <c r="D639" s="93">
        <f>'CALCULATION of avg returns'!AQ639</f>
        <v>3.2196285943178339E-2</v>
      </c>
      <c r="E639" s="94">
        <f>'CALCULATION of avg returns'!AR639</f>
        <v>3.3599944192657542E-2</v>
      </c>
      <c r="F639" s="7">
        <f>'CALCULATION of avg returns'!AS639</f>
        <v>1.4371783284484164E-2</v>
      </c>
    </row>
    <row r="640" spans="1:6" x14ac:dyDescent="0.25">
      <c r="A640" s="86">
        <v>2022</v>
      </c>
      <c r="B640" s="91">
        <f>'CALCULATION of avg returns'!AO640</f>
        <v>-3.3851979087000869E-3</v>
      </c>
      <c r="C640" s="92">
        <f>'CALCULATION of avg returns'!AP640</f>
        <v>-4.0456851212149862E-3</v>
      </c>
      <c r="D640" s="93">
        <f>'CALCULATION of avg returns'!AQ640</f>
        <v>-6.432271281290855E-3</v>
      </c>
      <c r="E640" s="94">
        <f>'CALCULATION of avg returns'!AR640</f>
        <v>-7.2553328805783227E-3</v>
      </c>
      <c r="F640" s="7">
        <f>'CALCULATION of avg returns'!AS640</f>
        <v>1.9602107978974246E-2</v>
      </c>
    </row>
    <row r="641" spans="1:6" x14ac:dyDescent="0.25">
      <c r="A641" s="86">
        <v>2022</v>
      </c>
      <c r="B641" s="91">
        <f>'CALCULATION of avg returns'!AO641</f>
        <v>1.2706160600839168E-3</v>
      </c>
      <c r="C641" s="92">
        <f>'CALCULATION of avg returns'!AP641</f>
        <v>3.4267620743889402E-3</v>
      </c>
      <c r="D641" s="93">
        <f>'CALCULATION of avg returns'!AQ641</f>
        <v>5.7061627899178558E-3</v>
      </c>
      <c r="E641" s="94">
        <f>'CALCULATION of avg returns'!AR641</f>
        <v>6.1080022264999338E-3</v>
      </c>
      <c r="F641" s="7">
        <f>'CALCULATION of avg returns'!AS641</f>
        <v>7.849952160726717E-3</v>
      </c>
    </row>
    <row r="642" spans="1:6" x14ac:dyDescent="0.25">
      <c r="A642" s="86">
        <v>2022</v>
      </c>
      <c r="B642" s="91">
        <f>'CALCULATION of avg returns'!AO642</f>
        <v>-1.351928634250547E-2</v>
      </c>
      <c r="C642" s="92">
        <f>'CALCULATION of avg returns'!AP642</f>
        <v>-1.6037285391018695E-3</v>
      </c>
      <c r="D642" s="93">
        <f>'CALCULATION of avg returns'!AQ642</f>
        <v>-2.8902312184972581E-3</v>
      </c>
      <c r="E642" s="94">
        <f>'CALCULATION of avg returns'!AR642</f>
        <v>-4.1345611727121746E-3</v>
      </c>
      <c r="F642" s="7">
        <f>'CALCULATION of avg returns'!AS642</f>
        <v>-1.3524296843508062E-2</v>
      </c>
    </row>
    <row r="643" spans="1:6" x14ac:dyDescent="0.25">
      <c r="A643" s="86">
        <v>2022</v>
      </c>
      <c r="B643" s="91">
        <f>'CALCULATION of avg returns'!AO643</f>
        <v>-2.3804671778281435E-2</v>
      </c>
      <c r="C643" s="92">
        <f>'CALCULATION of avg returns'!AP643</f>
        <v>-1.5137731523598184E-2</v>
      </c>
      <c r="D643" s="93">
        <f>'CALCULATION of avg returns'!AQ643</f>
        <v>-1.46535209572431E-2</v>
      </c>
      <c r="E643" s="94">
        <f>'CALCULATION of avg returns'!AR643</f>
        <v>-1.23682441673327E-2</v>
      </c>
      <c r="F643" s="7">
        <f>'CALCULATION of avg returns'!AS643</f>
        <v>-2.3925280406954897E-2</v>
      </c>
    </row>
    <row r="644" spans="1:6" x14ac:dyDescent="0.25">
      <c r="A644" s="86">
        <v>2022</v>
      </c>
      <c r="B644" s="91">
        <f>'CALCULATION of avg returns'!AO644</f>
        <v>-8.0761954465393467E-3</v>
      </c>
      <c r="C644" s="92">
        <f>'CALCULATION of avg returns'!AP644</f>
        <v>-3.8478794436672824E-3</v>
      </c>
      <c r="D644" s="93">
        <f>'CALCULATION of avg returns'!AQ644</f>
        <v>-3.2165468944034678E-3</v>
      </c>
      <c r="E644" s="94">
        <f>'CALCULATION of avg returns'!AR644</f>
        <v>-5.5391194946929716E-4</v>
      </c>
      <c r="F644" s="7">
        <f>'CALCULATION of avg returns'!AS644</f>
        <v>8.6119987013652131E-4</v>
      </c>
    </row>
    <row r="645" spans="1:6" x14ac:dyDescent="0.25">
      <c r="A645" s="86">
        <v>2022</v>
      </c>
      <c r="B645" s="91">
        <f>'CALCULATION of avg returns'!AO645</f>
        <v>-7.3659011390829064E-4</v>
      </c>
      <c r="C645" s="92">
        <f>'CALCULATION of avg returns'!AP645</f>
        <v>-8.1599779574619479E-4</v>
      </c>
      <c r="D645" s="93">
        <f>'CALCULATION of avg returns'!AQ645</f>
        <v>5.8207217694989603E-4</v>
      </c>
      <c r="E645" s="94">
        <f>'CALCULATION of avg returns'!AR645</f>
        <v>9.7095720914229544E-4</v>
      </c>
      <c r="F645" s="7">
        <f>'CALCULATION of avg returns'!AS645</f>
        <v>1.4779746437802775E-2</v>
      </c>
    </row>
    <row r="646" spans="1:6" x14ac:dyDescent="0.25">
      <c r="A646" s="86">
        <v>2022</v>
      </c>
      <c r="B646" s="91">
        <f>'CALCULATION of avg returns'!AO646</f>
        <v>-1.6414374095037737E-2</v>
      </c>
      <c r="C646" s="92">
        <f>'CALCULATION of avg returns'!AP646</f>
        <v>-9.7840612604205672E-3</v>
      </c>
      <c r="D646" s="93">
        <f>'CALCULATION of avg returns'!AQ646</f>
        <v>-1.413170311856827E-2</v>
      </c>
      <c r="E646" s="94">
        <f>'CALCULATION of avg returns'!AR646</f>
        <v>-1.7011751779076972E-2</v>
      </c>
      <c r="F646" s="7">
        <f>'CALCULATION of avg returns'!AS646</f>
        <v>-2.6482567871989961E-2</v>
      </c>
    </row>
    <row r="647" spans="1:6" x14ac:dyDescent="0.25">
      <c r="A647" s="86">
        <v>2022</v>
      </c>
      <c r="B647" s="91">
        <f>'CALCULATION of avg returns'!AO647</f>
        <v>2.3526892656879694E-2</v>
      </c>
      <c r="C647" s="92">
        <f>'CALCULATION of avg returns'!AP647</f>
        <v>3.9399765432958242E-2</v>
      </c>
      <c r="D647" s="93">
        <f>'CALCULATION of avg returns'!AQ647</f>
        <v>3.7108990838351237E-2</v>
      </c>
      <c r="E647" s="94">
        <f>'CALCULATION of avg returns'!AR647</f>
        <v>3.6127454726064011E-2</v>
      </c>
      <c r="F647" s="7">
        <f>'CALCULATION of avg returns'!AS647</f>
        <v>1.0299835824764601E-2</v>
      </c>
    </row>
    <row r="648" spans="1:6" x14ac:dyDescent="0.25">
      <c r="A648" s="86">
        <v>2022</v>
      </c>
      <c r="B648" s="91">
        <f>'CALCULATION of avg returns'!AO648</f>
        <v>2.7026320262548701E-2</v>
      </c>
      <c r="C648" s="92">
        <f>'CALCULATION of avg returns'!AP648</f>
        <v>-3.1275117990146512E-3</v>
      </c>
      <c r="D648" s="93">
        <f>'CALCULATION of avg returns'!AQ648</f>
        <v>2.5619782464755369E-3</v>
      </c>
      <c r="E648" s="94">
        <f>'CALCULATION of avg returns'!AR648</f>
        <v>5.857650660671297E-3</v>
      </c>
      <c r="F648" s="7">
        <f>'CALCULATION of avg returns'!AS648</f>
        <v>2.0848086758693693E-2</v>
      </c>
    </row>
    <row r="649" spans="1:6" x14ac:dyDescent="0.25">
      <c r="A649" s="86">
        <v>2022</v>
      </c>
      <c r="B649" s="91">
        <f>'CALCULATION of avg returns'!AO649</f>
        <v>3.3100779141430033E-4</v>
      </c>
      <c r="C649" s="92">
        <f>'CALCULATION of avg returns'!AP649</f>
        <v>-7.6029708957655239E-3</v>
      </c>
      <c r="D649" s="93">
        <f>'CALCULATION of avg returns'!AQ649</f>
        <v>-3.8265094467988987E-3</v>
      </c>
      <c r="E649" s="94">
        <f>'CALCULATION of avg returns'!AR649</f>
        <v>-3.9088930458990416E-3</v>
      </c>
      <c r="F649" s="7">
        <f>'CALCULATION of avg returns'!AS649</f>
        <v>-2.5284937281960123E-3</v>
      </c>
    </row>
    <row r="650" spans="1:6" x14ac:dyDescent="0.25">
      <c r="A650" s="86">
        <v>2022</v>
      </c>
      <c r="B650" s="91">
        <f>'CALCULATION of avg returns'!AO650</f>
        <v>-9.5833227276197874E-3</v>
      </c>
      <c r="C650" s="92">
        <f>'CALCULATION of avg returns'!AP650</f>
        <v>-1.7707779965209303E-3</v>
      </c>
      <c r="D650" s="93">
        <f>'CALCULATION of avg returns'!AQ650</f>
        <v>-2.3153854866970734E-3</v>
      </c>
      <c r="E650" s="94">
        <f>'CALCULATION of avg returns'!AR650</f>
        <v>-2.9736681058322146E-3</v>
      </c>
      <c r="F650" s="7">
        <f>'CALCULATION of avg returns'!AS650</f>
        <v>-7.2502599577685392E-3</v>
      </c>
    </row>
    <row r="651" spans="1:6" x14ac:dyDescent="0.25">
      <c r="A651" s="86">
        <v>2022</v>
      </c>
      <c r="B651" s="91">
        <f>'CALCULATION of avg returns'!AO651</f>
        <v>9.3805014070750051E-3</v>
      </c>
      <c r="C651" s="92">
        <f>'CALCULATION of avg returns'!AP651</f>
        <v>2.0687028476620659E-2</v>
      </c>
      <c r="D651" s="93">
        <f>'CALCULATION of avg returns'!AQ651</f>
        <v>1.6205241909901226E-2</v>
      </c>
      <c r="E651" s="94">
        <f>'CALCULATION of avg returns'!AR651</f>
        <v>1.6503091165657402E-2</v>
      </c>
      <c r="F651" s="7">
        <f>'CALCULATION of avg returns'!AS651</f>
        <v>3.5957649503446016E-3</v>
      </c>
    </row>
    <row r="652" spans="1:6" x14ac:dyDescent="0.25">
      <c r="A652" s="86">
        <v>2022</v>
      </c>
      <c r="B652" s="91">
        <f>'CALCULATION of avg returns'!AO652</f>
        <v>-1.0184466143015223E-2</v>
      </c>
      <c r="C652" s="92">
        <f>'CALCULATION of avg returns'!AP652</f>
        <v>-6.9671984501431484E-3</v>
      </c>
      <c r="D652" s="93">
        <f>'CALCULATION of avg returns'!AQ652</f>
        <v>-7.4131517724531915E-3</v>
      </c>
      <c r="E652" s="94">
        <f>'CALCULATION of avg returns'!AR652</f>
        <v>-7.0987327693357704E-3</v>
      </c>
      <c r="F652" s="7">
        <f>'CALCULATION of avg returns'!AS652</f>
        <v>-1.3555938478969688E-3</v>
      </c>
    </row>
    <row r="653" spans="1:6" x14ac:dyDescent="0.25">
      <c r="A653" s="86">
        <v>2022</v>
      </c>
      <c r="B653" s="91">
        <f>'CALCULATION of avg returns'!AO653</f>
        <v>-9.9291327442735666E-3</v>
      </c>
      <c r="C653" s="92">
        <f>'CALCULATION of avg returns'!AP653</f>
        <v>-7.2477196450265371E-3</v>
      </c>
      <c r="D653" s="93">
        <f>'CALCULATION of avg returns'!AQ653</f>
        <v>-6.928903425718864E-3</v>
      </c>
      <c r="E653" s="94">
        <f>'CALCULATION of avg returns'!AR653</f>
        <v>-7.3772821507391085E-3</v>
      </c>
      <c r="F653" s="7">
        <f>'CALCULATION of avg returns'!AS653</f>
        <v>-8.1479805637064209E-3</v>
      </c>
    </row>
    <row r="654" spans="1:6" x14ac:dyDescent="0.25">
      <c r="A654" s="86">
        <v>2022</v>
      </c>
      <c r="B654" s="91">
        <f>'CALCULATION of avg returns'!AO654</f>
        <v>1.2756725860299703E-2</v>
      </c>
      <c r="C654" s="92">
        <f>'CALCULATION of avg returns'!AP654</f>
        <v>2.0304884372083477E-2</v>
      </c>
      <c r="D654" s="93">
        <f>'CALCULATION of avg returns'!AQ654</f>
        <v>1.7298108175681323E-2</v>
      </c>
      <c r="E654" s="94">
        <f>'CALCULATION of avg returns'!AR654</f>
        <v>1.7011743998517667E-2</v>
      </c>
      <c r="F654" s="7">
        <f>'CALCULATION of avg returns'!AS654</f>
        <v>4.544928404610943E-3</v>
      </c>
    </row>
    <row r="655" spans="1:6" x14ac:dyDescent="0.25">
      <c r="A655" s="86">
        <v>2022</v>
      </c>
      <c r="B655" s="91">
        <f>'CALCULATION of avg returns'!AO655</f>
        <v>1.9509754877438692E-2</v>
      </c>
      <c r="C655" s="92">
        <f>'CALCULATION of avg returns'!AP655</f>
        <v>1.6470504533073235E-2</v>
      </c>
      <c r="D655" s="93">
        <f>'CALCULATION of avg returns'!AQ655</f>
        <v>1.2783290296365305E-2</v>
      </c>
      <c r="E655" s="94">
        <f>'CALCULATION of avg returns'!AR655</f>
        <v>1.1369517602878394E-2</v>
      </c>
      <c r="F655" s="7">
        <f>'CALCULATION of avg returns'!AS655</f>
        <v>2.6856430190904463E-2</v>
      </c>
    </row>
    <row r="656" spans="1:6" x14ac:dyDescent="0.25">
      <c r="A656" s="86">
        <v>2022</v>
      </c>
      <c r="B656" s="91">
        <f>'CALCULATION of avg returns'!AO656</f>
        <v>2.783020054855188E-2</v>
      </c>
      <c r="C656" s="92">
        <f>'CALCULATION of avg returns'!AP656</f>
        <v>2.8142607878330148E-2</v>
      </c>
      <c r="D656" s="93">
        <f>'CALCULATION of avg returns'!AQ656</f>
        <v>2.6182194683966032E-2</v>
      </c>
      <c r="E656" s="94">
        <f>'CALCULATION of avg returns'!AR656</f>
        <v>2.3261240681380288E-2</v>
      </c>
      <c r="F656" s="7">
        <f>'CALCULATION of avg returns'!AS656</f>
        <v>-5.1288228955406511E-3</v>
      </c>
    </row>
    <row r="657" spans="1:6" x14ac:dyDescent="0.25">
      <c r="A657" s="86">
        <v>2022</v>
      </c>
      <c r="B657" s="91">
        <f>'CALCULATION of avg returns'!AO657</f>
        <v>-7.2220726124335387E-4</v>
      </c>
      <c r="C657" s="92">
        <f>'CALCULATION of avg returns'!AP657</f>
        <v>1.2788967448917048E-3</v>
      </c>
      <c r="D657" s="93">
        <f>'CALCULATION of avg returns'!AQ657</f>
        <v>2.4908799112110521E-4</v>
      </c>
      <c r="E657" s="94">
        <f>'CALCULATION of avg returns'!AR657</f>
        <v>-2.2924493200668253E-3</v>
      </c>
      <c r="F657" s="7">
        <f>'CALCULATION of avg returns'!AS657</f>
        <v>2.0330779476478648E-2</v>
      </c>
    </row>
    <row r="658" spans="1:6" x14ac:dyDescent="0.25">
      <c r="A658" s="86">
        <v>2022</v>
      </c>
      <c r="B658" s="91">
        <f>'CALCULATION of avg returns'!AO658</f>
        <v>1.2555889018191008E-2</v>
      </c>
      <c r="C658" s="92">
        <f>'CALCULATION of avg returns'!AP658</f>
        <v>1.5069763827710175E-2</v>
      </c>
      <c r="D658" s="93">
        <f>'CALCULATION of avg returns'!AQ658</f>
        <v>1.3160549244095897E-2</v>
      </c>
      <c r="E658" s="94">
        <f>'CALCULATION of avg returns'!AR658</f>
        <v>1.0371805050966552E-2</v>
      </c>
      <c r="F658" s="7">
        <f>'CALCULATION of avg returns'!AS658</f>
        <v>-1.3492951152264334E-3</v>
      </c>
    </row>
    <row r="659" spans="1:6" x14ac:dyDescent="0.25">
      <c r="A659" s="86">
        <v>2022</v>
      </c>
      <c r="B659" s="91">
        <f>'CALCULATION of avg returns'!AO659</f>
        <v>1.6694894749575834E-3</v>
      </c>
      <c r="C659" s="92">
        <f>'CALCULATION of avg returns'!AP659</f>
        <v>5.0619103209384765E-3</v>
      </c>
      <c r="D659" s="93">
        <f>'CALCULATION of avg returns'!AQ659</f>
        <v>3.5593056864885678E-3</v>
      </c>
      <c r="E659" s="94">
        <f>'CALCULATION of avg returns'!AR659</f>
        <v>3.8140293573102734E-3</v>
      </c>
      <c r="F659" s="7">
        <f>'CALCULATION of avg returns'!AS659</f>
        <v>4.1852106279281071E-3</v>
      </c>
    </row>
    <row r="660" spans="1:6" x14ac:dyDescent="0.25">
      <c r="A660" s="86">
        <v>2022</v>
      </c>
      <c r="B660" s="91">
        <f>'CALCULATION of avg returns'!AO660</f>
        <v>-9.9036208604064862E-4</v>
      </c>
      <c r="C660" s="92">
        <f>'CALCULATION of avg returns'!AP660</f>
        <v>1.3900128528586057E-3</v>
      </c>
      <c r="D660" s="93">
        <f>'CALCULATION of avg returns'!AQ660</f>
        <v>1.5749252065542687E-3</v>
      </c>
      <c r="E660" s="94">
        <f>'CALCULATION of avg returns'!AR660</f>
        <v>2.2042063769766324E-3</v>
      </c>
      <c r="F660" s="7">
        <f>'CALCULATION of avg returns'!AS660</f>
        <v>1.3568345067168804E-3</v>
      </c>
    </row>
    <row r="661" spans="1:6" x14ac:dyDescent="0.25">
      <c r="A661" s="86">
        <v>2022</v>
      </c>
      <c r="B661" s="91">
        <f>'CALCULATION of avg returns'!AO661</f>
        <v>-1.0348662894724187E-2</v>
      </c>
      <c r="C661" s="92">
        <f>'CALCULATION of avg returns'!AP661</f>
        <v>-1.2179005713959695E-2</v>
      </c>
      <c r="D661" s="93">
        <f>'CALCULATION of avg returns'!AQ661</f>
        <v>-1.2802456486815583E-2</v>
      </c>
      <c r="E661" s="94">
        <f>'CALCULATION of avg returns'!AR661</f>
        <v>-1.0412927099647737E-2</v>
      </c>
      <c r="F661" s="7">
        <f>'CALCULATION of avg returns'!AS661</f>
        <v>2.884830196498656E-3</v>
      </c>
    </row>
    <row r="662" spans="1:6" x14ac:dyDescent="0.25">
      <c r="A662" s="86">
        <v>2022</v>
      </c>
      <c r="B662" s="91">
        <f>'CALCULATION of avg returns'!AO662</f>
        <v>4.5199120449546477E-3</v>
      </c>
      <c r="C662" s="92">
        <f>'CALCULATION of avg returns'!AP662</f>
        <v>6.9056785370548174E-3</v>
      </c>
      <c r="D662" s="93">
        <f>'CALCULATION of avg returns'!AQ662</f>
        <v>8.8735039679928053E-3</v>
      </c>
      <c r="E662" s="94">
        <f>'CALCULATION of avg returns'!AR662</f>
        <v>9.3663977739110831E-3</v>
      </c>
      <c r="F662" s="7">
        <f>'CALCULATION of avg returns'!AS662</f>
        <v>8.0226506708683427E-4</v>
      </c>
    </row>
    <row r="663" spans="1:6" x14ac:dyDescent="0.25">
      <c r="A663" s="86">
        <v>2022</v>
      </c>
      <c r="B663" s="91">
        <f>'CALCULATION of avg returns'!AO663</f>
        <v>4.7695488264623796E-2</v>
      </c>
      <c r="C663" s="92">
        <f>'CALCULATION of avg returns'!AP663</f>
        <v>3.7039692212106061E-2</v>
      </c>
      <c r="D663" s="93">
        <f>'CALCULATION of avg returns'!AQ663</f>
        <v>3.5321686863067178E-2</v>
      </c>
      <c r="E663" s="94">
        <f>'CALCULATION of avg returns'!AR663</f>
        <v>2.8488149356420162E-2</v>
      </c>
      <c r="F663" s="7">
        <f>'CALCULATION of avg returns'!AS663</f>
        <v>5.90974414227248E-3</v>
      </c>
    </row>
    <row r="664" spans="1:6" x14ac:dyDescent="0.25">
      <c r="A664" s="86">
        <v>2022</v>
      </c>
      <c r="B664" s="91">
        <f>'CALCULATION of avg returns'!AO664</f>
        <v>1.772448695329177E-2</v>
      </c>
      <c r="C664" s="92">
        <f>'CALCULATION of avg returns'!AP664</f>
        <v>5.058875037444989E-2</v>
      </c>
      <c r="D664" s="93">
        <f>'CALCULATION of avg returns'!AQ664</f>
        <v>3.6551173443963636E-2</v>
      </c>
      <c r="E664" s="94">
        <f>'CALCULATION of avg returns'!AR664</f>
        <v>2.9117992672979372E-2</v>
      </c>
      <c r="F664" s="7">
        <f>'CALCULATION of avg returns'!AS664</f>
        <v>2.5869989433294289E-2</v>
      </c>
    </row>
    <row r="665" spans="1:6" x14ac:dyDescent="0.25">
      <c r="A665" s="86">
        <v>2022</v>
      </c>
      <c r="B665" s="91">
        <f>'CALCULATION of avg returns'!AO665</f>
        <v>-5.9649402935708874E-3</v>
      </c>
      <c r="C665" s="92">
        <f>'CALCULATION of avg returns'!AP665</f>
        <v>3.6453443995051568E-3</v>
      </c>
      <c r="D665" s="93">
        <f>'CALCULATION of avg returns'!AQ665</f>
        <v>7.2835637623155916E-3</v>
      </c>
      <c r="E665" s="94">
        <f>'CALCULATION of avg returns'!AR665</f>
        <v>6.1924298990442923E-3</v>
      </c>
      <c r="F665" s="7">
        <f>'CALCULATION of avg returns'!AS665</f>
        <v>5.6596607329581121E-3</v>
      </c>
    </row>
    <row r="666" spans="1:6" x14ac:dyDescent="0.25">
      <c r="A666" s="86">
        <v>2022</v>
      </c>
      <c r="B666" s="91">
        <f>'CALCULATION of avg returns'!AO666</f>
        <v>-1.248336316489952E-2</v>
      </c>
      <c r="C666" s="92">
        <f>'CALCULATION of avg returns'!AP666</f>
        <v>-1.2710179070163927E-2</v>
      </c>
      <c r="D666" s="93">
        <f>'CALCULATION of avg returns'!AQ666</f>
        <v>-1.1816694603134432E-2</v>
      </c>
      <c r="E666" s="94">
        <f>'CALCULATION of avg returns'!AR666</f>
        <v>-1.079555568741453E-2</v>
      </c>
      <c r="F666" s="7">
        <f>'CALCULATION of avg returns'!AS666</f>
        <v>-8.189154072351712E-3</v>
      </c>
    </row>
    <row r="667" spans="1:6" x14ac:dyDescent="0.25">
      <c r="A667" s="86">
        <v>2022</v>
      </c>
      <c r="B667" s="91">
        <f>'CALCULATION of avg returns'!AO667</f>
        <v>1.8473764930055144E-2</v>
      </c>
      <c r="C667" s="92">
        <f>'CALCULATION of avg returns'!AP667</f>
        <v>1.3232397016180845E-2</v>
      </c>
      <c r="D667" s="93">
        <f>'CALCULATION of avg returns'!AQ667</f>
        <v>1.2563172273736387E-2</v>
      </c>
      <c r="E667" s="94">
        <f>'CALCULATION of avg returns'!AR667</f>
        <v>9.9536247314768629E-3</v>
      </c>
      <c r="F667" s="7">
        <f>'CALCULATION of avg returns'!AS667</f>
        <v>2.7517343291393135E-3</v>
      </c>
    </row>
    <row r="668" spans="1:6" x14ac:dyDescent="0.25">
      <c r="A668" s="86">
        <v>2022</v>
      </c>
      <c r="B668" s="91">
        <f>'CALCULATION of avg returns'!AO668</f>
        <v>5.7610258048324302E-3</v>
      </c>
      <c r="C668" s="92">
        <f>'CALCULATION of avg returns'!AP668</f>
        <v>2.0177040642449684E-2</v>
      </c>
      <c r="D668" s="93">
        <f>'CALCULATION of avg returns'!AQ668</f>
        <v>1.7033454877722738E-2</v>
      </c>
      <c r="E668" s="94">
        <f>'CALCULATION of avg returns'!AR668</f>
        <v>1.3575013363425601E-2</v>
      </c>
      <c r="F668" s="7">
        <f>'CALCULATION of avg returns'!AS668</f>
        <v>1.1886250798954274E-2</v>
      </c>
    </row>
    <row r="669" spans="1:6" x14ac:dyDescent="0.25">
      <c r="A669" s="86">
        <v>2022</v>
      </c>
      <c r="B669" s="91">
        <f>'CALCULATION of avg returns'!AO669</f>
        <v>-1.9894967276521791E-2</v>
      </c>
      <c r="C669" s="92">
        <f>'CALCULATION of avg returns'!AP669</f>
        <v>-2.2823051753379404E-2</v>
      </c>
      <c r="D669" s="93">
        <f>'CALCULATION of avg returns'!AQ669</f>
        <v>-1.8655229990761472E-2</v>
      </c>
      <c r="E669" s="94">
        <f>'CALCULATION of avg returns'!AR669</f>
        <v>-1.6150947265874804E-2</v>
      </c>
      <c r="F669" s="7">
        <f>'CALCULATION of avg returns'!AS669</f>
        <v>-3.9119389039466764E-3</v>
      </c>
    </row>
    <row r="670" spans="1:6" x14ac:dyDescent="0.25">
      <c r="A670" s="86">
        <v>2022</v>
      </c>
      <c r="B670" s="91">
        <f>'CALCULATION of avg returns'!AO670</f>
        <v>8.6102142137970388E-3</v>
      </c>
      <c r="C670" s="92">
        <f>'CALCULATION of avg returns'!AP670</f>
        <v>7.3675398728104049E-3</v>
      </c>
      <c r="D670" s="93">
        <f>'CALCULATION of avg returns'!AQ670</f>
        <v>7.7012546567399335E-3</v>
      </c>
      <c r="E670" s="94">
        <f>'CALCULATION of avg returns'!AR670</f>
        <v>7.3686248087579927E-3</v>
      </c>
      <c r="F670" s="7">
        <f>'CALCULATION of avg returns'!AS670</f>
        <v>8.3026860080747979E-3</v>
      </c>
    </row>
    <row r="671" spans="1:6" x14ac:dyDescent="0.25">
      <c r="A671" s="86">
        <v>2022</v>
      </c>
      <c r="B671" s="91">
        <f>'CALCULATION of avg returns'!AO671</f>
        <v>-8.7317705644097982E-3</v>
      </c>
      <c r="C671" s="92">
        <f>'CALCULATION of avg returns'!AP671</f>
        <v>-1.1838464349732779E-2</v>
      </c>
      <c r="D671" s="93">
        <f>'CALCULATION of avg returns'!AQ671</f>
        <v>-1.1379317240965312E-2</v>
      </c>
      <c r="E671" s="94">
        <f>'CALCULATION of avg returns'!AR671</f>
        <v>-9.0662685662659965E-3</v>
      </c>
      <c r="F671" s="7">
        <f>'CALCULATION of avg returns'!AS671</f>
        <v>-3.5689737624302904E-3</v>
      </c>
    </row>
    <row r="672" spans="1:6" x14ac:dyDescent="0.25">
      <c r="A672" s="86">
        <v>2022</v>
      </c>
      <c r="B672" s="91">
        <f>'CALCULATION of avg returns'!AO672</f>
        <v>1.6668210019446485E-2</v>
      </c>
      <c r="C672" s="92">
        <f>'CALCULATION of avg returns'!AP672</f>
        <v>2.0900569295051491E-2</v>
      </c>
      <c r="D672" s="93">
        <f>'CALCULATION of avg returns'!AQ672</f>
        <v>1.8310127789433417E-2</v>
      </c>
      <c r="E672" s="94">
        <f>'CALCULATION of avg returns'!AR672</f>
        <v>1.3314563794678973E-2</v>
      </c>
      <c r="F672" s="7">
        <f>'CALCULATION of avg returns'!AS672</f>
        <v>-4.0539748088752933E-3</v>
      </c>
    </row>
    <row r="673" spans="1:6" x14ac:dyDescent="0.25">
      <c r="A673" s="86">
        <v>2022</v>
      </c>
      <c r="B673" s="91">
        <f>'CALCULATION of avg returns'!AO673</f>
        <v>6.0570179433463156E-3</v>
      </c>
      <c r="C673" s="92">
        <f>'CALCULATION of avg returns'!AP673</f>
        <v>6.1801871738475303E-3</v>
      </c>
      <c r="D673" s="93">
        <f>'CALCULATION of avg returns'!AQ673</f>
        <v>5.6672739759462461E-3</v>
      </c>
      <c r="E673" s="94">
        <f>'CALCULATION of avg returns'!AR673</f>
        <v>4.2338965648577639E-3</v>
      </c>
      <c r="F673" s="7">
        <f>'CALCULATION of avg returns'!AS673</f>
        <v>7.1028031590739931E-3</v>
      </c>
    </row>
    <row r="674" spans="1:6" x14ac:dyDescent="0.25">
      <c r="A674" s="86">
        <v>2022</v>
      </c>
      <c r="B674" s="91">
        <f>'CALCULATION of avg returns'!AO674</f>
        <v>6.2242542211761725E-4</v>
      </c>
      <c r="C674" s="92">
        <f>'CALCULATION of avg returns'!AP674</f>
        <v>-5.6578783813331318E-4</v>
      </c>
      <c r="D674" s="93">
        <f>'CALCULATION of avg returns'!AQ674</f>
        <v>1.8906738982579305E-4</v>
      </c>
      <c r="E674" s="94">
        <f>'CALCULATION of avg returns'!AR674</f>
        <v>2.9316271263676098E-5</v>
      </c>
      <c r="F674" s="7">
        <f>'CALCULATION of avg returns'!AS674</f>
        <v>6.1726590590541136E-3</v>
      </c>
    </row>
    <row r="675" spans="1:6" x14ac:dyDescent="0.25">
      <c r="A675" s="86">
        <v>2022</v>
      </c>
      <c r="B675" s="91">
        <f>'CALCULATION of avg returns'!AO675</f>
        <v>2.0244517581061838E-3</v>
      </c>
      <c r="C675" s="92">
        <f>'CALCULATION of avg returns'!AP675</f>
        <v>5.3308516067606818E-3</v>
      </c>
      <c r="D675" s="93">
        <f>'CALCULATION of avg returns'!AQ675</f>
        <v>6.3170427550095594E-3</v>
      </c>
      <c r="E675" s="94">
        <f>'CALCULATION of avg returns'!AR675</f>
        <v>6.2221961640778712E-3</v>
      </c>
      <c r="F675" s="7">
        <f>'CALCULATION of avg returns'!AS675</f>
        <v>-1.1116632898811785E-3</v>
      </c>
    </row>
    <row r="676" spans="1:6" x14ac:dyDescent="0.25">
      <c r="A676" s="86">
        <v>2022</v>
      </c>
      <c r="B676" s="91">
        <f>'CALCULATION of avg returns'!AO676</f>
        <v>3.1716291564143689E-3</v>
      </c>
      <c r="C676" s="92">
        <f>'CALCULATION of avg returns'!AP676</f>
        <v>1.7447763358843891E-3</v>
      </c>
      <c r="D676" s="93">
        <f>'CALCULATION of avg returns'!AQ676</f>
        <v>4.7662170534931885E-5</v>
      </c>
      <c r="E676" s="94">
        <f>'CALCULATION of avg returns'!AR676</f>
        <v>1.6715709124814735E-3</v>
      </c>
      <c r="F676" s="7">
        <f>'CALCULATION of avg returns'!AS676</f>
        <v>5.5262319976487288E-3</v>
      </c>
    </row>
    <row r="677" spans="1:6" x14ac:dyDescent="0.25">
      <c r="A677" s="86">
        <v>2022</v>
      </c>
      <c r="B677" s="91">
        <f>'CALCULATION of avg returns'!AO677</f>
        <v>-3.8029230751919184E-3</v>
      </c>
      <c r="C677" s="92">
        <f>'CALCULATION of avg returns'!AP677</f>
        <v>-2.6828717800220128E-4</v>
      </c>
      <c r="D677" s="93">
        <f>'CALCULATION of avg returns'!AQ677</f>
        <v>-5.91543451810239E-4</v>
      </c>
      <c r="E677" s="94">
        <f>'CALCULATION of avg returns'!AR677</f>
        <v>-1.7742164180461215E-3</v>
      </c>
      <c r="F677" s="7">
        <f>'CALCULATION of avg returns'!AS677</f>
        <v>-7.7018168310350405E-3</v>
      </c>
    </row>
    <row r="678" spans="1:6" x14ac:dyDescent="0.25">
      <c r="A678" s="86">
        <v>2022</v>
      </c>
      <c r="B678" s="91">
        <f>'CALCULATION of avg returns'!AO678</f>
        <v>1.5924825786920642E-3</v>
      </c>
      <c r="C678" s="92">
        <f>'CALCULATION of avg returns'!AP678</f>
        <v>6.7302777304482433E-3</v>
      </c>
      <c r="D678" s="93">
        <f>'CALCULATION of avg returns'!AQ678</f>
        <v>6.4182583741721035E-3</v>
      </c>
      <c r="E678" s="94">
        <f>'CALCULATION of avg returns'!AR678</f>
        <v>4.9769998142502421E-3</v>
      </c>
      <c r="F678" s="7">
        <f>'CALCULATION of avg returns'!AS678</f>
        <v>2.4240601780609164E-4</v>
      </c>
    </row>
    <row r="679" spans="1:6" x14ac:dyDescent="0.25">
      <c r="A679" s="86">
        <v>2022</v>
      </c>
      <c r="B679" s="91">
        <f>'CALCULATION of avg returns'!AO679</f>
        <v>-9.0435488599714363E-3</v>
      </c>
      <c r="C679" s="92">
        <f>'CALCULATION of avg returns'!AP679</f>
        <v>-8.3650672759585498E-3</v>
      </c>
      <c r="D679" s="93">
        <f>'CALCULATION of avg returns'!AQ679</f>
        <v>-9.0893634100859457E-3</v>
      </c>
      <c r="E679" s="94">
        <f>'CALCULATION of avg returns'!AR679</f>
        <v>-9.0494129841136028E-3</v>
      </c>
      <c r="F679" s="7">
        <f>'CALCULATION of avg returns'!AS679</f>
        <v>-4.8423438969134027E-3</v>
      </c>
    </row>
    <row r="680" spans="1:6" x14ac:dyDescent="0.25">
      <c r="A680" s="86">
        <v>2022</v>
      </c>
      <c r="B680" s="91">
        <f>'CALCULATION of avg returns'!AO680</f>
        <v>-3.2851615839781523E-2</v>
      </c>
      <c r="C680" s="92">
        <f>'CALCULATION of avg returns'!AP680</f>
        <v>-2.1424030243681828E-2</v>
      </c>
      <c r="D680" s="93">
        <f>'CALCULATION of avg returns'!AQ680</f>
        <v>-2.271666057213588E-2</v>
      </c>
      <c r="E680" s="94">
        <f>'CALCULATION of avg returns'!AR680</f>
        <v>-1.9299095754893757E-2</v>
      </c>
      <c r="F680" s="7">
        <f>'CALCULATION of avg returns'!AS680</f>
        <v>-2.0812268803945707E-2</v>
      </c>
    </row>
    <row r="681" spans="1:6" x14ac:dyDescent="0.25">
      <c r="A681" s="86">
        <v>2022</v>
      </c>
      <c r="B681" s="91">
        <f>'CALCULATION of avg returns'!AO681</f>
        <v>-3.0237784288118432E-3</v>
      </c>
      <c r="C681" s="92">
        <f>'CALCULATION of avg returns'!AP681</f>
        <v>-7.9183054128767767E-3</v>
      </c>
      <c r="D681" s="93">
        <f>'CALCULATION of avg returns'!AQ681</f>
        <v>-6.8012917561322619E-3</v>
      </c>
      <c r="E681" s="94">
        <f>'CALCULATION of avg returns'!AR681</f>
        <v>-7.4024213562651391E-3</v>
      </c>
      <c r="F681" s="7">
        <f>'CALCULATION of avg returns'!AS681</f>
        <v>-3.4314659127935724E-3</v>
      </c>
    </row>
    <row r="682" spans="1:6" x14ac:dyDescent="0.25">
      <c r="A682" s="86">
        <v>2022</v>
      </c>
      <c r="B682" s="91">
        <f>'CALCULATION of avg returns'!AO682</f>
        <v>9.5118957703927524E-3</v>
      </c>
      <c r="C682" s="92">
        <f>'CALCULATION of avg returns'!AP682</f>
        <v>1.7369443492172416E-2</v>
      </c>
      <c r="D682" s="93">
        <f>'CALCULATION of avg returns'!AQ682</f>
        <v>1.4623077569543869E-2</v>
      </c>
      <c r="E682" s="94">
        <f>'CALCULATION of avg returns'!AR682</f>
        <v>1.2275965969180944E-2</v>
      </c>
      <c r="F682" s="7">
        <f>'CALCULATION of avg returns'!AS682</f>
        <v>-1.8116714604094117E-3</v>
      </c>
    </row>
    <row r="683" spans="1:6" x14ac:dyDescent="0.25">
      <c r="A683" s="86">
        <v>2022</v>
      </c>
      <c r="B683" s="91">
        <f>'CALCULATION of avg returns'!AO683</f>
        <v>-2.513385237660939E-3</v>
      </c>
      <c r="C683" s="92">
        <f>'CALCULATION of avg returns'!AP683</f>
        <v>-3.4646921089694091E-3</v>
      </c>
      <c r="D683" s="93">
        <f>'CALCULATION of avg returns'!AQ683</f>
        <v>-2.4905960007654011E-3</v>
      </c>
      <c r="E683" s="94">
        <f>'CALCULATION of avg returns'!AR683</f>
        <v>-2.1897430948864325E-3</v>
      </c>
      <c r="F683" s="7">
        <f>'CALCULATION of avg returns'!AS683</f>
        <v>6.6189850784056092E-3</v>
      </c>
    </row>
    <row r="684" spans="1:6" x14ac:dyDescent="0.25">
      <c r="A684" s="86">
        <v>2022</v>
      </c>
      <c r="B684" s="91">
        <f>'CALCULATION of avg returns'!AO684</f>
        <v>-2.4927631347639194E-2</v>
      </c>
      <c r="C684" s="92">
        <f>'CALCULATION of avg returns'!AP684</f>
        <v>-3.2266035478333177E-2</v>
      </c>
      <c r="D684" s="93">
        <f>'CALCULATION of avg returns'!AQ684</f>
        <v>-2.9810018754742453E-2</v>
      </c>
      <c r="E684" s="94">
        <f>'CALCULATION of avg returns'!AR684</f>
        <v>-2.6141165268106763E-2</v>
      </c>
      <c r="F684" s="7">
        <f>'CALCULATION of avg returns'!AS684</f>
        <v>-1.7124811169639945E-2</v>
      </c>
    </row>
    <row r="685" spans="1:6" x14ac:dyDescent="0.25">
      <c r="A685" s="86">
        <v>2022</v>
      </c>
      <c r="B685" s="91">
        <f>'CALCULATION of avg returns'!AO685</f>
        <v>-2.1826923076922904E-2</v>
      </c>
      <c r="C685" s="92">
        <f>'CALCULATION of avg returns'!AP685</f>
        <v>-1.5759318738716974E-2</v>
      </c>
      <c r="D685" s="93">
        <f>'CALCULATION of avg returns'!AQ685</f>
        <v>-1.3457917446301296E-2</v>
      </c>
      <c r="E685" s="94">
        <f>'CALCULATION of avg returns'!AR685</f>
        <v>-1.3091054923229687E-2</v>
      </c>
      <c r="F685" s="7">
        <f>'CALCULATION of avg returns'!AS685</f>
        <v>-1.5857428681554452E-2</v>
      </c>
    </row>
    <row r="686" spans="1:6" x14ac:dyDescent="0.25">
      <c r="A686" s="86">
        <v>2022</v>
      </c>
      <c r="B686" s="91">
        <f>'CALCULATION of avg returns'!AO686</f>
        <v>-7.8639536026749721E-4</v>
      </c>
      <c r="C686" s="92">
        <f>'CALCULATION of avg returns'!AP686</f>
        <v>-3.6046696857292217E-3</v>
      </c>
      <c r="D686" s="93">
        <f>'CALCULATION of avg returns'!AQ686</f>
        <v>-2.0910989188510226E-3</v>
      </c>
      <c r="E686" s="94">
        <f>'CALCULATION of avg returns'!AR686</f>
        <v>-1.1648944919064469E-3</v>
      </c>
      <c r="F686" s="7">
        <f>'CALCULATION of avg returns'!AS686</f>
        <v>4.7436880834135888E-3</v>
      </c>
    </row>
    <row r="687" spans="1:6" x14ac:dyDescent="0.25">
      <c r="A687" s="86">
        <v>2022</v>
      </c>
      <c r="B687" s="91">
        <f>'CALCULATION of avg returns'!AO687</f>
        <v>-2.2651254303984208E-2</v>
      </c>
      <c r="C687" s="92">
        <f>'CALCULATION of avg returns'!AP687</f>
        <v>-2.2409705695609898E-2</v>
      </c>
      <c r="D687" s="93">
        <f>'CALCULATION of avg returns'!AQ687</f>
        <v>-2.0421194633890211E-2</v>
      </c>
      <c r="E687" s="94">
        <f>'CALCULATION of avg returns'!AR687</f>
        <v>-1.780570069142157E-2</v>
      </c>
      <c r="F687" s="7">
        <f>'CALCULATION of avg returns'!AS687</f>
        <v>-9.3051015506345584E-3</v>
      </c>
    </row>
    <row r="688" spans="1:6" x14ac:dyDescent="0.25">
      <c r="A688" s="86">
        <v>2022</v>
      </c>
      <c r="B688" s="91">
        <f>'CALCULATION of avg returns'!AO688</f>
        <v>-1.825662447469753E-2</v>
      </c>
      <c r="C688" s="92">
        <f>'CALCULATION of avg returns'!AP688</f>
        <v>-2.264773359125689E-2</v>
      </c>
      <c r="D688" s="93">
        <f>'CALCULATION of avg returns'!AQ688</f>
        <v>-2.0791827716112304E-2</v>
      </c>
      <c r="E688" s="94">
        <f>'CALCULATION of avg returns'!AR688</f>
        <v>-1.9018051566888693E-2</v>
      </c>
      <c r="F688" s="7">
        <f>'CALCULATION of avg returns'!AS688</f>
        <v>-1.8940098937160244E-2</v>
      </c>
    </row>
    <row r="689" spans="1:6" x14ac:dyDescent="0.25">
      <c r="A689" s="86">
        <v>2022</v>
      </c>
      <c r="B689" s="91">
        <f>'CALCULATION of avg returns'!AO689</f>
        <v>1.676342804413862E-2</v>
      </c>
      <c r="C689" s="92">
        <f>'CALCULATION of avg returns'!AP689</f>
        <v>1.6976621886504017E-2</v>
      </c>
      <c r="D689" s="93">
        <f>'CALCULATION of avg returns'!AQ689</f>
        <v>1.7517321990567731E-2</v>
      </c>
      <c r="E689" s="94">
        <f>'CALCULATION of avg returns'!AR689</f>
        <v>1.8492007640494648E-2</v>
      </c>
      <c r="F689" s="7">
        <f>'CALCULATION of avg returns'!AS689</f>
        <v>6.9777620238672226E-3</v>
      </c>
    </row>
    <row r="690" spans="1:6" x14ac:dyDescent="0.25">
      <c r="A690" s="86">
        <v>2022</v>
      </c>
      <c r="B690" s="91">
        <f>'CALCULATION of avg returns'!AO690</f>
        <v>-7.4998424402849253E-3</v>
      </c>
      <c r="C690" s="92">
        <f>'CALCULATION of avg returns'!AP690</f>
        <v>-1.0614842916308181E-2</v>
      </c>
      <c r="D690" s="93">
        <f>'CALCULATION of avg returns'!AQ690</f>
        <v>-1.2817362565806787E-2</v>
      </c>
      <c r="E690" s="94">
        <f>'CALCULATION of avg returns'!AR690</f>
        <v>-1.2010731481975245E-2</v>
      </c>
      <c r="F690" s="7">
        <f>'CALCULATION of avg returns'!AS690</f>
        <v>-5.4536260002445861E-3</v>
      </c>
    </row>
    <row r="691" spans="1:6" x14ac:dyDescent="0.25">
      <c r="A691" s="86">
        <v>2022</v>
      </c>
      <c r="B691" s="91">
        <f>'CALCULATION of avg returns'!AO691</f>
        <v>7.0231140462282031E-3</v>
      </c>
      <c r="C691" s="92">
        <f>'CALCULATION of avg returns'!AP691</f>
        <v>1.0704969519582839E-2</v>
      </c>
      <c r="D691" s="93">
        <f>'CALCULATION of avg returns'!AQ691</f>
        <v>8.7709745769302336E-3</v>
      </c>
      <c r="E691" s="94">
        <f>'CALCULATION of avg returns'!AR691</f>
        <v>6.7357626837551239E-3</v>
      </c>
      <c r="F691" s="7">
        <f>'CALCULATION of avg returns'!AS691</f>
        <v>7.0488300138582391E-3</v>
      </c>
    </row>
    <row r="692" spans="1:6" x14ac:dyDescent="0.25">
      <c r="A692" s="86">
        <v>2022</v>
      </c>
      <c r="B692" s="91">
        <f>'CALCULATION of avg returns'!AO692</f>
        <v>1.7088519793676558E-2</v>
      </c>
      <c r="C692" s="92">
        <f>'CALCULATION of avg returns'!AP692</f>
        <v>8.0388875307924549E-3</v>
      </c>
      <c r="D692" s="93">
        <f>'CALCULATION of avg returns'!AQ692</f>
        <v>6.9613225587565218E-3</v>
      </c>
      <c r="E692" s="94">
        <f>'CALCULATION of avg returns'!AR692</f>
        <v>4.2613241662926571E-3</v>
      </c>
      <c r="F692" s="7">
        <f>'CALCULATION of avg returns'!AS692</f>
        <v>-2.5031185854491036E-3</v>
      </c>
    </row>
    <row r="693" spans="1:6" x14ac:dyDescent="0.25">
      <c r="A693" s="86">
        <v>2022</v>
      </c>
      <c r="B693" s="91">
        <f>'CALCULATION of avg returns'!AO693</f>
        <v>7.5265350659655993E-3</v>
      </c>
      <c r="C693" s="92">
        <f>'CALCULATION of avg returns'!AP693</f>
        <v>7.0513836941415164E-3</v>
      </c>
      <c r="D693" s="93">
        <f>'CALCULATION of avg returns'!AQ693</f>
        <v>5.8840285839430852E-3</v>
      </c>
      <c r="E693" s="94">
        <f>'CALCULATION of avg returns'!AR693</f>
        <v>4.3203203282337396E-3</v>
      </c>
      <c r="F693" s="7">
        <f>'CALCULATION of avg returns'!AS693</f>
        <v>-1.7335867546032638E-3</v>
      </c>
    </row>
    <row r="694" spans="1:6" x14ac:dyDescent="0.25">
      <c r="A694" s="86">
        <v>2022</v>
      </c>
      <c r="B694" s="91">
        <f>'CALCULATION of avg returns'!AO694</f>
        <v>1.8595778721309547E-2</v>
      </c>
      <c r="C694" s="92">
        <f>'CALCULATION of avg returns'!AP694</f>
        <v>1.8926728968500058E-2</v>
      </c>
      <c r="D694" s="93">
        <f>'CALCULATION of avg returns'!AQ694</f>
        <v>1.7262589906150653E-2</v>
      </c>
      <c r="E694" s="94">
        <f>'CALCULATION of avg returns'!AR694</f>
        <v>1.436929198472155E-2</v>
      </c>
      <c r="F694" s="7">
        <f>'CALCULATION of avg returns'!AS694</f>
        <v>1.7248321814015092E-2</v>
      </c>
    </row>
    <row r="695" spans="1:6" x14ac:dyDescent="0.25">
      <c r="A695" s="86">
        <v>2022</v>
      </c>
      <c r="B695" s="91">
        <f>'CALCULATION of avg returns'!AO695</f>
        <v>1.7930067902278683E-2</v>
      </c>
      <c r="C695" s="92">
        <f>'CALCULATION of avg returns'!AP695</f>
        <v>1.091694125667537E-2</v>
      </c>
      <c r="D695" s="93">
        <f>'CALCULATION of avg returns'!AQ695</f>
        <v>1.2913577216546153E-2</v>
      </c>
      <c r="E695" s="94">
        <f>'CALCULATION of avg returns'!AR695</f>
        <v>1.5207510053950905E-2</v>
      </c>
      <c r="F695" s="7">
        <f>'CALCULATION of avg returns'!AS695</f>
        <v>1.3948798477898266E-2</v>
      </c>
    </row>
    <row r="696" spans="1:6" x14ac:dyDescent="0.25">
      <c r="A696" s="86">
        <v>2022</v>
      </c>
      <c r="B696" s="91">
        <f>'CALCULATION of avg returns'!AO696</f>
        <v>-1.7412462908011822E-2</v>
      </c>
      <c r="C696" s="92">
        <f>'CALCULATION of avg returns'!AP696</f>
        <v>-1.619407715789899E-2</v>
      </c>
      <c r="D696" s="93">
        <f>'CALCULATION of avg returns'!AQ696</f>
        <v>-1.5423442805595012E-2</v>
      </c>
      <c r="E696" s="94">
        <f>'CALCULATION of avg returns'!AR696</f>
        <v>-1.4287952792619171E-2</v>
      </c>
      <c r="F696" s="7">
        <f>'CALCULATION of avg returns'!AS696</f>
        <v>3.4026774798336544E-3</v>
      </c>
    </row>
    <row r="697" spans="1:6" x14ac:dyDescent="0.25">
      <c r="A697" s="86">
        <v>2022</v>
      </c>
      <c r="B697" s="91">
        <f>'CALCULATION of avg returns'!AO697</f>
        <v>-5.5446166483455765E-3</v>
      </c>
      <c r="C697" s="92">
        <f>'CALCULATION of avg returns'!AP697</f>
        <v>-3.427396321261282E-3</v>
      </c>
      <c r="D697" s="93">
        <f>'CALCULATION of avg returns'!AQ697</f>
        <v>-2.6233484010778161E-3</v>
      </c>
      <c r="E697" s="94">
        <f>'CALCULATION of avg returns'!AR697</f>
        <v>-2.8187526534851248E-3</v>
      </c>
      <c r="F697" s="7">
        <f>'CALCULATION of avg returns'!AS697</f>
        <v>-9.9492610103926737E-3</v>
      </c>
    </row>
    <row r="698" spans="1:6" x14ac:dyDescent="0.25">
      <c r="A698" s="86">
        <v>2022</v>
      </c>
      <c r="B698" s="91">
        <f>'CALCULATION of avg returns'!AO698</f>
        <v>-2.8132743792818715E-2</v>
      </c>
      <c r="C698" s="92">
        <f>'CALCULATION of avg returns'!AP698</f>
        <v>-3.4190072222858983E-2</v>
      </c>
      <c r="D698" s="93">
        <f>'CALCULATION of avg returns'!AQ698</f>
        <v>-2.8162317026194528E-2</v>
      </c>
      <c r="E698" s="94">
        <f>'CALCULATION of avg returns'!AR698</f>
        <v>-2.2421297997383557E-2</v>
      </c>
      <c r="F698" s="7">
        <f>'CALCULATION of avg returns'!AS698</f>
        <v>-6.4995027128430284E-3</v>
      </c>
    </row>
    <row r="699" spans="1:6" x14ac:dyDescent="0.25">
      <c r="A699" s="86">
        <v>2022</v>
      </c>
      <c r="B699" s="91">
        <f>'CALCULATION of avg returns'!AO699</f>
        <v>-2.344765523447654E-2</v>
      </c>
      <c r="C699" s="92">
        <f>'CALCULATION of avg returns'!AP699</f>
        <v>-1.8094283991472813E-2</v>
      </c>
      <c r="D699" s="93">
        <f>'CALCULATION of avg returns'!AQ699</f>
        <v>-1.5040411234632666E-2</v>
      </c>
      <c r="E699" s="94">
        <f>'CALCULATION of avg returns'!AR699</f>
        <v>-1.3988433788610385E-2</v>
      </c>
      <c r="F699" s="7">
        <f>'CALCULATION of avg returns'!AS699</f>
        <v>-1.4802974268152868E-2</v>
      </c>
    </row>
    <row r="700" spans="1:6" x14ac:dyDescent="0.25">
      <c r="A700" s="86">
        <v>2022</v>
      </c>
      <c r="B700" s="91">
        <f>'CALCULATION of avg returns'!AO700</f>
        <v>-2.0734142220855613E-3</v>
      </c>
      <c r="C700" s="92">
        <f>'CALCULATION of avg returns'!AP700</f>
        <v>6.9097907237630866E-3</v>
      </c>
      <c r="D700" s="93">
        <f>'CALCULATION of avg returns'!AQ700</f>
        <v>4.7410500105323113E-3</v>
      </c>
      <c r="E700" s="94">
        <f>'CALCULATION of avg returns'!AR700</f>
        <v>3.9914483370647779E-3</v>
      </c>
      <c r="F700" s="7">
        <f>'CALCULATION of avg returns'!AS700</f>
        <v>-1.2837840070583306E-2</v>
      </c>
    </row>
    <row r="701" spans="1:6" x14ac:dyDescent="0.25">
      <c r="A701" s="86">
        <v>2022</v>
      </c>
      <c r="B701" s="91">
        <f>'CALCULATION of avg returns'!AO701</f>
        <v>-8.2595870206491097E-3</v>
      </c>
      <c r="C701" s="92">
        <f>'CALCULATION of avg returns'!AP701</f>
        <v>-2.2858569802675622E-3</v>
      </c>
      <c r="D701" s="93">
        <f>'CALCULATION of avg returns'!AQ701</f>
        <v>-5.8639280808308932E-3</v>
      </c>
      <c r="E701" s="94">
        <f>'CALCULATION of avg returns'!AR701</f>
        <v>-8.1379861748653477E-3</v>
      </c>
      <c r="F701" s="7">
        <f>'CALCULATION of avg returns'!AS701</f>
        <v>-7.5149965186664669E-4</v>
      </c>
    </row>
    <row r="702" spans="1:6" x14ac:dyDescent="0.25">
      <c r="A702" s="86">
        <v>2022</v>
      </c>
      <c r="B702" s="91">
        <f>'CALCULATION of avg returns'!AO702</f>
        <v>1.2945193078653924E-2</v>
      </c>
      <c r="C702" s="92">
        <f>'CALCULATION of avg returns'!AP702</f>
        <v>1.7890749466935543E-2</v>
      </c>
      <c r="D702" s="93">
        <f>'CALCULATION of avg returns'!AQ702</f>
        <v>1.6146953010163313E-2</v>
      </c>
      <c r="E702" s="94">
        <f>'CALCULATION of avg returns'!AR702</f>
        <v>1.4400349983189566E-2</v>
      </c>
      <c r="F702" s="7">
        <f>'CALCULATION of avg returns'!AS702</f>
        <v>-9.1554261728609889E-3</v>
      </c>
    </row>
    <row r="703" spans="1:6" x14ac:dyDescent="0.25">
      <c r="A703" s="86">
        <v>2022</v>
      </c>
      <c r="B703" s="91">
        <f>'CALCULATION of avg returns'!AO703</f>
        <v>-1.8652571910069343E-2</v>
      </c>
      <c r="C703" s="92">
        <f>'CALCULATION of avg returns'!AP703</f>
        <v>-3.7431789595135337E-2</v>
      </c>
      <c r="D703" s="93">
        <f>'CALCULATION of avg returns'!AQ703</f>
        <v>-3.3416244110804932E-2</v>
      </c>
      <c r="E703" s="94">
        <f>'CALCULATION of avg returns'!AR703</f>
        <v>-2.8587515573587307E-2</v>
      </c>
      <c r="F703" s="7">
        <f>'CALCULATION of avg returns'!AS703</f>
        <v>4.953030730766927E-4</v>
      </c>
    </row>
    <row r="704" spans="1:6" x14ac:dyDescent="0.25">
      <c r="A704" s="86">
        <v>2022</v>
      </c>
      <c r="B704" s="91">
        <f>'CALCULATION of avg returns'!AO704</f>
        <v>-2.8764343142611729E-2</v>
      </c>
      <c r="C704" s="92">
        <f>'CALCULATION of avg returns'!AP704</f>
        <v>-2.9224511451056576E-2</v>
      </c>
      <c r="D704" s="93">
        <f>'CALCULATION of avg returns'!AQ704</f>
        <v>-2.761104826485599E-2</v>
      </c>
      <c r="E704" s="94">
        <f>'CALCULATION of avg returns'!AR704</f>
        <v>-2.6302591823731337E-2</v>
      </c>
      <c r="F704" s="7">
        <f>'CALCULATION of avg returns'!AS704</f>
        <v>-2.5825800456196733E-2</v>
      </c>
    </row>
    <row r="705" spans="1:6" x14ac:dyDescent="0.25">
      <c r="A705" s="86">
        <v>2022</v>
      </c>
      <c r="B705" s="91">
        <f>'CALCULATION of avg returns'!AO705</f>
        <v>-5.6526689438080686E-3</v>
      </c>
      <c r="C705" s="92">
        <f>'CALCULATION of avg returns'!AP705</f>
        <v>-8.0966333186594506E-4</v>
      </c>
      <c r="D705" s="93">
        <f>'CALCULATION of avg returns'!AQ705</f>
        <v>-1.1205109529937337E-4</v>
      </c>
      <c r="E705" s="94">
        <f>'CALCULATION of avg returns'!AR705</f>
        <v>8.8868624309466275E-4</v>
      </c>
      <c r="F705" s="7">
        <f>'CALCULATION of avg returns'!AS705</f>
        <v>-5.1425251272622582E-3</v>
      </c>
    </row>
    <row r="706" spans="1:6" x14ac:dyDescent="0.25">
      <c r="A706" s="86">
        <v>2022</v>
      </c>
      <c r="B706" s="91">
        <f>'CALCULATION of avg returns'!AO706</f>
        <v>-2.0018051270998129E-2</v>
      </c>
      <c r="C706" s="92">
        <f>'CALCULATION of avg returns'!AP706</f>
        <v>-2.1118949826034344E-3</v>
      </c>
      <c r="D706" s="93">
        <f>'CALCULATION of avg returns'!AQ706</f>
        <v>-2.7356715084758286E-3</v>
      </c>
      <c r="E706" s="94">
        <f>'CALCULATION of avg returns'!AR706</f>
        <v>-3.27741619811283E-3</v>
      </c>
      <c r="F706" s="7">
        <f>'CALCULATION of avg returns'!AS706</f>
        <v>3.1066945606694051E-3</v>
      </c>
    </row>
    <row r="707" spans="1:6" x14ac:dyDescent="0.25">
      <c r="A707" s="86">
        <v>2022</v>
      </c>
      <c r="B707" s="91">
        <f>'CALCULATION of avg returns'!AO707</f>
        <v>1.7993869162989465E-2</v>
      </c>
      <c r="C707" s="92">
        <f>'CALCULATION of avg returns'!AP707</f>
        <v>2.0909884488113872E-2</v>
      </c>
      <c r="D707" s="93">
        <f>'CALCULATION of avg returns'!AQ707</f>
        <v>1.7166332307672009E-2</v>
      </c>
      <c r="E707" s="94">
        <f>'CALCULATION of avg returns'!AR707</f>
        <v>1.19636055861192E-2</v>
      </c>
      <c r="F707" s="7">
        <f>'CALCULATION of avg returns'!AS707</f>
        <v>-1.7784706508024224E-2</v>
      </c>
    </row>
    <row r="708" spans="1:6" x14ac:dyDescent="0.25">
      <c r="A708" s="86">
        <v>2022</v>
      </c>
      <c r="B708" s="91">
        <f>'CALCULATION of avg returns'!AO708</f>
        <v>-1.5798854920600534E-2</v>
      </c>
      <c r="C708" s="92">
        <f>'CALCULATION of avg returns'!AP708</f>
        <v>-9.2018135178666693E-3</v>
      </c>
      <c r="D708" s="93">
        <f>'CALCULATION of avg returns'!AQ708</f>
        <v>-1.0475593232454811E-2</v>
      </c>
      <c r="E708" s="94">
        <f>'CALCULATION of avg returns'!AR708</f>
        <v>-8.4118480974543705E-3</v>
      </c>
      <c r="F708" s="7">
        <f>'CALCULATION of avg returns'!AS708</f>
        <v>-4.0821093198430344E-3</v>
      </c>
    </row>
    <row r="709" spans="1:6" x14ac:dyDescent="0.25">
      <c r="A709" s="86">
        <v>2022</v>
      </c>
      <c r="B709" s="91">
        <f>'CALCULATION of avg returns'!AO709</f>
        <v>1.6642427901105792E-2</v>
      </c>
      <c r="C709" s="92">
        <f>'CALCULATION of avg returns'!AP709</f>
        <v>1.1961566443390855E-2</v>
      </c>
      <c r="D709" s="93">
        <f>'CALCULATION of avg returns'!AQ709</f>
        <v>1.0133349094861493E-2</v>
      </c>
      <c r="E709" s="94">
        <f>'CALCULATION of avg returns'!AR709</f>
        <v>1.1279313246076342E-2</v>
      </c>
      <c r="F709" s="7">
        <f>'CALCULATION of avg returns'!AS709</f>
        <v>1.0645971693654716E-2</v>
      </c>
    </row>
    <row r="710" spans="1:6" x14ac:dyDescent="0.25">
      <c r="A710" s="86">
        <v>2022</v>
      </c>
      <c r="B710" s="91">
        <f>'CALCULATION of avg returns'!AO710</f>
        <v>-6.3698565432730335E-3</v>
      </c>
      <c r="C710" s="92">
        <f>'CALCULATION of avg returns'!AP710</f>
        <v>3.1236210204818936E-3</v>
      </c>
      <c r="D710" s="93">
        <f>'CALCULATION of avg returns'!AQ710</f>
        <v>2.1779764323447011E-3</v>
      </c>
      <c r="E710" s="94">
        <f>'CALCULATION of avg returns'!AR710</f>
        <v>3.5239167605006025E-4</v>
      </c>
      <c r="F710" s="7">
        <f>'CALCULATION of avg returns'!AS710</f>
        <v>-5.9595593793620892E-3</v>
      </c>
    </row>
    <row r="711" spans="1:6" x14ac:dyDescent="0.25">
      <c r="A711" s="86">
        <v>2022</v>
      </c>
      <c r="B711" s="91">
        <f>'CALCULATION of avg returns'!AO711</f>
        <v>5.7465332011354488E-2</v>
      </c>
      <c r="C711" s="92">
        <f>'CALCULATION of avg returns'!AP711</f>
        <v>5.9075025084149337E-2</v>
      </c>
      <c r="D711" s="93">
        <f>'CALCULATION of avg returns'!AQ711</f>
        <v>5.8878671402390552E-2</v>
      </c>
      <c r="E711" s="94">
        <f>'CALCULATION of avg returns'!AR711</f>
        <v>5.3073586396219515E-2</v>
      </c>
      <c r="F711" s="7">
        <f>'CALCULATION of avg returns'!AS711</f>
        <v>3.5101619258494296E-2</v>
      </c>
    </row>
    <row r="712" spans="1:6" x14ac:dyDescent="0.25">
      <c r="A712" s="86">
        <v>2022</v>
      </c>
      <c r="B712" s="91">
        <f>'CALCULATION of avg returns'!AO712</f>
        <v>-2.2887821418479896E-2</v>
      </c>
      <c r="C712" s="92">
        <f>'CALCULATION of avg returns'!AP712</f>
        <v>-1.2059494751972983E-2</v>
      </c>
      <c r="D712" s="93">
        <f>'CALCULATION of avg returns'!AQ712</f>
        <v>-1.1554708727603551E-2</v>
      </c>
      <c r="E712" s="94">
        <f>'CALCULATION of avg returns'!AR712</f>
        <v>-1.0716314569556011E-2</v>
      </c>
      <c r="F712" s="7">
        <f>'CALCULATION of avg returns'!AS712</f>
        <v>1.7193127532923756E-2</v>
      </c>
    </row>
    <row r="713" spans="1:6" x14ac:dyDescent="0.25">
      <c r="A713" s="86">
        <v>2022</v>
      </c>
      <c r="B713" s="91">
        <f>'CALCULATION of avg returns'!AO713</f>
        <v>-1.4735264735264783E-2</v>
      </c>
      <c r="C713" s="92">
        <f>'CALCULATION of avg returns'!AP713</f>
        <v>-4.9932211236402221E-3</v>
      </c>
      <c r="D713" s="93">
        <f>'CALCULATION of avg returns'!AQ713</f>
        <v>-5.1382970481137031E-3</v>
      </c>
      <c r="E713" s="94">
        <f>'CALCULATION of avg returns'!AR713</f>
        <v>-5.2301234301125937E-3</v>
      </c>
      <c r="F713" s="7">
        <f>'CALCULATION of avg returns'!AS713</f>
        <v>-6.0938431692015259E-3</v>
      </c>
    </row>
    <row r="714" spans="1:6" x14ac:dyDescent="0.25">
      <c r="A714" s="86">
        <v>2022</v>
      </c>
      <c r="B714" s="91">
        <f>'CALCULATION of avg returns'!AO714</f>
        <v>-2.3120538990060606E-2</v>
      </c>
      <c r="C714" s="92">
        <f>'CALCULATION of avg returns'!AP714</f>
        <v>-2.4835018753263941E-2</v>
      </c>
      <c r="D714" s="93">
        <f>'CALCULATION of avg returns'!AQ714</f>
        <v>-2.4216786026908202E-2</v>
      </c>
      <c r="E714" s="94">
        <f>'CALCULATION of avg returns'!AR714</f>
        <v>-2.1380457497541364E-2</v>
      </c>
      <c r="F714" s="7">
        <f>'CALCULATION of avg returns'!AS714</f>
        <v>-1.0411896026377127E-2</v>
      </c>
    </row>
    <row r="715" spans="1:6" x14ac:dyDescent="0.25">
      <c r="A715" s="86">
        <v>2022</v>
      </c>
      <c r="B715" s="91">
        <f>'CALCULATION of avg returns'!AO715</f>
        <v>-9.3277976564421859E-3</v>
      </c>
      <c r="C715" s="92">
        <f>'CALCULATION of avg returns'!AP715</f>
        <v>-1.1650494890432799E-2</v>
      </c>
      <c r="D715" s="93">
        <f>'CALCULATION of avg returns'!AQ715</f>
        <v>-9.4878417075557973E-3</v>
      </c>
      <c r="E715" s="94">
        <f>'CALCULATION of avg returns'!AR715</f>
        <v>-9.0617055079300676E-3</v>
      </c>
      <c r="F715" s="7">
        <f>'CALCULATION of avg returns'!AS715</f>
        <v>-1.0135492839406566E-2</v>
      </c>
    </row>
    <row r="716" spans="1:6" x14ac:dyDescent="0.25">
      <c r="A716" s="86">
        <v>2022</v>
      </c>
      <c r="B716" s="91">
        <f>'CALCULATION of avg returns'!AO716</f>
        <v>-1.3372117068058359E-3</v>
      </c>
      <c r="C716" s="92">
        <f>'CALCULATION of avg returns'!AP716</f>
        <v>5.8027841541630305E-3</v>
      </c>
      <c r="D716" s="93">
        <f>'CALCULATION of avg returns'!AQ716</f>
        <v>3.451821149897802E-3</v>
      </c>
      <c r="E716" s="94">
        <f>'CALCULATION of avg returns'!AR716</f>
        <v>3.550806398088456E-3</v>
      </c>
      <c r="F716" s="7">
        <f>'CALCULATION of avg returns'!AS716</f>
        <v>-4.4562833940905225E-3</v>
      </c>
    </row>
    <row r="717" spans="1:6" x14ac:dyDescent="0.25">
      <c r="A717" s="86">
        <v>2022</v>
      </c>
      <c r="B717" s="91">
        <f>'CALCULATION of avg returns'!AO717</f>
        <v>-2.0706220148549096E-4</v>
      </c>
      <c r="C717" s="92">
        <f>'CALCULATION of avg returns'!AP717</f>
        <v>1.0901931591113837E-2</v>
      </c>
      <c r="D717" s="93">
        <f>'CALCULATION of avg returns'!AQ717</f>
        <v>9.9568962748356853E-3</v>
      </c>
      <c r="E717" s="94">
        <f>'CALCULATION of avg returns'!AR717</f>
        <v>7.903177804966962E-3</v>
      </c>
      <c r="F717" s="7">
        <f>'CALCULATION of avg returns'!AS717</f>
        <v>3.150517807877385E-3</v>
      </c>
    </row>
    <row r="718" spans="1:6" x14ac:dyDescent="0.25">
      <c r="A718" s="86">
        <v>2022</v>
      </c>
      <c r="B718" s="91">
        <f>'CALCULATION of avg returns'!AO718</f>
        <v>5.426153230149105E-3</v>
      </c>
      <c r="C718" s="92">
        <f>'CALCULATION of avg returns'!AP718</f>
        <v>-1.218933191221354E-2</v>
      </c>
      <c r="D718" s="93">
        <f>'CALCULATION of avg returns'!AQ718</f>
        <v>-7.7502369276365359E-3</v>
      </c>
      <c r="E718" s="94">
        <f>'CALCULATION of avg returns'!AR718</f>
        <v>-6.299212598425411E-3</v>
      </c>
      <c r="F718" s="7">
        <f>'CALCULATION of avg returns'!AS718</f>
        <v>-1.4474852556550215E-2</v>
      </c>
    </row>
    <row r="719" spans="1:6" x14ac:dyDescent="0.25">
      <c r="A719" s="86">
        <v>2022</v>
      </c>
      <c r="B719" s="91">
        <f>'CALCULATION of avg returns'!AO719</f>
        <v>4.2982697061245282E-3</v>
      </c>
      <c r="C719" s="92">
        <f>'CALCULATION of avg returns'!AP719</f>
        <v>1.140298390340062E-2</v>
      </c>
      <c r="D719" s="93">
        <f>'CALCULATION of avg returns'!AQ719</f>
        <v>1.2345955994294921E-2</v>
      </c>
      <c r="E719" s="94">
        <f>'CALCULATION of avg returns'!AR719</f>
        <v>1.1997325673534011E-2</v>
      </c>
      <c r="F719" s="7">
        <f>'CALCULATION of avg returns'!AS719</f>
        <v>3.7911468622422555E-2</v>
      </c>
    </row>
    <row r="720" spans="1:6" x14ac:dyDescent="0.25">
      <c r="A720" s="86">
        <v>2022</v>
      </c>
      <c r="B720" s="91">
        <f>'CALCULATION of avg returns'!AO720</f>
        <v>3.0314632245361253E-2</v>
      </c>
      <c r="C720" s="92">
        <f>'CALCULATION of avg returns'!AP720</f>
        <v>2.7577478311891956E-2</v>
      </c>
      <c r="D720" s="93">
        <f>'CALCULATION of avg returns'!AQ720</f>
        <v>2.3687934729957054E-2</v>
      </c>
      <c r="E720" s="94">
        <f>'CALCULATION of avg returns'!AR720</f>
        <v>2.1679288449539567E-2</v>
      </c>
      <c r="F720" s="7">
        <f>'CALCULATION of avg returns'!AS720</f>
        <v>-1.8172145613604299E-3</v>
      </c>
    </row>
    <row r="721" spans="1:6" x14ac:dyDescent="0.25">
      <c r="A721" s="86">
        <v>2022</v>
      </c>
      <c r="B721" s="91">
        <f>'CALCULATION of avg returns'!AO721</f>
        <v>5.9588586595885991E-3</v>
      </c>
      <c r="C721" s="92">
        <f>'CALCULATION of avg returns'!AP721</f>
        <v>4.7190735514802658E-3</v>
      </c>
      <c r="D721" s="93">
        <f>'CALCULATION of avg returns'!AQ721</f>
        <v>4.4349738200461283E-3</v>
      </c>
      <c r="E721" s="94">
        <f>'CALCULATION of avg returns'!AR721</f>
        <v>4.1931608169976358E-3</v>
      </c>
      <c r="F721" s="7">
        <f>'CALCULATION of avg returns'!AS721</f>
        <v>2.4869763247433719E-2</v>
      </c>
    </row>
    <row r="722" spans="1:6" x14ac:dyDescent="0.25">
      <c r="A722" s="86">
        <v>2022</v>
      </c>
      <c r="B722" s="91">
        <f>'CALCULATION of avg returns'!AO722</f>
        <v>-1.4023931714138667E-2</v>
      </c>
      <c r="C722" s="92">
        <f>'CALCULATION of avg returns'!AP722</f>
        <v>-8.989882859101973E-3</v>
      </c>
      <c r="D722" s="93">
        <f>'CALCULATION of avg returns'!AQ722</f>
        <v>-9.7945334125677797E-3</v>
      </c>
      <c r="E722" s="94">
        <f>'CALCULATION of avg returns'!AR722</f>
        <v>-9.2297602130555229E-3</v>
      </c>
      <c r="F722" s="7">
        <f>'CALCULATION of avg returns'!AS722</f>
        <v>-2.7503640187671657E-3</v>
      </c>
    </row>
    <row r="723" spans="1:6" x14ac:dyDescent="0.25">
      <c r="A723" s="86">
        <v>2022</v>
      </c>
      <c r="B723" s="91">
        <f>'CALCULATION of avg returns'!AO723</f>
        <v>1.9374866195675505E-2</v>
      </c>
      <c r="C723" s="92">
        <f>'CALCULATION of avg returns'!AP723</f>
        <v>1.7247099416091437E-2</v>
      </c>
      <c r="D723" s="93">
        <f>'CALCULATION of avg returns'!AQ723</f>
        <v>1.5115425756859306E-2</v>
      </c>
      <c r="E723" s="94">
        <f>'CALCULATION of avg returns'!AR723</f>
        <v>1.235679854607003E-2</v>
      </c>
      <c r="F723" s="7">
        <f>'CALCULATION of avg returns'!AS723</f>
        <v>-1.8524281873684774E-3</v>
      </c>
    </row>
    <row r="724" spans="1:6" x14ac:dyDescent="0.25">
      <c r="A724" s="86">
        <v>2022</v>
      </c>
      <c r="B724" s="91">
        <f>'CALCULATION of avg returns'!AO724</f>
        <v>-2.3456368791347305E-2</v>
      </c>
      <c r="C724" s="92">
        <f>'CALCULATION of avg returns'!AP724</f>
        <v>-1.8776411608760851E-2</v>
      </c>
      <c r="D724" s="93">
        <f>'CALCULATION of avg returns'!AQ724</f>
        <v>-1.5037386698850803E-2</v>
      </c>
      <c r="E724" s="94">
        <f>'CALCULATION of avg returns'!AR724</f>
        <v>-1.5576484481969292E-2</v>
      </c>
      <c r="F724" s="7">
        <f>'CALCULATION of avg returns'!AS724</f>
        <v>-1.271243363910614E-2</v>
      </c>
    </row>
    <row r="725" spans="1:6" x14ac:dyDescent="0.25">
      <c r="A725" s="86">
        <v>2022</v>
      </c>
      <c r="B725" s="91">
        <f>'CALCULATION of avg returns'!AO725</f>
        <v>1.2608035270239385E-2</v>
      </c>
      <c r="C725" s="92">
        <f>'CALCULATION of avg returns'!AP725</f>
        <v>-3.6087198066501672E-4</v>
      </c>
      <c r="D725" s="93">
        <f>'CALCULATION of avg returns'!AQ725</f>
        <v>5.0786206553379183E-3</v>
      </c>
      <c r="E725" s="94">
        <f>'CALCULATION of avg returns'!AR725</f>
        <v>7.6649020752399821E-3</v>
      </c>
      <c r="F725" s="7">
        <f>'CALCULATION of avg returns'!AS725</f>
        <v>1.4826436951526021E-2</v>
      </c>
    </row>
    <row r="726" spans="1:6" x14ac:dyDescent="0.25">
      <c r="A726" s="86">
        <v>2022</v>
      </c>
      <c r="B726" s="91">
        <f>'CALCULATION of avg returns'!AO726</f>
        <v>3.0994889493595378E-2</v>
      </c>
      <c r="C726" s="92">
        <f>'CALCULATION of avg returns'!AP726</f>
        <v>4.1871511696948097E-2</v>
      </c>
      <c r="D726" s="93">
        <f>'CALCULATION of avg returns'!AQ726</f>
        <v>3.8892000358936578E-2</v>
      </c>
      <c r="E726" s="94">
        <f>'CALCULATION of avg returns'!AR726</f>
        <v>3.296525494488791E-2</v>
      </c>
      <c r="F726" s="7">
        <f>'CALCULATION of avg returns'!AS726</f>
        <v>1.5599704691498588E-2</v>
      </c>
    </row>
    <row r="727" spans="1:6" x14ac:dyDescent="0.25">
      <c r="A727" s="86">
        <v>2022</v>
      </c>
      <c r="B727" s="91">
        <f>'CALCULATION of avg returns'!AO727</f>
        <v>9.1541135573578493E-3</v>
      </c>
      <c r="C727" s="92">
        <f>'CALCULATION of avg returns'!AP727</f>
        <v>8.2748244734203533E-3</v>
      </c>
      <c r="D727" s="93">
        <f>'CALCULATION of avg returns'!AQ727</f>
        <v>7.7171433166737516E-3</v>
      </c>
      <c r="E727" s="94">
        <f>'CALCULATION of avg returns'!AR727</f>
        <v>6.8784675153399947E-3</v>
      </c>
      <c r="F727" s="7">
        <f>'CALCULATION of avg returns'!AS727</f>
        <v>1.3682934064393699E-2</v>
      </c>
    </row>
    <row r="728" spans="1:6" x14ac:dyDescent="0.25">
      <c r="A728" s="86">
        <v>2022</v>
      </c>
      <c r="B728" s="91">
        <f>'CALCULATION of avg returns'!AO728</f>
        <v>-1.7504242099488358E-2</v>
      </c>
      <c r="C728" s="92">
        <f>'CALCULATION of avg returns'!AP728</f>
        <v>-1.6820781804616793E-2</v>
      </c>
      <c r="D728" s="93">
        <f>'CALCULATION of avg returns'!AQ728</f>
        <v>-1.4884567753453091E-2</v>
      </c>
      <c r="E728" s="94">
        <f>'CALCULATION of avg returns'!AR728</f>
        <v>-1.1546483623275707E-2</v>
      </c>
      <c r="F728" s="7">
        <f>'CALCULATION of avg returns'!AS728</f>
        <v>-4.0197255974518155E-3</v>
      </c>
    </row>
    <row r="729" spans="1:6" x14ac:dyDescent="0.25">
      <c r="A729" s="86">
        <v>2022</v>
      </c>
      <c r="B729" s="91">
        <f>'CALCULATION of avg returns'!AO729</f>
        <v>-5.2850965471567804E-3</v>
      </c>
      <c r="C729" s="92">
        <f>'CALCULATION of avg returns'!AP729</f>
        <v>-1.2799227355301552E-2</v>
      </c>
      <c r="D729" s="93">
        <f>'CALCULATION of avg returns'!AQ729</f>
        <v>-9.5529266338834126E-3</v>
      </c>
      <c r="E729" s="94">
        <f>'CALCULATION of avg returns'!AR729</f>
        <v>-6.1496193647920389E-3</v>
      </c>
      <c r="F729" s="7">
        <f>'CALCULATION of avg returns'!AS729</f>
        <v>-1.7629025253740232E-3</v>
      </c>
    </row>
    <row r="730" spans="1:6" x14ac:dyDescent="0.25">
      <c r="A730" s="86">
        <v>2022</v>
      </c>
      <c r="B730" s="91">
        <f>'CALCULATION of avg returns'!AO730</f>
        <v>-1.0195556251794958E-2</v>
      </c>
      <c r="C730" s="92">
        <f>'CALCULATION of avg returns'!AP730</f>
        <v>-8.4089596183588387E-3</v>
      </c>
      <c r="D730" s="93">
        <f>'CALCULATION of avg returns'!AQ730</f>
        <v>-9.0483071153561936E-3</v>
      </c>
      <c r="E730" s="94">
        <f>'CALCULATION of avg returns'!AR730</f>
        <v>-4.8113297921216483E-3</v>
      </c>
      <c r="F730" s="7">
        <f>'CALCULATION of avg returns'!AS730</f>
        <v>9.8117381833001654E-3</v>
      </c>
    </row>
    <row r="731" spans="1:6" x14ac:dyDescent="0.25">
      <c r="A731" s="86">
        <v>2022</v>
      </c>
      <c r="B731" s="91">
        <f>'CALCULATION of avg returns'!AO731</f>
        <v>2.0218672927025321E-2</v>
      </c>
      <c r="C731" s="92">
        <f>'CALCULATION of avg returns'!AP731</f>
        <v>2.522469191484944E-2</v>
      </c>
      <c r="D731" s="93">
        <f>'CALCULATION of avg returns'!AQ731</f>
        <v>2.0585088496927962E-2</v>
      </c>
      <c r="E731" s="94">
        <f>'CALCULATION of avg returns'!AR731</f>
        <v>1.7006522080779615E-2</v>
      </c>
      <c r="F731" s="7">
        <f>'CALCULATION of avg returns'!AS731</f>
        <v>9.924600581671E-3</v>
      </c>
    </row>
    <row r="732" spans="1:6" x14ac:dyDescent="0.25">
      <c r="A732" s="86">
        <v>2022</v>
      </c>
      <c r="B732" s="91">
        <f>'CALCULATION of avg returns'!AO732</f>
        <v>-1.1880445742947894E-2</v>
      </c>
      <c r="C732" s="92">
        <f>'CALCULATION of avg returns'!AP732</f>
        <v>-7.3550977013599949E-3</v>
      </c>
      <c r="D732" s="93">
        <f>'CALCULATION of avg returns'!AQ732</f>
        <v>-1.0447367790477202E-2</v>
      </c>
      <c r="E732" s="94">
        <f>'CALCULATION of avg returns'!AR732</f>
        <v>-1.2849214888245782E-2</v>
      </c>
      <c r="F732" s="7">
        <f>'CALCULATION of avg returns'!AS732</f>
        <v>-5.1537808929520059E-3</v>
      </c>
    </row>
    <row r="733" spans="1:6" x14ac:dyDescent="0.25">
      <c r="A733" s="86">
        <v>2022</v>
      </c>
      <c r="B733" s="91">
        <f>'CALCULATION of avg returns'!AO733</f>
        <v>-1.0728069601622352E-2</v>
      </c>
      <c r="C733" s="92">
        <f>'CALCULATION of avg returns'!AP733</f>
        <v>-2.0285211739016151E-2</v>
      </c>
      <c r="D733" s="93">
        <f>'CALCULATION of avg returns'!AQ733</f>
        <v>-1.6063515509601365E-2</v>
      </c>
      <c r="E733" s="94">
        <f>'CALCULATION of avg returns'!AR733</f>
        <v>-1.3533054819047003E-2</v>
      </c>
      <c r="F733" s="7">
        <f>'CALCULATION of avg returns'!AS733</f>
        <v>-1.3042057527237468E-2</v>
      </c>
    </row>
    <row r="734" spans="1:6" x14ac:dyDescent="0.25">
      <c r="A734" s="86">
        <v>2022</v>
      </c>
      <c r="B734" s="91">
        <f>'CALCULATION of avg returns'!AO734</f>
        <v>5.1828340937644532E-2</v>
      </c>
      <c r="C734" s="92">
        <f>'CALCULATION of avg returns'!AP734</f>
        <v>4.208899381293689E-2</v>
      </c>
      <c r="D734" s="93">
        <f>'CALCULATION of avg returns'!AQ734</f>
        <v>4.1348144547773011E-2</v>
      </c>
      <c r="E734" s="94">
        <f>'CALCULATION of avg returns'!AR734</f>
        <v>3.9952075758387232E-2</v>
      </c>
      <c r="F734" s="7">
        <f>'CALCULATION of avg returns'!AS734</f>
        <v>1.5720969745127801E-2</v>
      </c>
    </row>
    <row r="735" spans="1:6" x14ac:dyDescent="0.25">
      <c r="A735" s="86">
        <v>2022</v>
      </c>
      <c r="B735" s="91">
        <f>'CALCULATION of avg returns'!AO735</f>
        <v>4.0988759524229956E-3</v>
      </c>
      <c r="C735" s="92">
        <f>'CALCULATION of avg returns'!AP735</f>
        <v>-2.4146616082370976E-3</v>
      </c>
      <c r="D735" s="93">
        <f>'CALCULATION of avg returns'!AQ735</f>
        <v>-3.6808366074859247E-3</v>
      </c>
      <c r="E735" s="94">
        <f>'CALCULATION of avg returns'!AR735</f>
        <v>-4.3546264329449346E-3</v>
      </c>
      <c r="F735" s="7">
        <f>'CALCULATION of avg returns'!AS735</f>
        <v>1.1866619388876275E-2</v>
      </c>
    </row>
    <row r="736" spans="1:6" x14ac:dyDescent="0.25">
      <c r="A736" s="86">
        <v>2022</v>
      </c>
      <c r="B736" s="91">
        <f>'CALCULATION of avg returns'!AO736</f>
        <v>2.3040320560981691E-2</v>
      </c>
      <c r="C736" s="92">
        <f>'CALCULATION of avg returns'!AP736</f>
        <v>1.7414953652290274E-2</v>
      </c>
      <c r="D736" s="93">
        <f>'CALCULATION of avg returns'!AQ736</f>
        <v>1.2770411309834464E-2</v>
      </c>
      <c r="E736" s="94">
        <f>'CALCULATION of avg returns'!AR736</f>
        <v>9.521309917679896E-3</v>
      </c>
      <c r="F736" s="7">
        <f>'CALCULATION of avg returns'!AS736</f>
        <v>2.2974055973725804E-3</v>
      </c>
    </row>
    <row r="737" spans="1:6" x14ac:dyDescent="0.25">
      <c r="A737" s="86">
        <v>2022</v>
      </c>
      <c r="B737" s="91">
        <f>'CALCULATION of avg returns'!AO737</f>
        <v>-5.8017135862912517E-3</v>
      </c>
      <c r="C737" s="92">
        <f>'CALCULATION of avg returns'!AP737</f>
        <v>-7.9302494464419376E-3</v>
      </c>
      <c r="D737" s="93">
        <f>'CALCULATION of avg returns'!AQ737</f>
        <v>-4.9945692110862222E-3</v>
      </c>
      <c r="E737" s="94">
        <f>'CALCULATION of avg returns'!AR737</f>
        <v>-3.1008222682306318E-3</v>
      </c>
      <c r="F737" s="7">
        <f>'CALCULATION of avg returns'!AS737</f>
        <v>4.3146157608900835E-3</v>
      </c>
    </row>
    <row r="738" spans="1:6" x14ac:dyDescent="0.25">
      <c r="A738" s="86">
        <v>2022</v>
      </c>
      <c r="B738" s="91">
        <f>'CALCULATION of avg returns'!AO738</f>
        <v>4.36067269101027E-2</v>
      </c>
      <c r="C738" s="92">
        <f>'CALCULATION of avg returns'!AP738</f>
        <v>5.2928681453405409E-2</v>
      </c>
      <c r="D738" s="93">
        <f>'CALCULATION of avg returns'!AQ738</f>
        <v>4.6918629455813037E-2</v>
      </c>
      <c r="E738" s="94">
        <f>'CALCULATION of avg returns'!AR738</f>
        <v>3.9562326416319349E-2</v>
      </c>
      <c r="F738" s="7">
        <f>'CALCULATION of avg returns'!AS738</f>
        <v>-3.8121464163950506E-3</v>
      </c>
    </row>
    <row r="739" spans="1:6" x14ac:dyDescent="0.25">
      <c r="A739" s="86">
        <v>2022</v>
      </c>
      <c r="B739" s="91">
        <f>'CALCULATION of avg returns'!AO739</f>
        <v>2.3357870894677318E-2</v>
      </c>
      <c r="C739" s="92">
        <f>'CALCULATION of avg returns'!AP739</f>
        <v>2.3428003565594942E-2</v>
      </c>
      <c r="D739" s="93">
        <f>'CALCULATION of avg returns'!AQ739</f>
        <v>2.0522131131415381E-2</v>
      </c>
      <c r="E739" s="94">
        <f>'CALCULATION of avg returns'!AR739</f>
        <v>1.5718560133014359E-2</v>
      </c>
      <c r="F739" s="7">
        <f>'CALCULATION of avg returns'!AS739</f>
        <v>3.015786455052321E-2</v>
      </c>
    </row>
    <row r="740" spans="1:6" x14ac:dyDescent="0.25">
      <c r="A740" s="86">
        <v>2022</v>
      </c>
      <c r="B740" s="91">
        <f>'CALCULATION of avg returns'!AO740</f>
        <v>-3.7925946419514883E-3</v>
      </c>
      <c r="C740" s="92">
        <f>'CALCULATION of avg returns'!AP740</f>
        <v>-9.4350630949008186E-3</v>
      </c>
      <c r="D740" s="93">
        <f>'CALCULATION of avg returns'!AQ740</f>
        <v>-7.0611627785291189E-3</v>
      </c>
      <c r="E740" s="94">
        <f>'CALCULATION of avg returns'!AR740</f>
        <v>-5.7671852746578314E-3</v>
      </c>
      <c r="F740" s="7">
        <f>'CALCULATION of avg returns'!AS740</f>
        <v>4.5163655502771594E-3</v>
      </c>
    </row>
    <row r="741" spans="1:6" x14ac:dyDescent="0.25">
      <c r="A741" s="86">
        <v>2022</v>
      </c>
      <c r="B741" s="91">
        <f>'CALCULATION of avg returns'!AO741</f>
        <v>6.7577731748806923E-3</v>
      </c>
      <c r="C741" s="92">
        <f>'CALCULATION of avg returns'!AP741</f>
        <v>5.200006731400305E-3</v>
      </c>
      <c r="D741" s="93">
        <f>'CALCULATION of avg returns'!AQ741</f>
        <v>4.6928434137941425E-3</v>
      </c>
      <c r="E741" s="94">
        <f>'CALCULATION of avg returns'!AR741</f>
        <v>4.2611756130198986E-3</v>
      </c>
      <c r="F741" s="7">
        <f>'CALCULATION of avg returns'!AS741</f>
        <v>2.7651751479503945E-3</v>
      </c>
    </row>
    <row r="742" spans="1:6" x14ac:dyDescent="0.25">
      <c r="A742" s="86">
        <v>2022</v>
      </c>
      <c r="B742" s="91">
        <f>'CALCULATION of avg returns'!AO742</f>
        <v>-1.6539659551969715E-2</v>
      </c>
      <c r="C742" s="92">
        <f>'CALCULATION of avg returns'!AP742</f>
        <v>-1.174830911404303E-2</v>
      </c>
      <c r="D742" s="93">
        <f>'CALCULATION of avg returns'!AQ742</f>
        <v>-9.8663596887154942E-3</v>
      </c>
      <c r="E742" s="94">
        <f>'CALCULATION of avg returns'!AR742</f>
        <v>-6.8900641158742516E-3</v>
      </c>
      <c r="F742" s="7">
        <f>'CALCULATION of avg returns'!AS742</f>
        <v>-5.2281698989099512E-3</v>
      </c>
    </row>
    <row r="743" spans="1:6" x14ac:dyDescent="0.25">
      <c r="A743" s="86">
        <v>2022</v>
      </c>
      <c r="B743" s="91">
        <f>'CALCULATION of avg returns'!AO743</f>
        <v>2.1153756252630302E-3</v>
      </c>
      <c r="C743" s="92">
        <f>'CALCULATION of avg returns'!AP743</f>
        <v>5.0948454394148159E-3</v>
      </c>
      <c r="D743" s="93">
        <f>'CALCULATION of avg returns'!AQ743</f>
        <v>1.8652399021934145E-3</v>
      </c>
      <c r="E743" s="94">
        <f>'CALCULATION of avg returns'!AR743</f>
        <v>2.4907958729106379E-4</v>
      </c>
      <c r="F743" s="7">
        <f>'CALCULATION of avg returns'!AS743</f>
        <v>-9.8554772892883273E-3</v>
      </c>
    </row>
    <row r="744" spans="1:6" x14ac:dyDescent="0.25">
      <c r="A744" s="86">
        <v>2022</v>
      </c>
      <c r="B744" s="91">
        <f>'CALCULATION of avg returns'!AO744</f>
        <v>1.6304157676832555E-2</v>
      </c>
      <c r="C744" s="92">
        <f>'CALCULATION of avg returns'!AP744</f>
        <v>1.293590197367314E-2</v>
      </c>
      <c r="D744" s="93">
        <f>'CALCULATION of avg returns'!AQ744</f>
        <v>1.1159471914865137E-2</v>
      </c>
      <c r="E744" s="94">
        <f>'CALCULATION of avg returns'!AR744</f>
        <v>9.9152613230287998E-3</v>
      </c>
      <c r="F744" s="7">
        <f>'CALCULATION of avg returns'!AS744</f>
        <v>1.2155258590554325E-2</v>
      </c>
    </row>
    <row r="745" spans="1:6" x14ac:dyDescent="0.25">
      <c r="A745" s="86">
        <v>2022</v>
      </c>
      <c r="B745" s="91">
        <f>'CALCULATION of avg returns'!AO745</f>
        <v>-3.7065513007355278E-3</v>
      </c>
      <c r="C745" s="92">
        <f>'CALCULATION of avg returns'!AP745</f>
        <v>1.6972137407754351E-3</v>
      </c>
      <c r="D745" s="93">
        <f>'CALCULATION of avg returns'!AQ745</f>
        <v>1.6348053921057678E-3</v>
      </c>
      <c r="E745" s="94">
        <f>'CALCULATION of avg returns'!AR745</f>
        <v>2.2641495850558436E-3</v>
      </c>
      <c r="F745" s="7">
        <f>'CALCULATION of avg returns'!AS745</f>
        <v>1.8722847326994941E-3</v>
      </c>
    </row>
    <row r="746" spans="1:6" x14ac:dyDescent="0.25">
      <c r="A746" s="86">
        <v>2022</v>
      </c>
      <c r="B746" s="91">
        <f>'CALCULATION of avg returns'!AO746</f>
        <v>-6.265837364662713E-3</v>
      </c>
      <c r="C746" s="92">
        <f>'CALCULATION of avg returns'!AP746</f>
        <v>-7.9775084924542088E-3</v>
      </c>
      <c r="D746" s="93">
        <f>'CALCULATION of avg returns'!AQ746</f>
        <v>-5.904819475737854E-3</v>
      </c>
      <c r="E746" s="94">
        <f>'CALCULATION of avg returns'!AR746</f>
        <v>-3.9991021324356051E-3</v>
      </c>
      <c r="F746" s="7">
        <f>'CALCULATION of avg returns'!AS746</f>
        <v>2.5098579964678353E-4</v>
      </c>
    </row>
    <row r="747" spans="1:6" x14ac:dyDescent="0.25">
      <c r="A747" s="86">
        <v>2022</v>
      </c>
      <c r="B747" s="91">
        <f>'CALCULATION of avg returns'!AO747</f>
        <v>5.5287681394595202E-3</v>
      </c>
      <c r="C747" s="92">
        <f>'CALCULATION of avg returns'!AP747</f>
        <v>1.1980860763308739E-2</v>
      </c>
      <c r="D747" s="93">
        <f>'CALCULATION of avg returns'!AQ747</f>
        <v>1.05143577369252E-2</v>
      </c>
      <c r="E747" s="94">
        <f>'CALCULATION of avg returns'!AR747</f>
        <v>8.7677229522149791E-3</v>
      </c>
      <c r="F747" s="7">
        <f>'CALCULATION of avg returns'!AS747</f>
        <v>3.9981377294205219E-3</v>
      </c>
    </row>
    <row r="748" spans="1:6" x14ac:dyDescent="0.25">
      <c r="A748" s="86">
        <v>2022</v>
      </c>
      <c r="B748" s="91">
        <f>'CALCULATION of avg returns'!AO748</f>
        <v>2.9970145124664539E-3</v>
      </c>
      <c r="C748" s="92">
        <f>'CALCULATION of avg returns'!AP748</f>
        <v>1.1417083431579068E-3</v>
      </c>
      <c r="D748" s="93">
        <f>'CALCULATION of avg returns'!AQ748</f>
        <v>1.2718992327577713E-3</v>
      </c>
      <c r="E748" s="94">
        <f>'CALCULATION of avg returns'!AR748</f>
        <v>1.4727145668266435E-3</v>
      </c>
      <c r="F748" s="7">
        <f>'CALCULATION of avg returns'!AS748</f>
        <v>5.6865145143879864E-3</v>
      </c>
    </row>
    <row r="749" spans="1:6" x14ac:dyDescent="0.25">
      <c r="A749" s="86">
        <v>2022</v>
      </c>
      <c r="B749" s="91">
        <f>'CALCULATION of avg returns'!AO749</f>
        <v>-2.9995517911118844E-3</v>
      </c>
      <c r="C749" s="92">
        <f>'CALCULATION of avg returns'!AP749</f>
        <v>-4.5657572339362533E-3</v>
      </c>
      <c r="D749" s="93">
        <f>'CALCULATION of avg returns'!AQ749</f>
        <v>-3.2481014041413937E-3</v>
      </c>
      <c r="E749" s="94">
        <f>'CALCULATION of avg returns'!AR749</f>
        <v>-2.0041582267749515E-3</v>
      </c>
      <c r="F749" s="7">
        <f>'CALCULATION of avg returns'!AS749</f>
        <v>1.0224857031647546E-3</v>
      </c>
    </row>
    <row r="750" spans="1:6" x14ac:dyDescent="0.25">
      <c r="A750" s="86">
        <v>2022</v>
      </c>
      <c r="B750" s="91">
        <f>'CALCULATION of avg returns'!AO750</f>
        <v>-3.6771486536329506E-3</v>
      </c>
      <c r="C750" s="92">
        <f>'CALCULATION of avg returns'!AP750</f>
        <v>5.6119611147546359E-3</v>
      </c>
      <c r="D750" s="93">
        <f>'CALCULATION of avg returns'!AQ750</f>
        <v>2.6941028473079077E-3</v>
      </c>
      <c r="E750" s="94">
        <f>'CALCULATION of avg returns'!AR750</f>
        <v>-6.258807035586346E-5</v>
      </c>
      <c r="F750" s="7">
        <f>'CALCULATION of avg returns'!AS750</f>
        <v>-6.7791996865386494E-3</v>
      </c>
    </row>
    <row r="751" spans="1:6" x14ac:dyDescent="0.25">
      <c r="A751" s="86">
        <v>2022</v>
      </c>
      <c r="B751" s="91">
        <f>'CALCULATION of avg returns'!AO751</f>
        <v>-1.1569655108610147E-4</v>
      </c>
      <c r="C751" s="92">
        <f>'CALCULATION of avg returns'!AP751</f>
        <v>-5.4609396283423614E-3</v>
      </c>
      <c r="D751" s="93">
        <f>'CALCULATION of avg returns'!AQ751</f>
        <v>-3.3045969157098325E-3</v>
      </c>
      <c r="E751" s="94">
        <f>'CALCULATION of avg returns'!AR751</f>
        <v>-1.6721002473277071E-3</v>
      </c>
      <c r="F751" s="7">
        <f>'CALCULATION of avg returns'!AS751</f>
        <v>1.2919157393883618E-3</v>
      </c>
    </row>
    <row r="752" spans="1:6" x14ac:dyDescent="0.25">
      <c r="A752" s="86">
        <v>2022</v>
      </c>
      <c r="B752" s="91">
        <f>'CALCULATION of avg returns'!AO752</f>
        <v>1.5146430926952354E-2</v>
      </c>
      <c r="C752" s="92">
        <f>'CALCULATION of avg returns'!AP752</f>
        <v>2.9969743881332851E-2</v>
      </c>
      <c r="D752" s="93">
        <f>'CALCULATION of avg returns'!AQ752</f>
        <v>2.9464273471458712E-2</v>
      </c>
      <c r="E752" s="94">
        <f>'CALCULATION of avg returns'!AR752</f>
        <v>2.6497468839678639E-2</v>
      </c>
      <c r="F752" s="7">
        <f>'CALCULATION of avg returns'!AS752</f>
        <v>4.3414317250837445E-3</v>
      </c>
    </row>
    <row r="753" spans="1:6" x14ac:dyDescent="0.25">
      <c r="A753" s="86">
        <v>2022</v>
      </c>
      <c r="B753" s="91">
        <f>'CALCULATION of avg returns'!AO753</f>
        <v>1.0828432043040234E-2</v>
      </c>
      <c r="C753" s="92">
        <f>'CALCULATION of avg returns'!AP753</f>
        <v>5.6011347334831009E-4</v>
      </c>
      <c r="D753" s="93">
        <f>'CALCULATION of avg returns'!AQ753</f>
        <v>-2.9755799983485804E-3</v>
      </c>
      <c r="E753" s="94">
        <f>'CALCULATION of avg returns'!AR753</f>
        <v>-2.3715870262495139E-3</v>
      </c>
      <c r="F753" s="7">
        <f>'CALCULATION of avg returns'!AS753</f>
        <v>7.7559423544825276E-3</v>
      </c>
    </row>
    <row r="754" spans="1:6" x14ac:dyDescent="0.25">
      <c r="A754" s="86">
        <v>2022</v>
      </c>
      <c r="B754" s="91">
        <f>'CALCULATION of avg returns'!AO754</f>
        <v>-1.013734466971878E-2</v>
      </c>
      <c r="C754" s="92">
        <f>'CALCULATION of avg returns'!AP754</f>
        <v>-8.3929714904772829E-3</v>
      </c>
      <c r="D754" s="93">
        <f>'CALCULATION of avg returns'!AQ754</f>
        <v>-6.0383891928866146E-3</v>
      </c>
      <c r="E754" s="94">
        <f>'CALCULATION of avg returns'!AR754</f>
        <v>-3.6594218743170709E-3</v>
      </c>
      <c r="F754" s="7">
        <f>'CALCULATION of avg returns'!AS754</f>
        <v>-6.0604259681601002E-3</v>
      </c>
    </row>
    <row r="755" spans="1:6" x14ac:dyDescent="0.25">
      <c r="A755" s="86">
        <v>2022</v>
      </c>
      <c r="B755" s="91">
        <f>'CALCULATION of avg returns'!AO755</f>
        <v>-2.1336705284622327E-2</v>
      </c>
      <c r="C755" s="92">
        <f>'CALCULATION of avg returns'!AP755</f>
        <v>-1.2549803223958964E-2</v>
      </c>
      <c r="D755" s="93">
        <f>'CALCULATION of avg returns'!AQ755</f>
        <v>-1.0039998709718835E-2</v>
      </c>
      <c r="E755" s="94">
        <f>'CALCULATION of avg returns'!AR755</f>
        <v>-9.1839117389388158E-3</v>
      </c>
      <c r="F755" s="7">
        <f>'CALCULATION of avg returns'!AS755</f>
        <v>-6.3380450120778347E-4</v>
      </c>
    </row>
    <row r="756" spans="1:6" x14ac:dyDescent="0.25">
      <c r="A756" s="86">
        <v>2022</v>
      </c>
      <c r="B756" s="91">
        <f>'CALCULATION of avg returns'!AO756</f>
        <v>-6.6464905133278114E-3</v>
      </c>
      <c r="C756" s="92">
        <f>'CALCULATION of avg returns'!AP756</f>
        <v>6.3752164488780532E-4</v>
      </c>
      <c r="D756" s="93">
        <f>'CALCULATION of avg returns'!AQ756</f>
        <v>4.7247045023144865E-4</v>
      </c>
      <c r="E756" s="94">
        <f>'CALCULATION of avg returns'!AR756</f>
        <v>1.1535353821730031E-3</v>
      </c>
      <c r="F756" s="7">
        <f>'CALCULATION of avg returns'!AS756</f>
        <v>-4.2764063229188071E-3</v>
      </c>
    </row>
    <row r="757" spans="1:6" x14ac:dyDescent="0.25">
      <c r="A757" s="86">
        <v>2022</v>
      </c>
      <c r="B757" s="91">
        <f>'CALCULATION of avg returns'!AO757</f>
        <v>-2.7713003433365923E-2</v>
      </c>
      <c r="C757" s="92">
        <f>'CALCULATION of avg returns'!AP757</f>
        <v>-1.0403479061508153E-2</v>
      </c>
      <c r="D757" s="93">
        <f>'CALCULATION of avg returns'!AQ757</f>
        <v>-7.8409340726444798E-3</v>
      </c>
      <c r="E757" s="94">
        <f>'CALCULATION of avg returns'!AR757</f>
        <v>-5.7433323362884731E-3</v>
      </c>
      <c r="F757" s="7">
        <f>'CALCULATION of avg returns'!AS757</f>
        <v>-2.1766790397376402E-3</v>
      </c>
    </row>
    <row r="758" spans="1:6" x14ac:dyDescent="0.25">
      <c r="A758" s="86">
        <v>2022</v>
      </c>
      <c r="B758" s="91">
        <f>'CALCULATION of avg returns'!AO758</f>
        <v>-3.2660833514111926E-3</v>
      </c>
      <c r="C758" s="92">
        <f>'CALCULATION of avg returns'!AP758</f>
        <v>-9.5948960137594438E-4</v>
      </c>
      <c r="D758" s="93">
        <f>'CALCULATION of avg returns'!AQ758</f>
        <v>4.3221122545557999E-4</v>
      </c>
      <c r="E758" s="94">
        <f>'CALCULATION of avg returns'!AR758</f>
        <v>1.0929973404918563E-3</v>
      </c>
      <c r="F758" s="7">
        <f>'CALCULATION of avg returns'!AS758</f>
        <v>-1.9691559125863279E-3</v>
      </c>
    </row>
    <row r="759" spans="1:6" x14ac:dyDescent="0.25">
      <c r="A759" s="86">
        <v>2022</v>
      </c>
      <c r="B759" s="91">
        <f>'CALCULATION of avg returns'!AO759</f>
        <v>8.2221926653204287E-3</v>
      </c>
      <c r="C759" s="92">
        <f>'CALCULATION of avg returns'!AP759</f>
        <v>7.708234589767337E-3</v>
      </c>
      <c r="D759" s="93">
        <f>'CALCULATION of avg returns'!AQ759</f>
        <v>6.3463852127313104E-3</v>
      </c>
      <c r="E759" s="94">
        <f>'CALCULATION of avg returns'!AR759</f>
        <v>3.7217357905441869E-3</v>
      </c>
      <c r="F759" s="7">
        <f>'CALCULATION of avg returns'!AS759</f>
        <v>-1.6728613320138349E-3</v>
      </c>
    </row>
    <row r="760" spans="1:6" x14ac:dyDescent="0.25">
      <c r="A760" s="86">
        <v>2022</v>
      </c>
      <c r="B760" s="91">
        <f>'CALCULATION of avg returns'!AO760</f>
        <v>-8.2390895026564909E-3</v>
      </c>
      <c r="C760" s="92">
        <f>'CALCULATION of avg returns'!AP760</f>
        <v>4.9097270356812639E-4</v>
      </c>
      <c r="D760" s="93">
        <f>'CALCULATION of avg returns'!AQ760</f>
        <v>-9.9988859936811503E-4</v>
      </c>
      <c r="E760" s="94">
        <f>'CALCULATION of avg returns'!AR760</f>
        <v>-2.3030657348109243E-3</v>
      </c>
      <c r="F760" s="7">
        <f>'CALCULATION of avg returns'!AS760</f>
        <v>2.5233180272185656E-3</v>
      </c>
    </row>
    <row r="761" spans="1:6" x14ac:dyDescent="0.25">
      <c r="A761" s="86">
        <v>2022</v>
      </c>
      <c r="B761" s="91">
        <f>'CALCULATION of avg returns'!AO761</f>
        <v>1.5454193673212905E-2</v>
      </c>
      <c r="C761" s="92">
        <f>'CALCULATION of avg returns'!AP761</f>
        <v>1.6668384915152778E-2</v>
      </c>
      <c r="D761" s="93">
        <f>'CALCULATION of avg returns'!AQ761</f>
        <v>1.5948954641760504E-2</v>
      </c>
      <c r="E761" s="94">
        <f>'CALCULATION of avg returns'!AR761</f>
        <v>1.4413182637415499E-2</v>
      </c>
      <c r="F761" s="7">
        <f>'CALCULATION of avg returns'!AS761</f>
        <v>1.0731020637621408E-3</v>
      </c>
    </row>
    <row r="762" spans="1:6" x14ac:dyDescent="0.25">
      <c r="A762" s="86">
        <v>2022</v>
      </c>
      <c r="B762" s="91">
        <f>'CALCULATION of avg returns'!AO762</f>
        <v>-3.7987948650772827E-3</v>
      </c>
      <c r="C762" s="92">
        <f>'CALCULATION of avg returns'!AP762</f>
        <v>5.1107947285802119E-3</v>
      </c>
      <c r="D762" s="93">
        <f>'CALCULATION of avg returns'!AQ762</f>
        <v>3.362451376972012E-3</v>
      </c>
      <c r="E762" s="94">
        <f>'CALCULATION of avg returns'!AR762</f>
        <v>2.8532318539706151E-3</v>
      </c>
      <c r="F762" s="7">
        <f>'CALCULATION of avg returns'!AS762</f>
        <v>7.8649943014924197E-3</v>
      </c>
    </row>
    <row r="763" spans="1:6" x14ac:dyDescent="0.25">
      <c r="A763" s="86">
        <v>2022</v>
      </c>
      <c r="B763" s="91">
        <f>'CALCULATION of avg returns'!AO763</f>
        <v>-5.1545036160420978E-2</v>
      </c>
      <c r="C763" s="92">
        <f>'CALCULATION of avg returns'!AP763</f>
        <v>-5.0129743297941294E-2</v>
      </c>
      <c r="D763" s="93">
        <f>'CALCULATION of avg returns'!AQ763</f>
        <v>-4.5280995109300295E-2</v>
      </c>
      <c r="E763" s="94">
        <f>'CALCULATION of avg returns'!AR763</f>
        <v>-4.0658949367442243E-2</v>
      </c>
      <c r="F763" s="7">
        <f>'CALCULATION of avg returns'!AS763</f>
        <v>-2.8580903540757617E-2</v>
      </c>
    </row>
    <row r="764" spans="1:6" x14ac:dyDescent="0.25">
      <c r="A764" s="86">
        <v>2022</v>
      </c>
      <c r="B764" s="91">
        <f>'CALCULATION of avg returns'!AO764</f>
        <v>-1.5262846123791515E-2</v>
      </c>
      <c r="C764" s="92">
        <f>'CALCULATION of avg returns'!AP764</f>
        <v>-1.1012214551248135E-2</v>
      </c>
      <c r="D764" s="93">
        <f>'CALCULATION of avg returns'!AQ764</f>
        <v>-1.0809844000648368E-2</v>
      </c>
      <c r="E764" s="94">
        <f>'CALCULATION of avg returns'!AR764</f>
        <v>-9.486588867176687E-3</v>
      </c>
      <c r="F764" s="7">
        <f>'CALCULATION of avg returns'!AS764</f>
        <v>-1.2924803936644653E-2</v>
      </c>
    </row>
    <row r="765" spans="1:6" x14ac:dyDescent="0.25">
      <c r="A765" s="86">
        <v>2022</v>
      </c>
      <c r="B765" s="91">
        <f>'CALCULATION of avg returns'!AO765</f>
        <v>-7.6921107868734842E-3</v>
      </c>
      <c r="C765" s="92">
        <f>'CALCULATION of avg returns'!AP765</f>
        <v>-6.0270724236733434E-3</v>
      </c>
      <c r="D765" s="93">
        <f>'CALCULATION of avg returns'!AQ765</f>
        <v>-5.2662210343717101E-3</v>
      </c>
      <c r="E765" s="94">
        <f>'CALCULATION of avg returns'!AR765</f>
        <v>-3.3835166530738021E-3</v>
      </c>
      <c r="F765" s="7">
        <f>'CALCULATION of avg returns'!AS765</f>
        <v>8.0978976312325972E-3</v>
      </c>
    </row>
    <row r="766" spans="1:6" x14ac:dyDescent="0.25">
      <c r="A766" s="86">
        <v>2022</v>
      </c>
      <c r="B766" s="91">
        <f>'CALCULATION of avg returns'!AO766</f>
        <v>-2.726651274973876E-2</v>
      </c>
      <c r="C766" s="92">
        <f>'CALCULATION of avg returns'!AP766</f>
        <v>-1.4867317832137647E-2</v>
      </c>
      <c r="D766" s="93">
        <f>'CALCULATION of avg returns'!AQ766</f>
        <v>-1.1340850350762849E-2</v>
      </c>
      <c r="E766" s="94">
        <f>'CALCULATION of avg returns'!AR766</f>
        <v>-9.4514543959951965E-3</v>
      </c>
      <c r="F766" s="7">
        <f>'CALCULATION of avg returns'!AS766</f>
        <v>-1.2780234062182828E-2</v>
      </c>
    </row>
    <row r="767" spans="1:6" x14ac:dyDescent="0.25">
      <c r="A767" s="86">
        <v>2022</v>
      </c>
      <c r="B767" s="91">
        <f>'CALCULATION of avg returns'!AO767</f>
        <v>2.4662874418234455E-2</v>
      </c>
      <c r="C767" s="92">
        <f>'CALCULATION of avg returns'!AP767</f>
        <v>2.1501272264630937E-2</v>
      </c>
      <c r="D767" s="93">
        <f>'CALCULATION of avg returns'!AQ767</f>
        <v>1.8747647925721918E-2</v>
      </c>
      <c r="E767" s="94">
        <f>'CALCULATION of avg returns'!AR767</f>
        <v>1.9228407581209833E-2</v>
      </c>
      <c r="F767" s="7">
        <f>'CALCULATION of avg returns'!AS767</f>
        <v>1.2419715633281855E-2</v>
      </c>
    </row>
    <row r="768" spans="1:6" x14ac:dyDescent="0.25">
      <c r="A768" s="86">
        <v>2022</v>
      </c>
      <c r="B768" s="91">
        <f>'CALCULATION of avg returns'!AO768</f>
        <v>-1.3043984626732237E-2</v>
      </c>
      <c r="C768" s="92">
        <f>'CALCULATION of avg returns'!AP768</f>
        <v>-1.7969343887030267E-2</v>
      </c>
      <c r="D768" s="93">
        <f>'CALCULATION of avg returns'!AQ768</f>
        <v>-1.5221798924491362E-2</v>
      </c>
      <c r="E768" s="94">
        <f>'CALCULATION of avg returns'!AR768</f>
        <v>-1.3169809116268276E-2</v>
      </c>
      <c r="F768" s="7">
        <f>'CALCULATION of avg returns'!AS768</f>
        <v>5.6141642069587805E-3</v>
      </c>
    </row>
    <row r="769" spans="1:6" x14ac:dyDescent="0.25">
      <c r="A769" s="86">
        <v>2022</v>
      </c>
      <c r="B769" s="91">
        <f>'CALCULATION of avg returns'!AO769</f>
        <v>-5.1921488416002103E-3</v>
      </c>
      <c r="C769" s="92">
        <f>'CALCULATION of avg returns'!AP769</f>
        <v>-1.0898419904048504E-2</v>
      </c>
      <c r="D769" s="93">
        <f>'CALCULATION of avg returns'!AQ769</f>
        <v>-1.0265588087909158E-2</v>
      </c>
      <c r="E769" s="94">
        <f>'CALCULATION of avg returns'!AR769</f>
        <v>-9.2590194504155038E-3</v>
      </c>
      <c r="F769" s="7">
        <f>'CALCULATION of avg returns'!AS769</f>
        <v>-4.2789842371015342E-3</v>
      </c>
    </row>
    <row r="770" spans="1:6" x14ac:dyDescent="0.25">
      <c r="A770" s="86">
        <v>2022</v>
      </c>
      <c r="B770" s="91">
        <f>'CALCULATION of avg returns'!AO770</f>
        <v>1.1268830809378808E-2</v>
      </c>
      <c r="C770" s="92">
        <f>'CALCULATION of avg returns'!AP770</f>
        <v>1.7009705303650056E-2</v>
      </c>
      <c r="D770" s="93">
        <f>'CALCULATION of avg returns'!AQ770</f>
        <v>1.6575049184122396E-2</v>
      </c>
      <c r="E770" s="94">
        <f>'CALCULATION of avg returns'!AR770</f>
        <v>1.5057445723920508E-2</v>
      </c>
      <c r="F770" s="7">
        <f>'CALCULATION of avg returns'!AS770</f>
        <v>1.0378239822113795E-2</v>
      </c>
    </row>
    <row r="771" spans="1:6" x14ac:dyDescent="0.25">
      <c r="A771" s="86">
        <v>2022</v>
      </c>
      <c r="B771" s="91">
        <f>'CALCULATION of avg returns'!AO771</f>
        <v>-4.7049317068082993E-3</v>
      </c>
      <c r="C771" s="92">
        <f>'CALCULATION of avg returns'!AP771</f>
        <v>-6.0909865572229003E-3</v>
      </c>
      <c r="D771" s="93">
        <f>'CALCULATION of avg returns'!AQ771</f>
        <v>-6.0961553238902729E-3</v>
      </c>
      <c r="E771" s="94">
        <f>'CALCULATION of avg returns'!AR771</f>
        <v>-6.1771885514142521E-3</v>
      </c>
      <c r="F771" s="7">
        <f>'CALCULATION of avg returns'!AS771</f>
        <v>-5.7448427847892553E-3</v>
      </c>
    </row>
    <row r="772" spans="1:6" x14ac:dyDescent="0.25">
      <c r="A772" s="86">
        <v>2022</v>
      </c>
      <c r="B772" s="91">
        <f>'CALCULATION of avg returns'!AO772</f>
        <v>1.3657731742768443E-2</v>
      </c>
      <c r="C772" s="92">
        <f>'CALCULATION of avg returns'!AP772</f>
        <v>1.4798063085328319E-2</v>
      </c>
      <c r="D772" s="93">
        <f>'CALCULATION of avg returns'!AQ772</f>
        <v>1.3985172967725822E-2</v>
      </c>
      <c r="E772" s="94">
        <f>'CALCULATION of avg returns'!AR772</f>
        <v>1.2444123608296196E-2</v>
      </c>
      <c r="F772" s="7">
        <f>'CALCULATION of avg returns'!AS772</f>
        <v>-4.7558514342105436E-3</v>
      </c>
    </row>
    <row r="773" spans="1:6" x14ac:dyDescent="0.25">
      <c r="A773" s="86">
        <v>2022</v>
      </c>
      <c r="B773" s="91">
        <f>'CALCULATION of avg returns'!AO773</f>
        <v>-1.5411445549670555E-2</v>
      </c>
      <c r="C773" s="92">
        <f>'CALCULATION of avg returns'!AP773</f>
        <v>-2.2970421648836021E-2</v>
      </c>
      <c r="D773" s="93">
        <f>'CALCULATION of avg returns'!AQ773</f>
        <v>-2.2072175108935079E-2</v>
      </c>
      <c r="E773" s="94">
        <f>'CALCULATION of avg returns'!AR773</f>
        <v>-1.9115942505914651E-2</v>
      </c>
      <c r="F773" s="7">
        <f>'CALCULATION of avg returns'!AS773</f>
        <v>-6.3168657225849364E-4</v>
      </c>
    </row>
    <row r="774" spans="1:6" x14ac:dyDescent="0.25">
      <c r="A774" s="86">
        <v>2022</v>
      </c>
      <c r="B774" s="91">
        <f>'CALCULATION of avg returns'!AO774</f>
        <v>1.6754792237952024E-2</v>
      </c>
      <c r="C774" s="92">
        <f>'CALCULATION of avg returns'!AP774</f>
        <v>1.8525136214237028E-2</v>
      </c>
      <c r="D774" s="93">
        <f>'CALCULATION of avg returns'!AQ774</f>
        <v>1.8446700067861383E-2</v>
      </c>
      <c r="E774" s="94">
        <f>'CALCULATION of avg returns'!AR774</f>
        <v>1.6290105531553401E-2</v>
      </c>
      <c r="F774" s="7">
        <f>'CALCULATION of avg returns'!AS774</f>
        <v>7.3516684593795522E-3</v>
      </c>
    </row>
    <row r="775" spans="1:6" x14ac:dyDescent="0.25">
      <c r="A775" s="86">
        <v>2023</v>
      </c>
      <c r="B775" s="91">
        <f>'CALCULATION of avg returns'!AO775</f>
        <v>9.949157354117711E-3</v>
      </c>
      <c r="C775" s="92">
        <f>'CALCULATION of avg returns'!AP775</f>
        <v>1.1149421304317748E-2</v>
      </c>
      <c r="D775" s="93">
        <f>'CALCULATION of avg returns'!AQ775</f>
        <v>1.0198960539634847E-2</v>
      </c>
      <c r="E775" s="94">
        <f>'CALCULATION of avg returns'!AR775</f>
        <v>8.6178754433647742E-3</v>
      </c>
      <c r="F775" s="7">
        <f>'CALCULATION of avg returns'!AS775</f>
        <v>9.4934038639442591E-3</v>
      </c>
    </row>
    <row r="776" spans="1:6" x14ac:dyDescent="0.25">
      <c r="A776" s="86">
        <v>2023</v>
      </c>
      <c r="B776" s="91">
        <f>'CALCULATION of avg returns'!AO776</f>
        <v>4.0183990289401235E-2</v>
      </c>
      <c r="C776" s="92">
        <f>'CALCULATION of avg returns'!AP776</f>
        <v>4.1098707151363552E-2</v>
      </c>
      <c r="D776" s="93">
        <f>'CALCULATION of avg returns'!AQ776</f>
        <v>4.0288537105647282E-2</v>
      </c>
      <c r="E776" s="94">
        <f>'CALCULATION of avg returns'!AR776</f>
        <v>3.6182565672838694E-2</v>
      </c>
      <c r="F776" s="7">
        <f>'CALCULATION of avg returns'!AS776</f>
        <v>1.2118375280581236E-2</v>
      </c>
    </row>
    <row r="777" spans="1:6" x14ac:dyDescent="0.25">
      <c r="A777" s="86">
        <v>2023</v>
      </c>
      <c r="B777" s="91">
        <f>'CALCULATION of avg returns'!AO777</f>
        <v>8.8686893502027825E-3</v>
      </c>
      <c r="C777" s="92">
        <f>'CALCULATION of avg returns'!AP777</f>
        <v>1.226175976825964E-3</v>
      </c>
      <c r="D777" s="93">
        <f>'CALCULATION of avg returns'!AQ777</f>
        <v>-1.5729803525850717E-3</v>
      </c>
      <c r="E777" s="94">
        <f>'CALCULATION of avg returns'!AR777</f>
        <v>-2.7620819148561275E-3</v>
      </c>
      <c r="F777" s="7">
        <f>'CALCULATION of avg returns'!AS777</f>
        <v>1.0842619105893099E-2</v>
      </c>
    </row>
    <row r="778" spans="1:6" x14ac:dyDescent="0.25">
      <c r="A778" s="86">
        <v>2023</v>
      </c>
      <c r="B778" s="91">
        <f>'CALCULATION of avg returns'!AO778</f>
        <v>1.683874738226275E-2</v>
      </c>
      <c r="C778" s="92">
        <f>'CALCULATION of avg returns'!AP778</f>
        <v>2.3572925656516131E-2</v>
      </c>
      <c r="D778" s="93">
        <f>'CALCULATION of avg returns'!AQ778</f>
        <v>2.285901132546608E-2</v>
      </c>
      <c r="E778" s="94">
        <f>'CALCULATION of avg returns'!AR778</f>
        <v>2.0852176544908677E-2</v>
      </c>
      <c r="F778" s="7">
        <f>'CALCULATION of avg returns'!AS778</f>
        <v>3.7759728106190804E-3</v>
      </c>
    </row>
    <row r="779" spans="1:6" x14ac:dyDescent="0.25">
      <c r="A779" s="86">
        <v>2023</v>
      </c>
      <c r="B779" s="91">
        <f>'CALCULATION of avg returns'!AO779</f>
        <v>3.5562473807098805E-3</v>
      </c>
      <c r="C779" s="92">
        <f>'CALCULATION of avg returns'!AP779</f>
        <v>9.1100350911002808E-3</v>
      </c>
      <c r="D779" s="93">
        <f>'CALCULATION of avg returns'!AQ779</f>
        <v>9.1780930490606115E-3</v>
      </c>
      <c r="E779" s="94">
        <f>'CALCULATION of avg returns'!AR779</f>
        <v>9.2426603417126336E-3</v>
      </c>
      <c r="F779" s="7">
        <f>'CALCULATION of avg returns'!AS779</f>
        <v>1.3940149109280679E-2</v>
      </c>
    </row>
    <row r="780" spans="1:6" x14ac:dyDescent="0.25">
      <c r="A780" s="86">
        <v>2023</v>
      </c>
      <c r="B780" s="91">
        <f>'CALCULATION of avg returns'!AO780</f>
        <v>-7.087290602777508E-3</v>
      </c>
      <c r="C780" s="92">
        <f>'CALCULATION of avg returns'!AP780</f>
        <v>-4.6034177492191887E-3</v>
      </c>
      <c r="D780" s="93">
        <f>'CALCULATION of avg returns'!AQ780</f>
        <v>-5.5211736617242083E-3</v>
      </c>
      <c r="E780" s="94">
        <f>'CALCULATION of avg returns'!AR780</f>
        <v>-5.8924197862329098E-3</v>
      </c>
      <c r="F780" s="7">
        <f>'CALCULATION of avg returns'!AS780</f>
        <v>-8.538076903990353E-4</v>
      </c>
    </row>
    <row r="781" spans="1:6" x14ac:dyDescent="0.25">
      <c r="A781" s="86">
        <v>2023</v>
      </c>
      <c r="B781" s="91">
        <f>'CALCULATION of avg returns'!AO781</f>
        <v>2.5895839842341815E-2</v>
      </c>
      <c r="C781" s="92">
        <f>'CALCULATION of avg returns'!AP781</f>
        <v>1.4497677653510737E-2</v>
      </c>
      <c r="D781" s="93">
        <f>'CALCULATION of avg returns'!AQ781</f>
        <v>1.4999670944389788E-2</v>
      </c>
      <c r="E781" s="94">
        <f>'CALCULATION of avg returns'!AR781</f>
        <v>1.3684438396833103E-2</v>
      </c>
      <c r="F781" s="7">
        <f>'CALCULATION of avg returns'!AS781</f>
        <v>4.221560341288998E-3</v>
      </c>
    </row>
    <row r="782" spans="1:6" x14ac:dyDescent="0.25">
      <c r="A782" s="86">
        <v>2023</v>
      </c>
      <c r="B782" s="91">
        <f>'CALCULATION of avg returns'!AO782</f>
        <v>1.9069260773312439E-2</v>
      </c>
      <c r="C782" s="92">
        <f>'CALCULATION of avg returns'!AP782</f>
        <v>4.6137782943596779E-3</v>
      </c>
      <c r="D782" s="93">
        <f>'CALCULATION of avg returns'!AQ782</f>
        <v>3.0214771262510542E-3</v>
      </c>
      <c r="E782" s="94">
        <f>'CALCULATION of avg returns'!AR782</f>
        <v>3.4829741039605149E-3</v>
      </c>
      <c r="F782" s="7">
        <f>'CALCULATION of avg returns'!AS782</f>
        <v>1.0413530170727223E-2</v>
      </c>
    </row>
    <row r="783" spans="1:6" x14ac:dyDescent="0.25">
      <c r="A783" s="86">
        <v>2023</v>
      </c>
      <c r="B783" s="91">
        <f>'CALCULATION of avg returns'!AO783</f>
        <v>1.4792933414558524E-2</v>
      </c>
      <c r="C783" s="92">
        <f>'CALCULATION of avg returns'!AP783</f>
        <v>1.9229260793172727E-2</v>
      </c>
      <c r="D783" s="93">
        <f>'CALCULATION of avg returns'!AQ783</f>
        <v>1.641938469971916E-2</v>
      </c>
      <c r="E783" s="94">
        <f>'CALCULATION of avg returns'!AR783</f>
        <v>1.4680746130512004E-2</v>
      </c>
      <c r="F783" s="7">
        <f>'CALCULATION of avg returns'!AS783</f>
        <v>4.5434259965736424E-3</v>
      </c>
    </row>
    <row r="784" spans="1:6" x14ac:dyDescent="0.25">
      <c r="A784" s="86">
        <v>2023</v>
      </c>
      <c r="B784" s="91">
        <f>'CALCULATION of avg returns'!AO784</f>
        <v>-2.4805183037332982E-3</v>
      </c>
      <c r="C784" s="92">
        <f>'CALCULATION of avg returns'!AP784</f>
        <v>-9.1658040857476603E-3</v>
      </c>
      <c r="D784" s="93">
        <f>'CALCULATION of avg returns'!AQ784</f>
        <v>-3.5106642787364984E-3</v>
      </c>
      <c r="E784" s="94">
        <f>'CALCULATION of avg returns'!AR784</f>
        <v>-6.3586124242624004E-4</v>
      </c>
      <c r="F784" s="7">
        <f>'CALCULATION of avg returns'!AS784</f>
        <v>5.5117184924891064E-3</v>
      </c>
    </row>
    <row r="785" spans="1:6" x14ac:dyDescent="0.25">
      <c r="A785" s="86">
        <v>2023</v>
      </c>
      <c r="B785" s="91">
        <f>'CALCULATION of avg returns'!AO785</f>
        <v>-7.0172251302955714E-3</v>
      </c>
      <c r="C785" s="92">
        <f>'CALCULATION of avg returns'!AP785</f>
        <v>8.9010745756261094E-3</v>
      </c>
      <c r="D785" s="93">
        <f>'CALCULATION of avg returns'!AQ785</f>
        <v>7.9625639506979828E-3</v>
      </c>
      <c r="E785" s="94">
        <f>'CALCULATION of avg returns'!AR785</f>
        <v>7.8817011949138503E-3</v>
      </c>
      <c r="F785" s="7">
        <f>'CALCULATION of avg returns'!AS785</f>
        <v>6.4136185350725165E-4</v>
      </c>
    </row>
    <row r="786" spans="1:6" x14ac:dyDescent="0.25">
      <c r="A786" s="86">
        <v>2023</v>
      </c>
      <c r="B786" s="91">
        <f>'CALCULATION of avg returns'!AO786</f>
        <v>-7.0553795839954324E-3</v>
      </c>
      <c r="C786" s="92">
        <f>'CALCULATION of avg returns'!AP786</f>
        <v>-9.7001797612668533E-4</v>
      </c>
      <c r="D786" s="93">
        <f>'CALCULATION of avg returns'!AQ786</f>
        <v>2.2034967213494311E-4</v>
      </c>
      <c r="E786" s="94">
        <f>'CALCULATION of avg returns'!AR786</f>
        <v>5.3543983738473314E-4</v>
      </c>
      <c r="F786" s="7">
        <f>'CALCULATION of avg returns'!AS786</f>
        <v>7.353841858928175E-3</v>
      </c>
    </row>
    <row r="787" spans="1:6" x14ac:dyDescent="0.25">
      <c r="A787" s="86">
        <v>2023</v>
      </c>
      <c r="B787" s="91">
        <f>'CALCULATION of avg returns'!AO787</f>
        <v>-2.6901904783840507E-2</v>
      </c>
      <c r="C787" s="92">
        <f>'CALCULATION of avg returns'!AP787</f>
        <v>-2.7814916562956406E-2</v>
      </c>
      <c r="D787" s="93">
        <f>'CALCULATION of avg returns'!AQ787</f>
        <v>-2.6588067275406795E-2</v>
      </c>
      <c r="E787" s="94">
        <f>'CALCULATION of avg returns'!AR787</f>
        <v>-2.279521797586518E-2</v>
      </c>
      <c r="F787" s="7">
        <f>'CALCULATION of avg returns'!AS787</f>
        <v>-1.7774604274332098E-2</v>
      </c>
    </row>
    <row r="788" spans="1:6" x14ac:dyDescent="0.25">
      <c r="A788" s="86">
        <v>2023</v>
      </c>
      <c r="B788" s="91">
        <f>'CALCULATION of avg returns'!AO788</f>
        <v>1.0177755686523939E-3</v>
      </c>
      <c r="C788" s="92">
        <f>'CALCULATION of avg returns'!AP788</f>
        <v>5.2473466023035369E-3</v>
      </c>
      <c r="D788" s="93">
        <f>'CALCULATION of avg returns'!AQ788</f>
        <v>6.4929997346609E-3</v>
      </c>
      <c r="E788" s="94">
        <f>'CALCULATION of avg returns'!AR788</f>
        <v>7.1801268691909954E-3</v>
      </c>
      <c r="F788" s="7">
        <f>'CALCULATION of avg returns'!AS788</f>
        <v>2.6933496863276929E-3</v>
      </c>
    </row>
    <row r="789" spans="1:6" x14ac:dyDescent="0.25">
      <c r="A789" s="86">
        <v>2023</v>
      </c>
      <c r="B789" s="91">
        <f>'CALCULATION of avg returns'!AO789</f>
        <v>1.2520098363756844E-2</v>
      </c>
      <c r="C789" s="92">
        <f>'CALCULATION of avg returns'!AP789</f>
        <v>1.0353174947366891E-2</v>
      </c>
      <c r="D789" s="93">
        <f>'CALCULATION of avg returns'!AQ789</f>
        <v>8.0871520508645923E-3</v>
      </c>
      <c r="E789" s="94">
        <f>'CALCULATION of avg returns'!AR789</f>
        <v>8.3456260562091988E-3</v>
      </c>
      <c r="F789" s="7">
        <f>'CALCULATION of avg returns'!AS789</f>
        <v>3.3106260184195425E-3</v>
      </c>
    </row>
    <row r="790" spans="1:6" x14ac:dyDescent="0.25">
      <c r="A790" s="86">
        <v>2023</v>
      </c>
      <c r="B790" s="91">
        <f>'CALCULATION of avg returns'!AO790</f>
        <v>1.8682204033019733E-3</v>
      </c>
      <c r="C790" s="92">
        <f>'CALCULATION of avg returns'!AP790</f>
        <v>3.6836436855165679E-3</v>
      </c>
      <c r="D790" s="93">
        <f>'CALCULATION of avg returns'!AQ790</f>
        <v>4.0047277323548838E-3</v>
      </c>
      <c r="E790" s="94">
        <f>'CALCULATION of avg returns'!AR790</f>
        <v>3.3285956322166078E-3</v>
      </c>
      <c r="F790" s="7">
        <f>'CALCULATION of avg returns'!AS790</f>
        <v>3.2753762962347364E-3</v>
      </c>
    </row>
    <row r="791" spans="1:6" x14ac:dyDescent="0.25">
      <c r="A791" s="86">
        <v>2023</v>
      </c>
      <c r="B791" s="91">
        <f>'CALCULATION of avg returns'!AO791</f>
        <v>-7.0859993240328743E-3</v>
      </c>
      <c r="C791" s="92">
        <f>'CALCULATION of avg returns'!AP791</f>
        <v>3.110274792776439E-4</v>
      </c>
      <c r="D791" s="93">
        <f>'CALCULATION of avg returns'!AQ791</f>
        <v>-2.0428957025000573E-5</v>
      </c>
      <c r="E791" s="94">
        <f>'CALCULATION of avg returns'!AR791</f>
        <v>-8.7915150268521225E-4</v>
      </c>
      <c r="F791" s="7">
        <f>'CALCULATION of avg returns'!AS791</f>
        <v>-1.6359072367857126E-3</v>
      </c>
    </row>
    <row r="792" spans="1:6" x14ac:dyDescent="0.25">
      <c r="A792" s="86">
        <v>2023</v>
      </c>
      <c r="B792" s="91">
        <f>'CALCULATION of avg returns'!AO792</f>
        <v>1.7360173719114996E-2</v>
      </c>
      <c r="C792" s="92">
        <f>'CALCULATION of avg returns'!AP792</f>
        <v>2.083236167467328E-2</v>
      </c>
      <c r="D792" s="93">
        <f>'CALCULATION of avg returns'!AQ792</f>
        <v>1.5766369674636561E-2</v>
      </c>
      <c r="E792" s="94">
        <f>'CALCULATION of avg returns'!AR792</f>
        <v>1.194539815780209E-2</v>
      </c>
      <c r="F792" s="7">
        <f>'CALCULATION of avg returns'!AS792</f>
        <v>1.1155825843972745E-2</v>
      </c>
    </row>
    <row r="793" spans="1:6" x14ac:dyDescent="0.25">
      <c r="A793" s="86">
        <v>2023</v>
      </c>
      <c r="B793" s="91">
        <f>'CALCULATION of avg returns'!AO793</f>
        <v>1.3660382583012177E-2</v>
      </c>
      <c r="C793" s="92">
        <f>'CALCULATION of avg returns'!AP793</f>
        <v>4.6297001355406374E-3</v>
      </c>
      <c r="D793" s="93">
        <f>'CALCULATION of avg returns'!AQ793</f>
        <v>3.1928239396430119E-3</v>
      </c>
      <c r="E793" s="94">
        <f>'CALCULATION of avg returns'!AR793</f>
        <v>-3.822686413387472E-4</v>
      </c>
      <c r="F793" s="7">
        <f>'CALCULATION of avg returns'!AS793</f>
        <v>-2.1658599438827294E-3</v>
      </c>
    </row>
    <row r="794" spans="1:6" x14ac:dyDescent="0.25">
      <c r="A794" s="86">
        <v>2023</v>
      </c>
      <c r="B794" s="91">
        <f>'CALCULATION of avg returns'!AO794</f>
        <v>8.4795920690205161E-3</v>
      </c>
      <c r="C794" s="92">
        <f>'CALCULATION of avg returns'!AP794</f>
        <v>5.8741491958098531E-3</v>
      </c>
      <c r="D794" s="93">
        <f>'CALCULATION of avg returns'!AQ794</f>
        <v>3.3530725220969762E-3</v>
      </c>
      <c r="E794" s="94">
        <f>'CALCULATION of avg returns'!AR794</f>
        <v>1.9695184199211998E-3</v>
      </c>
      <c r="F794" s="7">
        <f>'CALCULATION of avg returns'!AS794</f>
        <v>-4.4940383904715888E-3</v>
      </c>
    </row>
    <row r="795" spans="1:6" x14ac:dyDescent="0.25">
      <c r="A795" s="86">
        <v>2023</v>
      </c>
      <c r="B795" s="91">
        <f>'CALCULATION of avg returns'!AO795</f>
        <v>7.5505344062840804E-3</v>
      </c>
      <c r="C795" s="92">
        <f>'CALCULATION of avg returns'!AP795</f>
        <v>6.0508330256427226E-3</v>
      </c>
      <c r="D795" s="93">
        <f>'CALCULATION of avg returns'!AQ795</f>
        <v>4.4957852013738833E-3</v>
      </c>
      <c r="E795" s="94">
        <f>'CALCULATION of avg returns'!AR795</f>
        <v>3.7953368300010413E-3</v>
      </c>
      <c r="F795" s="7">
        <f>'CALCULATION of avg returns'!AS795</f>
        <v>-7.7087733521075715E-4</v>
      </c>
    </row>
    <row r="796" spans="1:6" x14ac:dyDescent="0.25">
      <c r="A796" s="86">
        <v>2023</v>
      </c>
      <c r="B796" s="91">
        <f>'CALCULATION of avg returns'!AO796</f>
        <v>-3.4949368222959736E-3</v>
      </c>
      <c r="C796" s="92">
        <f>'CALCULATION of avg returns'!AP796</f>
        <v>-8.1603151776619195E-3</v>
      </c>
      <c r="D796" s="93">
        <f>'CALCULATION of avg returns'!AQ796</f>
        <v>-6.1639833405853868E-3</v>
      </c>
      <c r="E796" s="94">
        <f>'CALCULATION of avg returns'!AR796</f>
        <v>-5.8207939582542063E-3</v>
      </c>
      <c r="F796" s="7">
        <f>'CALCULATION of avg returns'!AS796</f>
        <v>4.8508795777684995E-3</v>
      </c>
    </row>
    <row r="797" spans="1:6" x14ac:dyDescent="0.25">
      <c r="A797" s="86">
        <v>2023</v>
      </c>
      <c r="B797" s="91">
        <f>'CALCULATION of avg returns'!AO797</f>
        <v>4.8842176258992863E-2</v>
      </c>
      <c r="C797" s="92">
        <f>'CALCULATION of avg returns'!AP797</f>
        <v>3.5439596745266061E-2</v>
      </c>
      <c r="D797" s="93">
        <f>'CALCULATION of avg returns'!AQ797</f>
        <v>2.7708558504463358E-2</v>
      </c>
      <c r="E797" s="94">
        <f>'CALCULATION of avg returns'!AR797</f>
        <v>2.1055879823254121E-2</v>
      </c>
      <c r="F797" s="7">
        <f>'CALCULATION of avg returns'!AS797</f>
        <v>2.8046875110665013E-3</v>
      </c>
    </row>
    <row r="798" spans="1:6" x14ac:dyDescent="0.25">
      <c r="A798" s="86">
        <v>2023</v>
      </c>
      <c r="B798" s="91">
        <f>'CALCULATION of avg returns'!AO798</f>
        <v>1.0063769358555444E-2</v>
      </c>
      <c r="C798" s="92">
        <f>'CALCULATION of avg returns'!AP798</f>
        <v>1.7146128628783713E-2</v>
      </c>
      <c r="D798" s="93">
        <f>'CALCULATION of avg returns'!AQ798</f>
        <v>1.8389808433409191E-2</v>
      </c>
      <c r="E798" s="94">
        <f>'CALCULATION of avg returns'!AR798</f>
        <v>1.714614573420109E-2</v>
      </c>
      <c r="F798" s="7">
        <f>'CALCULATION of avg returns'!AS798</f>
        <v>4.804072655772193E-3</v>
      </c>
    </row>
    <row r="799" spans="1:6" x14ac:dyDescent="0.25">
      <c r="A799" s="86">
        <v>2023</v>
      </c>
      <c r="B799" s="91">
        <f>'CALCULATION of avg returns'!AO799</f>
        <v>-3.0643860617121686E-2</v>
      </c>
      <c r="C799" s="92">
        <f>'CALCULATION of avg returns'!AP799</f>
        <v>-2.3349693295522621E-2</v>
      </c>
      <c r="D799" s="93">
        <f>'CALCULATION of avg returns'!AQ799</f>
        <v>-2.1081694854479131E-2</v>
      </c>
      <c r="E799" s="94">
        <f>'CALCULATION of avg returns'!AR799</f>
        <v>-1.8758396156338709E-2</v>
      </c>
      <c r="F799" s="7">
        <f>'CALCULATION of avg returns'!AS799</f>
        <v>-1.2511562652000917E-3</v>
      </c>
    </row>
    <row r="800" spans="1:6" x14ac:dyDescent="0.25">
      <c r="A800" s="86">
        <v>2023</v>
      </c>
      <c r="B800" s="91">
        <f>'CALCULATION of avg returns'!AO800</f>
        <v>-4.9148386531809723E-3</v>
      </c>
      <c r="C800" s="92">
        <f>'CALCULATION of avg returns'!AP800</f>
        <v>-1.2220101314147302E-2</v>
      </c>
      <c r="D800" s="93">
        <f>'CALCULATION of avg returns'!AQ800</f>
        <v>-9.8850810488736347E-3</v>
      </c>
      <c r="E800" s="94">
        <f>'CALCULATION of avg returns'!AR800</f>
        <v>-9.5721908768627521E-3</v>
      </c>
      <c r="F800" s="7">
        <f>'CALCULATION of avg returns'!AS800</f>
        <v>5.5457652311480569E-4</v>
      </c>
    </row>
    <row r="801" spans="1:6" x14ac:dyDescent="0.25">
      <c r="A801" s="86">
        <v>2023</v>
      </c>
      <c r="B801" s="91">
        <f>'CALCULATION of avg returns'!AO801</f>
        <v>-8.6791996215910949E-3</v>
      </c>
      <c r="C801" s="92">
        <f>'CALCULATION of avg returns'!AP801</f>
        <v>-1.1925333809008903E-2</v>
      </c>
      <c r="D801" s="93">
        <f>'CALCULATION of avg returns'!AQ801</f>
        <v>-9.105752013771902E-3</v>
      </c>
      <c r="E801" s="94">
        <f>'CALCULATION of avg returns'!AR801</f>
        <v>-7.1342845712764249E-3</v>
      </c>
      <c r="F801" s="7">
        <f>'CALCULATION of avg returns'!AS801</f>
        <v>1.599502564549831E-3</v>
      </c>
    </row>
    <row r="802" spans="1:6" x14ac:dyDescent="0.25">
      <c r="A802" s="86">
        <v>2023</v>
      </c>
      <c r="B802" s="91">
        <f>'CALCULATION of avg returns'!AO802</f>
        <v>1.7798885905146479E-2</v>
      </c>
      <c r="C802" s="92">
        <f>'CALCULATION of avg returns'!AP802</f>
        <v>9.8163847120152862E-3</v>
      </c>
      <c r="D802" s="93">
        <f>'CALCULATION of avg returns'!AQ802</f>
        <v>8.9056814165458572E-3</v>
      </c>
      <c r="E802" s="94">
        <f>'CALCULATION of avg returns'!AR802</f>
        <v>8.8971731165168478E-3</v>
      </c>
      <c r="F802" s="7">
        <f>'CALCULATION of avg returns'!AS802</f>
        <v>8.400481472170037E-3</v>
      </c>
    </row>
    <row r="803" spans="1:6" x14ac:dyDescent="0.25">
      <c r="A803" s="86">
        <v>2023</v>
      </c>
      <c r="B803" s="91">
        <f>'CALCULATION of avg returns'!AO803</f>
        <v>-2.6820174004055695E-2</v>
      </c>
      <c r="C803" s="92">
        <f>'CALCULATION of avg returns'!AP803</f>
        <v>-1.8987530354721935E-2</v>
      </c>
      <c r="D803" s="93">
        <f>'CALCULATION of avg returns'!AQ803</f>
        <v>-1.7165666692981855E-2</v>
      </c>
      <c r="E803" s="94">
        <f>'CALCULATION of avg returns'!AR803</f>
        <v>-1.3825505752780323E-2</v>
      </c>
      <c r="F803" s="7">
        <f>'CALCULATION of avg returns'!AS803</f>
        <v>-1.4626081530550308E-2</v>
      </c>
    </row>
    <row r="804" spans="1:6" x14ac:dyDescent="0.25">
      <c r="A804" s="86">
        <v>2023</v>
      </c>
      <c r="B804" s="91">
        <f>'CALCULATION of avg returns'!AO804</f>
        <v>1.3264323004189884E-2</v>
      </c>
      <c r="C804" s="92">
        <f>'CALCULATION of avg returns'!AP804</f>
        <v>1.8569139767800405E-2</v>
      </c>
      <c r="D804" s="93">
        <f>'CALCULATION of avg returns'!AQ804</f>
        <v>1.7317375610588701E-2</v>
      </c>
      <c r="E804" s="94">
        <f>'CALCULATION of avg returns'!AR804</f>
        <v>1.8314354997225776E-2</v>
      </c>
      <c r="F804" s="7">
        <f>'CALCULATION of avg returns'!AS804</f>
        <v>9.0859875357438818E-3</v>
      </c>
    </row>
    <row r="805" spans="1:6" x14ac:dyDescent="0.25">
      <c r="A805" s="86">
        <v>2023</v>
      </c>
      <c r="B805" s="91">
        <f>'CALCULATION of avg returns'!AO805</f>
        <v>-7.3303407558102168E-3</v>
      </c>
      <c r="C805" s="92">
        <f>'CALCULATION of avg returns'!AP805</f>
        <v>-1.9419647017165987E-3</v>
      </c>
      <c r="D805" s="93">
        <f>'CALCULATION of avg returns'!AQ805</f>
        <v>-1.2435693400940551E-3</v>
      </c>
      <c r="E805" s="94">
        <f>'CALCULATION of avg returns'!AR805</f>
        <v>-8.1154659441452261E-4</v>
      </c>
      <c r="F805" s="7">
        <f>'CALCULATION of avg returns'!AS805</f>
        <v>9.1890778844389929E-3</v>
      </c>
    </row>
    <row r="806" spans="1:6" x14ac:dyDescent="0.25">
      <c r="A806" s="86">
        <v>2023</v>
      </c>
      <c r="B806" s="91">
        <f>'CALCULATION of avg returns'!AO806</f>
        <v>2.4904491941681563E-2</v>
      </c>
      <c r="C806" s="92">
        <f>'CALCULATION of avg returns'!AP806</f>
        <v>1.589459374673239E-2</v>
      </c>
      <c r="D806" s="93">
        <f>'CALCULATION of avg returns'!AQ806</f>
        <v>1.5247751253146884E-2</v>
      </c>
      <c r="E806" s="94">
        <f>'CALCULATION of avg returns'!AR806</f>
        <v>1.4084165224004026E-2</v>
      </c>
      <c r="F806" s="7">
        <f>'CALCULATION of avg returns'!AS806</f>
        <v>-5.2467135169507084E-4</v>
      </c>
    </row>
    <row r="807" spans="1:6" x14ac:dyDescent="0.25">
      <c r="A807" s="86">
        <v>2023</v>
      </c>
      <c r="B807" s="91">
        <f>'CALCULATION of avg returns'!AO807</f>
        <v>2.2886577771982001E-2</v>
      </c>
      <c r="C807" s="92">
        <f>'CALCULATION of avg returns'!AP807</f>
        <v>1.1219763252701957E-2</v>
      </c>
      <c r="D807" s="93">
        <f>'CALCULATION of avg returns'!AQ807</f>
        <v>9.2224658294257442E-3</v>
      </c>
      <c r="E807" s="94">
        <f>'CALCULATION of avg returns'!AR807</f>
        <v>9.6669458737186804E-3</v>
      </c>
      <c r="F807" s="7">
        <f>'CALCULATION of avg returns'!AS807</f>
        <v>1.7362128561965309E-2</v>
      </c>
    </row>
    <row r="808" spans="1:6" x14ac:dyDescent="0.25">
      <c r="A808" s="86">
        <v>2023</v>
      </c>
      <c r="B808" s="91">
        <f>'CALCULATION of avg returns'!AO808</f>
        <v>-9.5511288180610988E-3</v>
      </c>
      <c r="C808" s="92">
        <f>'CALCULATION of avg returns'!AP808</f>
        <v>-1.3341961377385093E-3</v>
      </c>
      <c r="D808" s="93">
        <f>'CALCULATION of avg returns'!AQ808</f>
        <v>-2.0036504534134427E-3</v>
      </c>
      <c r="E808" s="94">
        <f>'CALCULATION of avg returns'!AR808</f>
        <v>-2.7432154403840745E-3</v>
      </c>
      <c r="F808" s="7">
        <f>'CALCULATION of avg returns'!AS808</f>
        <v>-7.9145479984983873E-3</v>
      </c>
    </row>
    <row r="809" spans="1:6" x14ac:dyDescent="0.25">
      <c r="A809" s="86">
        <v>2023</v>
      </c>
      <c r="B809" s="91">
        <f>'CALCULATION of avg returns'!AO809</f>
        <v>2.7889215454918086E-3</v>
      </c>
      <c r="C809" s="92">
        <f>'CALCULATION of avg returns'!AP809</f>
        <v>-1.1161063686500217E-2</v>
      </c>
      <c r="D809" s="93">
        <f>'CALCULATION of avg returns'!AQ809</f>
        <v>-8.081427936373016E-3</v>
      </c>
      <c r="E809" s="94">
        <f>'CALCULATION of avg returns'!AR809</f>
        <v>-6.9228550874825363E-3</v>
      </c>
      <c r="F809" s="7">
        <f>'CALCULATION of avg returns'!AS809</f>
        <v>7.0117794041362237E-3</v>
      </c>
    </row>
    <row r="810" spans="1:6" x14ac:dyDescent="0.25">
      <c r="A810" s="86">
        <v>2023</v>
      </c>
      <c r="B810" s="91">
        <f>'CALCULATION of avg returns'!AO810</f>
        <v>-1.5531737372441075E-2</v>
      </c>
      <c r="C810" s="92">
        <f>'CALCULATION of avg returns'!AP810</f>
        <v>-9.1444895615134716E-3</v>
      </c>
      <c r="D810" s="93">
        <f>'CALCULATION of avg returns'!AQ810</f>
        <v>-7.6211677996525298E-3</v>
      </c>
      <c r="E810" s="94">
        <f>'CALCULATION of avg returns'!AR810</f>
        <v>-4.3368026690959096E-3</v>
      </c>
      <c r="F810" s="7">
        <f>'CALCULATION of avg returns'!AS810</f>
        <v>-1.0592001617766952E-2</v>
      </c>
    </row>
    <row r="811" spans="1:6" x14ac:dyDescent="0.25">
      <c r="A811" s="86">
        <v>2023</v>
      </c>
      <c r="B811" s="91">
        <f>'CALCULATION of avg returns'!AO811</f>
        <v>-1.0746028641589026E-2</v>
      </c>
      <c r="C811" s="92">
        <f>'CALCULATION of avg returns'!AP811</f>
        <v>2.4855566495141138E-3</v>
      </c>
      <c r="D811" s="93">
        <f>'CALCULATION of avg returns'!AQ811</f>
        <v>1.3376268291127172E-3</v>
      </c>
      <c r="E811" s="94">
        <f>'CALCULATION of avg returns'!AR811</f>
        <v>1.5768952790894085E-3</v>
      </c>
      <c r="F811" s="7">
        <f>'CALCULATION of avg returns'!AS811</f>
        <v>-1.3229833135622261E-3</v>
      </c>
    </row>
    <row r="812" spans="1:6" x14ac:dyDescent="0.25">
      <c r="A812" s="86">
        <v>2023</v>
      </c>
      <c r="B812" s="91">
        <f>'CALCULATION of avg returns'!AO812</f>
        <v>3.9650722170356725E-3</v>
      </c>
      <c r="C812" s="92">
        <f>'CALCULATION of avg returns'!AP812</f>
        <v>2.0087167931690762E-3</v>
      </c>
      <c r="D812" s="93">
        <f>'CALCULATION of avg returns'!AQ812</f>
        <v>-5.6374897973708474E-4</v>
      </c>
      <c r="E812" s="94">
        <f>'CALCULATION of avg returns'!AR812</f>
        <v>-2.3680189441510366E-4</v>
      </c>
      <c r="F812" s="7">
        <f>'CALCULATION of avg returns'!AS812</f>
        <v>9.6506596714710183E-3</v>
      </c>
    </row>
    <row r="813" spans="1:6" x14ac:dyDescent="0.25">
      <c r="A813" s="86">
        <v>2023</v>
      </c>
      <c r="B813" s="91">
        <f>'CALCULATION of avg returns'!AO813</f>
        <v>-3.8629849244032059E-2</v>
      </c>
      <c r="C813" s="92">
        <f>'CALCULATION of avg returns'!AP813</f>
        <v>-2.9996375283874666E-2</v>
      </c>
      <c r="D813" s="93">
        <f>'CALCULATION of avg returns'!AQ813</f>
        <v>-2.9412413887819306E-2</v>
      </c>
      <c r="E813" s="94">
        <f>'CALCULATION of avg returns'!AR813</f>
        <v>-2.6283234135716621E-2</v>
      </c>
      <c r="F813" s="7">
        <f>'CALCULATION of avg returns'!AS813</f>
        <v>-1.5633945177787285E-2</v>
      </c>
    </row>
    <row r="814" spans="1:6" x14ac:dyDescent="0.25">
      <c r="A814" s="86">
        <v>2023</v>
      </c>
      <c r="B814" s="91">
        <f>'CALCULATION of avg returns'!AO814</f>
        <v>1.2768136557610272E-2</v>
      </c>
      <c r="C814" s="92">
        <f>'CALCULATION of avg returns'!AP814</f>
        <v>1.907296687206415E-2</v>
      </c>
      <c r="D814" s="93">
        <f>'CALCULATION of avg returns'!AQ814</f>
        <v>1.901404891853669E-2</v>
      </c>
      <c r="E814" s="94">
        <f>'CALCULATION of avg returns'!AR814</f>
        <v>1.6687375908905799E-2</v>
      </c>
      <c r="F814" s="7">
        <f>'CALCULATION of avg returns'!AS814</f>
        <v>7.7581613046399127E-3</v>
      </c>
    </row>
    <row r="815" spans="1:6" x14ac:dyDescent="0.25">
      <c r="A815" s="86">
        <v>2023</v>
      </c>
      <c r="B815" s="91">
        <f>'CALCULATION of avg returns'!AO815</f>
        <v>-5.6181669045024625E-3</v>
      </c>
      <c r="C815" s="92">
        <f>'CALCULATION of avg returns'!AP815</f>
        <v>-2.1664459062031936E-3</v>
      </c>
      <c r="D815" s="93">
        <f>'CALCULATION of avg returns'!AQ815</f>
        <v>-2.8838166557151653E-3</v>
      </c>
      <c r="E815" s="94">
        <f>'CALCULATION of avg returns'!AR815</f>
        <v>-3.7020451778841212E-3</v>
      </c>
      <c r="F815" s="7">
        <f>'CALCULATION of avg returns'!AS815</f>
        <v>8.8913065388387317E-4</v>
      </c>
    </row>
    <row r="816" spans="1:6" x14ac:dyDescent="0.25">
      <c r="A816" s="86">
        <v>2023</v>
      </c>
      <c r="B816" s="91">
        <f>'CALCULATION of avg returns'!AO816</f>
        <v>9.7630428150106627E-3</v>
      </c>
      <c r="C816" s="92">
        <f>'CALCULATION of avg returns'!AP816</f>
        <v>1.3424379122466167E-3</v>
      </c>
      <c r="D816" s="93">
        <f>'CALCULATION of avg returns'!AQ816</f>
        <v>2.8846966840916674E-4</v>
      </c>
      <c r="E816" s="94">
        <f>'CALCULATION of avg returns'!AR816</f>
        <v>-3.7807060671392486E-4</v>
      </c>
      <c r="F816" s="7">
        <f>'CALCULATION of avg returns'!AS816</f>
        <v>-4.1478894319171775E-3</v>
      </c>
    </row>
    <row r="817" spans="1:6" x14ac:dyDescent="0.25">
      <c r="A817" s="86">
        <v>2023</v>
      </c>
      <c r="B817" s="91">
        <f>'CALCULATION of avg returns'!AO817</f>
        <v>1.0429605756426237E-2</v>
      </c>
      <c r="C817" s="92">
        <f>'CALCULATION of avg returns'!AP817</f>
        <v>9.9312080348415224E-3</v>
      </c>
      <c r="D817" s="93">
        <f>'CALCULATION of avg returns'!AQ817</f>
        <v>9.6534887305525126E-3</v>
      </c>
      <c r="E817" s="94">
        <f>'CALCULATION of avg returns'!AR817</f>
        <v>9.7751171163564694E-3</v>
      </c>
      <c r="F817" s="7">
        <f>'CALCULATION of avg returns'!AS817</f>
        <v>-6.8897692329002109E-3</v>
      </c>
    </row>
    <row r="818" spans="1:6" x14ac:dyDescent="0.25">
      <c r="A818" s="86">
        <v>2023</v>
      </c>
      <c r="B818" s="91">
        <f>'CALCULATION of avg returns'!AO818</f>
        <v>1.1185806208676034E-2</v>
      </c>
      <c r="C818" s="92">
        <f>'CALCULATION of avg returns'!AP818</f>
        <v>6.8300894734306186E-3</v>
      </c>
      <c r="D818" s="93">
        <f>'CALCULATION of avg returns'!AQ818</f>
        <v>8.2881702743765728E-3</v>
      </c>
      <c r="E818" s="94">
        <f>'CALCULATION of avg returns'!AR818</f>
        <v>7.4830085069991243E-3</v>
      </c>
      <c r="F818" s="7">
        <f>'CALCULATION of avg returns'!AS818</f>
        <v>1.931611819807352E-2</v>
      </c>
    </row>
    <row r="819" spans="1:6" x14ac:dyDescent="0.25">
      <c r="A819" s="86">
        <v>2023</v>
      </c>
      <c r="B819" s="91">
        <f>'CALCULATION of avg returns'!AO819</f>
        <v>3.0995695650747018E-3</v>
      </c>
      <c r="C819" s="92">
        <f>'CALCULATION of avg returns'!AP819</f>
        <v>3.5576048406996187E-3</v>
      </c>
      <c r="D819" s="93">
        <f>'CALCULATION of avg returns'!AQ819</f>
        <v>5.1112733737579122E-3</v>
      </c>
      <c r="E819" s="94">
        <f>'CALCULATION of avg returns'!AR819</f>
        <v>4.3671048663621696E-3</v>
      </c>
      <c r="F819" s="7">
        <f>'CALCULATION of avg returns'!AS819</f>
        <v>5.7237467758598183E-3</v>
      </c>
    </row>
    <row r="820" spans="1:6" x14ac:dyDescent="0.25">
      <c r="A820" s="86">
        <v>2023</v>
      </c>
      <c r="B820" s="91">
        <f>'CALCULATION of avg returns'!AO820</f>
        <v>-6.638569213635378E-3</v>
      </c>
      <c r="C820" s="92">
        <f>'CALCULATION of avg returns'!AP820</f>
        <v>1.0312040132552552E-3</v>
      </c>
      <c r="D820" s="93">
        <f>'CALCULATION of avg returns'!AQ820</f>
        <v>-2.0433451576849829E-3</v>
      </c>
      <c r="E820" s="94">
        <f>'CALCULATION of avg returns'!AR820</f>
        <v>-2.7022819269604259E-3</v>
      </c>
      <c r="F820" s="7">
        <f>'CALCULATION of avg returns'!AS820</f>
        <v>-1.8748350335646825E-3</v>
      </c>
    </row>
    <row r="821" spans="1:6" x14ac:dyDescent="0.25">
      <c r="A821" s="86">
        <v>2023</v>
      </c>
      <c r="B821" s="91">
        <f>'CALCULATION of avg returns'!AO821</f>
        <v>4.1878256281737847E-3</v>
      </c>
      <c r="C821" s="92">
        <f>'CALCULATION of avg returns'!AP821</f>
        <v>-6.4338033125837584E-3</v>
      </c>
      <c r="D821" s="93">
        <f>'CALCULATION of avg returns'!AQ821</f>
        <v>-6.2886650646761999E-3</v>
      </c>
      <c r="E821" s="94">
        <f>'CALCULATION of avg returns'!AR821</f>
        <v>-5.768063628703188E-3</v>
      </c>
      <c r="F821" s="7">
        <f>'CALCULATION of avg returns'!AS821</f>
        <v>-4.1274774406368075E-3</v>
      </c>
    </row>
    <row r="822" spans="1:6" x14ac:dyDescent="0.25">
      <c r="A822" s="86">
        <v>2023</v>
      </c>
      <c r="B822" s="91">
        <f>'CALCULATION of avg returns'!AO822</f>
        <v>3.0210488293436312E-3</v>
      </c>
      <c r="C822" s="92">
        <f>'CALCULATION of avg returns'!AP822</f>
        <v>1.0700198876087827E-4</v>
      </c>
      <c r="D822" s="93">
        <f>'CALCULATION of avg returns'!AQ822</f>
        <v>-8.4526504571779705E-4</v>
      </c>
      <c r="E822" s="94">
        <f>'CALCULATION of avg returns'!AR822</f>
        <v>-6.1524066484426642E-4</v>
      </c>
      <c r="F822" s="7">
        <f>'CALCULATION of avg returns'!AS822</f>
        <v>-4.362215846874848E-3</v>
      </c>
    </row>
    <row r="823" spans="1:6" x14ac:dyDescent="0.25">
      <c r="A823" s="86">
        <v>2023</v>
      </c>
      <c r="B823" s="91">
        <f>'CALCULATION of avg returns'!AO823</f>
        <v>-1.5037922191302358E-2</v>
      </c>
      <c r="C823" s="92">
        <f>'CALCULATION of avg returns'!AP823</f>
        <v>-8.4116700854447585E-3</v>
      </c>
      <c r="D823" s="93">
        <f>'CALCULATION of avg returns'!AQ823</f>
        <v>-8.9600329564432993E-3</v>
      </c>
      <c r="E823" s="94">
        <f>'CALCULATION of avg returns'!AR823</f>
        <v>-8.0992429804958629E-3</v>
      </c>
      <c r="F823" s="7">
        <f>'CALCULATION of avg returns'!AS823</f>
        <v>-1.4731820650119239E-2</v>
      </c>
    </row>
    <row r="824" spans="1:6" x14ac:dyDescent="0.25">
      <c r="A824" s="86">
        <v>2023</v>
      </c>
      <c r="B824" s="91">
        <f>'CALCULATION of avg returns'!AO824</f>
        <v>-3.632959216459667E-2</v>
      </c>
      <c r="C824" s="92">
        <f>'CALCULATION of avg returns'!AP824</f>
        <v>-2.3399014778325032E-2</v>
      </c>
      <c r="D824" s="93">
        <f>'CALCULATION of avg returns'!AQ824</f>
        <v>-2.4035214038108783E-2</v>
      </c>
      <c r="E824" s="94">
        <f>'CALCULATION of avg returns'!AR824</f>
        <v>-2.3642740540802711E-2</v>
      </c>
      <c r="F824" s="7">
        <f>'CALCULATION of avg returns'!AS824</f>
        <v>-2.6139650531820654E-2</v>
      </c>
    </row>
    <row r="825" spans="1:6" x14ac:dyDescent="0.25">
      <c r="A825" s="86">
        <v>2023</v>
      </c>
      <c r="B825" s="91">
        <f>'CALCULATION of avg returns'!AO825</f>
        <v>2.2453953873393238E-2</v>
      </c>
      <c r="C825" s="92">
        <f>'CALCULATION of avg returns'!AP825</f>
        <v>2.4325384882068514E-2</v>
      </c>
      <c r="D825" s="93">
        <f>'CALCULATION of avg returns'!AQ825</f>
        <v>2.2991915181661243E-2</v>
      </c>
      <c r="E825" s="94">
        <f>'CALCULATION of avg returns'!AR825</f>
        <v>2.0738906307422218E-2</v>
      </c>
      <c r="F825" s="7">
        <f>'CALCULATION of avg returns'!AS825</f>
        <v>1.4915001683489415E-3</v>
      </c>
    </row>
    <row r="826" spans="1:6" x14ac:dyDescent="0.25">
      <c r="A826" s="86">
        <v>2023</v>
      </c>
      <c r="B826" s="91">
        <f>'CALCULATION of avg returns'!AO826</f>
        <v>-4.4708819196905454E-2</v>
      </c>
      <c r="C826" s="92">
        <f>'CALCULATION of avg returns'!AP826</f>
        <v>-3.3280271359924E-2</v>
      </c>
      <c r="D826" s="93">
        <f>'CALCULATION of avg returns'!AQ826</f>
        <v>-3.2710303534963001E-2</v>
      </c>
      <c r="E826" s="94">
        <f>'CALCULATION of avg returns'!AR826</f>
        <v>-3.2446765378440302E-2</v>
      </c>
      <c r="F826" s="7">
        <f>'CALCULATION of avg returns'!AS826</f>
        <v>-1.8359189466034129E-2</v>
      </c>
    </row>
    <row r="827" spans="1:6" x14ac:dyDescent="0.25">
      <c r="A827" s="86">
        <v>2023</v>
      </c>
      <c r="B827" s="91">
        <f>'CALCULATION of avg returns'!AO827</f>
        <v>2.5990230121829251E-2</v>
      </c>
      <c r="C827" s="92">
        <f>'CALCULATION of avg returns'!AP827</f>
        <v>3.961988304093559E-2</v>
      </c>
      <c r="D827" s="93">
        <f>'CALCULATION of avg returns'!AQ827</f>
        <v>3.5632940742429717E-2</v>
      </c>
      <c r="E827" s="94">
        <f>'CALCULATION of avg returns'!AR827</f>
        <v>3.3068891708556612E-2</v>
      </c>
      <c r="F827" s="7">
        <f>'CALCULATION of avg returns'!AS827</f>
        <v>2.1831547314558734E-3</v>
      </c>
    </row>
    <row r="828" spans="1:6" x14ac:dyDescent="0.25">
      <c r="A828" s="86">
        <v>2023</v>
      </c>
      <c r="B828" s="91">
        <f>'CALCULATION of avg returns'!AO828</f>
        <v>-1.2964216467996689E-2</v>
      </c>
      <c r="C828" s="92">
        <f>'CALCULATION of avg returns'!AP828</f>
        <v>-1.7419268886602481E-2</v>
      </c>
      <c r="D828" s="93">
        <f>'CALCULATION of avg returns'!AQ828</f>
        <v>-1.6852167502430716E-2</v>
      </c>
      <c r="E828" s="94">
        <f>'CALCULATION of avg returns'!AR828</f>
        <v>-1.6531674487127293E-2</v>
      </c>
      <c r="F828" s="7">
        <f>'CALCULATION of avg returns'!AS828</f>
        <v>2.7804397806477162E-3</v>
      </c>
    </row>
    <row r="829" spans="1:6" x14ac:dyDescent="0.25">
      <c r="A829" s="86">
        <v>2023</v>
      </c>
      <c r="B829" s="91">
        <f>'CALCULATION of avg returns'!AO829</f>
        <v>1.2030267455511019E-2</v>
      </c>
      <c r="C829" s="92">
        <f>'CALCULATION of avg returns'!AP829</f>
        <v>1.5291268535013579E-2</v>
      </c>
      <c r="D829" s="93">
        <f>'CALCULATION of avg returns'!AQ829</f>
        <v>1.6454081311696657E-2</v>
      </c>
      <c r="E829" s="94">
        <f>'CALCULATION of avg returns'!AR829</f>
        <v>1.6510955335622232E-2</v>
      </c>
      <c r="F829" s="7">
        <f>'CALCULATION of avg returns'!AS829</f>
        <v>-1.4432119587048729E-2</v>
      </c>
    </row>
    <row r="830" spans="1:6" x14ac:dyDescent="0.25">
      <c r="A830" s="86">
        <v>2023</v>
      </c>
      <c r="B830" s="91">
        <f>'CALCULATION of avg returns'!AO830</f>
        <v>1.9295263472228683E-2</v>
      </c>
      <c r="C830" s="92">
        <f>'CALCULATION of avg returns'!AP830</f>
        <v>4.1065248116449772E-3</v>
      </c>
      <c r="D830" s="93">
        <f>'CALCULATION of avg returns'!AQ830</f>
        <v>4.7976472219197364E-3</v>
      </c>
      <c r="E830" s="94">
        <f>'CALCULATION of avg returns'!AR830</f>
        <v>6.7012793941743452E-3</v>
      </c>
      <c r="F830" s="7">
        <f>'CALCULATION of avg returns'!AS830</f>
        <v>4.2317703543592732E-2</v>
      </c>
    </row>
    <row r="831" spans="1:6" x14ac:dyDescent="0.25">
      <c r="A831" s="86">
        <v>2023</v>
      </c>
      <c r="B831" s="91">
        <f>'CALCULATION of avg returns'!AO831</f>
        <v>1.521161040248756E-3</v>
      </c>
      <c r="C831" s="92">
        <f>'CALCULATION of avg returns'!AP831</f>
        <v>7.8321843666643836E-3</v>
      </c>
      <c r="D831" s="93">
        <f>'CALCULATION of avg returns'!AQ831</f>
        <v>7.4429765993407381E-3</v>
      </c>
      <c r="E831" s="94">
        <f>'CALCULATION of avg returns'!AR831</f>
        <v>7.7626233313988942E-3</v>
      </c>
      <c r="F831" s="7">
        <f>'CALCULATION of avg returns'!AS831</f>
        <v>-5.1243610429982009E-4</v>
      </c>
    </row>
    <row r="832" spans="1:6" x14ac:dyDescent="0.25">
      <c r="A832" s="86">
        <v>2023</v>
      </c>
      <c r="B832" s="91">
        <f>'CALCULATION of avg returns'!AO832</f>
        <v>8.4380590214103608E-3</v>
      </c>
      <c r="C832" s="92">
        <f>'CALCULATION of avg returns'!AP832</f>
        <v>1.2727366036408071E-2</v>
      </c>
      <c r="D832" s="93">
        <f>'CALCULATION of avg returns'!AQ832</f>
        <v>9.0118290956132663E-3</v>
      </c>
      <c r="E832" s="94">
        <f>'CALCULATION of avg returns'!AR832</f>
        <v>6.9685407818013525E-3</v>
      </c>
      <c r="F832" s="7">
        <f>'CALCULATION of avg returns'!AS832</f>
        <v>-9.4347883810867673E-4</v>
      </c>
    </row>
    <row r="833" spans="1:6" x14ac:dyDescent="0.25">
      <c r="A833" s="86">
        <v>2023</v>
      </c>
      <c r="B833" s="91">
        <f>'CALCULATION of avg returns'!AO833</f>
        <v>-8.7356219249607181E-3</v>
      </c>
      <c r="C833" s="92">
        <f>'CALCULATION of avg returns'!AP833</f>
        <v>-8.3396677163644958E-3</v>
      </c>
      <c r="D833" s="93">
        <f>'CALCULATION of avg returns'!AQ833</f>
        <v>-9.9032458215378774E-3</v>
      </c>
      <c r="E833" s="94">
        <f>'CALCULATION of avg returns'!AR833</f>
        <v>-9.1857825311268196E-3</v>
      </c>
      <c r="F833" s="7">
        <f>'CALCULATION of avg returns'!AS833</f>
        <v>-1.6953417685728434E-2</v>
      </c>
    </row>
    <row r="834" spans="1:6" x14ac:dyDescent="0.25">
      <c r="A834" s="86">
        <v>2023</v>
      </c>
      <c r="B834" s="91">
        <f>'CALCULATION of avg returns'!AO834</f>
        <v>-6.8317388857626407E-3</v>
      </c>
      <c r="C834" s="92">
        <f>'CALCULATION of avg returns'!AP834</f>
        <v>4.7706649730259931E-3</v>
      </c>
      <c r="D834" s="93">
        <f>'CALCULATION of avg returns'!AQ834</f>
        <v>5.0525573675782457E-3</v>
      </c>
      <c r="E834" s="94">
        <f>'CALCULATION of avg returns'!AR834</f>
        <v>5.180632675345723E-3</v>
      </c>
      <c r="F834" s="7">
        <f>'CALCULATION of avg returns'!AS834</f>
        <v>1.2297262704966394E-2</v>
      </c>
    </row>
    <row r="835" spans="1:6" x14ac:dyDescent="0.25">
      <c r="A835" s="86">
        <v>2023</v>
      </c>
      <c r="B835" s="91">
        <f>'CALCULATION of avg returns'!AO835</f>
        <v>1.8698367009281577E-3</v>
      </c>
      <c r="C835" s="92">
        <f>'CALCULATION of avg returns'!AP835</f>
        <v>-2.4303146331096964E-3</v>
      </c>
      <c r="D835" s="93">
        <f>'CALCULATION of avg returns'!AQ835</f>
        <v>-3.1809435662614981E-3</v>
      </c>
      <c r="E835" s="94">
        <f>'CALCULATION of avg returns'!AR835</f>
        <v>-2.397511564842923E-3</v>
      </c>
      <c r="F835" s="7">
        <f>'CALCULATION of avg returns'!AS835</f>
        <v>3.8612945707471123E-3</v>
      </c>
    </row>
    <row r="836" spans="1:6" x14ac:dyDescent="0.25">
      <c r="A836" s="86">
        <v>2023</v>
      </c>
      <c r="B836" s="91">
        <f>'CALCULATION of avg returns'!AO836</f>
        <v>1.6729255271016222E-2</v>
      </c>
      <c r="C836" s="92">
        <f>'CALCULATION of avg returns'!AP836</f>
        <v>1.2763834467087216E-2</v>
      </c>
      <c r="D836" s="93">
        <f>'CALCULATION of avg returns'!AQ836</f>
        <v>1.2028910434340786E-2</v>
      </c>
      <c r="E836" s="94">
        <f>'CALCULATION of avg returns'!AR836</f>
        <v>1.2085123529533915E-2</v>
      </c>
      <c r="F836" s="7">
        <f>'CALCULATION of avg returns'!AS836</f>
        <v>8.3282976733127165E-3</v>
      </c>
    </row>
    <row r="837" spans="1:6" x14ac:dyDescent="0.25">
      <c r="A837" s="86">
        <v>2023</v>
      </c>
      <c r="B837" s="91">
        <f>'CALCULATION of avg returns'!AO837</f>
        <v>2.1504778221544809E-2</v>
      </c>
      <c r="C837" s="92">
        <f>'CALCULATION of avg returns'!AP837</f>
        <v>1.5630562117730704E-2</v>
      </c>
      <c r="D837" s="93">
        <f>'CALCULATION of avg returns'!AQ837</f>
        <v>1.3556678505119718E-2</v>
      </c>
      <c r="E837" s="94">
        <f>'CALCULATION of avg returns'!AR837</f>
        <v>1.0466778838938295E-2</v>
      </c>
      <c r="F837" s="7">
        <f>'CALCULATION of avg returns'!AS837</f>
        <v>1.369380445522317E-2</v>
      </c>
    </row>
    <row r="838" spans="1:6" x14ac:dyDescent="0.25">
      <c r="A838" s="86">
        <v>2023</v>
      </c>
      <c r="B838" s="91">
        <f>'CALCULATION of avg returns'!AO838</f>
        <v>6.7850141581356259E-3</v>
      </c>
      <c r="C838" s="92">
        <f>'CALCULATION of avg returns'!AP838</f>
        <v>1.0585719545699186E-2</v>
      </c>
      <c r="D838" s="93">
        <f>'CALCULATION of avg returns'!AQ838</f>
        <v>1.2524952239389108E-2</v>
      </c>
      <c r="E838" s="94">
        <f>'CALCULATION of avg returns'!AR838</f>
        <v>1.250820851183577E-2</v>
      </c>
      <c r="F838" s="7">
        <f>'CALCULATION of avg returns'!AS838</f>
        <v>5.8330068160200857E-3</v>
      </c>
    </row>
    <row r="839" spans="1:6" x14ac:dyDescent="0.25">
      <c r="A839" s="86">
        <v>2023</v>
      </c>
      <c r="B839" s="91">
        <f>'CALCULATION of avg returns'!AO839</f>
        <v>-1.1358350551150437E-2</v>
      </c>
      <c r="C839" s="92">
        <f>'CALCULATION of avg returns'!AP839</f>
        <v>-4.8765791077821927E-3</v>
      </c>
      <c r="D839" s="93">
        <f>'CALCULATION of avg returns'!AQ839</f>
        <v>-3.6841857620101147E-3</v>
      </c>
      <c r="E839" s="94">
        <f>'CALCULATION of avg returns'!AR839</f>
        <v>-2.2221192748385749E-3</v>
      </c>
      <c r="F839" s="7">
        <f>'CALCULATION of avg returns'!AS839</f>
        <v>9.3353999135561E-3</v>
      </c>
    </row>
    <row r="840" spans="1:6" x14ac:dyDescent="0.25">
      <c r="A840" s="86">
        <v>2023</v>
      </c>
      <c r="B840" s="91">
        <f>'CALCULATION of avg returns'!AO840</f>
        <v>-1.244077774008957E-2</v>
      </c>
      <c r="C840" s="92">
        <f>'CALCULATION of avg returns'!AP840</f>
        <v>7.7802108049876721E-3</v>
      </c>
      <c r="D840" s="93">
        <f>'CALCULATION of avg returns'!AQ840</f>
        <v>7.091009553854115E-3</v>
      </c>
      <c r="E840" s="94">
        <f>'CALCULATION of avg returns'!AR840</f>
        <v>6.0575013812772562E-3</v>
      </c>
      <c r="F840" s="7">
        <f>'CALCULATION of avg returns'!AS840</f>
        <v>1.5956054026925934E-3</v>
      </c>
    </row>
    <row r="841" spans="1:6" x14ac:dyDescent="0.25">
      <c r="A841" s="86">
        <v>2023</v>
      </c>
      <c r="B841" s="91">
        <f>'CALCULATION of avg returns'!AO841</f>
        <v>-2.7865183478106691E-2</v>
      </c>
      <c r="C841" s="92">
        <f>'CALCULATION of avg returns'!AP841</f>
        <v>-3.7098622250786718E-3</v>
      </c>
      <c r="D841" s="93">
        <f>'CALCULATION of avg returns'!AQ841</f>
        <v>-3.9203089353499728E-3</v>
      </c>
      <c r="E841" s="94">
        <f>'CALCULATION of avg returns'!AR841</f>
        <v>-2.3459553422401718E-3</v>
      </c>
      <c r="F841" s="7">
        <f>'CALCULATION of avg returns'!AS841</f>
        <v>-5.9923696343034526E-3</v>
      </c>
    </row>
    <row r="842" spans="1:6" x14ac:dyDescent="0.25">
      <c r="A842" s="86">
        <v>2023</v>
      </c>
      <c r="B842" s="91">
        <f>'CALCULATION of avg returns'!AO842</f>
        <v>-1.0622172074628988E-2</v>
      </c>
      <c r="C842" s="92">
        <f>'CALCULATION of avg returns'!AP842</f>
        <v>-1.6241120328749501E-2</v>
      </c>
      <c r="D842" s="93">
        <f>'CALCULATION of avg returns'!AQ842</f>
        <v>-1.3353733890425367E-2</v>
      </c>
      <c r="E842" s="94">
        <f>'CALCULATION of avg returns'!AR842</f>
        <v>-1.3038718332228362E-2</v>
      </c>
      <c r="F842" s="7">
        <f>'CALCULATION of avg returns'!AS842</f>
        <v>1.6821157399733637E-3</v>
      </c>
    </row>
    <row r="843" spans="1:6" x14ac:dyDescent="0.25">
      <c r="A843" s="86">
        <v>2023</v>
      </c>
      <c r="B843" s="91">
        <f>'CALCULATION of avg returns'!AO843</f>
        <v>6.1859945397369316E-3</v>
      </c>
      <c r="C843" s="92">
        <f>'CALCULATION of avg returns'!AP843</f>
        <v>7.1782442884126656E-3</v>
      </c>
      <c r="D843" s="93">
        <f>'CALCULATION of avg returns'!AQ843</f>
        <v>8.4718670076726864E-3</v>
      </c>
      <c r="E843" s="94">
        <f>'CALCULATION of avg returns'!AR843</f>
        <v>9.8441742673504393E-3</v>
      </c>
      <c r="F843" s="7">
        <f>'CALCULATION of avg returns'!AS843</f>
        <v>7.8603945786799075E-3</v>
      </c>
    </row>
    <row r="844" spans="1:6" x14ac:dyDescent="0.25">
      <c r="A844" s="86">
        <v>2023</v>
      </c>
      <c r="B844" s="91">
        <f>'CALCULATION of avg returns'!AO844</f>
        <v>-7.7851304009349438E-4</v>
      </c>
      <c r="C844" s="92">
        <f>'CALCULATION of avg returns'!AP844</f>
        <v>4.4942388811817661E-4</v>
      </c>
      <c r="D844" s="93">
        <f>'CALCULATION of avg returns'!AQ844</f>
        <v>6.1508908145503006E-5</v>
      </c>
      <c r="E844" s="94">
        <f>'CALCULATION of avg returns'!AR844</f>
        <v>-1.0303616321791101E-3</v>
      </c>
      <c r="F844" s="7">
        <f>'CALCULATION of avg returns'!AS844</f>
        <v>1.3161304678775724E-3</v>
      </c>
    </row>
    <row r="845" spans="1:6" x14ac:dyDescent="0.25">
      <c r="A845" s="86">
        <v>2023</v>
      </c>
      <c r="B845" s="91">
        <f>'CALCULATION of avg returns'!AO845</f>
        <v>1.4516831274777231E-2</v>
      </c>
      <c r="C845" s="92">
        <f>'CALCULATION of avg returns'!AP845</f>
        <v>2.5064465125163159E-2</v>
      </c>
      <c r="D845" s="93">
        <f>'CALCULATION of avg returns'!AQ845</f>
        <v>2.8841172476930015E-2</v>
      </c>
      <c r="E845" s="94">
        <f>'CALCULATION of avg returns'!AR845</f>
        <v>2.7684297415708759E-2</v>
      </c>
      <c r="F845" s="7">
        <f>'CALCULATION of avg returns'!AS845</f>
        <v>9.6168048142291664E-3</v>
      </c>
    </row>
    <row r="846" spans="1:6" x14ac:dyDescent="0.25">
      <c r="A846" s="86">
        <v>2023</v>
      </c>
      <c r="B846" s="91">
        <f>'CALCULATION of avg returns'!AO846</f>
        <v>1.0864532158789063E-2</v>
      </c>
      <c r="C846" s="92">
        <f>'CALCULATION of avg returns'!AP846</f>
        <v>1.3557766298478047E-2</v>
      </c>
      <c r="D846" s="93">
        <f>'CALCULATION of avg returns'!AQ846</f>
        <v>1.2061960677916279E-2</v>
      </c>
      <c r="E846" s="94">
        <f>'CALCULATION of avg returns'!AR846</f>
        <v>9.5059412132581112E-3</v>
      </c>
      <c r="F846" s="7">
        <f>'CALCULATION of avg returns'!AS846</f>
        <v>5.4585035620527394E-3</v>
      </c>
    </row>
    <row r="847" spans="1:6" x14ac:dyDescent="0.25">
      <c r="A847" s="86">
        <v>2023</v>
      </c>
      <c r="B847" s="91">
        <f>'CALCULATION of avg returns'!AO847</f>
        <v>-1.434524674047831E-2</v>
      </c>
      <c r="C847" s="92">
        <f>'CALCULATION of avg returns'!AP847</f>
        <v>-1.6975003915213501E-2</v>
      </c>
      <c r="D847" s="93">
        <f>'CALCULATION of avg returns'!AQ847</f>
        <v>-1.6441486981077971E-2</v>
      </c>
      <c r="E847" s="94">
        <f>'CALCULATION of avg returns'!AR847</f>
        <v>-1.2233296959365227E-2</v>
      </c>
      <c r="F847" s="7">
        <f>'CALCULATION of avg returns'!AS847</f>
        <v>8.8634613151286439E-4</v>
      </c>
    </row>
    <row r="848" spans="1:6" x14ac:dyDescent="0.25">
      <c r="A848" s="86">
        <v>2023</v>
      </c>
      <c r="B848" s="91">
        <f>'CALCULATION of avg returns'!AO848</f>
        <v>8.9205762669600612E-3</v>
      </c>
      <c r="C848" s="92">
        <f>'CALCULATION of avg returns'!AP848</f>
        <v>1.466371129736084E-2</v>
      </c>
      <c r="D848" s="93">
        <f>'CALCULATION of avg returns'!AQ848</f>
        <v>1.1715519829995752E-2</v>
      </c>
      <c r="E848" s="94">
        <f>'CALCULATION of avg returns'!AR848</f>
        <v>8.64291565034217E-3</v>
      </c>
      <c r="F848" s="7">
        <f>'CALCULATION of avg returns'!AS848</f>
        <v>1.4577084503079182E-3</v>
      </c>
    </row>
    <row r="849" spans="1:6" x14ac:dyDescent="0.25">
      <c r="A849" s="86">
        <v>2023</v>
      </c>
      <c r="B849" s="91">
        <f>'CALCULATION of avg returns'!AO849</f>
        <v>-1.7750814515224104E-3</v>
      </c>
      <c r="C849" s="92">
        <f>'CALCULATION of avg returns'!AP849</f>
        <v>-3.3825527179884613E-3</v>
      </c>
      <c r="D849" s="93">
        <f>'CALCULATION of avg returns'!AQ849</f>
        <v>6.2100173058578928E-4</v>
      </c>
      <c r="E849" s="94">
        <f>'CALCULATION of avg returns'!AR849</f>
        <v>6.2779341850731612E-4</v>
      </c>
      <c r="F849" s="7">
        <f>'CALCULATION of avg returns'!AS849</f>
        <v>6.3523771474236737E-4</v>
      </c>
    </row>
    <row r="850" spans="1:6" x14ac:dyDescent="0.25">
      <c r="A850" s="86">
        <v>2023</v>
      </c>
      <c r="B850" s="91">
        <f>'CALCULATION of avg returns'!AO850</f>
        <v>7.6531760680670455E-4</v>
      </c>
      <c r="C850" s="92">
        <f>'CALCULATION of avg returns'!AP850</f>
        <v>1.068212875407116E-2</v>
      </c>
      <c r="D850" s="93">
        <f>'CALCULATION of avg returns'!AQ850</f>
        <v>9.6400881640251405E-3</v>
      </c>
      <c r="E850" s="94">
        <f>'CALCULATION of avg returns'!AR850</f>
        <v>9.2597583837950286E-3</v>
      </c>
      <c r="F850" s="7">
        <f>'CALCULATION of avg returns'!AS850</f>
        <v>-9.1165952644283279E-4</v>
      </c>
    </row>
    <row r="851" spans="1:6" x14ac:dyDescent="0.25">
      <c r="A851" s="86">
        <v>2023</v>
      </c>
      <c r="B851" s="91">
        <f>'CALCULATION of avg returns'!AO851</f>
        <v>3.6549707602340463E-3</v>
      </c>
      <c r="C851" s="92">
        <f>'CALCULATION of avg returns'!AP851</f>
        <v>3.6733061788804182E-3</v>
      </c>
      <c r="D851" s="93">
        <f>'CALCULATION of avg returns'!AQ851</f>
        <v>6.0406916173825504E-3</v>
      </c>
      <c r="E851" s="94">
        <f>'CALCULATION of avg returns'!AR851</f>
        <v>6.4953562208835639E-3</v>
      </c>
      <c r="F851" s="7">
        <f>'CALCULATION of avg returns'!AS851</f>
        <v>1.5185988394707331E-3</v>
      </c>
    </row>
    <row r="852" spans="1:6" x14ac:dyDescent="0.25">
      <c r="A852" s="86">
        <v>2023</v>
      </c>
      <c r="B852" s="91">
        <f>'CALCULATION of avg returns'!AO852</f>
        <v>7.8323715614319594E-3</v>
      </c>
      <c r="C852" s="92">
        <f>'CALCULATION of avg returns'!AP852</f>
        <v>5.8949443930504794E-3</v>
      </c>
      <c r="D852" s="93">
        <f>'CALCULATION of avg returns'!AQ852</f>
        <v>4.0321493714786686E-3</v>
      </c>
      <c r="E852" s="94">
        <f>'CALCULATION of avg returns'!AR852</f>
        <v>2.216987668006066E-3</v>
      </c>
      <c r="F852" s="7">
        <f>'CALCULATION of avg returns'!AS852</f>
        <v>3.6284701901489504E-3</v>
      </c>
    </row>
    <row r="853" spans="1:6" x14ac:dyDescent="0.25">
      <c r="A853" s="86">
        <v>2023</v>
      </c>
      <c r="B853" s="91">
        <f>'CALCULATION of avg returns'!AO853</f>
        <v>2.8684514809215076E-3</v>
      </c>
      <c r="C853" s="92">
        <f>'CALCULATION of avg returns'!AP853</f>
        <v>-6.4947706187989665E-3</v>
      </c>
      <c r="D853" s="93">
        <f>'CALCULATION of avg returns'!AQ853</f>
        <v>-7.2913660292595137E-3</v>
      </c>
      <c r="E853" s="94">
        <f>'CALCULATION of avg returns'!AR853</f>
        <v>-7.9423210992173483E-3</v>
      </c>
      <c r="F853" s="7">
        <f>'CALCULATION of avg returns'!AS853</f>
        <v>-5.4786895674300441E-3</v>
      </c>
    </row>
    <row r="854" spans="1:6" x14ac:dyDescent="0.25">
      <c r="A854" s="86">
        <v>2023</v>
      </c>
      <c r="B854" s="91">
        <f>'CALCULATION of avg returns'!AO854</f>
        <v>-1.8846588767433156E-2</v>
      </c>
      <c r="C854" s="92">
        <f>'CALCULATION of avg returns'!AP854</f>
        <v>-1.7040713250472191E-2</v>
      </c>
      <c r="D854" s="93">
        <f>'CALCULATION of avg returns'!AQ854</f>
        <v>-1.595193235190703E-2</v>
      </c>
      <c r="E854" s="94">
        <f>'CALCULATION of avg returns'!AR854</f>
        <v>-1.543360879582254E-2</v>
      </c>
      <c r="F854" s="7">
        <f>'CALCULATION of avg returns'!AS854</f>
        <v>-1.0224858946784956E-2</v>
      </c>
    </row>
    <row r="855" spans="1:6" x14ac:dyDescent="0.25">
      <c r="A855" s="86">
        <v>2023</v>
      </c>
      <c r="B855" s="91">
        <f>'CALCULATION of avg returns'!AO855</f>
        <v>1.7479830964272088E-2</v>
      </c>
      <c r="C855" s="92">
        <f>'CALCULATION of avg returns'!AP855</f>
        <v>1.0111598780559242E-2</v>
      </c>
      <c r="D855" s="93">
        <f>'CALCULATION of avg returns'!AQ855</f>
        <v>7.2716029590273543E-3</v>
      </c>
      <c r="E855" s="94">
        <f>'CALCULATION of avg returns'!AR855</f>
        <v>6.8318847388615213E-3</v>
      </c>
      <c r="F855" s="7">
        <f>'CALCULATION of avg returns'!AS855</f>
        <v>2.5755533804643145E-3</v>
      </c>
    </row>
    <row r="856" spans="1:6" x14ac:dyDescent="0.25">
      <c r="A856" s="86">
        <v>2023</v>
      </c>
      <c r="B856" s="91">
        <f>'CALCULATION of avg returns'!AO856</f>
        <v>2.1432775488899932E-3</v>
      </c>
      <c r="C856" s="92">
        <f>'CALCULATION of avg returns'!AP856</f>
        <v>-1.4392895421836323E-3</v>
      </c>
      <c r="D856" s="93">
        <f>'CALCULATION of avg returns'!AQ856</f>
        <v>-1.9781494071237763E-3</v>
      </c>
      <c r="E856" s="94">
        <f>'CALCULATION of avg returns'!AR856</f>
        <v>-2.8879991744302775E-3</v>
      </c>
      <c r="F856" s="7">
        <f>'CALCULATION of avg returns'!AS856</f>
        <v>-5.8361735328321743E-3</v>
      </c>
    </row>
    <row r="857" spans="1:6" x14ac:dyDescent="0.25">
      <c r="A857" s="86">
        <v>2023</v>
      </c>
      <c r="B857" s="91">
        <f>'CALCULATION of avg returns'!AO857</f>
        <v>-2.1331530772810949E-2</v>
      </c>
      <c r="C857" s="92">
        <f>'CALCULATION of avg returns'!AP857</f>
        <v>-1.1139052447933569E-2</v>
      </c>
      <c r="D857" s="93">
        <f>'CALCULATION of avg returns'!AQ857</f>
        <v>-8.7188308063835245E-3</v>
      </c>
      <c r="E857" s="94">
        <f>'CALCULATION of avg returns'!AR857</f>
        <v>-8.9980770903765241E-3</v>
      </c>
      <c r="F857" s="7">
        <f>'CALCULATION of avg returns'!AS857</f>
        <v>-3.9361357250917734E-3</v>
      </c>
    </row>
    <row r="858" spans="1:6" x14ac:dyDescent="0.25">
      <c r="A858" s="86">
        <v>2023</v>
      </c>
      <c r="B858" s="91">
        <f>'CALCULATION of avg returns'!AO858</f>
        <v>8.5374276753061515E-3</v>
      </c>
      <c r="C858" s="92">
        <f>'CALCULATION of avg returns'!AP858</f>
        <v>1.6874394820177531E-2</v>
      </c>
      <c r="D858" s="93">
        <f>'CALCULATION of avg returns'!AQ858</f>
        <v>1.4398723994962058E-2</v>
      </c>
      <c r="E858" s="94">
        <f>'CALCULATION of avg returns'!AR858</f>
        <v>1.1652810129877702E-2</v>
      </c>
      <c r="F858" s="7">
        <f>'CALCULATION of avg returns'!AS858</f>
        <v>2.9508845873235786E-3</v>
      </c>
    </row>
    <row r="859" spans="1:6" x14ac:dyDescent="0.25">
      <c r="A859" s="86">
        <v>2023</v>
      </c>
      <c r="B859" s="91">
        <f>'CALCULATION of avg returns'!AO859</f>
        <v>-1.5796387151822886E-2</v>
      </c>
      <c r="C859" s="92">
        <f>'CALCULATION of avg returns'!AP859</f>
        <v>-9.684852592341555E-3</v>
      </c>
      <c r="D859" s="93">
        <f>'CALCULATION of avg returns'!AQ859</f>
        <v>-8.398791951478744E-3</v>
      </c>
      <c r="E859" s="94">
        <f>'CALCULATION of avg returns'!AR859</f>
        <v>-8.6026588948503024E-3</v>
      </c>
      <c r="F859" s="7">
        <f>'CALCULATION of avg returns'!AS859</f>
        <v>-1.0773653225740943E-2</v>
      </c>
    </row>
    <row r="860" spans="1:6" x14ac:dyDescent="0.25">
      <c r="A860" s="86">
        <v>2023</v>
      </c>
      <c r="B860" s="91">
        <f>'CALCULATION of avg returns'!AO860</f>
        <v>1.2376802336192762E-2</v>
      </c>
      <c r="C860" s="92">
        <f>'CALCULATION of avg returns'!AP860</f>
        <v>8.492961312884505E-3</v>
      </c>
      <c r="D860" s="93">
        <f>'CALCULATION of avg returns'!AQ860</f>
        <v>7.7296385828461329E-3</v>
      </c>
      <c r="E860" s="94">
        <f>'CALCULATION of avg returns'!AR860</f>
        <v>6.967500090545877E-3</v>
      </c>
      <c r="F860" s="7">
        <f>'CALCULATION of avg returns'!AS860</f>
        <v>5.2568704262083606E-3</v>
      </c>
    </row>
    <row r="861" spans="1:6" x14ac:dyDescent="0.25">
      <c r="A861" s="86">
        <v>2023</v>
      </c>
      <c r="B861" s="91">
        <f>'CALCULATION of avg returns'!AO861</f>
        <v>5.7465436230272771E-4</v>
      </c>
      <c r="C861" s="92">
        <f>'CALCULATION of avg returns'!AP861</f>
        <v>5.4084499396044525E-3</v>
      </c>
      <c r="D861" s="93">
        <f>'CALCULATION of avg returns'!AQ861</f>
        <v>5.3622159896066952E-3</v>
      </c>
      <c r="E861" s="94">
        <f>'CALCULATION of avg returns'!AR861</f>
        <v>5.5749964406943851E-3</v>
      </c>
      <c r="F861" s="7">
        <f>'CALCULATION of avg returns'!AS861</f>
        <v>8.3784298262311874E-3</v>
      </c>
    </row>
    <row r="862" spans="1:6" x14ac:dyDescent="0.25">
      <c r="A862" s="86">
        <v>2023</v>
      </c>
      <c r="B862" s="91">
        <f>'CALCULATION of avg returns'!AO862</f>
        <v>-2.4099099099099075E-2</v>
      </c>
      <c r="C862" s="92">
        <f>'CALCULATION of avg returns'!AP862</f>
        <v>-1.4649801902010477E-2</v>
      </c>
      <c r="D862" s="93">
        <f>'CALCULATION of avg returns'!AQ862</f>
        <v>-1.1314482627972921E-2</v>
      </c>
      <c r="E862" s="94">
        <f>'CALCULATION of avg returns'!AR862</f>
        <v>-8.8481858759883077E-3</v>
      </c>
      <c r="F862" s="7">
        <f>'CALCULATION of avg returns'!AS862</f>
        <v>-7.7896826145934768E-3</v>
      </c>
    </row>
    <row r="863" spans="1:6" x14ac:dyDescent="0.25">
      <c r="A863" s="86">
        <v>2023</v>
      </c>
      <c r="B863" s="91">
        <f>'CALCULATION of avg returns'!AO863</f>
        <v>-7.0274636510501828E-3</v>
      </c>
      <c r="C863" s="92">
        <f>'CALCULATION of avg returns'!AP863</f>
        <v>-1.1672152258568441E-2</v>
      </c>
      <c r="D863" s="93">
        <f>'CALCULATION of avg returns'!AQ863</f>
        <v>-1.0093590968916275E-2</v>
      </c>
      <c r="E863" s="94">
        <f>'CALCULATION of avg returns'!AR863</f>
        <v>-9.1121242376489761E-3</v>
      </c>
      <c r="F863" s="7">
        <f>'CALCULATION of avg returns'!AS863</f>
        <v>-2.8253232678077536E-3</v>
      </c>
    </row>
    <row r="864" spans="1:6" x14ac:dyDescent="0.25">
      <c r="A864" s="86">
        <v>2023</v>
      </c>
      <c r="B864" s="91">
        <f>'CALCULATION of avg returns'!AO864</f>
        <v>2.1034037954237128E-3</v>
      </c>
      <c r="C864" s="92">
        <f>'CALCULATION of avg returns'!AP864</f>
        <v>1.0468899985792013E-2</v>
      </c>
      <c r="D864" s="93">
        <f>'CALCULATION of avg returns'!AQ864</f>
        <v>1.1136663194860506E-2</v>
      </c>
      <c r="E864" s="94">
        <f>'CALCULATION of avg returns'!AR864</f>
        <v>9.5843930390233246E-3</v>
      </c>
      <c r="F864" s="7">
        <f>'CALCULATION of avg returns'!AS864</f>
        <v>-5.0969927742628872E-4</v>
      </c>
    </row>
    <row r="865" spans="1:6" x14ac:dyDescent="0.25">
      <c r="A865" s="86">
        <v>2023</v>
      </c>
      <c r="B865" s="91">
        <f>'CALCULATION of avg returns'!AO865</f>
        <v>5.3228499860839577E-3</v>
      </c>
      <c r="C865" s="92">
        <f>'CALCULATION of avg returns'!AP865</f>
        <v>-2.7710140951335139E-3</v>
      </c>
      <c r="D865" s="93">
        <f>'CALCULATION of avg returns'!AQ865</f>
        <v>-1.5906837889265927E-3</v>
      </c>
      <c r="E865" s="94">
        <f>'CALCULATION of avg returns'!AR865</f>
        <v>-1.4294217380322939E-3</v>
      </c>
      <c r="F865" s="7">
        <f>'CALCULATION of avg returns'!AS865</f>
        <v>8.4102362720073695E-3</v>
      </c>
    </row>
    <row r="866" spans="1:6" x14ac:dyDescent="0.25">
      <c r="A866" s="86">
        <v>2023</v>
      </c>
      <c r="B866" s="91">
        <f>'CALCULATION of avg returns'!AO866</f>
        <v>6.3443725415557716E-3</v>
      </c>
      <c r="C866" s="92">
        <f>'CALCULATION of avg returns'!AP866</f>
        <v>3.3633443610677316E-3</v>
      </c>
      <c r="D866" s="93">
        <f>'CALCULATION of avg returns'!AQ866</f>
        <v>5.0444297854162427E-4</v>
      </c>
      <c r="E866" s="94">
        <f>'CALCULATION of avg returns'!AR866</f>
        <v>5.9606865627140349E-4</v>
      </c>
      <c r="F866" s="7">
        <f>'CALCULATION of avg returns'!AS866</f>
        <v>3.0558710584662618E-4</v>
      </c>
    </row>
    <row r="867" spans="1:6" x14ac:dyDescent="0.25">
      <c r="A867" s="86">
        <v>2023</v>
      </c>
      <c r="B867" s="91">
        <f>'CALCULATION of avg returns'!AO867</f>
        <v>-7.8288877935834035E-3</v>
      </c>
      <c r="C867" s="92">
        <f>'CALCULATION of avg returns'!AP867</f>
        <v>-3.7565122018097968E-3</v>
      </c>
      <c r="D867" s="93">
        <f>'CALCULATION of avg returns'!AQ867</f>
        <v>-3.6456717344090432E-3</v>
      </c>
      <c r="E867" s="94">
        <f>'CALCULATION of avg returns'!AR867</f>
        <v>-2.4520533314077325E-3</v>
      </c>
      <c r="F867" s="7">
        <f>'CALCULATION of avg returns'!AS867</f>
        <v>-2.7102432325022741E-3</v>
      </c>
    </row>
    <row r="868" spans="1:6" x14ac:dyDescent="0.25">
      <c r="A868" s="86">
        <v>2023</v>
      </c>
      <c r="B868" s="91">
        <f>'CALCULATION of avg returns'!AO868</f>
        <v>-6.0768502044871546E-3</v>
      </c>
      <c r="C868" s="92">
        <f>'CALCULATION of avg returns'!AP868</f>
        <v>-1.169735502160445E-3</v>
      </c>
      <c r="D868" s="93">
        <f>'CALCULATION of avg returns'!AQ868</f>
        <v>-1.2135644448513436E-3</v>
      </c>
      <c r="E868" s="94">
        <f>'CALCULATION of avg returns'!AR868</f>
        <v>-1.5924743522653716E-3</v>
      </c>
      <c r="F868" s="7">
        <f>'CALCULATION of avg returns'!AS868</f>
        <v>-3.1540524898310521E-3</v>
      </c>
    </row>
    <row r="869" spans="1:6" x14ac:dyDescent="0.25">
      <c r="A869" s="86">
        <v>2023</v>
      </c>
      <c r="B869" s="91">
        <f>'CALCULATION of avg returns'!AO869</f>
        <v>9.7056909057095971E-3</v>
      </c>
      <c r="C869" s="92">
        <f>'CALCULATION of avg returns'!AP869</f>
        <v>5.0357531585398796E-3</v>
      </c>
      <c r="D869" s="93">
        <f>'CALCULATION of avg returns'!AQ869</f>
        <v>3.9064649243464129E-3</v>
      </c>
      <c r="E869" s="94">
        <f>'CALCULATION of avg returns'!AR869</f>
        <v>3.389405539955767E-3</v>
      </c>
      <c r="F869" s="7">
        <f>'CALCULATION of avg returns'!AS869</f>
        <v>9.7694757251983629E-3</v>
      </c>
    </row>
    <row r="870" spans="1:6" x14ac:dyDescent="0.25">
      <c r="A870" s="86">
        <v>2023</v>
      </c>
      <c r="B870" s="91">
        <f>'CALCULATION of avg returns'!AO870</f>
        <v>-5.6062716566705473E-3</v>
      </c>
      <c r="C870" s="92">
        <f>'CALCULATION of avg returns'!AP870</f>
        <v>4.9248421788570711E-3</v>
      </c>
      <c r="D870" s="93">
        <f>'CALCULATION of avg returns'!AQ870</f>
        <v>3.7679491395374849E-3</v>
      </c>
      <c r="E870" s="94">
        <f>'CALCULATION of avg returns'!AR870</f>
        <v>4.6589904968639649E-3</v>
      </c>
      <c r="F870" s="7">
        <f>'CALCULATION of avg returns'!AS870</f>
        <v>5.0589855905762704E-3</v>
      </c>
    </row>
    <row r="871" spans="1:6" x14ac:dyDescent="0.25">
      <c r="A871" s="86">
        <v>2023</v>
      </c>
      <c r="B871" s="91">
        <f>'CALCULATION of avg returns'!AO871</f>
        <v>1.0233850428340062E-2</v>
      </c>
      <c r="C871" s="92">
        <f>'CALCULATION of avg returns'!AP871</f>
        <v>1.0384587839289645E-2</v>
      </c>
      <c r="D871" s="93">
        <f>'CALCULATION of avg returns'!AQ871</f>
        <v>6.3496180219040658E-3</v>
      </c>
      <c r="E871" s="94">
        <f>'CALCULATION of avg returns'!AR871</f>
        <v>3.8867129556098079E-3</v>
      </c>
      <c r="F871" s="7">
        <f>'CALCULATION of avg returns'!AS871</f>
        <v>-1.5099223468507919E-3</v>
      </c>
    </row>
    <row r="872" spans="1:6" x14ac:dyDescent="0.25">
      <c r="A872" s="86">
        <v>2023</v>
      </c>
      <c r="B872" s="91">
        <f>'CALCULATION of avg returns'!AO872</f>
        <v>-2.367528419508633E-2</v>
      </c>
      <c r="C872" s="92">
        <f>'CALCULATION of avg returns'!AP872</f>
        <v>-5.1716688943793949E-2</v>
      </c>
      <c r="D872" s="93">
        <f>'CALCULATION of avg returns'!AQ872</f>
        <v>-4.5900824017452199E-2</v>
      </c>
      <c r="E872" s="94">
        <f>'CALCULATION of avg returns'!AR872</f>
        <v>-3.9776356873772449E-2</v>
      </c>
      <c r="F872" s="7">
        <f>'CALCULATION of avg returns'!AS872</f>
        <v>-9.9266171006709755E-3</v>
      </c>
    </row>
    <row r="873" spans="1:6" x14ac:dyDescent="0.25">
      <c r="A873" s="86">
        <v>2023</v>
      </c>
      <c r="B873" s="91">
        <f>'CALCULATION of avg returns'!AO873</f>
        <v>-2.6021737599474317E-2</v>
      </c>
      <c r="C873" s="92">
        <f>'CALCULATION of avg returns'!AP873</f>
        <v>-9.6281847757220072E-3</v>
      </c>
      <c r="D873" s="93">
        <f>'CALCULATION of avg returns'!AQ873</f>
        <v>-1.2406377579429891E-2</v>
      </c>
      <c r="E873" s="94">
        <f>'CALCULATION of avg returns'!AR873</f>
        <v>-1.2630839392799626E-2</v>
      </c>
      <c r="F873" s="7">
        <f>'CALCULATION of avg returns'!AS873</f>
        <v>-2.1024000130104057E-2</v>
      </c>
    </row>
    <row r="874" spans="1:6" x14ac:dyDescent="0.25">
      <c r="A874" s="86">
        <v>2023</v>
      </c>
      <c r="B874" s="91">
        <f>'CALCULATION of avg returns'!AO874</f>
        <v>-4.5070558320579523E-3</v>
      </c>
      <c r="C874" s="92">
        <f>'CALCULATION of avg returns'!AP874</f>
        <v>9.1539348981635859E-3</v>
      </c>
      <c r="D874" s="93">
        <f>'CALCULATION of avg returns'!AQ874</f>
        <v>7.6102733892348092E-3</v>
      </c>
      <c r="E874" s="94">
        <f>'CALCULATION of avg returns'!AR874</f>
        <v>4.6220207172320204E-3</v>
      </c>
      <c r="F874" s="7">
        <f>'CALCULATION of avg returns'!AS874</f>
        <v>-3.6242417194798549E-3</v>
      </c>
    </row>
    <row r="875" spans="1:6" x14ac:dyDescent="0.25">
      <c r="A875" s="86">
        <v>2023</v>
      </c>
      <c r="B875" s="91">
        <f>'CALCULATION of avg returns'!AO875</f>
        <v>1.5289261200624779E-2</v>
      </c>
      <c r="C875" s="92">
        <f>'CALCULATION of avg returns'!AP875</f>
        <v>2.0755872758095147E-2</v>
      </c>
      <c r="D875" s="93">
        <f>'CALCULATION of avg returns'!AQ875</f>
        <v>2.0098719691792857E-2</v>
      </c>
      <c r="E875" s="94">
        <f>'CALCULATION of avg returns'!AR875</f>
        <v>1.8122528033897654E-2</v>
      </c>
      <c r="F875" s="7">
        <f>'CALCULATION of avg returns'!AS875</f>
        <v>1.5338872370578216E-3</v>
      </c>
    </row>
    <row r="876" spans="1:6" x14ac:dyDescent="0.25">
      <c r="A876" s="86">
        <v>2023</v>
      </c>
      <c r="B876" s="91">
        <f>'CALCULATION of avg returns'!AO876</f>
        <v>-2.8615714796707565E-3</v>
      </c>
      <c r="C876" s="92">
        <f>'CALCULATION of avg returns'!AP876</f>
        <v>-4.8392273983308698E-3</v>
      </c>
      <c r="D876" s="93">
        <f>'CALCULATION of avg returns'!AQ876</f>
        <v>-4.3205467557385782E-3</v>
      </c>
      <c r="E876" s="94">
        <f>'CALCULATION of avg returns'!AR876</f>
        <v>-3.7493016233120487E-3</v>
      </c>
      <c r="F876" s="7">
        <f>'CALCULATION of avg returns'!AS876</f>
        <v>1.1607227083807325E-2</v>
      </c>
    </row>
    <row r="877" spans="1:6" x14ac:dyDescent="0.25">
      <c r="A877" s="86">
        <v>2023</v>
      </c>
      <c r="B877" s="91">
        <f>'CALCULATION of avg returns'!AO877</f>
        <v>-7.17445892622285E-3</v>
      </c>
      <c r="C877" s="92">
        <f>'CALCULATION of avg returns'!AP877</f>
        <v>-1.4374414943756983E-4</v>
      </c>
      <c r="D877" s="93">
        <f>'CALCULATION of avg returns'!AQ877</f>
        <v>-1.9762428879872371E-3</v>
      </c>
      <c r="E877" s="94">
        <f>'CALCULATION of avg returns'!AR877</f>
        <v>-5.7455371281584936E-3</v>
      </c>
      <c r="F877" s="7">
        <f>'CALCULATION of avg returns'!AS877</f>
        <v>-1.326502205808738E-2</v>
      </c>
    </row>
    <row r="878" spans="1:6" x14ac:dyDescent="0.25">
      <c r="A878" s="86">
        <v>2023</v>
      </c>
      <c r="B878" s="91">
        <f>'CALCULATION of avg returns'!AO878</f>
        <v>-9.4062387089002639E-3</v>
      </c>
      <c r="C878" s="92">
        <f>'CALCULATION of avg returns'!AP878</f>
        <v>-2.1010701712554786E-2</v>
      </c>
      <c r="D878" s="93">
        <f>'CALCULATION of avg returns'!AQ878</f>
        <v>-2.2239760971897383E-2</v>
      </c>
      <c r="E878" s="94">
        <f>'CALCULATION of avg returns'!AR878</f>
        <v>-2.0575978221347584E-2</v>
      </c>
      <c r="F878" s="7">
        <f>'CALCULATION of avg returns'!AS878</f>
        <v>-1.5534968271307386E-2</v>
      </c>
    </row>
    <row r="879" spans="1:6" x14ac:dyDescent="0.25">
      <c r="A879" s="86">
        <v>2023</v>
      </c>
      <c r="B879" s="91">
        <f>'CALCULATION of avg returns'!AO879</f>
        <v>5.7265133922600629E-3</v>
      </c>
      <c r="C879" s="92">
        <f>'CALCULATION of avg returns'!AP879</f>
        <v>4.2801472800470088E-3</v>
      </c>
      <c r="D879" s="93">
        <f>'CALCULATION of avg returns'!AQ879</f>
        <v>1.376556734317539E-3</v>
      </c>
      <c r="E879" s="94">
        <f>'CALCULATION of avg returns'!AR879</f>
        <v>2.2179069811712024E-3</v>
      </c>
      <c r="F879" s="7">
        <f>'CALCULATION of avg returns'!AS879</f>
        <v>9.6843412953860641E-4</v>
      </c>
    </row>
    <row r="880" spans="1:6" x14ac:dyDescent="0.25">
      <c r="A880" s="86">
        <v>2023</v>
      </c>
      <c r="B880" s="91">
        <f>'CALCULATION of avg returns'!AO880</f>
        <v>1.5498065764023133E-2</v>
      </c>
      <c r="C880" s="92">
        <f>'CALCULATION of avg returns'!AP880</f>
        <v>2.2261770170939811E-2</v>
      </c>
      <c r="D880" s="93">
        <f>'CALCULATION of avg returns'!AQ880</f>
        <v>2.3098200940913086E-2</v>
      </c>
      <c r="E880" s="94">
        <f>'CALCULATION of avg returns'!AR880</f>
        <v>2.1805477725961867E-2</v>
      </c>
      <c r="F880" s="7">
        <f>'CALCULATION of avg returns'!AS880</f>
        <v>1.25309218301775E-2</v>
      </c>
    </row>
    <row r="881" spans="1:6" x14ac:dyDescent="0.25">
      <c r="A881" s="86">
        <v>2023</v>
      </c>
      <c r="B881" s="91">
        <f>'CALCULATION of avg returns'!AO881</f>
        <v>-8.8926454132044804E-3</v>
      </c>
      <c r="C881" s="92">
        <f>'CALCULATION of avg returns'!AP881</f>
        <v>-1.6142593490630713E-2</v>
      </c>
      <c r="D881" s="93">
        <f>'CALCULATION of avg returns'!AQ881</f>
        <v>-1.6266587252641886E-2</v>
      </c>
      <c r="E881" s="94">
        <f>'CALCULATION of avg returns'!AR881</f>
        <v>-1.4946622524969363E-2</v>
      </c>
      <c r="F881" s="7">
        <f>'CALCULATION of avg returns'!AS881</f>
        <v>1.9584054735064358E-3</v>
      </c>
    </row>
    <row r="882" spans="1:6" x14ac:dyDescent="0.25">
      <c r="A882" s="86">
        <v>2023</v>
      </c>
      <c r="B882" s="91">
        <f>'CALCULATION of avg returns'!AO882</f>
        <v>1.2011290613165462E-5</v>
      </c>
      <c r="C882" s="92">
        <f>'CALCULATION of avg returns'!AP882</f>
        <v>-1.3935873704815419E-3</v>
      </c>
      <c r="D882" s="93">
        <f>'CALCULATION of avg returns'!AQ882</f>
        <v>-9.7730739893192868E-4</v>
      </c>
      <c r="E882" s="94">
        <f>'CALCULATION of avg returns'!AR882</f>
        <v>-1.2581603493908968E-3</v>
      </c>
      <c r="F882" s="7">
        <f>'CALCULATION of avg returns'!AS882</f>
        <v>-2.4703303180567005E-3</v>
      </c>
    </row>
    <row r="883" spans="1:6" x14ac:dyDescent="0.25">
      <c r="A883" s="86">
        <v>2023</v>
      </c>
      <c r="B883" s="91">
        <f>'CALCULATION of avg returns'!AO883</f>
        <v>7.0385317574710865E-3</v>
      </c>
      <c r="C883" s="92">
        <f>'CALCULATION of avg returns'!AP883</f>
        <v>-6.359791628937371E-3</v>
      </c>
      <c r="D883" s="93">
        <f>'CALCULATION of avg returns'!AQ883</f>
        <v>-4.4355897019876332E-3</v>
      </c>
      <c r="E883" s="94">
        <f>'CALCULATION of avg returns'!AR883</f>
        <v>-4.5398071644864096E-3</v>
      </c>
      <c r="F883" s="7">
        <f>'CALCULATION of avg returns'!AS883</f>
        <v>-6.4942304476291375E-4</v>
      </c>
    </row>
    <row r="884" spans="1:6" x14ac:dyDescent="0.25">
      <c r="A884" s="86">
        <v>2023</v>
      </c>
      <c r="B884" s="91">
        <f>'CALCULATION of avg returns'!AO884</f>
        <v>-3.3873237756732602E-3</v>
      </c>
      <c r="C884" s="92">
        <f>'CALCULATION of avg returns'!AP884</f>
        <v>3.3449835967148149E-3</v>
      </c>
      <c r="D884" s="93">
        <f>'CALCULATION of avg returns'!AQ884</f>
        <v>3.5829752355296222E-3</v>
      </c>
      <c r="E884" s="94">
        <f>'CALCULATION of avg returns'!AR884</f>
        <v>3.4706074037513701E-3</v>
      </c>
      <c r="F884" s="7">
        <f>'CALCULATION of avg returns'!AS884</f>
        <v>1.847735443331E-3</v>
      </c>
    </row>
    <row r="885" spans="1:6" x14ac:dyDescent="0.25">
      <c r="A885" s="86">
        <v>2023</v>
      </c>
      <c r="B885" s="91">
        <f>'CALCULATION of avg returns'!AO885</f>
        <v>1.7472893080254022E-3</v>
      </c>
      <c r="C885" s="92">
        <f>'CALCULATION of avg returns'!AP885</f>
        <v>4.8262204460781007E-3</v>
      </c>
      <c r="D885" s="93">
        <f>'CALCULATION of avg returns'!AQ885</f>
        <v>3.0734621942657102E-3</v>
      </c>
      <c r="E885" s="94">
        <f>'CALCULATION of avg returns'!AR885</f>
        <v>2.9447001702503769E-3</v>
      </c>
      <c r="F885" s="7">
        <f>'CALCULATION of avg returns'!AS885</f>
        <v>1.4893815447539926E-4</v>
      </c>
    </row>
    <row r="886" spans="1:6" x14ac:dyDescent="0.25">
      <c r="A886" s="86">
        <v>2023</v>
      </c>
      <c r="B886" s="91">
        <f>'CALCULATION of avg returns'!AO886</f>
        <v>1.2532256522985771E-2</v>
      </c>
      <c r="C886" s="92">
        <f>'CALCULATION of avg returns'!AP886</f>
        <v>2.4337765363524534E-2</v>
      </c>
      <c r="D886" s="93">
        <f>'CALCULATION of avg returns'!AQ886</f>
        <v>2.0098420838362798E-2</v>
      </c>
      <c r="E886" s="94">
        <f>'CALCULATION of avg returns'!AR886</f>
        <v>1.6060280276881791E-2</v>
      </c>
      <c r="F886" s="7">
        <f>'CALCULATION of avg returns'!AS886</f>
        <v>7.3191505944113569E-3</v>
      </c>
    </row>
    <row r="887" spans="1:6" x14ac:dyDescent="0.25">
      <c r="A887" s="86">
        <v>2023</v>
      </c>
      <c r="B887" s="91">
        <f>'CALCULATION of avg returns'!AO887</f>
        <v>1.0099937465340329E-2</v>
      </c>
      <c r="C887" s="92">
        <f>'CALCULATION of avg returns'!AP887</f>
        <v>5.9416082137455431E-3</v>
      </c>
      <c r="D887" s="93">
        <f>'CALCULATION of avg returns'!AQ887</f>
        <v>6.7845265184665864E-3</v>
      </c>
      <c r="E887" s="94">
        <f>'CALCULATION of avg returns'!AR887</f>
        <v>6.7894302076275141E-3</v>
      </c>
      <c r="F887" s="7">
        <f>'CALCULATION of avg returns'!AS887</f>
        <v>9.0772812368309773E-4</v>
      </c>
    </row>
    <row r="888" spans="1:6" x14ac:dyDescent="0.25">
      <c r="A888" s="86">
        <v>2023</v>
      </c>
      <c r="B888" s="91">
        <f>'CALCULATION of avg returns'!AO888</f>
        <v>1.2171617470125892E-2</v>
      </c>
      <c r="C888" s="92">
        <f>'CALCULATION of avg returns'!AP888</f>
        <v>4.816027740321271E-4</v>
      </c>
      <c r="D888" s="93">
        <f>'CALCULATION of avg returns'!AQ888</f>
        <v>2.5986248846729108E-3</v>
      </c>
      <c r="E888" s="94">
        <f>'CALCULATION of avg returns'!AR888</f>
        <v>3.5538961487938002E-3</v>
      </c>
      <c r="F888" s="7">
        <f>'CALCULATION of avg returns'!AS888</f>
        <v>6.0791616168029963E-3</v>
      </c>
    </row>
    <row r="889" spans="1:6" x14ac:dyDescent="0.25">
      <c r="A889" s="86">
        <v>2023</v>
      </c>
      <c r="B889" s="91">
        <f>'CALCULATION of avg returns'!AO889</f>
        <v>-1.2094494004685484E-2</v>
      </c>
      <c r="C889" s="92">
        <f>'CALCULATION of avg returns'!AP889</f>
        <v>-1.1580409577906353E-2</v>
      </c>
      <c r="D889" s="93">
        <f>'CALCULATION of avg returns'!AQ889</f>
        <v>-9.7756547353426339E-3</v>
      </c>
      <c r="E889" s="94">
        <f>'CALCULATION of avg returns'!AR889</f>
        <v>-8.2309063183233586E-3</v>
      </c>
      <c r="F889" s="7">
        <f>'CALCULATION of avg returns'!AS889</f>
        <v>-5.7803706132708568E-3</v>
      </c>
    </row>
    <row r="890" spans="1:6" x14ac:dyDescent="0.25">
      <c r="A890" s="86">
        <v>2023</v>
      </c>
      <c r="B890" s="91">
        <f>'CALCULATION of avg returns'!AO890</f>
        <v>1.5770475333808594E-2</v>
      </c>
      <c r="C890" s="92">
        <f>'CALCULATION of avg returns'!AP890</f>
        <v>1.7281923553230213E-2</v>
      </c>
      <c r="D890" s="93">
        <f>'CALCULATION of avg returns'!AQ890</f>
        <v>2.0734341252699639E-2</v>
      </c>
      <c r="E890" s="94">
        <f>'CALCULATION of avg returns'!AR890</f>
        <v>1.9886626776088056E-2</v>
      </c>
      <c r="F890" s="7">
        <f>'CALCULATION of avg returns'!AS890</f>
        <v>7.0932458223679625E-3</v>
      </c>
    </row>
    <row r="891" spans="1:6" x14ac:dyDescent="0.25">
      <c r="A891" s="86">
        <v>2023</v>
      </c>
      <c r="B891" s="91">
        <f>'CALCULATION of avg returns'!AO891</f>
        <v>-1.0879440617345108E-2</v>
      </c>
      <c r="C891" s="92">
        <f>'CALCULATION of avg returns'!AP891</f>
        <v>-1.2125730074272712E-2</v>
      </c>
      <c r="D891" s="93">
        <f>'CALCULATION of avg returns'!AQ891</f>
        <v>-1.3656483398337036E-2</v>
      </c>
      <c r="E891" s="94">
        <f>'CALCULATION of avg returns'!AR891</f>
        <v>-1.2319610567710059E-2</v>
      </c>
      <c r="F891" s="7">
        <f>'CALCULATION of avg returns'!AS891</f>
        <v>6.7144166747749585E-4</v>
      </c>
    </row>
    <row r="892" spans="1:6" x14ac:dyDescent="0.25">
      <c r="A892" s="86">
        <v>2023</v>
      </c>
      <c r="B892" s="91">
        <f>'CALCULATION of avg returns'!AO892</f>
        <v>-7.7784366388780959E-3</v>
      </c>
      <c r="C892" s="92">
        <f>'CALCULATION of avg returns'!AP892</f>
        <v>-6.1234379867769534E-3</v>
      </c>
      <c r="D892" s="93">
        <f>'CALCULATION of avg returns'!AQ892</f>
        <v>-6.7465241137793707E-3</v>
      </c>
      <c r="E892" s="94">
        <f>'CALCULATION of avg returns'!AR892</f>
        <v>-5.6504448173605162E-3</v>
      </c>
      <c r="F892" s="7">
        <f>'CALCULATION of avg returns'!AS892</f>
        <v>-2.9455141503814679E-3</v>
      </c>
    </row>
    <row r="893" spans="1:6" x14ac:dyDescent="0.25">
      <c r="A893" s="86">
        <v>2023</v>
      </c>
      <c r="B893" s="91">
        <f>'CALCULATION of avg returns'!AO893</f>
        <v>-1.0335372284328391E-2</v>
      </c>
      <c r="C893" s="92">
        <f>'CALCULATION of avg returns'!AP893</f>
        <v>-1.3186078343276999E-2</v>
      </c>
      <c r="D893" s="93">
        <f>'CALCULATION of avg returns'!AQ893</f>
        <v>-1.0602975651215617E-2</v>
      </c>
      <c r="E893" s="94">
        <f>'CALCULATION of avg returns'!AR893</f>
        <v>-9.5048302477700533E-3</v>
      </c>
      <c r="F893" s="7">
        <f>'CALCULATION of avg returns'!AS893</f>
        <v>-4.7053200606500404E-3</v>
      </c>
    </row>
    <row r="894" spans="1:6" x14ac:dyDescent="0.25">
      <c r="A894" s="86">
        <v>2023</v>
      </c>
      <c r="B894" s="91">
        <f>'CALCULATION of avg returns'!AO894</f>
        <v>-2.9838022165387008E-3</v>
      </c>
      <c r="C894" s="92">
        <f>'CALCULATION of avg returns'!AP894</f>
        <v>-6.7658425538673159E-3</v>
      </c>
      <c r="D894" s="93">
        <f>'CALCULATION of avg returns'!AQ894</f>
        <v>-5.1376449903831629E-3</v>
      </c>
      <c r="E894" s="94">
        <f>'CALCULATION of avg returns'!AR894</f>
        <v>-5.2593824738081619E-3</v>
      </c>
      <c r="F894" s="7">
        <f>'CALCULATION of avg returns'!AS894</f>
        <v>-1.4047463315146046E-2</v>
      </c>
    </row>
    <row r="895" spans="1:6" x14ac:dyDescent="0.25">
      <c r="A895" s="86">
        <v>2023</v>
      </c>
      <c r="B895" s="91">
        <f>'CALCULATION of avg returns'!AO895</f>
        <v>-1.471426535556504E-2</v>
      </c>
      <c r="C895" s="92">
        <f>'CALCULATION of avg returns'!AP895</f>
        <v>-6.1083512781698593E-3</v>
      </c>
      <c r="D895" s="93">
        <f>'CALCULATION of avg returns'!AQ895</f>
        <v>-7.0452938860132968E-3</v>
      </c>
      <c r="E895" s="94">
        <f>'CALCULATION of avg returns'!AR895</f>
        <v>-6.3242924472960479E-3</v>
      </c>
      <c r="F895" s="7">
        <f>'CALCULATION of avg returns'!AS895</f>
        <v>-2.2980912686527575E-3</v>
      </c>
    </row>
    <row r="896" spans="1:6" x14ac:dyDescent="0.25">
      <c r="A896" s="86">
        <v>2023</v>
      </c>
      <c r="B896" s="91">
        <f>'CALCULATION of avg returns'!AO896</f>
        <v>2.0008437292832575E-3</v>
      </c>
      <c r="C896" s="92">
        <f>'CALCULATION of avg returns'!AP896</f>
        <v>5.5488221266434814E-3</v>
      </c>
      <c r="D896" s="93">
        <f>'CALCULATION of avg returns'!AQ896</f>
        <v>5.260542586027225E-3</v>
      </c>
      <c r="E896" s="94">
        <f>'CALCULATION of avg returns'!AR896</f>
        <v>3.1185162096724478E-3</v>
      </c>
      <c r="F896" s="7">
        <f>'CALCULATION of avg returns'!AS896</f>
        <v>-3.2151995331507932E-3</v>
      </c>
    </row>
    <row r="897" spans="1:6" x14ac:dyDescent="0.25">
      <c r="A897" s="86">
        <v>2023</v>
      </c>
      <c r="B897" s="91">
        <f>'CALCULATION of avg returns'!AO897</f>
        <v>5.3289386630740211E-3</v>
      </c>
      <c r="C897" s="92">
        <f>'CALCULATION of avg returns'!AP897</f>
        <v>1.5324389957723995E-3</v>
      </c>
      <c r="D897" s="93">
        <f>'CALCULATION of avg returns'!AQ897</f>
        <v>3.1464626060507695E-3</v>
      </c>
      <c r="E897" s="94">
        <f>'CALCULATION of avg returns'!AR897</f>
        <v>3.9091740830076039E-3</v>
      </c>
      <c r="F897" s="7">
        <f>'CALCULATION of avg returns'!AS897</f>
        <v>7.8809747639929512E-3</v>
      </c>
    </row>
    <row r="898" spans="1:6" x14ac:dyDescent="0.25">
      <c r="A898" s="86">
        <v>2023</v>
      </c>
      <c r="B898" s="91">
        <f>'CALCULATION of avg returns'!AO898</f>
        <v>-4.307559767391936E-4</v>
      </c>
      <c r="C898" s="92">
        <f>'CALCULATION of avg returns'!AP898</f>
        <v>7.3451622751897318E-3</v>
      </c>
      <c r="D898" s="93">
        <f>'CALCULATION of avg returns'!AQ898</f>
        <v>8.9786171508168828E-3</v>
      </c>
      <c r="E898" s="94">
        <f>'CALCULATION of avg returns'!AR898</f>
        <v>9.9466945959889048E-3</v>
      </c>
      <c r="F898" s="7">
        <f>'CALCULATION of avg returns'!AS898</f>
        <v>1.2421597046519555E-2</v>
      </c>
    </row>
    <row r="899" spans="1:6" x14ac:dyDescent="0.25">
      <c r="A899" s="86">
        <v>2023</v>
      </c>
      <c r="B899" s="91">
        <f>'CALCULATION of avg returns'!AO899</f>
        <v>-1.616031027795693E-3</v>
      </c>
      <c r="C899" s="92">
        <f>'CALCULATION of avg returns'!AP899</f>
        <v>8.8387353700956264E-3</v>
      </c>
      <c r="D899" s="93">
        <f>'CALCULATION of avg returns'!AQ899</f>
        <v>6.3183252563957203E-3</v>
      </c>
      <c r="E899" s="94">
        <f>'CALCULATION of avg returns'!AR899</f>
        <v>6.6447599574658567E-3</v>
      </c>
      <c r="F899" s="7">
        <f>'CALCULATION of avg returns'!AS899</f>
        <v>5.2367502082562387E-3</v>
      </c>
    </row>
    <row r="900" spans="1:6" x14ac:dyDescent="0.25">
      <c r="A900" s="86">
        <v>2023</v>
      </c>
      <c r="B900" s="91">
        <f>'CALCULATION of avg returns'!AO900</f>
        <v>1.3884392647746737E-2</v>
      </c>
      <c r="C900" s="92">
        <f>'CALCULATION of avg returns'!AP900</f>
        <v>1.4221386925825965E-2</v>
      </c>
      <c r="D900" s="93">
        <f>'CALCULATION of avg returns'!AQ900</f>
        <v>1.346492609573165E-2</v>
      </c>
      <c r="E900" s="94">
        <f>'CALCULATION of avg returns'!AR900</f>
        <v>1.3078789481615333E-2</v>
      </c>
      <c r="F900" s="7">
        <f>'CALCULATION of avg returns'!AS900</f>
        <v>6.6720174517914997E-3</v>
      </c>
    </row>
    <row r="901" spans="1:6" x14ac:dyDescent="0.25">
      <c r="A901" s="86">
        <v>2023</v>
      </c>
      <c r="B901" s="91">
        <f>'CALCULATION of avg returns'!AO901</f>
        <v>-5.8064592424405311E-3</v>
      </c>
      <c r="C901" s="92">
        <f>'CALCULATION of avg returns'!AP901</f>
        <v>-1.3226328660489974E-2</v>
      </c>
      <c r="D901" s="93">
        <f>'CALCULATION of avg returns'!AQ901</f>
        <v>-1.1050588674067725E-2</v>
      </c>
      <c r="E901" s="94">
        <f>'CALCULATION of avg returns'!AR901</f>
        <v>-8.6162410908343385E-3</v>
      </c>
      <c r="F901" s="7">
        <f>'CALCULATION of avg returns'!AS901</f>
        <v>6.7354660037507192E-3</v>
      </c>
    </row>
    <row r="902" spans="1:6" x14ac:dyDescent="0.25">
      <c r="A902" s="86">
        <v>2023</v>
      </c>
      <c r="B902" s="91">
        <f>'CALCULATION of avg returns'!AO902</f>
        <v>3.259188771262122E-3</v>
      </c>
      <c r="C902" s="92">
        <f>'CALCULATION of avg returns'!AP902</f>
        <v>-6.4923732067425483E-4</v>
      </c>
      <c r="D902" s="93">
        <f>'CALCULATION of avg returns'!AQ902</f>
        <v>-4.8420964415224157E-4</v>
      </c>
      <c r="E902" s="94">
        <f>'CALCULATION of avg returns'!AR902</f>
        <v>-9.185618383482563E-4</v>
      </c>
      <c r="F902" s="7">
        <f>'CALCULATION of avg returns'!AS902</f>
        <v>-2.4002599266248208E-3</v>
      </c>
    </row>
    <row r="903" spans="1:6" x14ac:dyDescent="0.25">
      <c r="A903" s="86">
        <v>2023</v>
      </c>
      <c r="B903" s="91">
        <f>'CALCULATION of avg returns'!AO903</f>
        <v>-1.9290050270321584E-2</v>
      </c>
      <c r="C903" s="92">
        <f>'CALCULATION of avg returns'!AP903</f>
        <v>-1.2808064155582902E-2</v>
      </c>
      <c r="D903" s="93">
        <f>'CALCULATION of avg returns'!AQ903</f>
        <v>-1.1018776871515423E-2</v>
      </c>
      <c r="E903" s="94">
        <f>'CALCULATION of avg returns'!AR903</f>
        <v>-9.9510416108001508E-3</v>
      </c>
      <c r="F903" s="7">
        <f>'CALCULATION of avg returns'!AS903</f>
        <v>-1.0092319550764882E-2</v>
      </c>
    </row>
    <row r="904" spans="1:6" x14ac:dyDescent="0.25">
      <c r="A904" s="86">
        <v>2023</v>
      </c>
      <c r="B904" s="91">
        <f>'CALCULATION of avg returns'!AO904</f>
        <v>-3.3693194869253068E-2</v>
      </c>
      <c r="C904" s="92">
        <f>'CALCULATION of avg returns'!AP904</f>
        <v>-4.3150755208978396E-2</v>
      </c>
      <c r="D904" s="93">
        <f>'CALCULATION of avg returns'!AQ904</f>
        <v>-3.983496103639194E-2</v>
      </c>
      <c r="E904" s="94">
        <f>'CALCULATION of avg returns'!AR904</f>
        <v>-3.6885873880399454E-2</v>
      </c>
      <c r="F904" s="7">
        <f>'CALCULATION of avg returns'!AS904</f>
        <v>-3.1439695116935833E-2</v>
      </c>
    </row>
    <row r="905" spans="1:6" x14ac:dyDescent="0.25">
      <c r="A905" s="86">
        <v>2023</v>
      </c>
      <c r="B905" s="91">
        <f>'CALCULATION of avg returns'!AO905</f>
        <v>5.8426122857500509E-3</v>
      </c>
      <c r="C905" s="92">
        <f>'CALCULATION of avg returns'!AP905</f>
        <v>1.0050251256281348E-2</v>
      </c>
      <c r="D905" s="93">
        <f>'CALCULATION of avg returns'!AQ905</f>
        <v>9.4184129974102943E-3</v>
      </c>
      <c r="E905" s="94">
        <f>'CALCULATION of avg returns'!AR905</f>
        <v>6.9696546027524205E-3</v>
      </c>
      <c r="F905" s="7">
        <f>'CALCULATION of avg returns'!AS905</f>
        <v>-1.7678047233930219E-3</v>
      </c>
    </row>
    <row r="906" spans="1:6" x14ac:dyDescent="0.25">
      <c r="A906" s="86">
        <v>2023</v>
      </c>
      <c r="B906" s="91">
        <f>'CALCULATION of avg returns'!AO906</f>
        <v>5.4852793014665739E-3</v>
      </c>
      <c r="C906" s="92">
        <f>'CALCULATION of avg returns'!AP906</f>
        <v>6.9300297628852939E-3</v>
      </c>
      <c r="D906" s="93">
        <f>'CALCULATION of avg returns'!AQ906</f>
        <v>6.3588562320190233E-3</v>
      </c>
      <c r="E906" s="94">
        <f>'CALCULATION of avg returns'!AR906</f>
        <v>5.8218401994234639E-3</v>
      </c>
      <c r="F906" s="7">
        <f>'CALCULATION of avg returns'!AS906</f>
        <v>4.2096934963141569E-3</v>
      </c>
    </row>
    <row r="907" spans="1:6" x14ac:dyDescent="0.25">
      <c r="A907" s="86">
        <v>2023</v>
      </c>
      <c r="B907" s="91">
        <f>'CALCULATION of avg returns'!AO907</f>
        <v>1.4683688364383021E-2</v>
      </c>
      <c r="C907" s="92">
        <f>'CALCULATION of avg returns'!AP907</f>
        <v>1.8072946206535673E-2</v>
      </c>
      <c r="D907" s="93">
        <f>'CALCULATION of avg returns'!AQ907</f>
        <v>1.7277971069780709E-2</v>
      </c>
      <c r="E907" s="94">
        <f>'CALCULATION of avg returns'!AR907</f>
        <v>1.5728579271214405E-2</v>
      </c>
      <c r="F907" s="7">
        <f>'CALCULATION of avg returns'!AS907</f>
        <v>1.2662267065398221E-2</v>
      </c>
    </row>
    <row r="908" spans="1:6" x14ac:dyDescent="0.25">
      <c r="A908" s="86">
        <v>2023</v>
      </c>
      <c r="B908" s="91">
        <f>'CALCULATION of avg returns'!AO908</f>
        <v>2.3114903992684923E-2</v>
      </c>
      <c r="C908" s="92">
        <f>'CALCULATION of avg returns'!AP908</f>
        <v>1.9587676726554572E-2</v>
      </c>
      <c r="D908" s="93">
        <f>'CALCULATION of avg returns'!AQ908</f>
        <v>1.9362724737435482E-2</v>
      </c>
      <c r="E908" s="94">
        <f>'CALCULATION of avg returns'!AR908</f>
        <v>1.7871899051341286E-2</v>
      </c>
      <c r="F908" s="7">
        <f>'CALCULATION of avg returns'!AS908</f>
        <v>8.252766956584728E-3</v>
      </c>
    </row>
    <row r="909" spans="1:6" x14ac:dyDescent="0.25">
      <c r="A909" s="86">
        <v>2023</v>
      </c>
      <c r="B909" s="91">
        <f>'CALCULATION of avg returns'!AO909</f>
        <v>6.3154633524409884E-4</v>
      </c>
      <c r="C909" s="92">
        <f>'CALCULATION of avg returns'!AP909</f>
        <v>6.2520139540746516E-3</v>
      </c>
      <c r="D909" s="93">
        <f>'CALCULATION of avg returns'!AQ909</f>
        <v>7.2063387840729546E-3</v>
      </c>
      <c r="E909" s="94">
        <f>'CALCULATION of avg returns'!AR909</f>
        <v>8.0416446698014076E-3</v>
      </c>
      <c r="F909" s="7">
        <f>'CALCULATION of avg returns'!AS909</f>
        <v>1.4420583765365395E-2</v>
      </c>
    </row>
    <row r="910" spans="1:6" x14ac:dyDescent="0.25">
      <c r="A910" s="86">
        <v>2023</v>
      </c>
      <c r="B910" s="91">
        <f>'CALCULATION of avg returns'!AO910</f>
        <v>-1.4290137423489441E-3</v>
      </c>
      <c r="C910" s="92">
        <f>'CALCULATION of avg returns'!AP910</f>
        <v>1.048058950270302E-2</v>
      </c>
      <c r="D910" s="93">
        <f>'CALCULATION of avg returns'!AQ910</f>
        <v>1.0707895454692602E-2</v>
      </c>
      <c r="E910" s="94">
        <f>'CALCULATION of avg returns'!AR910</f>
        <v>8.9959929846784564E-3</v>
      </c>
      <c r="F910" s="7">
        <f>'CALCULATION of avg returns'!AS910</f>
        <v>2.4960432738382224E-3</v>
      </c>
    </row>
    <row r="911" spans="1:6" x14ac:dyDescent="0.25">
      <c r="A911" s="86">
        <v>2023</v>
      </c>
      <c r="B911" s="91">
        <f>'CALCULATION of avg returns'!AO911</f>
        <v>-1.6278293223936681E-2</v>
      </c>
      <c r="C911" s="92">
        <f>'CALCULATION of avg returns'!AP911</f>
        <v>-3.3737048059964705E-2</v>
      </c>
      <c r="D911" s="93">
        <f>'CALCULATION of avg returns'!AQ911</f>
        <v>-3.0733514786944333E-2</v>
      </c>
      <c r="E911" s="94">
        <f>'CALCULATION of avg returns'!AR911</f>
        <v>-2.78095893366649E-2</v>
      </c>
      <c r="F911" s="7">
        <f>'CALCULATION of avg returns'!AS911</f>
        <v>-1.1584297898263853E-2</v>
      </c>
    </row>
    <row r="912" spans="1:6" x14ac:dyDescent="0.25">
      <c r="A912" s="86">
        <v>2023</v>
      </c>
      <c r="B912" s="91">
        <f>'CALCULATION of avg returns'!AO912</f>
        <v>8.8860332892870368E-3</v>
      </c>
      <c r="C912" s="92">
        <f>'CALCULATION of avg returns'!AP912</f>
        <v>-6.652169263127782E-3</v>
      </c>
      <c r="D912" s="93">
        <f>'CALCULATION of avg returns'!AQ912</f>
        <v>-3.8086428347256203E-3</v>
      </c>
      <c r="E912" s="94">
        <f>'CALCULATION of avg returns'!AR912</f>
        <v>-1.8018828977877151E-3</v>
      </c>
      <c r="F912" s="7">
        <f>'CALCULATION of avg returns'!AS912</f>
        <v>9.341384258324182E-4</v>
      </c>
    </row>
    <row r="913" spans="1:6" x14ac:dyDescent="0.25">
      <c r="A913" s="86">
        <v>2023</v>
      </c>
      <c r="B913" s="91">
        <f>'CALCULATION of avg returns'!AO913</f>
        <v>4.0842565667732027E-2</v>
      </c>
      <c r="C913" s="92">
        <f>'CALCULATION of avg returns'!AP913</f>
        <v>1.1279625615480585E-2</v>
      </c>
      <c r="D913" s="93">
        <f>'CALCULATION of avg returns'!AQ913</f>
        <v>4.6688569946396856E-3</v>
      </c>
      <c r="E913" s="94">
        <f>'CALCULATION of avg returns'!AR913</f>
        <v>2.4830331252476963E-3</v>
      </c>
      <c r="F913" s="7">
        <f>'CALCULATION of avg returns'!AS913</f>
        <v>5.7755321956368105E-3</v>
      </c>
    </row>
    <row r="914" spans="1:6" x14ac:dyDescent="0.25">
      <c r="A914" s="86">
        <v>2023</v>
      </c>
      <c r="B914" s="91">
        <f>'CALCULATION of avg returns'!AO914</f>
        <v>1.3611018113390541E-2</v>
      </c>
      <c r="C914" s="92">
        <f>'CALCULATION of avg returns'!AP914</f>
        <v>3.0909871640638514E-3</v>
      </c>
      <c r="D914" s="93">
        <f>'CALCULATION of avg returns'!AQ914</f>
        <v>4.1190201117583276E-3</v>
      </c>
      <c r="E914" s="94">
        <f>'CALCULATION of avg returns'!AR914</f>
        <v>3.1918754517170521E-3</v>
      </c>
      <c r="F914" s="7">
        <f>'CALCULATION of avg returns'!AS914</f>
        <v>-2.2439235043470993E-3</v>
      </c>
    </row>
    <row r="915" spans="1:6" x14ac:dyDescent="0.25">
      <c r="A915" s="86">
        <v>2023</v>
      </c>
      <c r="B915" s="91">
        <f>'CALCULATION of avg returns'!AO915</f>
        <v>9.111617312064606E-5</v>
      </c>
      <c r="C915" s="92">
        <f>'CALCULATION of avg returns'!AP915</f>
        <v>1.2492128296386063E-2</v>
      </c>
      <c r="D915" s="93">
        <f>'CALCULATION of avg returns'!AQ915</f>
        <v>1.2341591586302993E-2</v>
      </c>
      <c r="E915" s="94">
        <f>'CALCULATION of avg returns'!AR915</f>
        <v>1.1074178287622645E-2</v>
      </c>
      <c r="F915" s="7">
        <f>'CALCULATION of avg returns'!AS915</f>
        <v>1.0751775070126228E-2</v>
      </c>
    </row>
    <row r="916" spans="1:6" x14ac:dyDescent="0.25">
      <c r="A916" s="86">
        <v>2023</v>
      </c>
      <c r="B916" s="91">
        <f>'CALCULATION of avg returns'!AO916</f>
        <v>-1.248177842565589E-2</v>
      </c>
      <c r="C916" s="92">
        <f>'CALCULATION of avg returns'!AP916</f>
        <v>-1.0021349527759453E-2</v>
      </c>
      <c r="D916" s="93">
        <f>'CALCULATION of avg returns'!AQ916</f>
        <v>-9.5167848436558643E-3</v>
      </c>
      <c r="E916" s="94">
        <f>'CALCULATION of avg returns'!AR916</f>
        <v>-7.7555532789078353E-3</v>
      </c>
      <c r="F916" s="7">
        <f>'CALCULATION of avg returns'!AS916</f>
        <v>1.5176933229624043E-3</v>
      </c>
    </row>
    <row r="917" spans="1:6" x14ac:dyDescent="0.25">
      <c r="A917" s="86">
        <v>2023</v>
      </c>
      <c r="B917" s="91">
        <f>'CALCULATION of avg returns'!AO917</f>
        <v>1.3608266445243448E-3</v>
      </c>
      <c r="C917" s="92">
        <f>'CALCULATION of avg returns'!AP917</f>
        <v>-4.9766872205028289E-4</v>
      </c>
      <c r="D917" s="93">
        <f>'CALCULATION of avg returns'!AQ917</f>
        <v>-5.9480598552812656E-4</v>
      </c>
      <c r="E917" s="94">
        <f>'CALCULATION of avg returns'!AR917</f>
        <v>-3.1129076252371966E-4</v>
      </c>
      <c r="F917" s="7">
        <f>'CALCULATION of avg returns'!AS917</f>
        <v>1.4896858535318434E-3</v>
      </c>
    </row>
    <row r="918" spans="1:6" x14ac:dyDescent="0.25">
      <c r="A918" s="86">
        <v>2023</v>
      </c>
      <c r="B918" s="91">
        <f>'CALCULATION of avg returns'!AO918</f>
        <v>-1.4948750431878339E-2</v>
      </c>
      <c r="C918" s="92">
        <f>'CALCULATION of avg returns'!AP918</f>
        <v>-2.0449890528992109E-2</v>
      </c>
      <c r="D918" s="93">
        <f>'CALCULATION of avg returns'!AQ918</f>
        <v>-2.5887116426415838E-2</v>
      </c>
      <c r="E918" s="94">
        <f>'CALCULATION of avg returns'!AR918</f>
        <v>-2.311668251866409E-2</v>
      </c>
      <c r="F918" s="7">
        <f>'CALCULATION of avg returns'!AS918</f>
        <v>-2.0374691123681506E-2</v>
      </c>
    </row>
    <row r="919" spans="1:6" x14ac:dyDescent="0.25">
      <c r="A919" s="86">
        <v>2023</v>
      </c>
      <c r="B919" s="91">
        <f>'CALCULATION of avg returns'!AO919</f>
        <v>3.0468128887433943E-2</v>
      </c>
      <c r="C919" s="92">
        <f>'CALCULATION of avg returns'!AP919</f>
        <v>4.0059266950023216E-2</v>
      </c>
      <c r="D919" s="93">
        <f>'CALCULATION of avg returns'!AQ919</f>
        <v>3.6932802216834239E-2</v>
      </c>
      <c r="E919" s="94">
        <f>'CALCULATION of avg returns'!AR919</f>
        <v>3.0264488814337027E-2</v>
      </c>
      <c r="F919" s="7">
        <f>'CALCULATION of avg returns'!AS919</f>
        <v>1.2275514341430489E-2</v>
      </c>
    </row>
    <row r="920" spans="1:6" x14ac:dyDescent="0.25">
      <c r="A920" s="86">
        <v>2023</v>
      </c>
      <c r="B920" s="91">
        <f>'CALCULATION of avg returns'!AO920</f>
        <v>-2.3871655812475849E-2</v>
      </c>
      <c r="C920" s="92">
        <f>'CALCULATION of avg returns'!AP920</f>
        <v>1.9199240210605772E-2</v>
      </c>
      <c r="D920" s="93">
        <f>'CALCULATION of avg returns'!AQ920</f>
        <v>1.4085487215889113E-2</v>
      </c>
      <c r="E920" s="94">
        <f>'CALCULATION of avg returns'!AR920</f>
        <v>1.1749263277846944E-2</v>
      </c>
      <c r="F920" s="7">
        <f>'CALCULATION of avg returns'!AS920</f>
        <v>1.0377341781981828E-2</v>
      </c>
    </row>
    <row r="921" spans="1:6" x14ac:dyDescent="0.25">
      <c r="A921" s="86">
        <v>2023</v>
      </c>
      <c r="B921" s="91">
        <f>'CALCULATION of avg returns'!AO921</f>
        <v>-1.1448962038264034E-2</v>
      </c>
      <c r="C921" s="92">
        <f>'CALCULATION of avg returns'!AP921</f>
        <v>-1.6154264725888024E-3</v>
      </c>
      <c r="D921" s="93">
        <f>'CALCULATION of avg returns'!AQ921</f>
        <v>6.9083206375802984E-4</v>
      </c>
      <c r="E921" s="94">
        <f>'CALCULATION of avg returns'!AR921</f>
        <v>2.4342871156878827E-3</v>
      </c>
      <c r="F921" s="7">
        <f>'CALCULATION of avg returns'!AS921</f>
        <v>6.5329953345378789E-3</v>
      </c>
    </row>
    <row r="922" spans="1:6" x14ac:dyDescent="0.25">
      <c r="A922" s="86">
        <v>2023</v>
      </c>
      <c r="B922" s="91">
        <f>'CALCULATION of avg returns'!AO922</f>
        <v>-2.9159660901362291E-3</v>
      </c>
      <c r="C922" s="92">
        <f>'CALCULATION of avg returns'!AP922</f>
        <v>-1.424556742118423E-2</v>
      </c>
      <c r="D922" s="93">
        <f>'CALCULATION of avg returns'!AQ922</f>
        <v>-1.5402691927874197E-2</v>
      </c>
      <c r="E922" s="94">
        <f>'CALCULATION of avg returns'!AR922</f>
        <v>-1.5000656930007702E-2</v>
      </c>
      <c r="F922" s="7">
        <f>'CALCULATION of avg returns'!AS922</f>
        <v>-8.23749271566648E-3</v>
      </c>
    </row>
    <row r="923" spans="1:6" x14ac:dyDescent="0.25">
      <c r="A923" s="86">
        <v>2023</v>
      </c>
      <c r="B923" s="91">
        <f>'CALCULATION of avg returns'!AO923</f>
        <v>-8.478673600547295E-3</v>
      </c>
      <c r="C923" s="92">
        <f>'CALCULATION of avg returns'!AP923</f>
        <v>-1.1901182861467347E-2</v>
      </c>
      <c r="D923" s="93">
        <f>'CALCULATION of avg returns'!AQ923</f>
        <v>-1.2934216819357245E-2</v>
      </c>
      <c r="E923" s="94">
        <f>'CALCULATION of avg returns'!AR923</f>
        <v>-1.2693219346312165E-2</v>
      </c>
      <c r="F923" s="7">
        <f>'CALCULATION of avg returns'!AS923</f>
        <v>-1.5685193890176613E-2</v>
      </c>
    </row>
    <row r="924" spans="1:6" x14ac:dyDescent="0.25">
      <c r="A924" s="86">
        <v>2023</v>
      </c>
      <c r="B924" s="91">
        <f>'CALCULATION of avg returns'!AO924</f>
        <v>-8.8366118788800151E-3</v>
      </c>
      <c r="C924" s="92">
        <f>'CALCULATION of avg returns'!AP924</f>
        <v>-1.2635562130384531E-2</v>
      </c>
      <c r="D924" s="93">
        <f>'CALCULATION of avg returns'!AQ924</f>
        <v>-9.9730210962327252E-3</v>
      </c>
      <c r="E924" s="94">
        <f>'CALCULATION of avg returns'!AR924</f>
        <v>-9.1512037257030915E-3</v>
      </c>
      <c r="F924" s="7">
        <f>'CALCULATION of avg returns'!AS924</f>
        <v>-1.0041114087475857E-2</v>
      </c>
    </row>
    <row r="925" spans="1:6" x14ac:dyDescent="0.25">
      <c r="A925" s="86">
        <v>2023</v>
      </c>
      <c r="B925" s="91">
        <f>'CALCULATION of avg returns'!AO925</f>
        <v>5.2436434322465442E-3</v>
      </c>
      <c r="C925" s="92">
        <f>'CALCULATION of avg returns'!AP925</f>
        <v>2.9256958268102594E-3</v>
      </c>
      <c r="D925" s="93">
        <f>'CALCULATION of avg returns'!AQ925</f>
        <v>3.7728049189015944E-3</v>
      </c>
      <c r="E925" s="94">
        <f>'CALCULATION of avg returns'!AR925</f>
        <v>4.3913952475135194E-3</v>
      </c>
      <c r="F925" s="7">
        <f>'CALCULATION of avg returns'!AS925</f>
        <v>4.2030144707348076E-3</v>
      </c>
    </row>
    <row r="926" spans="1:6" x14ac:dyDescent="0.25">
      <c r="A926" s="86">
        <v>2023</v>
      </c>
      <c r="B926" s="91">
        <f>'CALCULATION of avg returns'!AO926</f>
        <v>3.9032658517951738E-3</v>
      </c>
      <c r="C926" s="92">
        <f>'CALCULATION of avg returns'!AP926</f>
        <v>-2.7229191388371439E-3</v>
      </c>
      <c r="D926" s="93">
        <f>'CALCULATION of avg returns'!AQ926</f>
        <v>-1.0059290642493348E-3</v>
      </c>
      <c r="E926" s="94">
        <f>'CALCULATION of avg returns'!AR926</f>
        <v>-4.5407166530370043E-4</v>
      </c>
      <c r="F926" s="7">
        <f>'CALCULATION of avg returns'!AS926</f>
        <v>3.491073536171741E-3</v>
      </c>
    </row>
    <row r="927" spans="1:6" x14ac:dyDescent="0.25">
      <c r="A927" s="86">
        <v>2023</v>
      </c>
      <c r="B927" s="91">
        <f>'CALCULATION of avg returns'!AO927</f>
        <v>-7.8475203024859948E-3</v>
      </c>
      <c r="C927" s="92">
        <f>'CALCULATION of avg returns'!AP927</f>
        <v>-9.2463728083688797E-3</v>
      </c>
      <c r="D927" s="93">
        <f>'CALCULATION of avg returns'!AQ927</f>
        <v>-9.5410713862629105E-3</v>
      </c>
      <c r="E927" s="94">
        <f>'CALCULATION of avg returns'!AR927</f>
        <v>-8.4892214362988615E-3</v>
      </c>
      <c r="F927" s="7">
        <f>'CALCULATION of avg returns'!AS927</f>
        <v>-6.9275931703505168E-3</v>
      </c>
    </row>
    <row r="928" spans="1:6" x14ac:dyDescent="0.25">
      <c r="A928" s="86">
        <v>2023</v>
      </c>
      <c r="B928" s="91">
        <f>'CALCULATION of avg returns'!AO928</f>
        <v>5.8722720899296241E-3</v>
      </c>
      <c r="C928" s="92">
        <f>'CALCULATION of avg returns'!AP928</f>
        <v>2.5235014476178291E-3</v>
      </c>
      <c r="D928" s="93">
        <f>'CALCULATION of avg returns'!AQ928</f>
        <v>2.7365605930488898E-3</v>
      </c>
      <c r="E928" s="94">
        <f>'CALCULATION of avg returns'!AR928</f>
        <v>3.0245347868733852E-3</v>
      </c>
      <c r="F928" s="7">
        <f>'CALCULATION of avg returns'!AS928</f>
        <v>1.3611077250412823E-2</v>
      </c>
    </row>
    <row r="929" spans="1:6" x14ac:dyDescent="0.25">
      <c r="A929" s="86">
        <v>2023</v>
      </c>
      <c r="B929" s="91">
        <f>'CALCULATION of avg returns'!AO929</f>
        <v>1.589362944253131E-2</v>
      </c>
      <c r="C929" s="92">
        <f>'CALCULATION of avg returns'!AP929</f>
        <v>2.6472853292260297E-2</v>
      </c>
      <c r="D929" s="93">
        <f>'CALCULATION of avg returns'!AQ929</f>
        <v>2.608859530472097E-2</v>
      </c>
      <c r="E929" s="94">
        <f>'CALCULATION of avg returns'!AR929</f>
        <v>2.3446771104762502E-2</v>
      </c>
      <c r="F929" s="7">
        <f>'CALCULATION of avg returns'!AS929</f>
        <v>7.0476044704524989E-3</v>
      </c>
    </row>
    <row r="930" spans="1:6" x14ac:dyDescent="0.25">
      <c r="A930" s="86">
        <v>2023</v>
      </c>
      <c r="B930" s="91">
        <f>'CALCULATION of avg returns'!AO930</f>
        <v>-1.5633246156191511E-2</v>
      </c>
      <c r="C930" s="92">
        <f>'CALCULATION of avg returns'!AP930</f>
        <v>-1.7262878558949136E-2</v>
      </c>
      <c r="D930" s="93">
        <f>'CALCULATION of avg returns'!AQ930</f>
        <v>-1.635113676785473E-2</v>
      </c>
      <c r="E930" s="94">
        <f>'CALCULATION of avg returns'!AR930</f>
        <v>-1.5228597677596548E-2</v>
      </c>
      <c r="F930" s="7">
        <f>'CALCULATION of avg returns'!AS930</f>
        <v>-6.9467156107721724E-3</v>
      </c>
    </row>
    <row r="931" spans="1:6" x14ac:dyDescent="0.25">
      <c r="A931" s="86">
        <v>2023</v>
      </c>
      <c r="B931" s="91">
        <f>'CALCULATION of avg returns'!AO931</f>
        <v>-2.8593895203376514E-3</v>
      </c>
      <c r="C931" s="92">
        <f>'CALCULATION of avg returns'!AP931</f>
        <v>5.3723345974825056E-4</v>
      </c>
      <c r="D931" s="93">
        <f>'CALCULATION of avg returns'!AQ931</f>
        <v>1.0163322224565792E-4</v>
      </c>
      <c r="E931" s="94">
        <f>'CALCULATION of avg returns'!AR931</f>
        <v>-4.3453341390674771E-4</v>
      </c>
      <c r="F931" s="7">
        <f>'CALCULATION of avg returns'!AS931</f>
        <v>-1.0686330243135356E-3</v>
      </c>
    </row>
    <row r="932" spans="1:6" x14ac:dyDescent="0.25">
      <c r="A932" s="86">
        <v>2023</v>
      </c>
      <c r="B932" s="91">
        <f>'CALCULATION of avg returns'!AO932</f>
        <v>-1.0395010395010316E-2</v>
      </c>
      <c r="C932" s="92">
        <f>'CALCULATION of avg returns'!AP932</f>
        <v>-9.7391930988438586E-3</v>
      </c>
      <c r="D932" s="93">
        <f>'CALCULATION of avg returns'!AQ932</f>
        <v>-1.0686947130098634E-2</v>
      </c>
      <c r="E932" s="94">
        <f>'CALCULATION of avg returns'!AR932</f>
        <v>-1.0941290673414239E-2</v>
      </c>
      <c r="F932" s="7">
        <f>'CALCULATION of avg returns'!AS932</f>
        <v>-1.0038386087984198E-2</v>
      </c>
    </row>
    <row r="933" spans="1:6" x14ac:dyDescent="0.25">
      <c r="A933" s="86">
        <v>2023</v>
      </c>
      <c r="B933" s="91">
        <f>'CALCULATION of avg returns'!AO933</f>
        <v>-2.6924562928619944E-3</v>
      </c>
      <c r="C933" s="92">
        <f>'CALCULATION of avg returns'!AP933</f>
        <v>5.5221420774382544E-3</v>
      </c>
      <c r="D933" s="93">
        <f>'CALCULATION of avg returns'!AQ933</f>
        <v>3.1604520664771595E-3</v>
      </c>
      <c r="E933" s="94">
        <f>'CALCULATION of avg returns'!AR933</f>
        <v>1.3879108397255504E-3</v>
      </c>
      <c r="F933" s="7">
        <f>'CALCULATION of avg returns'!AS933</f>
        <v>6.2736991056523586E-4</v>
      </c>
    </row>
    <row r="934" spans="1:6" x14ac:dyDescent="0.25">
      <c r="A934" s="86">
        <v>2023</v>
      </c>
      <c r="B934" s="91">
        <f>'CALCULATION of avg returns'!AO934</f>
        <v>-1.8123267272793137E-2</v>
      </c>
      <c r="C934" s="92">
        <f>'CALCULATION of avg returns'!AP934</f>
        <v>-2.4283899898536163E-2</v>
      </c>
      <c r="D934" s="93">
        <f>'CALCULATION of avg returns'!AQ934</f>
        <v>-2.1481947163125639E-2</v>
      </c>
      <c r="E934" s="94">
        <f>'CALCULATION of avg returns'!AR934</f>
        <v>-1.8588904550946302E-2</v>
      </c>
      <c r="F934" s="7">
        <f>'CALCULATION of avg returns'!AS934</f>
        <v>-7.9545925342835149E-3</v>
      </c>
    </row>
    <row r="935" spans="1:6" x14ac:dyDescent="0.25">
      <c r="A935" s="86">
        <v>2023</v>
      </c>
      <c r="B935" s="91">
        <f>'CALCULATION of avg returns'!AO935</f>
        <v>-4.7716512132571281E-3</v>
      </c>
      <c r="C935" s="92">
        <f>'CALCULATION of avg returns'!AP935</f>
        <v>-5.9230117551239509E-3</v>
      </c>
      <c r="D935" s="93">
        <f>'CALCULATION of avg returns'!AQ935</f>
        <v>-6.2616660947695116E-3</v>
      </c>
      <c r="E935" s="94">
        <f>'CALCULATION of avg returns'!AR935</f>
        <v>-6.1715333615461375E-3</v>
      </c>
      <c r="F935" s="7">
        <f>'CALCULATION of avg returns'!AS935</f>
        <v>-1.2637293798287708E-2</v>
      </c>
    </row>
    <row r="936" spans="1:6" x14ac:dyDescent="0.25">
      <c r="A936" s="86">
        <v>2023</v>
      </c>
      <c r="B936" s="91">
        <f>'CALCULATION of avg returns'!AO936</f>
        <v>1.0208506262621268E-2</v>
      </c>
      <c r="C936" s="92">
        <f>'CALCULATION of avg returns'!AP936</f>
        <v>7.1104608632041166E-3</v>
      </c>
      <c r="D936" s="93">
        <f>'CALCULATION of avg returns'!AQ936</f>
        <v>6.5974433070480057E-3</v>
      </c>
      <c r="E936" s="94">
        <f>'CALCULATION of avg returns'!AR936</f>
        <v>6.8953614782363039E-3</v>
      </c>
      <c r="F936" s="7">
        <f>'CALCULATION of avg returns'!AS936</f>
        <v>1.0200600051884109E-2</v>
      </c>
    </row>
    <row r="937" spans="1:6" x14ac:dyDescent="0.25">
      <c r="A937" s="86">
        <v>2023</v>
      </c>
      <c r="B937" s="91">
        <f>'CALCULATION of avg returns'!AO937</f>
        <v>7.6280644093155228E-3</v>
      </c>
      <c r="C937" s="92">
        <f>'CALCULATION of avg returns'!AP937</f>
        <v>6.5481724678946958E-3</v>
      </c>
      <c r="D937" s="93">
        <f>'CALCULATION of avg returns'!AQ937</f>
        <v>6.7415347635473291E-3</v>
      </c>
      <c r="E937" s="94">
        <f>'CALCULATION of avg returns'!AR937</f>
        <v>4.8858082488460186E-3</v>
      </c>
      <c r="F937" s="7">
        <f>'CALCULATION of avg returns'!AS937</f>
        <v>8.0948267079037611E-3</v>
      </c>
    </row>
    <row r="938" spans="1:6" x14ac:dyDescent="0.25">
      <c r="A938" s="86">
        <v>2023</v>
      </c>
      <c r="B938" s="91">
        <f>'CALCULATION of avg returns'!AO938</f>
        <v>6.0854642600836207E-5</v>
      </c>
      <c r="C938" s="92">
        <f>'CALCULATION of avg returns'!AP938</f>
        <v>6.3828942763225292E-3</v>
      </c>
      <c r="D938" s="93">
        <f>'CALCULATION of avg returns'!AQ938</f>
        <v>4.2024625125361781E-3</v>
      </c>
      <c r="E938" s="94">
        <f>'CALCULATION of avg returns'!AR938</f>
        <v>3.5198076858702189E-3</v>
      </c>
      <c r="F938" s="7">
        <f>'CALCULATION of avg returns'!AS938</f>
        <v>1.3844528711475868E-4</v>
      </c>
    </row>
    <row r="939" spans="1:6" x14ac:dyDescent="0.25">
      <c r="A939" s="86">
        <v>2023</v>
      </c>
      <c r="B939" s="91">
        <f>'CALCULATION of avg returns'!AO939</f>
        <v>-1.4823288871580392E-2</v>
      </c>
      <c r="C939" s="92">
        <f>'CALCULATION of avg returns'!AP939</f>
        <v>-1.326564270246231E-2</v>
      </c>
      <c r="D939" s="93">
        <f>'CALCULATION of avg returns'!AQ939</f>
        <v>-1.04850509212018E-2</v>
      </c>
      <c r="E939" s="94">
        <f>'CALCULATION of avg returns'!AR939</f>
        <v>-8.6431617991631626E-3</v>
      </c>
      <c r="F939" s="7">
        <f>'CALCULATION of avg returns'!AS939</f>
        <v>-1.9476555459733516E-3</v>
      </c>
    </row>
    <row r="940" spans="1:6" x14ac:dyDescent="0.25">
      <c r="A940" s="86">
        <v>2023</v>
      </c>
      <c r="B940" s="91">
        <f>'CALCULATION of avg returns'!AO940</f>
        <v>-3.495985176034359E-3</v>
      </c>
      <c r="C940" s="92">
        <f>'CALCULATION of avg returns'!AP940</f>
        <v>6.6856578105937623E-4</v>
      </c>
      <c r="D940" s="93">
        <f>'CALCULATION of avg returns'!AQ940</f>
        <v>9.1685778003667748E-4</v>
      </c>
      <c r="E940" s="94">
        <f>'CALCULATION of avg returns'!AR940</f>
        <v>2.4516323384731072E-3</v>
      </c>
      <c r="F940" s="7">
        <f>'CALCULATION of avg returns'!AS940</f>
        <v>-1.8252427184465817E-3</v>
      </c>
    </row>
    <row r="941" spans="1:6" x14ac:dyDescent="0.25">
      <c r="A941" s="86">
        <v>2023</v>
      </c>
      <c r="B941" s="91">
        <f>'CALCULATION of avg returns'!AO941</f>
        <v>1.5111507803686544E-2</v>
      </c>
      <c r="C941" s="92">
        <f>'CALCULATION of avg returns'!AP941</f>
        <v>1.7178649237472622E-2</v>
      </c>
      <c r="D941" s="93">
        <f>'CALCULATION of avg returns'!AQ941</f>
        <v>1.6556355755119382E-2</v>
      </c>
      <c r="E941" s="94">
        <f>'CALCULATION of avg returns'!AR941</f>
        <v>1.5257255388392435E-2</v>
      </c>
      <c r="F941" s="7">
        <f>'CALCULATION of avg returns'!AS941</f>
        <v>8.9844987522301259E-3</v>
      </c>
    </row>
    <row r="942" spans="1:6" x14ac:dyDescent="0.25">
      <c r="A942" s="86">
        <v>2023</v>
      </c>
      <c r="B942" s="91">
        <f>'CALCULATION of avg returns'!AO942</f>
        <v>1.1516010062770341E-2</v>
      </c>
      <c r="C942" s="92">
        <f>'CALCULATION of avg returns'!AP942</f>
        <v>1.0869914432890301E-2</v>
      </c>
      <c r="D942" s="93">
        <f>'CALCULATION of avg returns'!AQ942</f>
        <v>1.0500074095674345E-2</v>
      </c>
      <c r="E942" s="94">
        <f>'CALCULATION of avg returns'!AR942</f>
        <v>9.6166411345999202E-3</v>
      </c>
      <c r="F942" s="7">
        <f>'CALCULATION of avg returns'!AS942</f>
        <v>8.3935825931281162E-3</v>
      </c>
    </row>
    <row r="943" spans="1:6" x14ac:dyDescent="0.25">
      <c r="A943" s="86">
        <v>2023</v>
      </c>
      <c r="B943" s="91">
        <f>'CALCULATION of avg returns'!AO943</f>
        <v>1.4729140759879801E-3</v>
      </c>
      <c r="C943" s="92">
        <f>'CALCULATION of avg returns'!AP943</f>
        <v>-1.8716275390567253E-3</v>
      </c>
      <c r="D943" s="93">
        <f>'CALCULATION of avg returns'!AQ943</f>
        <v>-2.843146762668094E-3</v>
      </c>
      <c r="E943" s="94">
        <f>'CALCULATION of avg returns'!AR943</f>
        <v>-1.3177244069068445E-3</v>
      </c>
      <c r="F943" s="7">
        <f>'CALCULATION of avg returns'!AS943</f>
        <v>-1.5022294450620411E-4</v>
      </c>
    </row>
    <row r="944" spans="1:6" x14ac:dyDescent="0.25">
      <c r="A944" s="86">
        <v>2023</v>
      </c>
      <c r="B944" s="91">
        <f>'CALCULATION of avg returns'!AO944</f>
        <v>-5.2802256753988596E-3</v>
      </c>
      <c r="C944" s="92">
        <f>'CALCULATION of avg returns'!AP944</f>
        <v>-1.2386518825669175E-2</v>
      </c>
      <c r="D944" s="93">
        <f>'CALCULATION of avg returns'!AQ944</f>
        <v>-1.3713057648925893E-2</v>
      </c>
      <c r="E944" s="94">
        <f>'CALCULATION of avg returns'!AR944</f>
        <v>-1.2827679681205307E-2</v>
      </c>
      <c r="F944" s="7">
        <f>'CALCULATION of avg returns'!AS944</f>
        <v>-6.3512876723562529E-4</v>
      </c>
    </row>
    <row r="945" spans="1:6" x14ac:dyDescent="0.25">
      <c r="A945" s="86">
        <v>2023</v>
      </c>
      <c r="B945" s="91">
        <f>'CALCULATION of avg returns'!AO945</f>
        <v>-8.3501993625247455E-3</v>
      </c>
      <c r="C945" s="92">
        <f>'CALCULATION of avg returns'!AP945</f>
        <v>-7.8561321177165414E-3</v>
      </c>
      <c r="D945" s="93">
        <f>'CALCULATION of avg returns'!AQ945</f>
        <v>-6.7438213705060595E-3</v>
      </c>
      <c r="E945" s="94">
        <f>'CALCULATION of avg returns'!AR945</f>
        <v>-6.3144874145242454E-3</v>
      </c>
      <c r="F945" s="7">
        <f>'CALCULATION of avg returns'!AS945</f>
        <v>-3.035521478262063E-3</v>
      </c>
    </row>
    <row r="946" spans="1:6" x14ac:dyDescent="0.25">
      <c r="A946" s="86">
        <v>2023</v>
      </c>
      <c r="B946" s="91">
        <f>'CALCULATION of avg returns'!AO946</f>
        <v>1.0632577238950563E-3</v>
      </c>
      <c r="C946" s="92">
        <f>'CALCULATION of avg returns'!AP946</f>
        <v>-7.690863398709622E-4</v>
      </c>
      <c r="D946" s="93">
        <f>'CALCULATION of avg returns'!AQ946</f>
        <v>-1.4673691959012037E-3</v>
      </c>
      <c r="E946" s="94">
        <f>'CALCULATION of avg returns'!AR946</f>
        <v>-9.2326549454392593E-4</v>
      </c>
      <c r="F946" s="7">
        <f>'CALCULATION of avg returns'!AS946</f>
        <v>-3.7343254977386742E-3</v>
      </c>
    </row>
    <row r="947" spans="1:6" x14ac:dyDescent="0.25">
      <c r="A947" s="86">
        <v>2023</v>
      </c>
      <c r="B947" s="91">
        <f>'CALCULATION of avg returns'!AO947</f>
        <v>-1.2501373441906334E-2</v>
      </c>
      <c r="C947" s="92">
        <f>'CALCULATION of avg returns'!AP947</f>
        <v>-8.6290692674325289E-3</v>
      </c>
      <c r="D947" s="93">
        <f>'CALCULATION of avg returns'!AQ947</f>
        <v>-1.021392993806634E-2</v>
      </c>
      <c r="E947" s="94">
        <f>'CALCULATION of avg returns'!AR947</f>
        <v>-1.1019318860784897E-2</v>
      </c>
      <c r="F947" s="7">
        <f>'CALCULATION of avg returns'!AS947</f>
        <v>-1.1483023151811184E-2</v>
      </c>
    </row>
    <row r="948" spans="1:6" x14ac:dyDescent="0.25">
      <c r="A948" s="86">
        <v>2023</v>
      </c>
      <c r="B948" s="91">
        <f>'CALCULATION of avg returns'!AO948</f>
        <v>-1.4810785416692234E-2</v>
      </c>
      <c r="C948" s="92">
        <f>'CALCULATION of avg returns'!AP948</f>
        <v>-1.6970960557825786E-2</v>
      </c>
      <c r="D948" s="93">
        <f>'CALCULATION of avg returns'!AQ948</f>
        <v>-1.8494926083995236E-2</v>
      </c>
      <c r="E948" s="94">
        <f>'CALCULATION of avg returns'!AR948</f>
        <v>-1.657137241444874E-2</v>
      </c>
      <c r="F948" s="7">
        <f>'CALCULATION of avg returns'!AS948</f>
        <v>-2.0824633202483414E-3</v>
      </c>
    </row>
    <row r="949" spans="1:6" x14ac:dyDescent="0.25">
      <c r="A949" s="86">
        <v>2023</v>
      </c>
      <c r="B949" s="91">
        <f>'CALCULATION of avg returns'!AO949</f>
        <v>-1.111822208836869E-2</v>
      </c>
      <c r="C949" s="92">
        <f>'CALCULATION of avg returns'!AP949</f>
        <v>-3.0256400748993276E-3</v>
      </c>
      <c r="D949" s="93">
        <f>'CALCULATION of avg returns'!AQ949</f>
        <v>-3.4347019722080654E-3</v>
      </c>
      <c r="E949" s="94">
        <f>'CALCULATION of avg returns'!AR949</f>
        <v>-2.7734865822551034E-3</v>
      </c>
      <c r="F949" s="7">
        <f>'CALCULATION of avg returns'!AS949</f>
        <v>-3.9894878390375321E-4</v>
      </c>
    </row>
    <row r="950" spans="1:6" x14ac:dyDescent="0.25">
      <c r="A950" s="86">
        <v>2023</v>
      </c>
      <c r="B950" s="91">
        <f>'CALCULATION of avg returns'!AO950</f>
        <v>1.153509384160491E-2</v>
      </c>
      <c r="C950" s="92">
        <f>'CALCULATION of avg returns'!AP950</f>
        <v>8.8143737517620471E-3</v>
      </c>
      <c r="D950" s="93">
        <f>'CALCULATION of avg returns'!AQ950</f>
        <v>9.9213257155453087E-3</v>
      </c>
      <c r="E950" s="94">
        <f>'CALCULATION of avg returns'!AR950</f>
        <v>9.8976557751384864E-3</v>
      </c>
      <c r="F950" s="7">
        <f>'CALCULATION of avg returns'!AS950</f>
        <v>-4.1055096441797445E-3</v>
      </c>
    </row>
    <row r="951" spans="1:6" x14ac:dyDescent="0.25">
      <c r="A951" s="86">
        <v>2023</v>
      </c>
      <c r="B951" s="91">
        <f>'CALCULATION of avg returns'!AO951</f>
        <v>-1.4677840224808802E-3</v>
      </c>
      <c r="C951" s="92">
        <f>'CALCULATION of avg returns'!AP951</f>
        <v>1.9612975531705535E-3</v>
      </c>
      <c r="D951" s="93">
        <f>'CALCULATION of avg returns'!AQ951</f>
        <v>2.3214170564631017E-3</v>
      </c>
      <c r="E951" s="94">
        <f>'CALCULATION of avg returns'!AR951</f>
        <v>1.9812770941264671E-3</v>
      </c>
      <c r="F951" s="7">
        <f>'CALCULATION of avg returns'!AS951</f>
        <v>1.6407064468034912E-2</v>
      </c>
    </row>
    <row r="952" spans="1:6" x14ac:dyDescent="0.25">
      <c r="A952" s="86">
        <v>2023</v>
      </c>
      <c r="B952" s="91">
        <f>'CALCULATION of avg returns'!AO952</f>
        <v>-7.9904516615365451E-3</v>
      </c>
      <c r="C952" s="92">
        <f>'CALCULATION of avg returns'!AP952</f>
        <v>-9.7652153756148281E-3</v>
      </c>
      <c r="D952" s="93">
        <f>'CALCULATION of avg returns'!AQ952</f>
        <v>-8.9523875507871511E-3</v>
      </c>
      <c r="E952" s="94">
        <f>'CALCULATION of avg returns'!AR952</f>
        <v>-9.0166289756201425E-3</v>
      </c>
      <c r="F952" s="7">
        <f>'CALCULATION of avg returns'!AS952</f>
        <v>-1.6074665857878248E-3</v>
      </c>
    </row>
    <row r="953" spans="1:6" x14ac:dyDescent="0.25">
      <c r="A953" s="86">
        <v>2023</v>
      </c>
      <c r="B953" s="91">
        <f>'CALCULATION of avg returns'!AO953</f>
        <v>-9.2579693258526604E-3</v>
      </c>
      <c r="C953" s="92">
        <f>'CALCULATION of avg returns'!AP953</f>
        <v>-2.9131228007593778E-3</v>
      </c>
      <c r="D953" s="93">
        <f>'CALCULATION of avg returns'!AQ953</f>
        <v>-3.595326076101205E-3</v>
      </c>
      <c r="E953" s="94">
        <f>'CALCULATION of avg returns'!AR953</f>
        <v>-3.9137051762807148E-3</v>
      </c>
      <c r="F953" s="7">
        <f>'CALCULATION of avg returns'!AS953</f>
        <v>-7.9301407486063059E-3</v>
      </c>
    </row>
    <row r="954" spans="1:6" x14ac:dyDescent="0.25">
      <c r="A954" s="86">
        <v>2023</v>
      </c>
      <c r="B954" s="91">
        <f>'CALCULATION of avg returns'!AO954</f>
        <v>3.0040394743571096E-3</v>
      </c>
      <c r="C954" s="92">
        <f>'CALCULATION of avg returns'!AP954</f>
        <v>1.5741047838028113E-2</v>
      </c>
      <c r="D954" s="93">
        <f>'CALCULATION of avg returns'!AQ954</f>
        <v>1.555577829006728E-2</v>
      </c>
      <c r="E954" s="94">
        <f>'CALCULATION of avg returns'!AR954</f>
        <v>1.4476259395095512E-2</v>
      </c>
      <c r="F954" s="7">
        <f>'CALCULATION of avg returns'!AS954</f>
        <v>-4.3148084225116106E-5</v>
      </c>
    </row>
    <row r="955" spans="1:6" x14ac:dyDescent="0.25">
      <c r="A955" s="86">
        <v>2023</v>
      </c>
      <c r="B955" s="91">
        <f>'CALCULATION of avg returns'!AO955</f>
        <v>1.5306577622573685E-2</v>
      </c>
      <c r="C955" s="92">
        <f>'CALCULATION of avg returns'!AP955</f>
        <v>1.4741329654726826E-2</v>
      </c>
      <c r="D955" s="93">
        <f>'CALCULATION of avg returns'!AQ955</f>
        <v>1.523854641637557E-2</v>
      </c>
      <c r="E955" s="94">
        <f>'CALCULATION of avg returns'!AR955</f>
        <v>1.3666606142353221E-2</v>
      </c>
      <c r="F955" s="7">
        <f>'CALCULATION of avg returns'!AS955</f>
        <v>2.5327626404983129E-2</v>
      </c>
    </row>
    <row r="956" spans="1:6" x14ac:dyDescent="0.25">
      <c r="A956" s="86">
        <v>2023</v>
      </c>
      <c r="B956" s="91">
        <f>'CALCULATION of avg returns'!AO956</f>
        <v>-1.7975497087768761E-2</v>
      </c>
      <c r="C956" s="92">
        <f>'CALCULATION of avg returns'!AP956</f>
        <v>-1.5817922157745402E-2</v>
      </c>
      <c r="D956" s="93">
        <f>'CALCULATION of avg returns'!AQ956</f>
        <v>-1.7671047770886406E-2</v>
      </c>
      <c r="E956" s="94">
        <f>'CALCULATION of avg returns'!AR956</f>
        <v>-1.6580249559384627E-2</v>
      </c>
      <c r="F956" s="7">
        <f>'CALCULATION of avg returns'!AS956</f>
        <v>-1.5093243336804176E-2</v>
      </c>
    </row>
    <row r="957" spans="1:6" x14ac:dyDescent="0.25">
      <c r="A957" s="86">
        <v>2023</v>
      </c>
      <c r="B957" s="91">
        <f>'CALCULATION of avg returns'!AO957</f>
        <v>-4.2565702014519258E-3</v>
      </c>
      <c r="C957" s="92">
        <f>'CALCULATION of avg returns'!AP957</f>
        <v>-1.1931964292274147E-2</v>
      </c>
      <c r="D957" s="93">
        <f>'CALCULATION of avg returns'!AQ957</f>
        <v>-9.695863114898234E-3</v>
      </c>
      <c r="E957" s="94">
        <f>'CALCULATION of avg returns'!AR957</f>
        <v>-8.2014002390652218E-3</v>
      </c>
      <c r="F957" s="7">
        <f>'CALCULATION of avg returns'!AS957</f>
        <v>-1.1040615958857935E-3</v>
      </c>
    </row>
    <row r="958" spans="1:6" x14ac:dyDescent="0.25">
      <c r="A958" s="86">
        <v>2023</v>
      </c>
      <c r="B958" s="91">
        <f>'CALCULATION of avg returns'!AO958</f>
        <v>7.0219129898971364E-3</v>
      </c>
      <c r="C958" s="92">
        <f>'CALCULATION of avg returns'!AP958</f>
        <v>1.3663640216833606E-2</v>
      </c>
      <c r="D958" s="93">
        <f>'CALCULATION of avg returns'!AQ958</f>
        <v>1.0018137575760554E-2</v>
      </c>
      <c r="E958" s="94">
        <f>'CALCULATION of avg returns'!AR958</f>
        <v>9.2432262253793196E-3</v>
      </c>
      <c r="F958" s="7">
        <f>'CALCULATION of avg returns'!AS958</f>
        <v>3.5407657216345273E-3</v>
      </c>
    </row>
    <row r="959" spans="1:6" x14ac:dyDescent="0.25">
      <c r="A959" s="86">
        <v>2023</v>
      </c>
      <c r="B959" s="91">
        <f>'CALCULATION of avg returns'!AO959</f>
        <v>-9.9558932259132243E-3</v>
      </c>
      <c r="C959" s="92">
        <f>'CALCULATION of avg returns'!AP959</f>
        <v>-4.3446047308325617E-2</v>
      </c>
      <c r="D959" s="93">
        <f>'CALCULATION of avg returns'!AQ959</f>
        <v>-3.3726291418903299E-2</v>
      </c>
      <c r="E959" s="94">
        <f>'CALCULATION of avg returns'!AR959</f>
        <v>-2.804924214730066E-2</v>
      </c>
      <c r="F959" s="7">
        <f>'CALCULATION of avg returns'!AS959</f>
        <v>-1.0115940753614983E-2</v>
      </c>
    </row>
    <row r="960" spans="1:6" x14ac:dyDescent="0.25">
      <c r="A960" s="86">
        <v>2023</v>
      </c>
      <c r="B960" s="91">
        <f>'CALCULATION of avg returns'!AO960</f>
        <v>6.0387561964846794E-3</v>
      </c>
      <c r="C960" s="92">
        <f>'CALCULATION of avg returns'!AP960</f>
        <v>1.1860026381177273E-2</v>
      </c>
      <c r="D960" s="93">
        <f>'CALCULATION of avg returns'!AQ960</f>
        <v>7.3493084584882315E-3</v>
      </c>
      <c r="E960" s="94">
        <f>'CALCULATION of avg returns'!AR960</f>
        <v>4.1472690041371345E-3</v>
      </c>
      <c r="F960" s="7">
        <f>'CALCULATION of avg returns'!AS960</f>
        <v>-9.0927906366203657E-3</v>
      </c>
    </row>
    <row r="961" spans="1:6" x14ac:dyDescent="0.25">
      <c r="A961" s="86">
        <v>2023</v>
      </c>
      <c r="B961" s="91">
        <f>'CALCULATION of avg returns'!AO961</f>
        <v>-2.6569739166048024E-2</v>
      </c>
      <c r="C961" s="92">
        <f>'CALCULATION of avg returns'!AP961</f>
        <v>-3.072929495803093E-2</v>
      </c>
      <c r="D961" s="93">
        <f>'CALCULATION of avg returns'!AQ961</f>
        <v>-2.6232465948363523E-2</v>
      </c>
      <c r="E961" s="94">
        <f>'CALCULATION of avg returns'!AR961</f>
        <v>-2.2754891744047878E-2</v>
      </c>
      <c r="F961" s="7">
        <f>'CALCULATION of avg returns'!AS961</f>
        <v>-6.4511154878637905E-3</v>
      </c>
    </row>
    <row r="962" spans="1:6" x14ac:dyDescent="0.25">
      <c r="A962" s="86">
        <v>2023</v>
      </c>
      <c r="B962" s="91">
        <f>'CALCULATION of avg returns'!AO962</f>
        <v>-1.7959977911593705E-2</v>
      </c>
      <c r="C962" s="92">
        <f>'CALCULATION of avg returns'!AP962</f>
        <v>-1.5795070686851029E-2</v>
      </c>
      <c r="D962" s="93">
        <f>'CALCULATION of avg returns'!AQ962</f>
        <v>-1.4334663371581796E-2</v>
      </c>
      <c r="E962" s="94">
        <f>'CALCULATION of avg returns'!AR962</f>
        <v>-1.1997540189119202E-2</v>
      </c>
      <c r="F962" s="7">
        <f>'CALCULATION of avg returns'!AS962</f>
        <v>-7.5906896945805834E-3</v>
      </c>
    </row>
    <row r="963" spans="1:6" x14ac:dyDescent="0.25">
      <c r="A963" s="86">
        <v>2023</v>
      </c>
      <c r="B963" s="91">
        <f>'CALCULATION of avg returns'!AO963</f>
        <v>1.4727146146842197E-3</v>
      </c>
      <c r="C963" s="92">
        <f>'CALCULATION of avg returns'!AP963</f>
        <v>-3.6307878094512559E-3</v>
      </c>
      <c r="D963" s="93">
        <f>'CALCULATION of avg returns'!AQ963</f>
        <v>-4.0799144303475358E-3</v>
      </c>
      <c r="E963" s="94">
        <f>'CALCULATION of avg returns'!AR963</f>
        <v>-1.5776025269227667E-3</v>
      </c>
      <c r="F963" s="7">
        <f>'CALCULATION of avg returns'!AS963</f>
        <v>2.7410386659899011E-3</v>
      </c>
    </row>
    <row r="964" spans="1:6" x14ac:dyDescent="0.25">
      <c r="A964" s="86">
        <v>2023</v>
      </c>
      <c r="B964" s="91">
        <f>'CALCULATION of avg returns'!AO964</f>
        <v>2.7806743135210077E-3</v>
      </c>
      <c r="C964" s="92">
        <f>'CALCULATION of avg returns'!AP964</f>
        <v>1.0102782052611075E-2</v>
      </c>
      <c r="D964" s="93">
        <f>'CALCULATION of avg returns'!AQ964</f>
        <v>9.6208292681629285E-3</v>
      </c>
      <c r="E964" s="94">
        <f>'CALCULATION of avg returns'!AR964</f>
        <v>8.9417851450319507E-3</v>
      </c>
      <c r="F964" s="7">
        <f>'CALCULATION of avg returns'!AS964</f>
        <v>-1.4702733971255078E-3</v>
      </c>
    </row>
    <row r="965" spans="1:6" x14ac:dyDescent="0.25">
      <c r="A965" s="86">
        <v>2023</v>
      </c>
      <c r="B965" s="91">
        <f>'CALCULATION of avg returns'!AO965</f>
        <v>6.1058525529930647E-3</v>
      </c>
      <c r="C965" s="92">
        <f>'CALCULATION of avg returns'!AP965</f>
        <v>6.0349863433272069E-3</v>
      </c>
      <c r="D965" s="93">
        <f>'CALCULATION of avg returns'!AQ965</f>
        <v>7.6675566509211528E-3</v>
      </c>
      <c r="E965" s="94">
        <f>'CALCULATION of avg returns'!AR965</f>
        <v>7.729475213818557E-3</v>
      </c>
      <c r="F965" s="7">
        <f>'CALCULATION of avg returns'!AS965</f>
        <v>1.3108534462439423E-2</v>
      </c>
    </row>
    <row r="966" spans="1:6" x14ac:dyDescent="0.25">
      <c r="A966" s="86">
        <v>2023</v>
      </c>
      <c r="B966" s="91">
        <f>'CALCULATION of avg returns'!AO966</f>
        <v>-7.8178830762708571E-3</v>
      </c>
      <c r="C966" s="92">
        <f>'CALCULATION of avg returns'!AP966</f>
        <v>-3.6918610353688795E-3</v>
      </c>
      <c r="D966" s="93">
        <f>'CALCULATION of avg returns'!AQ966</f>
        <v>-4.4186739274721595E-3</v>
      </c>
      <c r="E966" s="94">
        <f>'CALCULATION of avg returns'!AR966</f>
        <v>-5.0664687409238416E-3</v>
      </c>
      <c r="F966" s="7">
        <f>'CALCULATION of avg returns'!AS966</f>
        <v>-1.3932608835805271E-2</v>
      </c>
    </row>
    <row r="967" spans="1:6" x14ac:dyDescent="0.25">
      <c r="A967" s="86">
        <v>2023</v>
      </c>
      <c r="B967" s="91">
        <f>'CALCULATION of avg returns'!AO967</f>
        <v>-1.545180159726495E-2</v>
      </c>
      <c r="C967" s="92">
        <f>'CALCULATION of avg returns'!AP967</f>
        <v>-1.2935922880635021E-2</v>
      </c>
      <c r="D967" s="93">
        <f>'CALCULATION of avg returns'!AQ967</f>
        <v>-1.2112765516282046E-2</v>
      </c>
      <c r="E967" s="94">
        <f>'CALCULATION of avg returns'!AR967</f>
        <v>-1.0843476331108744E-2</v>
      </c>
      <c r="F967" s="7">
        <f>'CALCULATION of avg returns'!AS967</f>
        <v>-6.5210748118509597E-3</v>
      </c>
    </row>
    <row r="968" spans="1:6" x14ac:dyDescent="0.25">
      <c r="A968" s="86">
        <v>2023</v>
      </c>
      <c r="B968" s="91">
        <f>'CALCULATION of avg returns'!AO968</f>
        <v>3.6081984780456772E-3</v>
      </c>
      <c r="C968" s="92">
        <f>'CALCULATION of avg returns'!AP968</f>
        <v>1.1174543902273511E-2</v>
      </c>
      <c r="D968" s="93">
        <f>'CALCULATION of avg returns'!AQ968</f>
        <v>9.1235639818484041E-3</v>
      </c>
      <c r="E968" s="94">
        <f>'CALCULATION of avg returns'!AR968</f>
        <v>6.2008359824521223E-3</v>
      </c>
      <c r="F968" s="7">
        <f>'CALCULATION of avg returns'!AS968</f>
        <v>-5.9715841866042358E-3</v>
      </c>
    </row>
    <row r="969" spans="1:6" x14ac:dyDescent="0.25">
      <c r="A969" s="86">
        <v>2023</v>
      </c>
      <c r="B969" s="91">
        <f>'CALCULATION of avg returns'!AO969</f>
        <v>-2.1355102923486728E-3</v>
      </c>
      <c r="C969" s="92">
        <f>'CALCULATION of avg returns'!AP969</f>
        <v>-2.1305136905252586E-4</v>
      </c>
      <c r="D969" s="93">
        <f>'CALCULATION of avg returns'!AQ969</f>
        <v>2.2247263191702417E-3</v>
      </c>
      <c r="E969" s="94">
        <f>'CALCULATION of avg returns'!AR969</f>
        <v>2.2365877629148649E-3</v>
      </c>
      <c r="F969" s="7">
        <f>'CALCULATION of avg returns'!AS969</f>
        <v>3.2469635277913886E-3</v>
      </c>
    </row>
    <row r="970" spans="1:6" x14ac:dyDescent="0.25">
      <c r="A970" s="86">
        <v>2023</v>
      </c>
      <c r="B970" s="91">
        <f>'CALCULATION of avg returns'!AO970</f>
        <v>1.0754581533001972E-2</v>
      </c>
      <c r="C970" s="92">
        <f>'CALCULATION of avg returns'!AP970</f>
        <v>1.3448773904327731E-2</v>
      </c>
      <c r="D970" s="93">
        <f>'CALCULATION of avg returns'!AQ970</f>
        <v>1.2346749258538636E-2</v>
      </c>
      <c r="E970" s="94">
        <f>'CALCULATION of avg returns'!AR970</f>
        <v>1.0351938528412964E-2</v>
      </c>
      <c r="F970" s="7">
        <f>'CALCULATION of avg returns'!AS970</f>
        <v>1.5637126842920953E-3</v>
      </c>
    </row>
    <row r="971" spans="1:6" x14ac:dyDescent="0.25">
      <c r="A971" s="86">
        <v>2023</v>
      </c>
      <c r="B971" s="91">
        <f>'CALCULATION of avg returns'!AO971</f>
        <v>-1.3306889296865701E-2</v>
      </c>
      <c r="C971" s="92">
        <f>'CALCULATION of avg returns'!AP971</f>
        <v>-1.5217238935572152E-2</v>
      </c>
      <c r="D971" s="93">
        <f>'CALCULATION of avg returns'!AQ971</f>
        <v>-1.5330840471550389E-2</v>
      </c>
      <c r="E971" s="94">
        <f>'CALCULATION of avg returns'!AR971</f>
        <v>-1.3171088647388795E-2</v>
      </c>
      <c r="F971" s="7">
        <f>'CALCULATION of avg returns'!AS971</f>
        <v>-1.6615364341993679E-4</v>
      </c>
    </row>
    <row r="972" spans="1:6" x14ac:dyDescent="0.25">
      <c r="A972" s="86">
        <v>2023</v>
      </c>
      <c r="B972" s="91">
        <f>'CALCULATION of avg returns'!AO972</f>
        <v>3.123726741817202E-2</v>
      </c>
      <c r="C972" s="92">
        <f>'CALCULATION of avg returns'!AP972</f>
        <v>2.9338963883814424E-2</v>
      </c>
      <c r="D972" s="93">
        <f>'CALCULATION of avg returns'!AQ972</f>
        <v>2.8216487156715077E-2</v>
      </c>
      <c r="E972" s="94">
        <f>'CALCULATION of avg returns'!AR972</f>
        <v>2.5986598192952744E-2</v>
      </c>
      <c r="F972" s="7">
        <f>'CALCULATION of avg returns'!AS972</f>
        <v>1.5013616834734201E-2</v>
      </c>
    </row>
    <row r="973" spans="1:6" x14ac:dyDescent="0.25">
      <c r="A973" s="86">
        <v>2023</v>
      </c>
      <c r="B973" s="91">
        <f>'CALCULATION of avg returns'!AO973</f>
        <v>-5.3206901093111976E-3</v>
      </c>
      <c r="C973" s="92">
        <f>'CALCULATION of avg returns'!AP973</f>
        <v>-1.1704555057888791E-2</v>
      </c>
      <c r="D973" s="93">
        <f>'CALCULATION of avg returns'!AQ973</f>
        <v>-1.9004731319489678E-2</v>
      </c>
      <c r="E973" s="94">
        <f>'CALCULATION of avg returns'!AR973</f>
        <v>-1.6644137663363166E-2</v>
      </c>
      <c r="F973" s="7">
        <f>'CALCULATION of avg returns'!AS973</f>
        <v>-7.2264023384184777E-4</v>
      </c>
    </row>
    <row r="974" spans="1:6" x14ac:dyDescent="0.25">
      <c r="A974" s="86">
        <v>2023</v>
      </c>
      <c r="B974" s="91">
        <f>'CALCULATION of avg returns'!AO974</f>
        <v>-1.6630034690040405E-2</v>
      </c>
      <c r="C974" s="92">
        <f>'CALCULATION of avg returns'!AP974</f>
        <v>-1.4653352974786055E-2</v>
      </c>
      <c r="D974" s="93">
        <f>'CALCULATION of avg returns'!AQ974</f>
        <v>-1.2966654561320396E-2</v>
      </c>
      <c r="E974" s="94">
        <f>'CALCULATION of avg returns'!AR974</f>
        <v>-1.2048336250997273E-2</v>
      </c>
      <c r="F974" s="7">
        <f>'CALCULATION of avg returns'!AS974</f>
        <v>2.4745727760270854E-3</v>
      </c>
    </row>
    <row r="975" spans="1:6" x14ac:dyDescent="0.25">
      <c r="A975" s="86">
        <v>2023</v>
      </c>
      <c r="B975" s="91">
        <f>'CALCULATION of avg returns'!AO975</f>
        <v>-2.2997172478793567E-2</v>
      </c>
      <c r="C975" s="92">
        <f>'CALCULATION of avg returns'!AP975</f>
        <v>-1.527756411015003E-2</v>
      </c>
      <c r="D975" s="93">
        <f>'CALCULATION of avg returns'!AQ975</f>
        <v>-1.6689254290766477E-2</v>
      </c>
      <c r="E975" s="94">
        <f>'CALCULATION of avg returns'!AR975</f>
        <v>-1.6293650779984181E-2</v>
      </c>
      <c r="F975" s="7">
        <f>'CALCULATION of avg returns'!AS975</f>
        <v>-1.4096453273180978E-2</v>
      </c>
    </row>
    <row r="976" spans="1:6" x14ac:dyDescent="0.25">
      <c r="A976" s="86">
        <v>2023</v>
      </c>
      <c r="B976" s="91">
        <f>'CALCULATION of avg returns'!AO976</f>
        <v>3.707174554174162E-3</v>
      </c>
      <c r="C976" s="92">
        <f>'CALCULATION of avg returns'!AP976</f>
        <v>3.765482542581307E-4</v>
      </c>
      <c r="D976" s="93">
        <f>'CALCULATION of avg returns'!AQ976</f>
        <v>2.3527321573263015E-3</v>
      </c>
      <c r="E976" s="94">
        <f>'CALCULATION of avg returns'!AR976</f>
        <v>3.229731030800619E-3</v>
      </c>
      <c r="F976" s="7">
        <f>'CALCULATION of avg returns'!AS976</f>
        <v>-4.9246300096604965E-3</v>
      </c>
    </row>
    <row r="977" spans="1:6" x14ac:dyDescent="0.25">
      <c r="A977" s="86">
        <v>2023</v>
      </c>
      <c r="B977" s="91">
        <f>'CALCULATION of avg returns'!AO977</f>
        <v>-3.2403784102921834E-3</v>
      </c>
      <c r="C977" s="92">
        <f>'CALCULATION of avg returns'!AP977</f>
        <v>-7.1116806150640843E-3</v>
      </c>
      <c r="D977" s="93">
        <f>'CALCULATION of avg returns'!AQ977</f>
        <v>-4.9844638344385015E-3</v>
      </c>
      <c r="E977" s="94">
        <f>'CALCULATION of avg returns'!AR977</f>
        <v>-2.0293142558016949E-3</v>
      </c>
      <c r="F977" s="7">
        <f>'CALCULATION of avg returns'!AS977</f>
        <v>8.6887586133592497E-4</v>
      </c>
    </row>
    <row r="978" spans="1:6" x14ac:dyDescent="0.25">
      <c r="A978" s="86">
        <v>2023</v>
      </c>
      <c r="B978" s="91">
        <f>'CALCULATION of avg returns'!AO978</f>
        <v>-7.0252772229494262E-3</v>
      </c>
      <c r="C978" s="92">
        <f>'CALCULATION of avg returns'!AP978</f>
        <v>-3.4724182711310782E-3</v>
      </c>
      <c r="D978" s="93">
        <f>'CALCULATION of avg returns'!AQ978</f>
        <v>-3.8002596484220741E-3</v>
      </c>
      <c r="E978" s="94">
        <f>'CALCULATION of avg returns'!AR978</f>
        <v>-6.2262102294480927E-3</v>
      </c>
      <c r="F978" s="7">
        <f>'CALCULATION of avg returns'!AS978</f>
        <v>-2.1480627974750357E-3</v>
      </c>
    </row>
    <row r="979" spans="1:6" x14ac:dyDescent="0.25">
      <c r="A979" s="86">
        <v>2023</v>
      </c>
      <c r="B979" s="91">
        <f>'CALCULATION of avg returns'!AO979</f>
        <v>-8.3235069709295192E-5</v>
      </c>
      <c r="C979" s="92">
        <f>'CALCULATION of avg returns'!AP979</f>
        <v>-2.7681884958294725E-3</v>
      </c>
      <c r="D979" s="93">
        <f>'CALCULATION of avg returns'!AQ979</f>
        <v>-2.2081155697886382E-3</v>
      </c>
      <c r="E979" s="94">
        <f>'CALCULATION of avg returns'!AR979</f>
        <v>-1.0257294467045563E-3</v>
      </c>
      <c r="F979" s="7">
        <f>'CALCULATION of avg returns'!AS979</f>
        <v>-1.1263858730820656E-2</v>
      </c>
    </row>
    <row r="980" spans="1:6" x14ac:dyDescent="0.25">
      <c r="A980" s="86">
        <v>2023</v>
      </c>
      <c r="B980" s="91">
        <f>'CALCULATION of avg returns'!AO980</f>
        <v>-1.8521344635746725E-2</v>
      </c>
      <c r="C980" s="92">
        <f>'CALCULATION of avg returns'!AP980</f>
        <v>-1.6521312127397866E-2</v>
      </c>
      <c r="D980" s="93">
        <f>'CALCULATION of avg returns'!AQ980</f>
        <v>-1.4915362850889681E-2</v>
      </c>
      <c r="E980" s="94">
        <f>'CALCULATION of avg returns'!AR980</f>
        <v>-1.4295702835364325E-2</v>
      </c>
      <c r="F980" s="7">
        <f>'CALCULATION of avg returns'!AS980</f>
        <v>-8.6681200796420409E-3</v>
      </c>
    </row>
    <row r="981" spans="1:6" x14ac:dyDescent="0.25">
      <c r="A981" s="86">
        <v>2023</v>
      </c>
      <c r="B981" s="91">
        <f>'CALCULATION of avg returns'!AO981</f>
        <v>2.9401786723961022E-3</v>
      </c>
      <c r="C981" s="92">
        <f>'CALCULATION of avg returns'!AP981</f>
        <v>1.2074045341630139E-2</v>
      </c>
      <c r="D981" s="93">
        <f>'CALCULATION of avg returns'!AQ981</f>
        <v>1.0595807434155325E-2</v>
      </c>
      <c r="E981" s="94">
        <f>'CALCULATION of avg returns'!AR981</f>
        <v>9.5358743272895858E-3</v>
      </c>
      <c r="F981" s="7">
        <f>'CALCULATION of avg returns'!AS981</f>
        <v>-6.213166631700847E-3</v>
      </c>
    </row>
    <row r="982" spans="1:6" x14ac:dyDescent="0.25">
      <c r="A982" s="86">
        <v>2023</v>
      </c>
      <c r="B982" s="91">
        <f>'CALCULATION of avg returns'!AO982</f>
        <v>3.5939790280752944E-3</v>
      </c>
      <c r="C982" s="92">
        <f>'CALCULATION of avg returns'!AP982</f>
        <v>2.0382118859677695E-2</v>
      </c>
      <c r="D982" s="93">
        <f>'CALCULATION of avg returns'!AQ982</f>
        <v>1.7358146791442836E-2</v>
      </c>
      <c r="E982" s="94">
        <f>'CALCULATION of avg returns'!AR982</f>
        <v>1.7565967508711949E-2</v>
      </c>
      <c r="F982" s="7">
        <f>'CALCULATION of avg returns'!AS982</f>
        <v>8.8709177391782107E-3</v>
      </c>
    </row>
    <row r="983" spans="1:6" x14ac:dyDescent="0.25">
      <c r="A983" s="86">
        <v>2023</v>
      </c>
      <c r="B983" s="91">
        <f>'CALCULATION of avg returns'!AO983</f>
        <v>-1.9295855744519554E-2</v>
      </c>
      <c r="C983" s="92">
        <f>'CALCULATION of avg returns'!AP983</f>
        <v>1.4844383708338956E-2</v>
      </c>
      <c r="D983" s="93">
        <f>'CALCULATION of avg returns'!AQ983</f>
        <v>1.0882241757888685E-2</v>
      </c>
      <c r="E983" s="94">
        <f>'CALCULATION of avg returns'!AR983</f>
        <v>7.425148450789531E-3</v>
      </c>
      <c r="F983" s="7">
        <f>'CALCULATION of avg returns'!AS983</f>
        <v>1.8437468447785182E-3</v>
      </c>
    </row>
    <row r="984" spans="1:6" x14ac:dyDescent="0.25">
      <c r="A984" s="86">
        <v>2023</v>
      </c>
      <c r="B984" s="91">
        <f>'CALCULATION of avg returns'!AO984</f>
        <v>-1.5121790557472752E-2</v>
      </c>
      <c r="C984" s="92">
        <f>'CALCULATION of avg returns'!AP984</f>
        <v>-1.8714219341832792E-2</v>
      </c>
      <c r="D984" s="93">
        <f>'CALCULATION of avg returns'!AQ984</f>
        <v>-1.6042880027158538E-2</v>
      </c>
      <c r="E984" s="94">
        <f>'CALCULATION of avg returns'!AR984</f>
        <v>-1.2722567234166704E-2</v>
      </c>
      <c r="F984" s="7">
        <f>'CALCULATION of avg returns'!AS984</f>
        <v>-3.0555713787024444E-3</v>
      </c>
    </row>
    <row r="985" spans="1:6" x14ac:dyDescent="0.25">
      <c r="A985" s="86">
        <v>2023</v>
      </c>
      <c r="B985" s="91">
        <f>'CALCULATION of avg returns'!AO985</f>
        <v>-7.4152696395591916E-4</v>
      </c>
      <c r="C985" s="92">
        <f>'CALCULATION of avg returns'!AP985</f>
        <v>3.7797171230813994E-3</v>
      </c>
      <c r="D985" s="93">
        <f>'CALCULATION of avg returns'!AQ985</f>
        <v>1.6118468044733763E-3</v>
      </c>
      <c r="E985" s="94">
        <f>'CALCULATION of avg returns'!AR985</f>
        <v>-4.3054151700306145E-3</v>
      </c>
      <c r="F985" s="7">
        <f>'CALCULATION of avg returns'!AS985</f>
        <v>-6.0024115131439562E-3</v>
      </c>
    </row>
    <row r="986" spans="1:6" x14ac:dyDescent="0.25">
      <c r="A986" s="86">
        <v>2023</v>
      </c>
      <c r="B986" s="91">
        <f>'CALCULATION of avg returns'!AO986</f>
        <v>4.0741495212862072E-4</v>
      </c>
      <c r="C986" s="92">
        <f>'CALCULATION of avg returns'!AP986</f>
        <v>1.9946675620686328E-3</v>
      </c>
      <c r="D986" s="93">
        <f>'CALCULATION of avg returns'!AQ986</f>
        <v>3.9800754034569237E-3</v>
      </c>
      <c r="E986" s="94">
        <f>'CALCULATION of avg returns'!AR986</f>
        <v>6.1189793739111192E-3</v>
      </c>
      <c r="F986" s="7">
        <f>'CALCULATION of avg returns'!AS986</f>
        <v>3.7172310313621478E-3</v>
      </c>
    </row>
    <row r="987" spans="1:6" x14ac:dyDescent="0.25">
      <c r="A987" s="86">
        <v>2023</v>
      </c>
      <c r="B987" s="91">
        <f>'CALCULATION of avg returns'!AO987</f>
        <v>1.0384850335980434E-2</v>
      </c>
      <c r="C987" s="92">
        <f>'CALCULATION of avg returns'!AP987</f>
        <v>5.7686323633840053E-3</v>
      </c>
      <c r="D987" s="93">
        <f>'CALCULATION of avg returns'!AQ987</f>
        <v>6.2908759515385515E-3</v>
      </c>
      <c r="E987" s="94">
        <f>'CALCULATION of avg returns'!AR987</f>
        <v>6.0747826694130622E-3</v>
      </c>
      <c r="F987" s="7">
        <f>'CALCULATION of avg returns'!AS987</f>
        <v>3.205655345793723E-3</v>
      </c>
    </row>
    <row r="988" spans="1:6" x14ac:dyDescent="0.25">
      <c r="A988" s="86">
        <v>2023</v>
      </c>
      <c r="B988" s="91">
        <f>'CALCULATION of avg returns'!AO988</f>
        <v>2.7350722634894196E-4</v>
      </c>
      <c r="C988" s="92">
        <f>'CALCULATION of avg returns'!AP988</f>
        <v>5.7395125975757367E-3</v>
      </c>
      <c r="D988" s="93">
        <f>'CALCULATION of avg returns'!AQ988</f>
        <v>5.079549419727508E-3</v>
      </c>
      <c r="E988" s="94">
        <f>'CALCULATION of avg returns'!AR988</f>
        <v>4.6968803137037553E-3</v>
      </c>
      <c r="F988" s="7">
        <f>'CALCULATION of avg returns'!AS988</f>
        <v>6.1302726858879471E-3</v>
      </c>
    </row>
    <row r="989" spans="1:6" x14ac:dyDescent="0.25">
      <c r="A989" s="86">
        <v>2023</v>
      </c>
      <c r="B989" s="91">
        <f>'CALCULATION of avg returns'!AO989</f>
        <v>3.1531077755551314E-2</v>
      </c>
      <c r="C989" s="92">
        <f>'CALCULATION of avg returns'!AP989</f>
        <v>2.6711731786290421E-2</v>
      </c>
      <c r="D989" s="93">
        <f>'CALCULATION of avg returns'!AQ989</f>
        <v>2.721991657258566E-2</v>
      </c>
      <c r="E989" s="94">
        <f>'CALCULATION of avg returns'!AR989</f>
        <v>2.4930618758062562E-2</v>
      </c>
      <c r="F989" s="7">
        <f>'CALCULATION of avg returns'!AS989</f>
        <v>1.5783692560612753E-2</v>
      </c>
    </row>
    <row r="990" spans="1:6" x14ac:dyDescent="0.25">
      <c r="A990" s="86">
        <v>2023</v>
      </c>
      <c r="B990" s="91">
        <f>'CALCULATION of avg returns'!AO990</f>
        <v>2.0536287284801592E-2</v>
      </c>
      <c r="C990" s="92">
        <f>'CALCULATION of avg returns'!AP990</f>
        <v>4.0179463147058505E-3</v>
      </c>
      <c r="D990" s="93">
        <f>'CALCULATION of avg returns'!AQ990</f>
        <v>2.6521845693422588E-3</v>
      </c>
      <c r="E990" s="94">
        <f>'CALCULATION of avg returns'!AR990</f>
        <v>1.7136126898328176E-3</v>
      </c>
      <c r="F990" s="7">
        <f>'CALCULATION of avg returns'!AS990</f>
        <v>9.283819628647173E-3</v>
      </c>
    </row>
    <row r="991" spans="1:6" x14ac:dyDescent="0.25">
      <c r="A991" s="86">
        <v>2023</v>
      </c>
      <c r="B991" s="91">
        <f>'CALCULATION of avg returns'!AO991</f>
        <v>-2.0246069719753932E-2</v>
      </c>
      <c r="C991" s="92">
        <f>'CALCULATION of avg returns'!AP991</f>
        <v>-6.331825937913785E-3</v>
      </c>
      <c r="D991" s="93">
        <f>'CALCULATION of avg returns'!AQ991</f>
        <v>-6.3273062246386198E-3</v>
      </c>
      <c r="E991" s="94">
        <f>'CALCULATION of avg returns'!AR991</f>
        <v>-5.1707317073169459E-3</v>
      </c>
      <c r="F991" s="7">
        <f>'CALCULATION of avg returns'!AS991</f>
        <v>-5.7231163951036246E-3</v>
      </c>
    </row>
    <row r="992" spans="1:6" x14ac:dyDescent="0.25">
      <c r="A992" s="86">
        <v>2023</v>
      </c>
      <c r="B992" s="91">
        <f>'CALCULATION of avg returns'!AO992</f>
        <v>8.0648537024376361E-3</v>
      </c>
      <c r="C992" s="92">
        <f>'CALCULATION of avg returns'!AP992</f>
        <v>2.9954990509119665E-3</v>
      </c>
      <c r="D992" s="93">
        <f>'CALCULATION of avg returns'!AQ992</f>
        <v>1.6935371102145278E-3</v>
      </c>
      <c r="E992" s="94">
        <f>'CALCULATION of avg returns'!AR992</f>
        <v>9.8068059233102195E-4</v>
      </c>
      <c r="F992" s="7">
        <f>'CALCULATION of avg returns'!AS992</f>
        <v>-6.0871786747505024E-3</v>
      </c>
    </row>
    <row r="993" spans="1:6" x14ac:dyDescent="0.25">
      <c r="A993" s="86">
        <v>2023</v>
      </c>
      <c r="B993" s="91">
        <f>'CALCULATION of avg returns'!AO993</f>
        <v>4.5399808988607357E-3</v>
      </c>
      <c r="C993" s="92">
        <f>'CALCULATION of avg returns'!AP993</f>
        <v>1.5404931267058343E-2</v>
      </c>
      <c r="D993" s="93">
        <f>'CALCULATION of avg returns'!AQ993</f>
        <v>1.2230241864601426E-2</v>
      </c>
      <c r="E993" s="94">
        <f>'CALCULATION of avg returns'!AR993</f>
        <v>1.2518454204856011E-2</v>
      </c>
      <c r="F993" s="7">
        <f>'CALCULATION of avg returns'!AS993</f>
        <v>-1.8567235506643266E-3</v>
      </c>
    </row>
    <row r="994" spans="1:6" x14ac:dyDescent="0.25">
      <c r="A994" s="86">
        <v>2023</v>
      </c>
      <c r="B994" s="91">
        <f>'CALCULATION of avg returns'!AO994</f>
        <v>2.4126765415087868E-2</v>
      </c>
      <c r="C994" s="92">
        <f>'CALCULATION of avg returns'!AP994</f>
        <v>1.5866835025745471E-2</v>
      </c>
      <c r="D994" s="93">
        <f>'CALCULATION of avg returns'!AQ994</f>
        <v>1.5251852211288755E-2</v>
      </c>
      <c r="E994" s="94">
        <f>'CALCULATION of avg returns'!AR994</f>
        <v>1.1933261819401176E-2</v>
      </c>
      <c r="F994" s="7">
        <f>'CALCULATION of avg returns'!AS994</f>
        <v>1.0740977851948275E-2</v>
      </c>
    </row>
    <row r="995" spans="1:6" x14ac:dyDescent="0.25">
      <c r="A995" s="86">
        <v>2023</v>
      </c>
      <c r="B995" s="91">
        <f>'CALCULATION of avg returns'!AO995</f>
        <v>-2.3558377956569503E-2</v>
      </c>
      <c r="C995" s="92">
        <f>'CALCULATION of avg returns'!AP995</f>
        <v>-1.7487188838566429E-2</v>
      </c>
      <c r="D995" s="93">
        <f>'CALCULATION of avg returns'!AQ995</f>
        <v>-1.9160769851910994E-2</v>
      </c>
      <c r="E995" s="94">
        <f>'CALCULATION of avg returns'!AR995</f>
        <v>-1.855845162141205E-2</v>
      </c>
      <c r="F995" s="7">
        <f>'CALCULATION of avg returns'!AS995</f>
        <v>-2.7784064301889129E-3</v>
      </c>
    </row>
    <row r="996" spans="1:6" x14ac:dyDescent="0.25">
      <c r="A996" s="86">
        <v>2023</v>
      </c>
      <c r="B996" s="91">
        <f>'CALCULATION of avg returns'!AO996</f>
        <v>1.6396830864621986E-3</v>
      </c>
      <c r="C996" s="92">
        <f>'CALCULATION of avg returns'!AP996</f>
        <v>5.3785433995423336E-3</v>
      </c>
      <c r="D996" s="93">
        <f>'CALCULATION of avg returns'!AQ996</f>
        <v>5.0959955272189992E-3</v>
      </c>
      <c r="E996" s="94">
        <f>'CALCULATION of avg returns'!AR996</f>
        <v>4.8125943831225371E-3</v>
      </c>
      <c r="F996" s="7">
        <f>'CALCULATION of avg returns'!AS996</f>
        <v>7.1366482588719245E-3</v>
      </c>
    </row>
    <row r="997" spans="1:6" x14ac:dyDescent="0.25">
      <c r="A997" s="86">
        <v>2023</v>
      </c>
      <c r="B997" s="91">
        <f>'CALCULATION of avg returns'!AO997</f>
        <v>2.3990975871461189E-2</v>
      </c>
      <c r="C997" s="92">
        <f>'CALCULATION of avg returns'!AP997</f>
        <v>2.6940986768739562E-2</v>
      </c>
      <c r="D997" s="93">
        <f>'CALCULATION of avg returns'!AQ997</f>
        <v>2.4863422139774816E-2</v>
      </c>
      <c r="E997" s="94">
        <f>'CALCULATION of avg returns'!AR997</f>
        <v>2.2643761555925155E-2</v>
      </c>
      <c r="F997" s="7">
        <f>'CALCULATION of avg returns'!AS997</f>
        <v>3.8463228218460106E-3</v>
      </c>
    </row>
    <row r="998" spans="1:6" x14ac:dyDescent="0.25">
      <c r="A998" s="86">
        <v>2023</v>
      </c>
      <c r="B998" s="91">
        <f>'CALCULATION of avg returns'!AO998</f>
        <v>7.0259813536096248E-3</v>
      </c>
      <c r="C998" s="92">
        <f>'CALCULATION of avg returns'!AP998</f>
        <v>9.6447687493349255E-3</v>
      </c>
      <c r="D998" s="93">
        <f>'CALCULATION of avg returns'!AQ998</f>
        <v>9.00297526422595E-3</v>
      </c>
      <c r="E998" s="94">
        <f>'CALCULATION of avg returns'!AR998</f>
        <v>6.9165292133855369E-3</v>
      </c>
      <c r="F998" s="7">
        <f>'CALCULATION of avg returns'!AS998</f>
        <v>1.6331532365883968E-2</v>
      </c>
    </row>
    <row r="999" spans="1:6" x14ac:dyDescent="0.25">
      <c r="A999" s="86">
        <v>2023</v>
      </c>
      <c r="B999" s="91">
        <f>'CALCULATION of avg returns'!AO999</f>
        <v>-1.160603513827181E-2</v>
      </c>
      <c r="C999" s="92">
        <f>'CALCULATION of avg returns'!AP999</f>
        <v>-6.2860631077133102E-3</v>
      </c>
      <c r="D999" s="93">
        <f>'CALCULATION of avg returns'!AQ999</f>
        <v>-7.3064025405849883E-3</v>
      </c>
      <c r="E999" s="94">
        <f>'CALCULATION of avg returns'!AR999</f>
        <v>-8.477905817641988E-3</v>
      </c>
      <c r="F999" s="7">
        <f>'CALCULATION of avg returns'!AS999</f>
        <v>-4.2381416075489512E-3</v>
      </c>
    </row>
    <row r="1000" spans="1:6" x14ac:dyDescent="0.25">
      <c r="A1000" s="86">
        <v>2023</v>
      </c>
      <c r="B1000" s="91">
        <f>'CALCULATION of avg returns'!AO1000</f>
        <v>9.866245562888766E-3</v>
      </c>
      <c r="C1000" s="92">
        <f>'CALCULATION of avg returns'!AP1000</f>
        <v>3.5468513467066887E-3</v>
      </c>
      <c r="D1000" s="93">
        <f>'CALCULATION of avg returns'!AQ1000</f>
        <v>4.9987571464083268E-3</v>
      </c>
      <c r="E1000" s="94">
        <f>'CALCULATION of avg returns'!AR1000</f>
        <v>6.554429766247748E-3</v>
      </c>
      <c r="F1000" s="7">
        <f>'CALCULATION of avg returns'!AS1000</f>
        <v>3.9464873611963569E-3</v>
      </c>
    </row>
    <row r="1001" spans="1:6" x14ac:dyDescent="0.25">
      <c r="A1001" s="86">
        <v>2023</v>
      </c>
      <c r="B1001" s="91">
        <f>'CALCULATION of avg returns'!AO1001</f>
        <v>-3.2343428403410973E-3</v>
      </c>
      <c r="C1001" s="92">
        <f>'CALCULATION of avg returns'!AP1001</f>
        <v>5.5237345692505466E-3</v>
      </c>
      <c r="D1001" s="93">
        <f>'CALCULATION of avg returns'!AQ1001</f>
        <v>4.5311653652757812E-3</v>
      </c>
      <c r="E1001" s="94">
        <f>'CALCULATION of avg returns'!AR1001</f>
        <v>3.3673046109297397E-3</v>
      </c>
      <c r="F1001" s="7">
        <f>'CALCULATION of avg returns'!AS1001</f>
        <v>5.4650123876394344E-3</v>
      </c>
    </row>
    <row r="1002" spans="1:6" x14ac:dyDescent="0.25">
      <c r="A1002" s="86">
        <v>2023</v>
      </c>
      <c r="B1002" s="91">
        <f>'CALCULATION of avg returns'!AO1002</f>
        <v>-6.3287744703674651E-3</v>
      </c>
      <c r="C1002" s="92">
        <f>'CALCULATION of avg returns'!AP1002</f>
        <v>1.2827574211502239E-3</v>
      </c>
      <c r="D1002" s="93">
        <f>'CALCULATION of avg returns'!AQ1002</f>
        <v>-2.0460773668388998E-3</v>
      </c>
      <c r="E1002" s="94">
        <f>'CALCULATION of avg returns'!AR1002</f>
        <v>-1.8855229772781247E-3</v>
      </c>
      <c r="F1002" s="7">
        <f>'CALCULATION of avg returns'!AS1002</f>
        <v>-2.9892123017902254E-3</v>
      </c>
    </row>
    <row r="1003" spans="1:6" x14ac:dyDescent="0.25">
      <c r="A1003" s="86">
        <v>2023</v>
      </c>
      <c r="B1003" s="91">
        <f>'CALCULATION of avg returns'!AO1003</f>
        <v>1.5059102930857779E-2</v>
      </c>
      <c r="C1003" s="92">
        <f>'CALCULATION of avg returns'!AP1003</f>
        <v>1.2890757883918164E-2</v>
      </c>
      <c r="D1003" s="93">
        <f>'CALCULATION of avg returns'!AQ1003</f>
        <v>1.1842728564661354E-2</v>
      </c>
      <c r="E1003" s="94">
        <f>'CALCULATION of avg returns'!AR1003</f>
        <v>9.8791180588719552E-3</v>
      </c>
      <c r="F1003" s="7">
        <f>'CALCULATION of avg returns'!AS1003</f>
        <v>4.080733090392895E-3</v>
      </c>
    </row>
    <row r="1004" spans="1:6" x14ac:dyDescent="0.25">
      <c r="A1004" s="86">
        <v>2023</v>
      </c>
      <c r="B1004" s="91">
        <f>'CALCULATION of avg returns'!AO1004</f>
        <v>1.2761884504946092E-3</v>
      </c>
      <c r="C1004" s="92">
        <f>'CALCULATION of avg returns'!AP1004</f>
        <v>-4.6983750410886866E-3</v>
      </c>
      <c r="D1004" s="93">
        <f>'CALCULATION of avg returns'!AQ1004</f>
        <v>-3.5136743133585158E-3</v>
      </c>
      <c r="E1004" s="94">
        <f>'CALCULATION of avg returns'!AR1004</f>
        <v>-1.6599005346424674E-3</v>
      </c>
      <c r="F1004" s="7">
        <f>'CALCULATION of avg returns'!AS1004</f>
        <v>2.7388826076813156E-3</v>
      </c>
    </row>
    <row r="1005" spans="1:6" x14ac:dyDescent="0.25">
      <c r="A1005" s="86">
        <v>2023</v>
      </c>
      <c r="B1005" s="91">
        <f>'CALCULATION of avg returns'!AO1005</f>
        <v>2.0977164099839712E-3</v>
      </c>
      <c r="C1005" s="92">
        <f>'CALCULATION of avg returns'!AP1005</f>
        <v>-2.5774583675855062E-3</v>
      </c>
      <c r="D1005" s="93">
        <f>'CALCULATION of avg returns'!AQ1005</f>
        <v>-2.2438587519052794E-3</v>
      </c>
      <c r="E1005" s="94">
        <f>'CALCULATION of avg returns'!AR1005</f>
        <v>-2.1540474180428868E-3</v>
      </c>
      <c r="F1005" s="7">
        <f>'CALCULATION of avg returns'!AS1005</f>
        <v>6.7596683219362311E-4</v>
      </c>
    </row>
    <row r="1006" spans="1:6" x14ac:dyDescent="0.25">
      <c r="A1006" s="86">
        <v>2023</v>
      </c>
      <c r="B1006" s="91">
        <f>'CALCULATION of avg returns'!AO1006</f>
        <v>-4.4781260764724957E-3</v>
      </c>
      <c r="C1006" s="92">
        <f>'CALCULATION of avg returns'!AP1006</f>
        <v>-1.3172527721694084E-3</v>
      </c>
      <c r="D1006" s="93">
        <f>'CALCULATION of avg returns'!AQ1006</f>
        <v>-3.7571673116636116E-3</v>
      </c>
      <c r="E1006" s="94">
        <f>'CALCULATION of avg returns'!AR1006</f>
        <v>-4.3787488597009884E-3</v>
      </c>
      <c r="F1006" s="7">
        <f>'CALCULATION of avg returns'!AS1006</f>
        <v>-4.2511742321060586E-4</v>
      </c>
    </row>
    <row r="1007" spans="1:6" x14ac:dyDescent="0.25">
      <c r="A1007" s="86">
        <v>2023</v>
      </c>
      <c r="B1007" s="91">
        <f>'CALCULATION of avg returns'!AO1007</f>
        <v>-1.1591695501730113E-2</v>
      </c>
      <c r="C1007" s="92">
        <f>'CALCULATION of avg returns'!AP1007</f>
        <v>-1.7092815827882531E-2</v>
      </c>
      <c r="D1007" s="93">
        <f>'CALCULATION of avg returns'!AQ1007</f>
        <v>-1.4750555115183035E-2</v>
      </c>
      <c r="E1007" s="94">
        <f>'CALCULATION of avg returns'!AR1007</f>
        <v>-1.2645890734184763E-2</v>
      </c>
      <c r="F1007" s="7">
        <f>'CALCULATION of avg returns'!AS1007</f>
        <v>-7.122712989763939E-3</v>
      </c>
    </row>
    <row r="1008" spans="1:6" x14ac:dyDescent="0.25">
      <c r="A1008" s="86">
        <v>2023</v>
      </c>
      <c r="B1008" s="91">
        <f>'CALCULATION of avg returns'!AO1008</f>
        <v>5.4666146036702907E-3</v>
      </c>
      <c r="C1008" s="92">
        <f>'CALCULATION of avg returns'!AP1008</f>
        <v>-3.5564746170372382E-3</v>
      </c>
      <c r="D1008" s="93">
        <f>'CALCULATION of avg returns'!AQ1008</f>
        <v>-8.6700147415251104E-4</v>
      </c>
      <c r="E1008" s="94">
        <f>'CALCULATION of avg returns'!AR1008</f>
        <v>2.9399929374459064E-4</v>
      </c>
      <c r="F1008" s="7">
        <f>'CALCULATION of avg returns'!AS1008</f>
        <v>3.8357356932742343E-3</v>
      </c>
    </row>
    <row r="1009" spans="1:6" x14ac:dyDescent="0.25">
      <c r="A1009" s="86">
        <v>2023</v>
      </c>
      <c r="B1009" s="91">
        <f>'CALCULATION of avg returns'!AO1009</f>
        <v>4.7807164378975472E-3</v>
      </c>
      <c r="C1009" s="92">
        <f>'CALCULATION of avg returns'!AP1009</f>
        <v>3.8929691064567302E-3</v>
      </c>
      <c r="D1009" s="93">
        <f>'CALCULATION of avg returns'!AQ1009</f>
        <v>5.5341187297282737E-3</v>
      </c>
      <c r="E1009" s="94">
        <f>'CALCULATION of avg returns'!AR1009</f>
        <v>5.4267155317360392E-3</v>
      </c>
      <c r="F1009" s="7">
        <f>'CALCULATION of avg returns'!AS1009</f>
        <v>1.8822301181676095E-3</v>
      </c>
    </row>
    <row r="1010" spans="1:6" x14ac:dyDescent="0.25">
      <c r="A1010" s="86">
        <v>2023</v>
      </c>
      <c r="B1010" s="91">
        <f>'CALCULATION of avg returns'!AO1010</f>
        <v>-8.2631410598137827E-4</v>
      </c>
      <c r="C1010" s="92">
        <f>'CALCULATION of avg returns'!AP1010</f>
        <v>4.017153538833803E-3</v>
      </c>
      <c r="D1010" s="93">
        <f>'CALCULATION of avg returns'!AQ1010</f>
        <v>2.6560821296407839E-3</v>
      </c>
      <c r="E1010" s="94">
        <f>'CALCULATION of avg returns'!AR1010</f>
        <v>3.7234885167941154E-3</v>
      </c>
      <c r="F1010" s="7">
        <f>'CALCULATION of avg returns'!AS1010</f>
        <v>8.0151177664078543E-3</v>
      </c>
    </row>
    <row r="1011" spans="1:6" x14ac:dyDescent="0.25">
      <c r="A1011" s="86">
        <v>2023</v>
      </c>
      <c r="B1011" s="91">
        <f>'CALCULATION of avg returns'!AO1011</f>
        <v>7.1095104708549118E-3</v>
      </c>
      <c r="C1011" s="92">
        <f>'CALCULATION of avg returns'!AP1011</f>
        <v>2.6722545504990996E-3</v>
      </c>
      <c r="D1011" s="93">
        <f>'CALCULATION of avg returns'!AQ1011</f>
        <v>1.5750414223493926E-3</v>
      </c>
      <c r="E1011" s="94">
        <f>'CALCULATION of avg returns'!AR1011</f>
        <v>-2.8310682075922511E-4</v>
      </c>
      <c r="F1011" s="7">
        <f>'CALCULATION of avg returns'!AS1011</f>
        <v>7.1104401772747127E-5</v>
      </c>
    </row>
    <row r="1012" spans="1:6" x14ac:dyDescent="0.25">
      <c r="A1012" s="86">
        <v>2023</v>
      </c>
      <c r="B1012" s="91">
        <f>'CALCULATION of avg returns'!AO1012</f>
        <v>3.4965498059681827E-3</v>
      </c>
      <c r="C1012" s="92">
        <f>'CALCULATION of avg returns'!AP1012</f>
        <v>7.0014345112832119E-3</v>
      </c>
      <c r="D1012" s="93">
        <f>'CALCULATION of avg returns'!AQ1012</f>
        <v>9.9083950183135629E-3</v>
      </c>
      <c r="E1012" s="94">
        <f>'CALCULATION of avg returns'!AR1012</f>
        <v>9.1645169952884794E-3</v>
      </c>
      <c r="F1012" s="7">
        <f>'CALCULATION of avg returns'!AS1012</f>
        <v>9.2702609209276078E-4</v>
      </c>
    </row>
    <row r="1013" spans="1:6" x14ac:dyDescent="0.25">
      <c r="A1013" s="86">
        <v>2023</v>
      </c>
      <c r="B1013" s="91">
        <f>'CALCULATION of avg returns'!AO1013</f>
        <v>1.2644027083030735E-2</v>
      </c>
      <c r="C1013" s="92">
        <f>'CALCULATION of avg returns'!AP1013</f>
        <v>1.2376121280926584E-2</v>
      </c>
      <c r="D1013" s="93">
        <f>'CALCULATION of avg returns'!AQ1013</f>
        <v>1.0546836684649166E-2</v>
      </c>
      <c r="E1013" s="94">
        <f>'CALCULATION of avg returns'!AR1013</f>
        <v>9.0941931987885364E-3</v>
      </c>
      <c r="F1013" s="7">
        <f>'CALCULATION of avg returns'!AS1013</f>
        <v>8.8108856101162623E-3</v>
      </c>
    </row>
    <row r="1014" spans="1:6" x14ac:dyDescent="0.25">
      <c r="A1014" s="86">
        <v>2023</v>
      </c>
      <c r="B1014" s="91">
        <f>'CALCULATION of avg returns'!AO1014</f>
        <v>-8.4718149234290117E-4</v>
      </c>
      <c r="C1014" s="92">
        <f>'CALCULATION of avg returns'!AP1014</f>
        <v>-1.5642633676662152E-3</v>
      </c>
      <c r="D1014" s="93">
        <f>'CALCULATION of avg returns'!AQ1014</f>
        <v>-1.1526300591360162E-3</v>
      </c>
      <c r="E1014" s="94">
        <f>'CALCULATION of avg returns'!AR1014</f>
        <v>-1.9130420885244213E-3</v>
      </c>
      <c r="F1014" s="7">
        <f>'CALCULATION of avg returns'!AS1014</f>
        <v>4.1530184874996549E-3</v>
      </c>
    </row>
    <row r="1015" spans="1:6" x14ac:dyDescent="0.25">
      <c r="A1015" s="86">
        <v>2023</v>
      </c>
      <c r="B1015" s="91">
        <f>'CALCULATION of avg returns'!AO1015</f>
        <v>1.8640751369684499E-2</v>
      </c>
      <c r="C1015" s="92">
        <f>'CALCULATION of avg returns'!AP1015</f>
        <v>1.5656410293097313E-2</v>
      </c>
      <c r="D1015" s="93">
        <f>'CALCULATION of avg returns'!AQ1015</f>
        <v>1.7817144689596932E-2</v>
      </c>
      <c r="E1015" s="94">
        <f>'CALCULATION of avg returns'!AR1015</f>
        <v>1.7903693787749753E-2</v>
      </c>
      <c r="F1015" s="7">
        <f>'CALCULATION of avg returns'!AS1015</f>
        <v>3.0084982321196495E-3</v>
      </c>
    </row>
    <row r="1016" spans="1:6" x14ac:dyDescent="0.25">
      <c r="A1016" s="86">
        <v>2023</v>
      </c>
      <c r="B1016" s="91">
        <f>'CALCULATION of avg returns'!AO1016</f>
        <v>-2.4715388851184166E-3</v>
      </c>
      <c r="C1016" s="92">
        <f>'CALCULATION of avg returns'!AP1016</f>
        <v>4.9059142151768511E-3</v>
      </c>
      <c r="D1016" s="93">
        <f>'CALCULATION of avg returns'!AQ1016</f>
        <v>4.0624403284323044E-3</v>
      </c>
      <c r="E1016" s="94">
        <f>'CALCULATION of avg returns'!AR1016</f>
        <v>3.0455143946174603E-3</v>
      </c>
      <c r="F1016" s="7">
        <f>'CALCULATION of avg returns'!AS1016</f>
        <v>1.2047642031360663E-2</v>
      </c>
    </row>
    <row r="1017" spans="1:6" x14ac:dyDescent="0.25">
      <c r="A1017" s="86">
        <v>2023</v>
      </c>
      <c r="B1017" s="91">
        <f>'CALCULATION of avg returns'!AO1017</f>
        <v>1.9256444490091541E-3</v>
      </c>
      <c r="C1017" s="92">
        <f>'CALCULATION of avg returns'!AP1017</f>
        <v>4.668180671208738E-3</v>
      </c>
      <c r="D1017" s="93">
        <f>'CALCULATION of avg returns'!AQ1017</f>
        <v>1.9635717036479762E-3</v>
      </c>
      <c r="E1017" s="94">
        <f>'CALCULATION of avg returns'!AR1017</f>
        <v>1.0162713193495336E-3</v>
      </c>
      <c r="F1017" s="7">
        <f>'CALCULATION of avg returns'!AS1017</f>
        <v>1.9860300388703698E-3</v>
      </c>
    </row>
    <row r="1018" spans="1:6" x14ac:dyDescent="0.25">
      <c r="A1018" s="86">
        <v>2023</v>
      </c>
      <c r="B1018" s="91">
        <f>'CALCULATION of avg returns'!AO1018</f>
        <v>-3.8438869384724013E-3</v>
      </c>
      <c r="C1018" s="92">
        <f>'CALCULATION of avg returns'!AP1018</f>
        <v>4.8557913684121063E-3</v>
      </c>
      <c r="D1018" s="93">
        <f>'CALCULATION of avg returns'!AQ1018</f>
        <v>3.7723493907300338E-3</v>
      </c>
      <c r="E1018" s="94">
        <f>'CALCULATION of avg returns'!AR1018</f>
        <v>2.5537661784218913E-3</v>
      </c>
      <c r="F1018" s="7">
        <f>'CALCULATION of avg returns'!AS1018</f>
        <v>-1.7792438346284434E-3</v>
      </c>
    </row>
    <row r="1019" spans="1:6" x14ac:dyDescent="0.25">
      <c r="A1019" s="86">
        <v>2023</v>
      </c>
      <c r="B1019" s="91">
        <f>'CALCULATION of avg returns'!AO1019</f>
        <v>2.7962853394386863E-2</v>
      </c>
      <c r="C1019" s="92">
        <f>'CALCULATION of avg returns'!AP1019</f>
        <v>3.9783378462821956E-3</v>
      </c>
      <c r="D1019" s="93">
        <f>'CALCULATION of avg returns'!AQ1019</f>
        <v>5.5947130316394388E-3</v>
      </c>
      <c r="E1019" s="94">
        <f>'CALCULATION of avg returns'!AR1019</f>
        <v>5.6477309842271122E-3</v>
      </c>
      <c r="F1019" s="7">
        <f>'CALCULATION of avg returns'!AS1019</f>
        <v>2.376110855067907E-3</v>
      </c>
    </row>
    <row r="1020" spans="1:6" x14ac:dyDescent="0.25">
      <c r="A1020" s="86">
        <v>2023</v>
      </c>
      <c r="B1020" s="91">
        <f>'CALCULATION of avg returns'!AO1020</f>
        <v>-5.3928928928928966E-3</v>
      </c>
      <c r="C1020" s="92">
        <f>'CALCULATION of avg returns'!AP1020</f>
        <v>9.9582996203390235E-4</v>
      </c>
      <c r="D1020" s="93">
        <f>'CALCULATION of avg returns'!AQ1020</f>
        <v>1.3350726885968214E-3</v>
      </c>
      <c r="E1020" s="94">
        <f>'CALCULATION of avg returns'!AR1020</f>
        <v>5.9361291154737988E-4</v>
      </c>
      <c r="F1020" s="7">
        <f>'CALCULATION of avg returns'!AS1020</f>
        <v>5.3902212799788385E-3</v>
      </c>
    </row>
    <row r="1021" spans="1:6" x14ac:dyDescent="0.25">
      <c r="A1021" s="86">
        <v>2023</v>
      </c>
      <c r="B1021" s="91">
        <f>'CALCULATION of avg returns'!AO1021</f>
        <v>-1.7700562341959259E-2</v>
      </c>
      <c r="C1021" s="92">
        <f>'CALCULATION of avg returns'!AP1021</f>
        <v>-1.4148825191541311E-2</v>
      </c>
      <c r="D1021" s="93">
        <f>'CALCULATION of avg returns'!AQ1021</f>
        <v>-1.1847056310488237E-2</v>
      </c>
      <c r="E1021" s="94">
        <f>'CALCULATION of avg returns'!AR1021</f>
        <v>-8.7109934943214503E-3</v>
      </c>
      <c r="F1021" s="7">
        <f>'CALCULATION of avg returns'!AS1021</f>
        <v>-5.2058073086898764E-3</v>
      </c>
    </row>
    <row r="1022" spans="1:6" x14ac:dyDescent="0.25">
      <c r="A1022" s="86">
        <v>2023</v>
      </c>
      <c r="B1022" s="91">
        <f>'CALCULATION of avg returns'!AO1022</f>
        <v>-4.3928178069208654E-3</v>
      </c>
      <c r="C1022" s="92">
        <f>'CALCULATION of avg returns'!AP1022</f>
        <v>-1.2053343050755789E-3</v>
      </c>
      <c r="D1022" s="93">
        <f>'CALCULATION of avg returns'!AQ1022</f>
        <v>-4.7509775136242384E-4</v>
      </c>
      <c r="E1022" s="94">
        <f>'CALCULATION of avg returns'!AR1022</f>
        <v>4.386720769553281E-4</v>
      </c>
      <c r="F1022" s="7">
        <f>'CALCULATION of avg returns'!AS1022</f>
        <v>6.4916310951774287E-4</v>
      </c>
    </row>
    <row r="1023" spans="1:6" x14ac:dyDescent="0.25">
      <c r="A1023" s="86">
        <v>2023</v>
      </c>
      <c r="B1023" s="91">
        <f>'CALCULATION of avg returns'!AO1023</f>
        <v>1.6722623136399014E-4</v>
      </c>
      <c r="C1023" s="92">
        <f>'CALCULATION of avg returns'!AP1023</f>
        <v>1.1085618865196961E-3</v>
      </c>
      <c r="D1023" s="93">
        <f>'CALCULATION of avg returns'!AQ1023</f>
        <v>1.2548542420253064E-3</v>
      </c>
      <c r="E1023" s="94">
        <f>'CALCULATION of avg returns'!AR1023</f>
        <v>-1.3780791455876291E-4</v>
      </c>
      <c r="F1023" s="7">
        <f>'CALCULATION of avg returns'!AS1023</f>
        <v>-1.045930931487504E-4</v>
      </c>
    </row>
    <row r="1024" spans="1:6" x14ac:dyDescent="0.25">
      <c r="A1024" s="86">
        <v>2023</v>
      </c>
      <c r="B1024" s="91">
        <f>'CALCULATION of avg returns'!AO1024</f>
        <v>-8.1412696779504592E-3</v>
      </c>
      <c r="C1024" s="92">
        <f>'CALCULATION of avg returns'!AP1024</f>
        <v>-4.5940358131547369E-3</v>
      </c>
      <c r="D1024" s="93">
        <f>'CALCULATION of avg returns'!AQ1024</f>
        <v>-4.0612968615740524E-3</v>
      </c>
      <c r="E1024" s="94">
        <f>'CALCULATION of avg returns'!AR1024</f>
        <v>-2.6171450408938712E-3</v>
      </c>
      <c r="F1024" s="7">
        <f>'CALCULATION of avg returns'!AS1024</f>
        <v>-1.9172992562520193E-3</v>
      </c>
    </row>
    <row r="1025" spans="1:6" x14ac:dyDescent="0.25">
      <c r="A1025" s="86">
        <v>2023</v>
      </c>
      <c r="B1025" s="91">
        <f>'CALCULATION of avg returns'!AO1025</f>
        <v>-5.1608553015469096E-3</v>
      </c>
      <c r="C1025" s="92">
        <f>'CALCULATION of avg returns'!AP1025</f>
        <v>-1.9407939899809545E-2</v>
      </c>
      <c r="D1025" s="93">
        <f>'CALCULATION of avg returns'!AQ1025</f>
        <v>-1.4309445330244652E-2</v>
      </c>
      <c r="E1025" s="94">
        <f>'CALCULATION of avg returns'!AR1025</f>
        <v>-1.0265212127303313E-2</v>
      </c>
      <c r="F1025" s="7">
        <f>'CALCULATION of avg returns'!AS1025</f>
        <v>2.6227777033381748E-3</v>
      </c>
    </row>
    <row r="1026" spans="1:6" x14ac:dyDescent="0.25">
      <c r="A1026" s="86">
        <v>2023</v>
      </c>
      <c r="B1026" s="91">
        <f>'CALCULATION of avg returns'!AO1026</f>
        <v>1.1196412976890332E-2</v>
      </c>
      <c r="C1026" s="92">
        <f>'CALCULATION of avg returns'!AP1026</f>
        <v>-1.0518908905532316E-3</v>
      </c>
      <c r="D1026" s="93">
        <f>'CALCULATION of avg returns'!AQ1026</f>
        <v>-1.4507506425615014E-3</v>
      </c>
      <c r="E1026" s="94">
        <f>'CALCULATION of avg returns'!AR1026</f>
        <v>-1.3454465835491861E-3</v>
      </c>
      <c r="F1026" s="7">
        <f>'CALCULATION of avg returns'!AS1026</f>
        <v>3.9165976410438744E-4</v>
      </c>
    </row>
    <row r="1027" spans="1:6" x14ac:dyDescent="0.25">
      <c r="A1027" s="86">
        <v>2023</v>
      </c>
      <c r="B1027" s="91">
        <f>'CALCULATION of avg returns'!AO1027</f>
        <v>-8.2366589327145991E-3</v>
      </c>
      <c r="C1027" s="92">
        <f>'CALCULATION of avg returns'!AP1027</f>
        <v>-9.2361987112447377E-3</v>
      </c>
      <c r="D1027" s="93">
        <f>'CALCULATION of avg returns'!AQ1027</f>
        <v>-7.7945851968259467E-3</v>
      </c>
      <c r="E1027" s="94">
        <f>'CALCULATION of avg returns'!AR1027</f>
        <v>-5.0347459431293118E-3</v>
      </c>
      <c r="F1027" s="7">
        <f>'CALCULATION of avg returns'!AS1027</f>
        <v>-3.8132196906570069E-3</v>
      </c>
    </row>
    <row r="1028" spans="1:6" x14ac:dyDescent="0.25">
      <c r="A1028" s="86">
        <v>2023</v>
      </c>
      <c r="B1028" s="91">
        <f>'CALCULATION of avg returns'!AO1028</f>
        <v>1.5596366046696929E-4</v>
      </c>
      <c r="C1028" s="92">
        <f>'CALCULATION of avg returns'!AP1028</f>
        <v>2.9744307773785063E-3</v>
      </c>
      <c r="D1028" s="93">
        <f>'CALCULATION of avg returns'!AQ1028</f>
        <v>2.8382467786019407E-3</v>
      </c>
      <c r="E1028" s="94">
        <f>'CALCULATION of avg returns'!AR1028</f>
        <v>2.1907938753578256E-3</v>
      </c>
      <c r="F1028" s="7">
        <f>'CALCULATION of avg returns'!AS1028</f>
        <v>-1.0356213927511088E-4</v>
      </c>
    </row>
    <row r="1029" spans="1:6" x14ac:dyDescent="0.25">
      <c r="A1029" s="86"/>
      <c r="B1029" s="91"/>
      <c r="C1029" s="92"/>
      <c r="D1029" s="93"/>
      <c r="E1029" s="94"/>
    </row>
  </sheetData>
  <mergeCells count="6">
    <mergeCell ref="A1:E1"/>
    <mergeCell ref="N4:S5"/>
    <mergeCell ref="G32:G36"/>
    <mergeCell ref="G27:G30"/>
    <mergeCell ref="G8:G13"/>
    <mergeCell ref="G19:G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1531-A858-4E6B-978E-5C49111BE0DD}">
  <sheetPr>
    <tabColor rgb="FF92D050"/>
  </sheetPr>
  <dimension ref="A1:AZ1029"/>
  <sheetViews>
    <sheetView zoomScale="55" zoomScaleNormal="55" workbookViewId="0">
      <selection activeCell="AL3" sqref="AL3:AL1029"/>
    </sheetView>
  </sheetViews>
  <sheetFormatPr defaultRowHeight="15" x14ac:dyDescent="0.25"/>
  <cols>
    <col min="1" max="1" width="9.140625" style="7"/>
    <col min="2" max="2" width="11.7109375" bestFit="1" customWidth="1"/>
    <col min="33" max="33" width="8.42578125" style="8" customWidth="1"/>
    <col min="34" max="34" width="6.28515625" style="8" customWidth="1"/>
    <col min="35" max="35" width="17.28515625" style="8" bestFit="1" customWidth="1"/>
    <col min="36" max="37" width="17.7109375" style="8" bestFit="1" customWidth="1"/>
    <col min="38" max="38" width="18.7109375" style="8" bestFit="1" customWidth="1"/>
    <col min="40" max="40" width="6.85546875" bestFit="1" customWidth="1"/>
    <col min="41" max="41" width="17.28515625" bestFit="1" customWidth="1"/>
    <col min="42" max="43" width="17.7109375" bestFit="1" customWidth="1"/>
    <col min="44" max="44" width="18.7109375" bestFit="1" customWidth="1"/>
    <col min="45" max="45" width="11" customWidth="1"/>
    <col min="47" max="47" width="7.7109375" customWidth="1"/>
    <col min="48" max="48" width="18.28515625" bestFit="1" customWidth="1"/>
    <col min="49" max="49" width="18.85546875" bestFit="1" customWidth="1"/>
    <col min="50" max="50" width="18.5703125" bestFit="1" customWidth="1"/>
    <col min="51" max="51" width="19.85546875" bestFit="1" customWidth="1"/>
    <col min="52" max="52" width="16.7109375" bestFit="1" customWidth="1"/>
  </cols>
  <sheetData>
    <row r="1" spans="1:52" x14ac:dyDescent="0.25">
      <c r="AG1" s="225" t="s">
        <v>956</v>
      </c>
      <c r="AH1" s="225"/>
      <c r="AI1" s="225"/>
      <c r="AJ1" s="225"/>
      <c r="AK1" s="225"/>
      <c r="AL1" s="225"/>
      <c r="AN1" s="225" t="s">
        <v>958</v>
      </c>
      <c r="AO1" s="225"/>
      <c r="AP1" s="225"/>
      <c r="AQ1" s="225"/>
      <c r="AR1" s="225"/>
      <c r="AU1" s="225" t="s">
        <v>958</v>
      </c>
      <c r="AV1" s="225"/>
      <c r="AW1" s="225"/>
      <c r="AX1" s="225"/>
      <c r="AY1" s="225"/>
    </row>
    <row r="2" spans="1:52" x14ac:dyDescent="0.25">
      <c r="A2" s="7" t="s">
        <v>954</v>
      </c>
      <c r="B2" s="81" t="s">
        <v>947</v>
      </c>
      <c r="C2" s="68" t="s">
        <v>20</v>
      </c>
      <c r="D2" s="69" t="s">
        <v>31</v>
      </c>
      <c r="E2" s="70" t="s">
        <v>42</v>
      </c>
      <c r="F2" s="69" t="s">
        <v>52</v>
      </c>
      <c r="G2" s="71" t="s">
        <v>63</v>
      </c>
      <c r="H2" s="68" t="s">
        <v>74</v>
      </c>
      <c r="I2" s="69" t="s">
        <v>85</v>
      </c>
      <c r="J2" s="69" t="s">
        <v>95</v>
      </c>
      <c r="K2" s="72" t="s">
        <v>106</v>
      </c>
      <c r="L2" s="73" t="s">
        <v>117</v>
      </c>
      <c r="M2" s="74" t="s">
        <v>128</v>
      </c>
      <c r="N2" s="67" t="s">
        <v>139</v>
      </c>
      <c r="O2" s="74" t="s">
        <v>148</v>
      </c>
      <c r="P2" s="67" t="s">
        <v>159</v>
      </c>
      <c r="Q2" s="74" t="s">
        <v>170</v>
      </c>
      <c r="R2" s="67" t="s">
        <v>181</v>
      </c>
      <c r="S2" s="75" t="s">
        <v>191</v>
      </c>
      <c r="T2" s="67" t="s">
        <v>201</v>
      </c>
      <c r="U2" s="67" t="s">
        <v>211</v>
      </c>
      <c r="V2" s="76" t="s">
        <v>222</v>
      </c>
      <c r="W2" s="77" t="s">
        <v>953</v>
      </c>
      <c r="X2" s="73" t="s">
        <v>231</v>
      </c>
      <c r="Y2" s="70" t="s">
        <v>242</v>
      </c>
      <c r="Z2" s="68" t="s">
        <v>253</v>
      </c>
      <c r="AA2" s="71" t="s">
        <v>264</v>
      </c>
      <c r="AB2" s="69" t="s">
        <v>274</v>
      </c>
      <c r="AC2" s="69" t="s">
        <v>285</v>
      </c>
      <c r="AD2" s="70" t="s">
        <v>296</v>
      </c>
      <c r="AE2" s="71" t="s">
        <v>307</v>
      </c>
      <c r="AG2" s="84" t="s">
        <v>955</v>
      </c>
      <c r="AH2" s="84"/>
      <c r="AI2" s="85" t="s">
        <v>950</v>
      </c>
      <c r="AJ2" s="85" t="s">
        <v>951</v>
      </c>
      <c r="AK2" s="85" t="s">
        <v>952</v>
      </c>
      <c r="AL2" s="85" t="s">
        <v>957</v>
      </c>
      <c r="AN2" s="84" t="s">
        <v>955</v>
      </c>
      <c r="AO2" s="85" t="s">
        <v>950</v>
      </c>
      <c r="AP2" s="85" t="s">
        <v>951</v>
      </c>
      <c r="AQ2" s="85" t="s">
        <v>952</v>
      </c>
      <c r="AR2" s="85" t="s">
        <v>957</v>
      </c>
      <c r="AS2" s="85" t="s">
        <v>947</v>
      </c>
      <c r="AU2" s="84" t="s">
        <v>955</v>
      </c>
      <c r="AV2" s="85" t="s">
        <v>950</v>
      </c>
      <c r="AW2" s="85" t="s">
        <v>951</v>
      </c>
      <c r="AX2" s="85" t="s">
        <v>952</v>
      </c>
      <c r="AY2" s="85" t="s">
        <v>957</v>
      </c>
      <c r="AZ2" s="85" t="s">
        <v>947</v>
      </c>
    </row>
    <row r="3" spans="1:52" x14ac:dyDescent="0.25">
      <c r="A3" s="7">
        <v>1</v>
      </c>
      <c r="B3" s="82">
        <v>6011.21</v>
      </c>
      <c r="C3" s="43">
        <v>419.15</v>
      </c>
      <c r="D3" s="35">
        <v>264.2</v>
      </c>
      <c r="E3" s="41">
        <v>671</v>
      </c>
      <c r="F3" s="36">
        <v>133.52000000000001</v>
      </c>
      <c r="G3" s="39">
        <v>93.06</v>
      </c>
      <c r="H3" s="45">
        <v>136.69999999999999</v>
      </c>
      <c r="I3" s="36">
        <v>137.6</v>
      </c>
      <c r="J3" s="36">
        <v>49.82</v>
      </c>
      <c r="K3" s="46">
        <v>104.71</v>
      </c>
      <c r="L3" s="36">
        <v>89.73</v>
      </c>
      <c r="M3" s="47">
        <v>53.58</v>
      </c>
      <c r="N3" s="33">
        <v>461.8</v>
      </c>
      <c r="O3" s="47">
        <v>25.46</v>
      </c>
      <c r="P3" s="33">
        <v>99.84</v>
      </c>
      <c r="Q3" s="47">
        <v>73.98</v>
      </c>
      <c r="R3" s="33">
        <v>13.19</v>
      </c>
      <c r="S3" s="33">
        <v>92.94</v>
      </c>
      <c r="T3" s="33">
        <v>36.99</v>
      </c>
      <c r="U3" s="33">
        <v>14.7</v>
      </c>
      <c r="V3" s="56">
        <v>31.66</v>
      </c>
      <c r="W3" s="38">
        <v>31.66</v>
      </c>
      <c r="X3" s="36">
        <v>13.18</v>
      </c>
      <c r="Y3" s="41">
        <v>29.46</v>
      </c>
      <c r="Z3" s="45">
        <v>73.540000000000006</v>
      </c>
      <c r="AA3" s="39">
        <v>598</v>
      </c>
      <c r="AB3" s="36">
        <v>160.35</v>
      </c>
      <c r="AC3" s="36"/>
      <c r="AD3" s="41">
        <v>27.11</v>
      </c>
      <c r="AE3" s="39">
        <v>111.05</v>
      </c>
      <c r="AG3" s="86">
        <v>2020</v>
      </c>
      <c r="AH3" s="86"/>
      <c r="AI3" s="87">
        <f>AVERAGE(G3,AA3,AE3)</f>
        <v>267.36999999999995</v>
      </c>
      <c r="AJ3" s="88">
        <f>AVERAGE(E3,Y3,AD3,G3,AA3,AE3)</f>
        <v>254.94666666666669</v>
      </c>
      <c r="AK3" s="89">
        <f>AVERAGE(Z3,V3,Q3,O3,M3,K3,H3,C3,E3,Y3,AD3,G3,AA3,AE3)</f>
        <v>174.89000000000001</v>
      </c>
      <c r="AL3" s="90">
        <f>AVERAGE(AC3,AB3,X3,W3,U3,T3,S3,R3,P3,N3,L3,J3,I3,F3,D3,Z3,V3,Q3,O3,M3,K3,H3,C3,E3,Y3,AD3,G3,AA3,AE3)</f>
        <v>144.5707142857143</v>
      </c>
      <c r="AN3" s="86">
        <v>2020</v>
      </c>
      <c r="AO3" s="91">
        <f>(AI4-AI3)/AI3</f>
        <v>3.440924561469398E-3</v>
      </c>
      <c r="AP3" s="92">
        <f>(AJ4-AJ3)/AJ3</f>
        <v>4.7264787406516885E-3</v>
      </c>
      <c r="AQ3" s="93">
        <f>(AK4-AK3)/AK3</f>
        <v>2.4300989193207809E-3</v>
      </c>
      <c r="AR3" s="94">
        <f t="shared" ref="AR3:AR66" si="0">(AL4-AL3)/AL3</f>
        <v>2.2529755581795238E-3</v>
      </c>
      <c r="AS3" s="7">
        <f>(B4-B3)/B3</f>
        <v>-2.7648343677894949E-3</v>
      </c>
      <c r="AU3" s="86">
        <v>2020</v>
      </c>
      <c r="AV3" s="91"/>
      <c r="AW3" s="92"/>
      <c r="AX3" s="93"/>
      <c r="AY3" s="94"/>
      <c r="AZ3" s="7"/>
    </row>
    <row r="4" spans="1:52" x14ac:dyDescent="0.25">
      <c r="A4" s="7">
        <v>2</v>
      </c>
      <c r="B4" s="82">
        <v>5994.59</v>
      </c>
      <c r="C4" s="43">
        <v>419.1</v>
      </c>
      <c r="D4" s="35">
        <v>263.89999999999998</v>
      </c>
      <c r="E4" s="41">
        <v>675.4</v>
      </c>
      <c r="F4" s="36">
        <v>134.04</v>
      </c>
      <c r="G4" s="39">
        <v>92.82</v>
      </c>
      <c r="H4" s="45">
        <v>136.25</v>
      </c>
      <c r="I4" s="36">
        <v>138</v>
      </c>
      <c r="J4" s="36">
        <v>50.38</v>
      </c>
      <c r="K4" s="46">
        <v>104.38</v>
      </c>
      <c r="L4" s="36">
        <v>90.29</v>
      </c>
      <c r="M4" s="47">
        <v>52.94</v>
      </c>
      <c r="N4" s="33">
        <v>462.8</v>
      </c>
      <c r="O4" s="47">
        <v>25.47</v>
      </c>
      <c r="P4" s="33">
        <v>99.22</v>
      </c>
      <c r="Q4" s="47">
        <v>74.62</v>
      </c>
      <c r="R4" s="33">
        <v>13.11</v>
      </c>
      <c r="S4" s="33">
        <v>94.12</v>
      </c>
      <c r="T4" s="33">
        <v>36.340000000000003</v>
      </c>
      <c r="U4" s="33">
        <v>14.69</v>
      </c>
      <c r="V4" s="56">
        <v>31.34</v>
      </c>
      <c r="W4" s="38">
        <v>31.34</v>
      </c>
      <c r="X4" s="36">
        <v>13.26</v>
      </c>
      <c r="Y4" s="41">
        <v>29.69</v>
      </c>
      <c r="Z4" s="45">
        <v>73.400000000000006</v>
      </c>
      <c r="AA4" s="39">
        <v>600.9</v>
      </c>
      <c r="AB4" s="36">
        <v>161.19999999999999</v>
      </c>
      <c r="AC4" s="36"/>
      <c r="AD4" s="41">
        <v>26.95</v>
      </c>
      <c r="AE4" s="39">
        <v>111.15</v>
      </c>
      <c r="AG4" s="86">
        <v>2020</v>
      </c>
      <c r="AH4" s="86"/>
      <c r="AI4" s="87">
        <f t="shared" ref="AI4:AI67" si="1">AVERAGE(G4,AA4,AE4)</f>
        <v>268.29000000000002</v>
      </c>
      <c r="AJ4" s="88">
        <f t="shared" ref="AJ4:AJ67" si="2">AVERAGE(E4,Y4,AD4,G4,AA4,AE4)</f>
        <v>256.1516666666667</v>
      </c>
      <c r="AK4" s="89">
        <f t="shared" ref="AK4:AK67" si="3">AVERAGE(Z4,V4,Q4,O4,M4,K4,H4,C4,E4,Y4,AD4,G4,AA4,AE4)</f>
        <v>175.31500000000003</v>
      </c>
      <c r="AL4" s="90">
        <f t="shared" ref="AL4:AL67" si="4">AVERAGE(AC4,AB4,X4,W4,U4,T4,S4,R4,P4,N4,L4,J4,I4,F4,D4,Z4,V4,Q4,O4,M4,K4,H4,C4,E4,Y4,AD4,G4,AA4,AE4)</f>
        <v>144.89642857142857</v>
      </c>
      <c r="AN4" s="86">
        <v>2020</v>
      </c>
      <c r="AO4" s="91">
        <f t="shared" ref="AO4:AO66" si="5">(AI5-AI4)/AI4</f>
        <v>-1.499621056816642E-2</v>
      </c>
      <c r="AP4" s="92">
        <f t="shared" ref="AP4:AP66" si="6">(AJ5-AJ4)/AJ4</f>
        <v>-1.1627226057479154E-2</v>
      </c>
      <c r="AQ4" s="93">
        <f t="shared" ref="AQ4:AQ66" si="7">(AK5-AK4)/AK4</f>
        <v>-9.550156656793372E-3</v>
      </c>
      <c r="AR4" s="94">
        <f t="shared" si="0"/>
        <v>-6.8546498730620541E-3</v>
      </c>
      <c r="AS4" s="7">
        <f t="shared" ref="AS4:AS67" si="8">(B5-B4)/B4</f>
        <v>-6.5625839298434326E-3</v>
      </c>
      <c r="AU4" s="86">
        <v>2020</v>
      </c>
      <c r="AV4" s="91">
        <f t="shared" ref="AV4:AV67" si="9">(AI4-AI3)/AI3</f>
        <v>3.440924561469398E-3</v>
      </c>
      <c r="AW4" s="92">
        <f t="shared" ref="AW4:AW67" si="10">(AJ4-AJ3)/AJ3</f>
        <v>4.7264787406516885E-3</v>
      </c>
      <c r="AX4" s="93">
        <f t="shared" ref="AX4:AX67" si="11">(AK4-AK3)/AK3</f>
        <v>2.4300989193207809E-3</v>
      </c>
      <c r="AY4" s="94">
        <f t="shared" ref="AY4:AY67" si="12">(AL4-AL3)/AL3</f>
        <v>2.2529755581795238E-3</v>
      </c>
      <c r="AZ4" s="7">
        <f t="shared" ref="AZ4:AZ67" si="13">(B4-B3)/B3</f>
        <v>-2.7648343677894949E-3</v>
      </c>
    </row>
    <row r="5" spans="1:52" x14ac:dyDescent="0.25">
      <c r="A5" s="7">
        <v>3</v>
      </c>
      <c r="B5" s="82">
        <v>5955.25</v>
      </c>
      <c r="C5" s="43">
        <v>415.15</v>
      </c>
      <c r="D5" s="35">
        <v>263</v>
      </c>
      <c r="E5" s="41">
        <v>669.8</v>
      </c>
      <c r="F5" s="36">
        <v>133.46</v>
      </c>
      <c r="G5" s="39">
        <v>92.7</v>
      </c>
      <c r="H5" s="45">
        <v>136.1</v>
      </c>
      <c r="I5" s="36">
        <v>136.44999999999999</v>
      </c>
      <c r="J5" s="36">
        <v>50.44</v>
      </c>
      <c r="K5" s="46">
        <v>103.68</v>
      </c>
      <c r="L5" s="36">
        <v>90.85</v>
      </c>
      <c r="M5" s="47">
        <v>52.68</v>
      </c>
      <c r="N5" s="33">
        <v>461.2</v>
      </c>
      <c r="O5" s="47">
        <v>25.14</v>
      </c>
      <c r="P5" s="33">
        <v>98.72</v>
      </c>
      <c r="Q5" s="47">
        <v>74.760000000000005</v>
      </c>
      <c r="R5" s="33">
        <v>12.98</v>
      </c>
      <c r="S5" s="33">
        <v>95.04</v>
      </c>
      <c r="T5" s="33">
        <v>36</v>
      </c>
      <c r="U5" s="33">
        <v>14.71</v>
      </c>
      <c r="V5" s="56">
        <v>31.08</v>
      </c>
      <c r="W5" s="38">
        <v>31.08</v>
      </c>
      <c r="X5" s="36">
        <v>13.19</v>
      </c>
      <c r="Y5" s="41">
        <v>29.5</v>
      </c>
      <c r="Z5" s="45">
        <v>73.34</v>
      </c>
      <c r="AA5" s="39">
        <v>590.79999999999995</v>
      </c>
      <c r="AB5" s="36">
        <v>161.19999999999999</v>
      </c>
      <c r="AC5" s="36"/>
      <c r="AD5" s="41">
        <v>26.94</v>
      </c>
      <c r="AE5" s="39">
        <v>109.3</v>
      </c>
      <c r="AG5" s="86">
        <v>2020</v>
      </c>
      <c r="AH5" s="86"/>
      <c r="AI5" s="87">
        <f t="shared" si="1"/>
        <v>264.26666666666665</v>
      </c>
      <c r="AJ5" s="88">
        <f t="shared" si="2"/>
        <v>253.17333333333332</v>
      </c>
      <c r="AK5" s="89">
        <f t="shared" si="3"/>
        <v>173.6407142857143</v>
      </c>
      <c r="AL5" s="90">
        <f t="shared" si="4"/>
        <v>143.90321428571428</v>
      </c>
      <c r="AN5" s="86">
        <v>2020</v>
      </c>
      <c r="AO5" s="91">
        <f>(AI6-AI5)/AI5</f>
        <v>6.5211907164479093E-3</v>
      </c>
      <c r="AP5" s="92">
        <f t="shared" si="6"/>
        <v>9.1373499052032833E-3</v>
      </c>
      <c r="AQ5" s="93">
        <f t="shared" si="7"/>
        <v>6.0264009839692354E-3</v>
      </c>
      <c r="AR5" s="94">
        <f t="shared" si="0"/>
        <v>2.2882443308870014E-3</v>
      </c>
      <c r="AS5" s="7">
        <f t="shared" si="8"/>
        <v>7.5143780697703704E-3</v>
      </c>
      <c r="AU5" s="86">
        <v>2020</v>
      </c>
      <c r="AV5" s="91">
        <f t="shared" si="9"/>
        <v>-1.499621056816642E-2</v>
      </c>
      <c r="AW5" s="92">
        <f t="shared" si="10"/>
        <v>-1.1627226057479154E-2</v>
      </c>
      <c r="AX5" s="93">
        <f t="shared" si="11"/>
        <v>-9.550156656793372E-3</v>
      </c>
      <c r="AY5" s="94">
        <f t="shared" si="12"/>
        <v>-6.8546498730620541E-3</v>
      </c>
      <c r="AZ5" s="7">
        <f t="shared" si="13"/>
        <v>-6.5625839298434326E-3</v>
      </c>
    </row>
    <row r="6" spans="1:52" x14ac:dyDescent="0.25">
      <c r="A6" s="7">
        <v>4</v>
      </c>
      <c r="B6" s="82">
        <v>6000</v>
      </c>
      <c r="C6" s="43">
        <v>416</v>
      </c>
      <c r="D6" s="35">
        <v>259.60000000000002</v>
      </c>
      <c r="E6" s="41">
        <v>678.2</v>
      </c>
      <c r="F6" s="36">
        <v>132</v>
      </c>
      <c r="G6" s="39">
        <v>92.32</v>
      </c>
      <c r="H6" s="45">
        <v>137.05000000000001</v>
      </c>
      <c r="I6" s="36">
        <v>137.69999999999999</v>
      </c>
      <c r="J6" s="36">
        <v>50.11</v>
      </c>
      <c r="K6" s="46">
        <v>103.22</v>
      </c>
      <c r="L6" s="36">
        <v>90.54</v>
      </c>
      <c r="M6" s="47">
        <v>52.66</v>
      </c>
      <c r="N6" s="33">
        <v>461.2</v>
      </c>
      <c r="O6" s="47">
        <v>25.29</v>
      </c>
      <c r="P6" s="33">
        <v>98.04</v>
      </c>
      <c r="Q6" s="47">
        <v>74.06</v>
      </c>
      <c r="R6" s="33">
        <v>12.95</v>
      </c>
      <c r="S6" s="33">
        <v>94.8</v>
      </c>
      <c r="T6" s="33">
        <v>35.85</v>
      </c>
      <c r="U6" s="33">
        <v>14.89</v>
      </c>
      <c r="V6" s="56">
        <v>31.46</v>
      </c>
      <c r="W6" s="38">
        <v>31.46</v>
      </c>
      <c r="X6" s="36">
        <v>13.2</v>
      </c>
      <c r="Y6" s="41">
        <v>29.74</v>
      </c>
      <c r="Z6" s="45">
        <v>72.959999999999994</v>
      </c>
      <c r="AA6" s="39">
        <v>596.29999999999995</v>
      </c>
      <c r="AB6" s="36">
        <v>160.55000000000001</v>
      </c>
      <c r="AC6" s="36"/>
      <c r="AD6" s="41">
        <v>27.01</v>
      </c>
      <c r="AE6" s="39">
        <v>109.35</v>
      </c>
      <c r="AG6" s="86">
        <v>2020</v>
      </c>
      <c r="AH6" s="86"/>
      <c r="AI6" s="87">
        <f t="shared" si="1"/>
        <v>265.98999999999995</v>
      </c>
      <c r="AJ6" s="88">
        <f t="shared" si="2"/>
        <v>255.48666666666665</v>
      </c>
      <c r="AK6" s="89">
        <f t="shared" si="3"/>
        <v>174.68714285714285</v>
      </c>
      <c r="AL6" s="90">
        <f t="shared" si="4"/>
        <v>144.23249999999999</v>
      </c>
      <c r="AN6" s="86">
        <v>2020</v>
      </c>
      <c r="AO6" s="91">
        <f>(AI7-AI6)/AI6</f>
        <v>1.1779891474616815E-3</v>
      </c>
      <c r="AP6" s="92">
        <f t="shared" si="6"/>
        <v>5.1209456462178024E-3</v>
      </c>
      <c r="AQ6" s="93">
        <f t="shared" si="7"/>
        <v>4.6573057138887064E-3</v>
      </c>
      <c r="AR6" s="94">
        <f t="shared" si="0"/>
        <v>4.9696546498585285E-3</v>
      </c>
      <c r="AS6" s="7">
        <f t="shared" si="8"/>
        <v>-4.5383333333332606E-3</v>
      </c>
      <c r="AU6" s="86">
        <v>2020</v>
      </c>
      <c r="AV6" s="91">
        <f t="shared" si="9"/>
        <v>6.5211907164479093E-3</v>
      </c>
      <c r="AW6" s="92">
        <f t="shared" si="10"/>
        <v>9.1373499052032833E-3</v>
      </c>
      <c r="AX6" s="93">
        <f t="shared" si="11"/>
        <v>6.0264009839692354E-3</v>
      </c>
      <c r="AY6" s="94">
        <f t="shared" si="12"/>
        <v>2.2882443308870014E-3</v>
      </c>
      <c r="AZ6" s="7">
        <f t="shared" si="13"/>
        <v>7.5143780697703704E-3</v>
      </c>
    </row>
    <row r="7" spans="1:52" x14ac:dyDescent="0.25">
      <c r="A7" s="7">
        <v>5</v>
      </c>
      <c r="B7" s="82">
        <v>5972.77</v>
      </c>
      <c r="C7" s="43">
        <v>418.8</v>
      </c>
      <c r="D7" s="35">
        <v>261.2</v>
      </c>
      <c r="E7" s="41">
        <v>684.2</v>
      </c>
      <c r="F7" s="36">
        <v>134.38</v>
      </c>
      <c r="G7" s="39">
        <v>92.56</v>
      </c>
      <c r="H7" s="45">
        <v>138.9</v>
      </c>
      <c r="I7" s="36">
        <v>137.5</v>
      </c>
      <c r="J7" s="36">
        <v>50.24</v>
      </c>
      <c r="K7" s="46">
        <v>103.31</v>
      </c>
      <c r="L7" s="36">
        <v>90.84</v>
      </c>
      <c r="M7" s="47">
        <v>52.78</v>
      </c>
      <c r="N7" s="33">
        <v>463.2</v>
      </c>
      <c r="O7" s="47">
        <v>25.28</v>
      </c>
      <c r="P7" s="33">
        <v>99.92</v>
      </c>
      <c r="Q7" s="47">
        <v>72.56</v>
      </c>
      <c r="R7" s="33">
        <v>13.01</v>
      </c>
      <c r="S7" s="33">
        <v>96.18</v>
      </c>
      <c r="T7" s="33">
        <v>35.9</v>
      </c>
      <c r="U7" s="33">
        <v>14.87</v>
      </c>
      <c r="V7" s="56">
        <v>31.77</v>
      </c>
      <c r="W7" s="38">
        <v>31.77</v>
      </c>
      <c r="X7" s="36">
        <v>13.11</v>
      </c>
      <c r="Y7" s="41">
        <v>30.1</v>
      </c>
      <c r="Z7" s="45">
        <v>72.84</v>
      </c>
      <c r="AA7" s="39">
        <v>597.29999999999995</v>
      </c>
      <c r="AB7" s="36">
        <v>159.44999999999999</v>
      </c>
      <c r="AC7" s="36"/>
      <c r="AD7" s="41">
        <v>27.56</v>
      </c>
      <c r="AE7" s="39">
        <v>109.05</v>
      </c>
      <c r="AG7" s="86">
        <v>2020</v>
      </c>
      <c r="AH7" s="86"/>
      <c r="AI7" s="87">
        <f t="shared" si="1"/>
        <v>266.30333333333328</v>
      </c>
      <c r="AJ7" s="88">
        <f t="shared" si="2"/>
        <v>256.79500000000002</v>
      </c>
      <c r="AK7" s="89">
        <f t="shared" si="3"/>
        <v>175.50071428571431</v>
      </c>
      <c r="AL7" s="90">
        <f t="shared" si="4"/>
        <v>144.94928571428571</v>
      </c>
      <c r="AN7" s="86">
        <v>2020</v>
      </c>
      <c r="AO7" s="91">
        <f t="shared" si="5"/>
        <v>-2.7036837691353367E-3</v>
      </c>
      <c r="AP7" s="92">
        <f t="shared" si="6"/>
        <v>7.5287031808768867E-4</v>
      </c>
      <c r="AQ7" s="93">
        <f t="shared" si="7"/>
        <v>3.7647384422529353E-3</v>
      </c>
      <c r="AR7" s="94">
        <f t="shared" si="0"/>
        <v>3.6687708508887592E-3</v>
      </c>
      <c r="AS7" s="7">
        <f t="shared" si="8"/>
        <v>1.0276638812477158E-2</v>
      </c>
      <c r="AU7" s="86">
        <v>2020</v>
      </c>
      <c r="AV7" s="91">
        <f t="shared" si="9"/>
        <v>1.1779891474616815E-3</v>
      </c>
      <c r="AW7" s="92">
        <f t="shared" si="10"/>
        <v>5.1209456462178024E-3</v>
      </c>
      <c r="AX7" s="93">
        <f t="shared" si="11"/>
        <v>4.6573057138887064E-3</v>
      </c>
      <c r="AY7" s="94">
        <f t="shared" si="12"/>
        <v>4.9696546498585285E-3</v>
      </c>
      <c r="AZ7" s="7">
        <f t="shared" si="13"/>
        <v>-4.5383333333332606E-3</v>
      </c>
    </row>
    <row r="8" spans="1:52" x14ac:dyDescent="0.25">
      <c r="A8" s="7">
        <v>6</v>
      </c>
      <c r="B8" s="82">
        <v>6034.15</v>
      </c>
      <c r="C8" s="43">
        <v>424.5</v>
      </c>
      <c r="D8" s="35">
        <v>262.8</v>
      </c>
      <c r="E8" s="41">
        <v>687</v>
      </c>
      <c r="F8" s="36">
        <v>134.91999999999999</v>
      </c>
      <c r="G8" s="39">
        <v>91.8</v>
      </c>
      <c r="H8" s="45">
        <v>141.15</v>
      </c>
      <c r="I8" s="36">
        <v>139.44999999999999</v>
      </c>
      <c r="J8" s="36">
        <v>49.96</v>
      </c>
      <c r="K8" s="46">
        <v>103.72</v>
      </c>
      <c r="L8" s="36">
        <v>91.5</v>
      </c>
      <c r="M8" s="47">
        <v>52.4</v>
      </c>
      <c r="N8" s="33">
        <v>465</v>
      </c>
      <c r="O8" s="47">
        <v>25.25</v>
      </c>
      <c r="P8" s="33">
        <v>98.92</v>
      </c>
      <c r="Q8" s="47">
        <v>72.7</v>
      </c>
      <c r="R8" s="33">
        <v>13.02</v>
      </c>
      <c r="S8" s="33">
        <v>96.5</v>
      </c>
      <c r="T8" s="33">
        <v>35.69</v>
      </c>
      <c r="U8" s="33">
        <v>14.81</v>
      </c>
      <c r="V8" s="56">
        <v>31.79</v>
      </c>
      <c r="W8" s="38">
        <v>31.79</v>
      </c>
      <c r="X8" s="36">
        <v>13.15</v>
      </c>
      <c r="Y8" s="41">
        <v>30.49</v>
      </c>
      <c r="Z8" s="45">
        <v>72.819999999999993</v>
      </c>
      <c r="AA8" s="39">
        <v>595.9</v>
      </c>
      <c r="AB8" s="36">
        <v>159.69999999999999</v>
      </c>
      <c r="AC8" s="36"/>
      <c r="AD8" s="41">
        <v>27.69</v>
      </c>
      <c r="AE8" s="39">
        <v>109.05</v>
      </c>
      <c r="AG8" s="86">
        <v>2020</v>
      </c>
      <c r="AH8" s="86"/>
      <c r="AI8" s="87">
        <f t="shared" si="1"/>
        <v>265.58333333333331</v>
      </c>
      <c r="AJ8" s="88">
        <f t="shared" si="2"/>
        <v>256.98833333333334</v>
      </c>
      <c r="AK8" s="89">
        <f t="shared" si="3"/>
        <v>176.16142857142859</v>
      </c>
      <c r="AL8" s="90">
        <f t="shared" si="4"/>
        <v>145.48107142857143</v>
      </c>
      <c r="AN8" s="86">
        <v>2020</v>
      </c>
      <c r="AO8" s="91">
        <f t="shared" si="5"/>
        <v>-2.8365233762158658E-3</v>
      </c>
      <c r="AP8" s="92">
        <f t="shared" si="6"/>
        <v>6.4853787136840866E-5</v>
      </c>
      <c r="AQ8" s="93">
        <f t="shared" si="7"/>
        <v>-6.6091977325991394E-4</v>
      </c>
      <c r="AR8" s="94">
        <f t="shared" si="0"/>
        <v>-6.751000989327951E-4</v>
      </c>
      <c r="AS8" s="7">
        <f t="shared" si="8"/>
        <v>-9.7113926567945325E-4</v>
      </c>
      <c r="AU8" s="86">
        <v>2020</v>
      </c>
      <c r="AV8" s="91">
        <f t="shared" si="9"/>
        <v>-2.7036837691353367E-3</v>
      </c>
      <c r="AW8" s="92">
        <f t="shared" si="10"/>
        <v>7.5287031808768867E-4</v>
      </c>
      <c r="AX8" s="93">
        <f t="shared" si="11"/>
        <v>3.7647384422529353E-3</v>
      </c>
      <c r="AY8" s="94">
        <f t="shared" si="12"/>
        <v>3.6687708508887592E-3</v>
      </c>
      <c r="AZ8" s="7">
        <f t="shared" si="13"/>
        <v>1.0276638812477158E-2</v>
      </c>
    </row>
    <row r="9" spans="1:52" x14ac:dyDescent="0.25">
      <c r="A9" s="7">
        <v>7</v>
      </c>
      <c r="B9" s="82">
        <v>6028.29</v>
      </c>
      <c r="C9" s="43">
        <v>423.65</v>
      </c>
      <c r="D9" s="35">
        <v>263.89999999999998</v>
      </c>
      <c r="E9" s="41">
        <v>689</v>
      </c>
      <c r="F9" s="36">
        <v>134.41999999999999</v>
      </c>
      <c r="G9" s="39">
        <v>92.14</v>
      </c>
      <c r="H9" s="45">
        <v>141</v>
      </c>
      <c r="I9" s="36">
        <v>138.5</v>
      </c>
      <c r="J9" s="36">
        <v>49.79</v>
      </c>
      <c r="K9" s="46">
        <v>103.97</v>
      </c>
      <c r="L9" s="36">
        <v>92.22</v>
      </c>
      <c r="M9" s="47">
        <v>52.16</v>
      </c>
      <c r="N9" s="33">
        <v>465.6</v>
      </c>
      <c r="O9" s="47">
        <v>25.36</v>
      </c>
      <c r="P9" s="33">
        <v>99.42</v>
      </c>
      <c r="Q9" s="47">
        <v>72.599999999999994</v>
      </c>
      <c r="R9" s="33">
        <v>12.88</v>
      </c>
      <c r="S9" s="33">
        <v>95.92</v>
      </c>
      <c r="T9" s="33">
        <v>35.22</v>
      </c>
      <c r="U9" s="33">
        <v>14.76</v>
      </c>
      <c r="V9" s="56">
        <v>31.44</v>
      </c>
      <c r="W9" s="38">
        <v>31.44</v>
      </c>
      <c r="X9" s="36">
        <v>13.12</v>
      </c>
      <c r="Y9" s="41">
        <v>30.8</v>
      </c>
      <c r="Z9" s="45">
        <v>72.42</v>
      </c>
      <c r="AA9" s="39">
        <v>592.1</v>
      </c>
      <c r="AB9" s="36">
        <v>158.9</v>
      </c>
      <c r="AC9" s="36"/>
      <c r="AD9" s="41">
        <v>27.74</v>
      </c>
      <c r="AE9" s="39">
        <v>110.25</v>
      </c>
      <c r="AG9" s="86">
        <v>2020</v>
      </c>
      <c r="AH9" s="86"/>
      <c r="AI9" s="87">
        <f t="shared" si="1"/>
        <v>264.83</v>
      </c>
      <c r="AJ9" s="88">
        <f t="shared" si="2"/>
        <v>257.005</v>
      </c>
      <c r="AK9" s="89">
        <f t="shared" si="3"/>
        <v>176.04500000000002</v>
      </c>
      <c r="AL9" s="90">
        <f t="shared" si="4"/>
        <v>145.38285714285715</v>
      </c>
      <c r="AN9" s="86">
        <v>2020</v>
      </c>
      <c r="AO9" s="91">
        <f t="shared" si="5"/>
        <v>3.8641140857656312E-3</v>
      </c>
      <c r="AP9" s="92">
        <f t="shared" si="6"/>
        <v>2.418889386069246E-3</v>
      </c>
      <c r="AQ9" s="93">
        <f t="shared" si="7"/>
        <v>1.6351338740500951E-3</v>
      </c>
      <c r="AR9" s="94">
        <f t="shared" si="0"/>
        <v>2.1838888452165397E-3</v>
      </c>
      <c r="AS9" s="7">
        <f t="shared" si="8"/>
        <v>-1.6522098306484983E-3</v>
      </c>
      <c r="AU9" s="86">
        <v>2020</v>
      </c>
      <c r="AV9" s="91">
        <f t="shared" si="9"/>
        <v>-2.8365233762158658E-3</v>
      </c>
      <c r="AW9" s="92">
        <f t="shared" si="10"/>
        <v>6.4853787136840866E-5</v>
      </c>
      <c r="AX9" s="93">
        <f t="shared" si="11"/>
        <v>-6.6091977325991394E-4</v>
      </c>
      <c r="AY9" s="94">
        <f t="shared" si="12"/>
        <v>-6.751000989327951E-4</v>
      </c>
      <c r="AZ9" s="7">
        <f t="shared" si="13"/>
        <v>-9.7113926567945325E-4</v>
      </c>
    </row>
    <row r="10" spans="1:52" x14ac:dyDescent="0.25">
      <c r="A10" s="7">
        <v>8</v>
      </c>
      <c r="B10" s="82">
        <v>6018.33</v>
      </c>
      <c r="C10" s="43">
        <v>426.75</v>
      </c>
      <c r="D10" s="35">
        <v>262.5</v>
      </c>
      <c r="E10" s="41">
        <v>689.6</v>
      </c>
      <c r="F10" s="36">
        <v>135.12</v>
      </c>
      <c r="G10" s="39">
        <v>91.86</v>
      </c>
      <c r="H10" s="45">
        <v>138.80000000000001</v>
      </c>
      <c r="I10" s="36">
        <v>137.44999999999999</v>
      </c>
      <c r="J10" s="36">
        <v>49.56</v>
      </c>
      <c r="K10" s="46">
        <v>104.34</v>
      </c>
      <c r="L10" s="36">
        <v>91.57</v>
      </c>
      <c r="M10" s="47">
        <v>51.93</v>
      </c>
      <c r="N10" s="33">
        <v>467.6</v>
      </c>
      <c r="O10" s="47">
        <v>25.34</v>
      </c>
      <c r="P10" s="33">
        <v>99.74</v>
      </c>
      <c r="Q10" s="47">
        <v>72.260000000000005</v>
      </c>
      <c r="R10" s="33">
        <v>12.86</v>
      </c>
      <c r="S10" s="33">
        <v>96.78</v>
      </c>
      <c r="T10" s="33">
        <v>35.67</v>
      </c>
      <c r="U10" s="33">
        <v>14.8</v>
      </c>
      <c r="V10" s="56">
        <v>31.44</v>
      </c>
      <c r="W10" s="38">
        <v>31.44</v>
      </c>
      <c r="X10" s="36">
        <v>13.06</v>
      </c>
      <c r="Y10" s="41">
        <v>30.9</v>
      </c>
      <c r="Z10" s="45">
        <v>72.040000000000006</v>
      </c>
      <c r="AA10" s="39">
        <v>593.79999999999995</v>
      </c>
      <c r="AB10" s="36">
        <v>162.80000000000001</v>
      </c>
      <c r="AC10" s="36"/>
      <c r="AD10" s="41">
        <v>27.7</v>
      </c>
      <c r="AE10" s="39">
        <v>111.9</v>
      </c>
      <c r="AG10" s="86">
        <v>2020</v>
      </c>
      <c r="AH10" s="86"/>
      <c r="AI10" s="87">
        <f t="shared" si="1"/>
        <v>265.8533333333333</v>
      </c>
      <c r="AJ10" s="88">
        <f t="shared" si="2"/>
        <v>257.62666666666672</v>
      </c>
      <c r="AK10" s="89">
        <f t="shared" si="3"/>
        <v>176.33285714285716</v>
      </c>
      <c r="AL10" s="90">
        <f t="shared" si="4"/>
        <v>145.70035714285714</v>
      </c>
      <c r="AN10" s="86">
        <v>2020</v>
      </c>
      <c r="AO10" s="91">
        <f t="shared" si="5"/>
        <v>1.7678920708160916E-3</v>
      </c>
      <c r="AP10" s="92">
        <f t="shared" si="6"/>
        <v>7.3361970810472358E-3</v>
      </c>
      <c r="AQ10" s="93">
        <f t="shared" si="7"/>
        <v>6.7931590417471986E-3</v>
      </c>
      <c r="AR10" s="94">
        <f t="shared" si="0"/>
        <v>6.1206831045123641E-3</v>
      </c>
      <c r="AS10" s="7">
        <f t="shared" si="8"/>
        <v>-6.3605684633444405E-3</v>
      </c>
      <c r="AU10" s="86">
        <v>2020</v>
      </c>
      <c r="AV10" s="91">
        <f t="shared" si="9"/>
        <v>3.8641140857656312E-3</v>
      </c>
      <c r="AW10" s="92">
        <f t="shared" si="10"/>
        <v>2.418889386069246E-3</v>
      </c>
      <c r="AX10" s="93">
        <f t="shared" si="11"/>
        <v>1.6351338740500951E-3</v>
      </c>
      <c r="AY10" s="94">
        <f t="shared" si="12"/>
        <v>2.1838888452165397E-3</v>
      </c>
      <c r="AZ10" s="7">
        <f t="shared" si="13"/>
        <v>-1.6522098306484983E-3</v>
      </c>
    </row>
    <row r="11" spans="1:52" x14ac:dyDescent="0.25">
      <c r="A11" s="7">
        <v>9</v>
      </c>
      <c r="B11" s="82">
        <v>5980.05</v>
      </c>
      <c r="C11" s="43">
        <v>431</v>
      </c>
      <c r="D11" s="35">
        <v>263.8</v>
      </c>
      <c r="E11" s="41">
        <v>699.6</v>
      </c>
      <c r="F11" s="36">
        <v>135.1</v>
      </c>
      <c r="G11" s="39">
        <v>92.62</v>
      </c>
      <c r="H11" s="45">
        <v>139.85</v>
      </c>
      <c r="I11" s="36">
        <v>137.6</v>
      </c>
      <c r="J11" s="36">
        <v>49.16</v>
      </c>
      <c r="K11" s="46">
        <v>104.96</v>
      </c>
      <c r="L11" s="36">
        <v>90.77</v>
      </c>
      <c r="M11" s="47">
        <v>52.17</v>
      </c>
      <c r="N11" s="33">
        <v>472</v>
      </c>
      <c r="O11" s="47">
        <v>24.69</v>
      </c>
      <c r="P11" s="33">
        <v>100.4</v>
      </c>
      <c r="Q11" s="47">
        <v>71.400000000000006</v>
      </c>
      <c r="R11" s="33">
        <v>12.92</v>
      </c>
      <c r="S11" s="33">
        <v>96.46</v>
      </c>
      <c r="T11" s="33">
        <v>35.950000000000003</v>
      </c>
      <c r="U11" s="33">
        <v>14.81</v>
      </c>
      <c r="V11" s="56">
        <v>31.44</v>
      </c>
      <c r="W11" s="38">
        <v>31.44</v>
      </c>
      <c r="X11" s="36">
        <v>13.04</v>
      </c>
      <c r="Y11" s="41">
        <v>30.8</v>
      </c>
      <c r="Z11" s="45">
        <v>72.819999999999993</v>
      </c>
      <c r="AA11" s="39">
        <v>592.1</v>
      </c>
      <c r="AB11" s="36">
        <v>165.7</v>
      </c>
      <c r="AC11" s="36"/>
      <c r="AD11" s="41">
        <v>27.73</v>
      </c>
      <c r="AE11" s="39">
        <v>114.25</v>
      </c>
      <c r="AG11" s="86">
        <v>2020</v>
      </c>
      <c r="AH11" s="86"/>
      <c r="AI11" s="87">
        <f t="shared" si="1"/>
        <v>266.32333333333332</v>
      </c>
      <c r="AJ11" s="88">
        <f t="shared" si="2"/>
        <v>259.51666666666665</v>
      </c>
      <c r="AK11" s="89">
        <f t="shared" si="3"/>
        <v>177.53071428571428</v>
      </c>
      <c r="AL11" s="90">
        <f t="shared" si="4"/>
        <v>146.59214285714285</v>
      </c>
      <c r="AN11" s="86">
        <v>2020</v>
      </c>
      <c r="AO11" s="91">
        <f t="shared" si="5"/>
        <v>3.5921248607583742E-3</v>
      </c>
      <c r="AP11" s="92">
        <f t="shared" si="6"/>
        <v>7.4690129086123803E-3</v>
      </c>
      <c r="AQ11" s="93">
        <f t="shared" si="7"/>
        <v>5.1218501426314221E-3</v>
      </c>
      <c r="AR11" s="94">
        <f t="shared" si="0"/>
        <v>5.0870003751904459E-3</v>
      </c>
      <c r="AS11" s="7">
        <f t="shared" si="8"/>
        <v>5.2223643615019206E-3</v>
      </c>
      <c r="AU11" s="86">
        <v>2020</v>
      </c>
      <c r="AV11" s="91">
        <f t="shared" si="9"/>
        <v>1.7678920708160916E-3</v>
      </c>
      <c r="AW11" s="92">
        <f t="shared" si="10"/>
        <v>7.3361970810472358E-3</v>
      </c>
      <c r="AX11" s="93">
        <f t="shared" si="11"/>
        <v>6.7931590417471986E-3</v>
      </c>
      <c r="AY11" s="94">
        <f t="shared" si="12"/>
        <v>6.1206831045123641E-3</v>
      </c>
      <c r="AZ11" s="7">
        <f t="shared" si="13"/>
        <v>-6.3605684633444405E-3</v>
      </c>
    </row>
    <row r="12" spans="1:52" x14ac:dyDescent="0.25">
      <c r="A12" s="7">
        <v>10</v>
      </c>
      <c r="B12" s="82">
        <v>6011.28</v>
      </c>
      <c r="C12" s="43">
        <v>431.45</v>
      </c>
      <c r="D12" s="35">
        <v>269.39999999999998</v>
      </c>
      <c r="E12" s="41">
        <v>708.6</v>
      </c>
      <c r="F12" s="36">
        <v>134.26</v>
      </c>
      <c r="G12" s="39">
        <v>92.34</v>
      </c>
      <c r="H12" s="45">
        <v>142.1</v>
      </c>
      <c r="I12" s="36">
        <v>139.25</v>
      </c>
      <c r="J12" s="36">
        <v>48.58</v>
      </c>
      <c r="K12" s="46">
        <v>104.79</v>
      </c>
      <c r="L12" s="36">
        <v>91.22</v>
      </c>
      <c r="M12" s="47">
        <v>50.96</v>
      </c>
      <c r="N12" s="33">
        <v>473.4</v>
      </c>
      <c r="O12" s="47">
        <v>24.18</v>
      </c>
      <c r="P12" s="33">
        <v>100.55</v>
      </c>
      <c r="Q12" s="47">
        <v>72.44</v>
      </c>
      <c r="R12" s="33">
        <v>12.77</v>
      </c>
      <c r="S12" s="33">
        <v>96.32</v>
      </c>
      <c r="T12" s="33">
        <v>35.42</v>
      </c>
      <c r="U12" s="33">
        <v>14.9</v>
      </c>
      <c r="V12" s="56">
        <v>30.95</v>
      </c>
      <c r="W12" s="38">
        <v>30.95</v>
      </c>
      <c r="X12" s="36">
        <v>13.03</v>
      </c>
      <c r="Y12" s="41">
        <v>31.21</v>
      </c>
      <c r="Z12" s="45">
        <v>72.56</v>
      </c>
      <c r="AA12" s="39">
        <v>594.6</v>
      </c>
      <c r="AB12" s="36">
        <v>167.25</v>
      </c>
      <c r="AC12" s="36"/>
      <c r="AD12" s="41">
        <v>27.08</v>
      </c>
      <c r="AE12" s="39">
        <v>114.9</v>
      </c>
      <c r="AG12" s="86">
        <v>2020</v>
      </c>
      <c r="AH12" s="86"/>
      <c r="AI12" s="87">
        <f t="shared" si="1"/>
        <v>267.28000000000003</v>
      </c>
      <c r="AJ12" s="88">
        <f t="shared" si="2"/>
        <v>261.45500000000004</v>
      </c>
      <c r="AK12" s="89">
        <f t="shared" si="3"/>
        <v>178.44000000000003</v>
      </c>
      <c r="AL12" s="90">
        <f t="shared" si="4"/>
        <v>147.3378571428571</v>
      </c>
      <c r="AN12" s="86">
        <v>2020</v>
      </c>
      <c r="AO12" s="91">
        <f t="shared" si="5"/>
        <v>1.3319365459443075E-2</v>
      </c>
      <c r="AP12" s="92">
        <f t="shared" si="6"/>
        <v>8.7905503177728057E-3</v>
      </c>
      <c r="AQ12" s="93">
        <f t="shared" si="7"/>
        <v>5.9603868447175926E-3</v>
      </c>
      <c r="AR12" s="94">
        <f t="shared" si="0"/>
        <v>4.0819690410284363E-3</v>
      </c>
      <c r="AS12" s="7">
        <f t="shared" si="8"/>
        <v>1.6219507326226694E-3</v>
      </c>
      <c r="AU12" s="86">
        <v>2020</v>
      </c>
      <c r="AV12" s="91">
        <f t="shared" si="9"/>
        <v>3.5921248607583742E-3</v>
      </c>
      <c r="AW12" s="92">
        <f t="shared" si="10"/>
        <v>7.4690129086123803E-3</v>
      </c>
      <c r="AX12" s="93">
        <f t="shared" si="11"/>
        <v>5.1218501426314221E-3</v>
      </c>
      <c r="AY12" s="94">
        <f t="shared" si="12"/>
        <v>5.0870003751904459E-3</v>
      </c>
      <c r="AZ12" s="7">
        <f t="shared" si="13"/>
        <v>5.2223643615019206E-3</v>
      </c>
    </row>
    <row r="13" spans="1:52" x14ac:dyDescent="0.25">
      <c r="A13" s="7">
        <v>11</v>
      </c>
      <c r="B13" s="82">
        <v>6021.03</v>
      </c>
      <c r="C13" s="43">
        <v>431.9</v>
      </c>
      <c r="D13" s="35">
        <v>269.8</v>
      </c>
      <c r="E13" s="41">
        <v>712</v>
      </c>
      <c r="F13" s="36">
        <v>133.4</v>
      </c>
      <c r="G13" s="39">
        <v>92.62</v>
      </c>
      <c r="H13" s="45">
        <v>142.1</v>
      </c>
      <c r="I13" s="36">
        <v>141</v>
      </c>
      <c r="J13" s="36">
        <v>48.79</v>
      </c>
      <c r="K13" s="46">
        <v>105.25</v>
      </c>
      <c r="L13" s="36">
        <v>91.11</v>
      </c>
      <c r="M13" s="47">
        <v>50.59</v>
      </c>
      <c r="N13" s="33">
        <v>473.6</v>
      </c>
      <c r="O13" s="47">
        <v>24.2</v>
      </c>
      <c r="P13" s="33">
        <v>100.45</v>
      </c>
      <c r="Q13" s="47">
        <v>73.5</v>
      </c>
      <c r="R13" s="33">
        <v>12.78</v>
      </c>
      <c r="S13" s="33">
        <v>97.3</v>
      </c>
      <c r="T13" s="33">
        <v>35.07</v>
      </c>
      <c r="U13" s="33">
        <v>14.98</v>
      </c>
      <c r="V13" s="56">
        <v>30.61</v>
      </c>
      <c r="W13" s="38">
        <v>30.61</v>
      </c>
      <c r="X13" s="36">
        <v>12.86</v>
      </c>
      <c r="Y13" s="41">
        <v>31.04</v>
      </c>
      <c r="Z13" s="45">
        <v>72.38</v>
      </c>
      <c r="AA13" s="39">
        <v>605.1</v>
      </c>
      <c r="AB13" s="36">
        <v>167.5</v>
      </c>
      <c r="AC13" s="36"/>
      <c r="AD13" s="41">
        <v>26.96</v>
      </c>
      <c r="AE13" s="39">
        <v>114.8</v>
      </c>
      <c r="AG13" s="86">
        <v>2020</v>
      </c>
      <c r="AH13" s="86"/>
      <c r="AI13" s="87">
        <f t="shared" si="1"/>
        <v>270.83999999999997</v>
      </c>
      <c r="AJ13" s="88">
        <f t="shared" si="2"/>
        <v>263.75333333333333</v>
      </c>
      <c r="AK13" s="89">
        <f t="shared" si="3"/>
        <v>179.50357142857143</v>
      </c>
      <c r="AL13" s="90">
        <f t="shared" si="4"/>
        <v>147.93928571428572</v>
      </c>
      <c r="AN13" s="86">
        <v>2020</v>
      </c>
      <c r="AO13" s="91">
        <f t="shared" si="5"/>
        <v>1.0215133165952992E-2</v>
      </c>
      <c r="AP13" s="92">
        <f t="shared" si="6"/>
        <v>1.4476910244420486E-2</v>
      </c>
      <c r="AQ13" s="93">
        <f t="shared" si="7"/>
        <v>1.4464495334354609E-2</v>
      </c>
      <c r="AR13" s="94">
        <f t="shared" si="0"/>
        <v>1.4491948917268205E-2</v>
      </c>
      <c r="AS13" s="7">
        <f t="shared" si="8"/>
        <v>7.5169862963646123E-3</v>
      </c>
      <c r="AU13" s="86">
        <v>2020</v>
      </c>
      <c r="AV13" s="91">
        <f t="shared" si="9"/>
        <v>1.3319365459443075E-2</v>
      </c>
      <c r="AW13" s="92">
        <f t="shared" si="10"/>
        <v>8.7905503177728057E-3</v>
      </c>
      <c r="AX13" s="93">
        <f t="shared" si="11"/>
        <v>5.9603868447175926E-3</v>
      </c>
      <c r="AY13" s="94">
        <f t="shared" si="12"/>
        <v>4.0819690410284363E-3</v>
      </c>
      <c r="AZ13" s="7">
        <f t="shared" si="13"/>
        <v>1.6219507326226694E-3</v>
      </c>
    </row>
    <row r="14" spans="1:52" x14ac:dyDescent="0.25">
      <c r="A14" s="7">
        <v>12</v>
      </c>
      <c r="B14" s="82">
        <v>6066.29</v>
      </c>
      <c r="C14" s="43">
        <v>439.05</v>
      </c>
      <c r="D14" s="35">
        <v>275.3</v>
      </c>
      <c r="E14" s="41">
        <v>725.6</v>
      </c>
      <c r="F14" s="36">
        <v>136.78</v>
      </c>
      <c r="G14" s="39">
        <v>94.22</v>
      </c>
      <c r="H14" s="45">
        <v>144.69999999999999</v>
      </c>
      <c r="I14" s="36">
        <v>142.55000000000001</v>
      </c>
      <c r="J14" s="36">
        <v>48.51</v>
      </c>
      <c r="K14" s="46">
        <v>106.94</v>
      </c>
      <c r="L14" s="36">
        <v>91.69</v>
      </c>
      <c r="M14" s="47">
        <v>50.75</v>
      </c>
      <c r="N14" s="33">
        <v>479.2</v>
      </c>
      <c r="O14" s="47">
        <v>24.38</v>
      </c>
      <c r="P14" s="33">
        <v>102.4</v>
      </c>
      <c r="Q14" s="47">
        <v>73.7</v>
      </c>
      <c r="R14" s="33">
        <v>12.87</v>
      </c>
      <c r="S14" s="33">
        <v>98.78</v>
      </c>
      <c r="T14" s="33">
        <v>35.369999999999997</v>
      </c>
      <c r="U14" s="33">
        <v>15.2</v>
      </c>
      <c r="V14" s="56">
        <v>30.65</v>
      </c>
      <c r="W14" s="38">
        <v>30.65</v>
      </c>
      <c r="X14" s="36">
        <v>13.03</v>
      </c>
      <c r="Y14" s="41">
        <v>31.51</v>
      </c>
      <c r="Z14" s="45">
        <v>73.8</v>
      </c>
      <c r="AA14" s="39">
        <v>610.20000000000005</v>
      </c>
      <c r="AB14" s="36">
        <v>170.6</v>
      </c>
      <c r="AC14" s="36"/>
      <c r="AD14" s="41">
        <v>27.5</v>
      </c>
      <c r="AE14" s="39">
        <v>116.4</v>
      </c>
      <c r="AG14" s="86">
        <v>2020</v>
      </c>
      <c r="AH14" s="86"/>
      <c r="AI14" s="87">
        <f t="shared" si="1"/>
        <v>273.60666666666668</v>
      </c>
      <c r="AJ14" s="88">
        <f t="shared" si="2"/>
        <v>267.57166666666672</v>
      </c>
      <c r="AK14" s="89">
        <f t="shared" si="3"/>
        <v>182.1</v>
      </c>
      <c r="AL14" s="90">
        <f t="shared" si="4"/>
        <v>150.08321428571429</v>
      </c>
      <c r="AN14" s="86">
        <v>2020</v>
      </c>
      <c r="AO14" s="91">
        <f t="shared" si="5"/>
        <v>-1.3206305889232757E-2</v>
      </c>
      <c r="AP14" s="92">
        <f t="shared" si="6"/>
        <v>-1.1828606666126906E-2</v>
      </c>
      <c r="AQ14" s="93">
        <f t="shared" si="7"/>
        <v>-1.246567819879193E-2</v>
      </c>
      <c r="AR14" s="94">
        <f t="shared" si="0"/>
        <v>-9.4590382002365629E-3</v>
      </c>
      <c r="AS14" s="7">
        <f t="shared" si="8"/>
        <v>8.0444555074025623E-4</v>
      </c>
      <c r="AU14" s="86">
        <v>2020</v>
      </c>
      <c r="AV14" s="91">
        <f t="shared" si="9"/>
        <v>1.0215133165952992E-2</v>
      </c>
      <c r="AW14" s="92">
        <f t="shared" si="10"/>
        <v>1.4476910244420486E-2</v>
      </c>
      <c r="AX14" s="93">
        <f t="shared" si="11"/>
        <v>1.4464495334354609E-2</v>
      </c>
      <c r="AY14" s="94">
        <f t="shared" si="12"/>
        <v>1.4491948917268205E-2</v>
      </c>
      <c r="AZ14" s="7">
        <f t="shared" si="13"/>
        <v>7.5169862963646123E-3</v>
      </c>
    </row>
    <row r="15" spans="1:52" x14ac:dyDescent="0.25">
      <c r="A15" s="7">
        <v>13</v>
      </c>
      <c r="B15" s="82">
        <v>6071.17</v>
      </c>
      <c r="C15" s="43">
        <v>429.75</v>
      </c>
      <c r="D15" s="35">
        <v>274.3</v>
      </c>
      <c r="E15" s="41">
        <v>717</v>
      </c>
      <c r="F15" s="36">
        <v>137.9</v>
      </c>
      <c r="G15" s="39">
        <v>93.98</v>
      </c>
      <c r="H15" s="45">
        <v>142.9</v>
      </c>
      <c r="I15" s="36">
        <v>142.15</v>
      </c>
      <c r="J15" s="36">
        <v>48.57</v>
      </c>
      <c r="K15" s="46">
        <v>106.49</v>
      </c>
      <c r="L15" s="36">
        <v>91.4</v>
      </c>
      <c r="M15" s="47">
        <v>50.49</v>
      </c>
      <c r="N15" s="33">
        <v>472.6</v>
      </c>
      <c r="O15" s="47">
        <v>24.48</v>
      </c>
      <c r="P15" s="33">
        <v>102.1</v>
      </c>
      <c r="Q15" s="47">
        <v>73.22</v>
      </c>
      <c r="R15" s="33">
        <v>12.81</v>
      </c>
      <c r="S15" s="33">
        <v>99.9</v>
      </c>
      <c r="T15" s="33">
        <v>35.130000000000003</v>
      </c>
      <c r="U15" s="33">
        <v>15.3</v>
      </c>
      <c r="V15" s="56">
        <v>30.59</v>
      </c>
      <c r="W15" s="38">
        <v>30.59</v>
      </c>
      <c r="X15" s="36">
        <v>13.06</v>
      </c>
      <c r="Y15" s="41">
        <v>31.57</v>
      </c>
      <c r="Z15" s="45">
        <v>73.260000000000005</v>
      </c>
      <c r="AA15" s="39">
        <v>599</v>
      </c>
      <c r="AB15" s="36">
        <v>169.15</v>
      </c>
      <c r="AC15" s="36"/>
      <c r="AD15" s="41">
        <v>27.89</v>
      </c>
      <c r="AE15" s="39">
        <v>117</v>
      </c>
      <c r="AG15" s="86">
        <v>2020</v>
      </c>
      <c r="AH15" s="86"/>
      <c r="AI15" s="87">
        <f t="shared" si="1"/>
        <v>269.99333333333334</v>
      </c>
      <c r="AJ15" s="88">
        <f t="shared" si="2"/>
        <v>264.40666666666669</v>
      </c>
      <c r="AK15" s="89">
        <f t="shared" si="3"/>
        <v>179.82999999999998</v>
      </c>
      <c r="AL15" s="90">
        <f t="shared" si="4"/>
        <v>148.66357142857143</v>
      </c>
      <c r="AN15" s="86">
        <v>2020</v>
      </c>
      <c r="AO15" s="91">
        <f t="shared" si="5"/>
        <v>-1.509913825032712E-2</v>
      </c>
      <c r="AP15" s="92">
        <f t="shared" si="6"/>
        <v>-1.260684299437749E-2</v>
      </c>
      <c r="AQ15" s="93">
        <f t="shared" si="7"/>
        <v>-1.0136557542440576E-2</v>
      </c>
      <c r="AR15" s="94">
        <f t="shared" si="0"/>
        <v>-1.0591988622440925E-2</v>
      </c>
      <c r="AS15" s="7">
        <f t="shared" si="8"/>
        <v>-1.2682893083211308E-2</v>
      </c>
      <c r="AU15" s="86">
        <v>2020</v>
      </c>
      <c r="AV15" s="91">
        <f t="shared" si="9"/>
        <v>-1.3206305889232757E-2</v>
      </c>
      <c r="AW15" s="92">
        <f t="shared" si="10"/>
        <v>-1.1828606666126906E-2</v>
      </c>
      <c r="AX15" s="93">
        <f t="shared" si="11"/>
        <v>-1.246567819879193E-2</v>
      </c>
      <c r="AY15" s="94">
        <f t="shared" si="12"/>
        <v>-9.4590382002365629E-3</v>
      </c>
      <c r="AZ15" s="7">
        <f t="shared" si="13"/>
        <v>8.0444555074025623E-4</v>
      </c>
    </row>
    <row r="16" spans="1:52" x14ac:dyDescent="0.25">
      <c r="A16" s="7">
        <v>14</v>
      </c>
      <c r="B16" s="82">
        <v>5994.17</v>
      </c>
      <c r="C16" s="43">
        <v>424.95</v>
      </c>
      <c r="D16" s="35">
        <v>270.7</v>
      </c>
      <c r="E16" s="41">
        <v>709.2</v>
      </c>
      <c r="F16" s="36">
        <v>136.4</v>
      </c>
      <c r="G16" s="39">
        <v>93.6</v>
      </c>
      <c r="H16" s="45">
        <v>142.85</v>
      </c>
      <c r="I16" s="36">
        <v>142</v>
      </c>
      <c r="J16" s="36">
        <v>48.12</v>
      </c>
      <c r="K16" s="46">
        <v>107.19</v>
      </c>
      <c r="L16" s="36">
        <v>90.86</v>
      </c>
      <c r="M16" s="47">
        <v>50.21</v>
      </c>
      <c r="N16" s="33">
        <v>461.8</v>
      </c>
      <c r="O16" s="47">
        <v>24.55</v>
      </c>
      <c r="P16" s="33">
        <v>102.2</v>
      </c>
      <c r="Q16" s="47">
        <v>73.3</v>
      </c>
      <c r="R16" s="33">
        <v>12.77</v>
      </c>
      <c r="S16" s="33">
        <v>99.02</v>
      </c>
      <c r="T16" s="33">
        <v>35.1</v>
      </c>
      <c r="U16" s="33">
        <v>15.29</v>
      </c>
      <c r="V16" s="56">
        <v>30.43</v>
      </c>
      <c r="W16" s="38">
        <v>30.43</v>
      </c>
      <c r="X16" s="36">
        <v>13.1</v>
      </c>
      <c r="Y16" s="41">
        <v>31.68</v>
      </c>
      <c r="Z16" s="45">
        <v>72.180000000000007</v>
      </c>
      <c r="AA16" s="39">
        <v>586.6</v>
      </c>
      <c r="AB16" s="36">
        <v>168.6</v>
      </c>
      <c r="AC16" s="36"/>
      <c r="AD16" s="41">
        <v>27.81</v>
      </c>
      <c r="AE16" s="39">
        <v>117.55</v>
      </c>
      <c r="AG16" s="86">
        <v>2020</v>
      </c>
      <c r="AH16" s="86"/>
      <c r="AI16" s="87">
        <f t="shared" si="1"/>
        <v>265.91666666666669</v>
      </c>
      <c r="AJ16" s="88">
        <f t="shared" si="2"/>
        <v>261.07333333333332</v>
      </c>
      <c r="AK16" s="89">
        <f t="shared" si="3"/>
        <v>178.0071428571429</v>
      </c>
      <c r="AL16" s="90">
        <f t="shared" si="4"/>
        <v>147.08892857142857</v>
      </c>
      <c r="AN16" s="86">
        <v>2020</v>
      </c>
      <c r="AO16" s="91">
        <f t="shared" si="5"/>
        <v>6.4305860231903588E-3</v>
      </c>
      <c r="AP16" s="92">
        <f t="shared" si="6"/>
        <v>4.5325706697992669E-3</v>
      </c>
      <c r="AQ16" s="93">
        <f t="shared" si="7"/>
        <v>7.1425705228482246E-4</v>
      </c>
      <c r="AR16" s="94">
        <f t="shared" si="0"/>
        <v>-1.9885929066234746E-3</v>
      </c>
      <c r="AS16" s="7">
        <f t="shared" si="8"/>
        <v>1.9352137159941015E-3</v>
      </c>
      <c r="AU16" s="86">
        <v>2020</v>
      </c>
      <c r="AV16" s="91">
        <f t="shared" si="9"/>
        <v>-1.509913825032712E-2</v>
      </c>
      <c r="AW16" s="92">
        <f t="shared" si="10"/>
        <v>-1.260684299437749E-2</v>
      </c>
      <c r="AX16" s="93">
        <f t="shared" si="11"/>
        <v>-1.0136557542440576E-2</v>
      </c>
      <c r="AY16" s="94">
        <f t="shared" si="12"/>
        <v>-1.0591988622440925E-2</v>
      </c>
      <c r="AZ16" s="7">
        <f t="shared" si="13"/>
        <v>-1.2682893083211308E-2</v>
      </c>
    </row>
    <row r="17" spans="1:52" x14ac:dyDescent="0.25">
      <c r="A17" s="7">
        <v>15</v>
      </c>
      <c r="B17" s="82">
        <v>6005.77</v>
      </c>
      <c r="C17" s="43">
        <v>423.45</v>
      </c>
      <c r="D17" s="35">
        <v>269</v>
      </c>
      <c r="E17" s="41">
        <v>711.2</v>
      </c>
      <c r="F17" s="36">
        <v>137.97999999999999</v>
      </c>
      <c r="G17" s="39">
        <v>92.98</v>
      </c>
      <c r="H17" s="45">
        <v>140.25</v>
      </c>
      <c r="I17" s="36">
        <v>140.25</v>
      </c>
      <c r="J17" s="36">
        <v>47.8</v>
      </c>
      <c r="K17" s="46">
        <v>107.07</v>
      </c>
      <c r="L17" s="36">
        <v>88.39</v>
      </c>
      <c r="M17" s="47">
        <v>50.08</v>
      </c>
      <c r="N17" s="33">
        <v>460</v>
      </c>
      <c r="O17" s="47">
        <v>24.39</v>
      </c>
      <c r="P17" s="33">
        <v>100.9</v>
      </c>
      <c r="Q17" s="47">
        <v>72.900000000000006</v>
      </c>
      <c r="R17" s="33">
        <v>12.63</v>
      </c>
      <c r="S17" s="33">
        <v>98.32</v>
      </c>
      <c r="T17" s="33">
        <v>35</v>
      </c>
      <c r="U17" s="33">
        <v>15.3</v>
      </c>
      <c r="V17" s="56">
        <v>30.32</v>
      </c>
      <c r="W17" s="38">
        <v>30.32</v>
      </c>
      <c r="X17" s="36">
        <v>13.13</v>
      </c>
      <c r="Y17" s="41">
        <v>32.1</v>
      </c>
      <c r="Z17" s="45">
        <v>71.88</v>
      </c>
      <c r="AA17" s="39">
        <v>592.20000000000005</v>
      </c>
      <c r="AB17" s="36">
        <v>167.4</v>
      </c>
      <c r="AC17" s="36"/>
      <c r="AD17" s="41">
        <v>27.36</v>
      </c>
      <c r="AE17" s="39">
        <v>117.7</v>
      </c>
      <c r="AG17" s="86">
        <v>2020</v>
      </c>
      <c r="AH17" s="86"/>
      <c r="AI17" s="87">
        <f t="shared" si="1"/>
        <v>267.62666666666672</v>
      </c>
      <c r="AJ17" s="88">
        <f t="shared" si="2"/>
        <v>262.25666666666672</v>
      </c>
      <c r="AK17" s="89">
        <f t="shared" si="3"/>
        <v>178.13428571428568</v>
      </c>
      <c r="AL17" s="90">
        <f t="shared" si="4"/>
        <v>146.79642857142858</v>
      </c>
      <c r="AN17" s="86">
        <v>2020</v>
      </c>
      <c r="AO17" s="91">
        <f t="shared" si="5"/>
        <v>-2.3054503786369338E-2</v>
      </c>
      <c r="AP17" s="92">
        <f t="shared" si="6"/>
        <v>-1.656138388601508E-2</v>
      </c>
      <c r="AQ17" s="93">
        <f t="shared" si="7"/>
        <v>-1.5822734052961668E-2</v>
      </c>
      <c r="AR17" s="94">
        <f t="shared" si="0"/>
        <v>-1.3524560251076543E-2</v>
      </c>
      <c r="AS17" s="7">
        <f t="shared" si="8"/>
        <v>-7.3096372321951293E-3</v>
      </c>
      <c r="AU17" s="86">
        <v>2020</v>
      </c>
      <c r="AV17" s="91">
        <f t="shared" si="9"/>
        <v>6.4305860231903588E-3</v>
      </c>
      <c r="AW17" s="92">
        <f t="shared" si="10"/>
        <v>4.5325706697992669E-3</v>
      </c>
      <c r="AX17" s="93">
        <f t="shared" si="11"/>
        <v>7.1425705228482246E-4</v>
      </c>
      <c r="AY17" s="94">
        <f t="shared" si="12"/>
        <v>-1.9885929066234746E-3</v>
      </c>
      <c r="AZ17" s="7">
        <f t="shared" si="13"/>
        <v>1.9352137159941015E-3</v>
      </c>
    </row>
    <row r="18" spans="1:52" x14ac:dyDescent="0.25">
      <c r="A18" s="7">
        <v>16</v>
      </c>
      <c r="B18" s="82">
        <v>5961.87</v>
      </c>
      <c r="C18" s="43">
        <v>411.95</v>
      </c>
      <c r="D18" s="35">
        <v>267</v>
      </c>
      <c r="E18" s="41">
        <v>704.2</v>
      </c>
      <c r="F18" s="36">
        <v>135.80000000000001</v>
      </c>
      <c r="G18" s="39">
        <v>92.52</v>
      </c>
      <c r="H18" s="45">
        <v>139.19999999999999</v>
      </c>
      <c r="I18" s="36">
        <v>142.1</v>
      </c>
      <c r="J18" s="36">
        <v>47.32</v>
      </c>
      <c r="K18" s="46">
        <v>106.24</v>
      </c>
      <c r="L18" s="36">
        <v>88.73</v>
      </c>
      <c r="M18" s="47">
        <v>49.96</v>
      </c>
      <c r="N18" s="33">
        <v>448.6</v>
      </c>
      <c r="O18" s="47">
        <v>24.15</v>
      </c>
      <c r="P18" s="33">
        <v>101.35</v>
      </c>
      <c r="Q18" s="47">
        <v>73.319999999999993</v>
      </c>
      <c r="R18" s="33">
        <v>12.49</v>
      </c>
      <c r="S18" s="33">
        <v>97.7</v>
      </c>
      <c r="T18" s="33">
        <v>34.659999999999997</v>
      </c>
      <c r="U18" s="33">
        <v>15.5</v>
      </c>
      <c r="V18" s="56">
        <v>30.18</v>
      </c>
      <c r="W18" s="38">
        <v>30.18</v>
      </c>
      <c r="X18" s="36">
        <v>13.06</v>
      </c>
      <c r="Y18" s="41">
        <v>32.119999999999997</v>
      </c>
      <c r="Z18" s="45">
        <v>71.94</v>
      </c>
      <c r="AA18" s="39">
        <v>573.4</v>
      </c>
      <c r="AB18" s="36">
        <v>165.8</v>
      </c>
      <c r="AC18" s="36"/>
      <c r="AD18" s="41">
        <v>26.79</v>
      </c>
      <c r="AE18" s="39">
        <v>118.45</v>
      </c>
      <c r="AG18" s="86">
        <v>2020</v>
      </c>
      <c r="AH18" s="86"/>
      <c r="AI18" s="87">
        <f t="shared" si="1"/>
        <v>261.45666666666665</v>
      </c>
      <c r="AJ18" s="88">
        <f t="shared" si="2"/>
        <v>257.91333333333336</v>
      </c>
      <c r="AK18" s="89">
        <f t="shared" si="3"/>
        <v>175.31571428571425</v>
      </c>
      <c r="AL18" s="90">
        <f t="shared" si="4"/>
        <v>144.81107142857144</v>
      </c>
      <c r="AN18" s="86">
        <v>2020</v>
      </c>
      <c r="AO18" s="91">
        <f t="shared" si="5"/>
        <v>2.8047987556893373E-3</v>
      </c>
      <c r="AP18" s="92">
        <f t="shared" si="6"/>
        <v>6.1777858195256096E-3</v>
      </c>
      <c r="AQ18" s="93">
        <f t="shared" si="7"/>
        <v>7.2359253917425202E-3</v>
      </c>
      <c r="AR18" s="94">
        <f t="shared" si="0"/>
        <v>7.8106695669974109E-3</v>
      </c>
      <c r="AS18" s="7">
        <f t="shared" si="8"/>
        <v>9.2085201455249024E-3</v>
      </c>
      <c r="AU18" s="86">
        <v>2020</v>
      </c>
      <c r="AV18" s="91">
        <f t="shared" si="9"/>
        <v>-2.3054503786369338E-2</v>
      </c>
      <c r="AW18" s="92">
        <f t="shared" si="10"/>
        <v>-1.656138388601508E-2</v>
      </c>
      <c r="AX18" s="93">
        <f t="shared" si="11"/>
        <v>-1.5822734052961668E-2</v>
      </c>
      <c r="AY18" s="94">
        <f t="shared" si="12"/>
        <v>-1.3524560251076543E-2</v>
      </c>
      <c r="AZ18" s="7">
        <f t="shared" si="13"/>
        <v>-7.3096372321951293E-3</v>
      </c>
    </row>
    <row r="19" spans="1:52" x14ac:dyDescent="0.25">
      <c r="A19" s="7">
        <v>17</v>
      </c>
      <c r="B19" s="82">
        <v>6016.77</v>
      </c>
      <c r="C19" s="43">
        <v>416.3</v>
      </c>
      <c r="D19" s="35">
        <v>270.5</v>
      </c>
      <c r="E19" s="41">
        <v>711</v>
      </c>
      <c r="F19" s="36">
        <v>139</v>
      </c>
      <c r="G19" s="39">
        <v>94.22</v>
      </c>
      <c r="H19" s="45">
        <v>139</v>
      </c>
      <c r="I19" s="36">
        <v>147</v>
      </c>
      <c r="J19" s="36">
        <v>47.39</v>
      </c>
      <c r="K19" s="46">
        <v>107.93</v>
      </c>
      <c r="L19" s="36">
        <v>88.63</v>
      </c>
      <c r="M19" s="47">
        <v>49.91</v>
      </c>
      <c r="N19" s="33">
        <v>449.6</v>
      </c>
      <c r="O19" s="47">
        <v>24.31</v>
      </c>
      <c r="P19" s="33">
        <v>102.4</v>
      </c>
      <c r="Q19" s="47">
        <v>74.099999999999994</v>
      </c>
      <c r="R19" s="33">
        <v>12.58</v>
      </c>
      <c r="S19" s="33">
        <v>98.7</v>
      </c>
      <c r="T19" s="33">
        <v>35.21</v>
      </c>
      <c r="U19" s="33">
        <v>15.71</v>
      </c>
      <c r="V19" s="56">
        <v>30.19</v>
      </c>
      <c r="W19" s="38">
        <v>30.19</v>
      </c>
      <c r="X19" s="36">
        <v>13.09</v>
      </c>
      <c r="Y19" s="41">
        <v>32.79</v>
      </c>
      <c r="Z19" s="45">
        <v>73.400000000000006</v>
      </c>
      <c r="AA19" s="39">
        <v>573.29999999999995</v>
      </c>
      <c r="AB19" s="36">
        <v>164.2</v>
      </c>
      <c r="AC19" s="36"/>
      <c r="AD19" s="41">
        <v>26.68</v>
      </c>
      <c r="AE19" s="39">
        <v>119.05</v>
      </c>
      <c r="AG19" s="86">
        <v>2020</v>
      </c>
      <c r="AH19" s="86"/>
      <c r="AI19" s="87">
        <f t="shared" si="1"/>
        <v>262.19</v>
      </c>
      <c r="AJ19" s="88">
        <f t="shared" si="2"/>
        <v>259.5066666666666</v>
      </c>
      <c r="AK19" s="89">
        <f t="shared" si="3"/>
        <v>176.58428571428573</v>
      </c>
      <c r="AL19" s="90">
        <f t="shared" si="4"/>
        <v>145.94214285714287</v>
      </c>
      <c r="AN19" s="86">
        <v>2020</v>
      </c>
      <c r="AO19" s="91">
        <f t="shared" si="5"/>
        <v>-3.1020761025719126E-2</v>
      </c>
      <c r="AP19" s="92">
        <f t="shared" si="6"/>
        <v>-3.6158351744335168E-2</v>
      </c>
      <c r="AQ19" s="93">
        <f t="shared" si="7"/>
        <v>-3.2922360022328512E-2</v>
      </c>
      <c r="AR19" s="94">
        <f t="shared" si="0"/>
        <v>-3.2715998022699949E-2</v>
      </c>
      <c r="AS19" s="7">
        <f t="shared" si="8"/>
        <v>-2.7551327373324962E-2</v>
      </c>
      <c r="AU19" s="86">
        <v>2020</v>
      </c>
      <c r="AV19" s="91">
        <f t="shared" si="9"/>
        <v>2.8047987556893373E-3</v>
      </c>
      <c r="AW19" s="92">
        <f t="shared" si="10"/>
        <v>6.1777858195256096E-3</v>
      </c>
      <c r="AX19" s="93">
        <f t="shared" si="11"/>
        <v>7.2359253917425202E-3</v>
      </c>
      <c r="AY19" s="94">
        <f t="shared" si="12"/>
        <v>7.8106695669974109E-3</v>
      </c>
      <c r="AZ19" s="7">
        <f t="shared" si="13"/>
        <v>9.2085201455249024E-3</v>
      </c>
    </row>
    <row r="20" spans="1:52" x14ac:dyDescent="0.25">
      <c r="A20" s="7">
        <v>18</v>
      </c>
      <c r="B20" s="82">
        <v>5851</v>
      </c>
      <c r="C20" s="43">
        <v>401</v>
      </c>
      <c r="D20" s="35">
        <v>258</v>
      </c>
      <c r="E20" s="41">
        <v>680.4</v>
      </c>
      <c r="F20" s="36">
        <v>132.9</v>
      </c>
      <c r="G20" s="39">
        <v>91.62</v>
      </c>
      <c r="H20" s="45">
        <v>135.9</v>
      </c>
      <c r="I20" s="36">
        <v>143.55000000000001</v>
      </c>
      <c r="J20" s="36">
        <v>46.11</v>
      </c>
      <c r="K20" s="46">
        <v>105.45</v>
      </c>
      <c r="L20" s="36">
        <v>86.23</v>
      </c>
      <c r="M20" s="47">
        <v>48.87</v>
      </c>
      <c r="N20" s="33">
        <v>433</v>
      </c>
      <c r="O20" s="47">
        <v>23.87</v>
      </c>
      <c r="P20" s="33">
        <v>99.66</v>
      </c>
      <c r="Q20" s="47">
        <v>72.900000000000006</v>
      </c>
      <c r="R20" s="33">
        <v>12.33</v>
      </c>
      <c r="S20" s="33">
        <v>98.1</v>
      </c>
      <c r="T20" s="33">
        <v>34.99</v>
      </c>
      <c r="U20" s="33">
        <v>15.7</v>
      </c>
      <c r="V20" s="56">
        <v>29.78</v>
      </c>
      <c r="W20" s="38">
        <v>29.78</v>
      </c>
      <c r="X20" s="36">
        <v>12.95</v>
      </c>
      <c r="Y20" s="41">
        <v>32.130000000000003</v>
      </c>
      <c r="Z20" s="45">
        <v>72.28</v>
      </c>
      <c r="AA20" s="39">
        <v>552.6</v>
      </c>
      <c r="AB20" s="36">
        <v>158.6</v>
      </c>
      <c r="AC20" s="36"/>
      <c r="AD20" s="41">
        <v>26.04</v>
      </c>
      <c r="AE20" s="39">
        <v>117.95</v>
      </c>
      <c r="AG20" s="86">
        <v>2020</v>
      </c>
      <c r="AH20" s="86"/>
      <c r="AI20" s="87">
        <f t="shared" si="1"/>
        <v>254.0566666666667</v>
      </c>
      <c r="AJ20" s="88">
        <f t="shared" si="2"/>
        <v>250.12333333333333</v>
      </c>
      <c r="AK20" s="89">
        <f t="shared" si="3"/>
        <v>170.77071428571429</v>
      </c>
      <c r="AL20" s="90">
        <f t="shared" si="4"/>
        <v>141.16749999999999</v>
      </c>
      <c r="AN20" s="86">
        <v>2020</v>
      </c>
      <c r="AO20" s="91">
        <f t="shared" si="5"/>
        <v>1.140165579857493E-2</v>
      </c>
      <c r="AP20" s="92">
        <f t="shared" si="6"/>
        <v>1.0154990204832251E-2</v>
      </c>
      <c r="AQ20" s="93">
        <f t="shared" si="7"/>
        <v>1.3108637730624546E-2</v>
      </c>
      <c r="AR20" s="94">
        <f t="shared" si="0"/>
        <v>1.247757856042348E-2</v>
      </c>
      <c r="AS20" s="7">
        <f t="shared" si="8"/>
        <v>1.0647752520935845E-3</v>
      </c>
      <c r="AU20" s="86">
        <v>2020</v>
      </c>
      <c r="AV20" s="91">
        <f t="shared" si="9"/>
        <v>-3.1020761025719126E-2</v>
      </c>
      <c r="AW20" s="92">
        <f t="shared" si="10"/>
        <v>-3.6158351744335168E-2</v>
      </c>
      <c r="AX20" s="93">
        <f t="shared" si="11"/>
        <v>-3.2922360022328512E-2</v>
      </c>
      <c r="AY20" s="94">
        <f t="shared" si="12"/>
        <v>-3.2715998022699949E-2</v>
      </c>
      <c r="AZ20" s="7">
        <f t="shared" si="13"/>
        <v>-2.7551327373324962E-2</v>
      </c>
    </row>
    <row r="21" spans="1:52" x14ac:dyDescent="0.25">
      <c r="A21" s="7">
        <v>19</v>
      </c>
      <c r="B21" s="82">
        <v>5857.23</v>
      </c>
      <c r="C21" s="43">
        <v>412</v>
      </c>
      <c r="D21" s="35">
        <v>261.60000000000002</v>
      </c>
      <c r="E21" s="41">
        <v>686.6</v>
      </c>
      <c r="F21" s="36">
        <v>134.24</v>
      </c>
      <c r="G21" s="39">
        <v>92.16</v>
      </c>
      <c r="H21" s="45">
        <v>138</v>
      </c>
      <c r="I21" s="36">
        <v>144.5</v>
      </c>
      <c r="J21" s="36">
        <v>46.48</v>
      </c>
      <c r="K21" s="46">
        <v>106.94</v>
      </c>
      <c r="L21" s="36">
        <v>87.19</v>
      </c>
      <c r="M21" s="47">
        <v>49.42</v>
      </c>
      <c r="N21" s="33">
        <v>442.4</v>
      </c>
      <c r="O21" s="47">
        <v>24.17</v>
      </c>
      <c r="P21" s="33">
        <v>101.15</v>
      </c>
      <c r="Q21" s="47">
        <v>73.180000000000007</v>
      </c>
      <c r="R21" s="33">
        <v>12.46</v>
      </c>
      <c r="S21" s="33">
        <v>98.2</v>
      </c>
      <c r="T21" s="33">
        <v>35.01</v>
      </c>
      <c r="U21" s="33">
        <v>15.73</v>
      </c>
      <c r="V21" s="56">
        <v>29.82</v>
      </c>
      <c r="W21" s="38">
        <v>29.82</v>
      </c>
      <c r="X21" s="36">
        <v>13.1</v>
      </c>
      <c r="Y21" s="41">
        <v>31.98</v>
      </c>
      <c r="Z21" s="45">
        <v>72.62</v>
      </c>
      <c r="AA21" s="39">
        <v>561.79999999999995</v>
      </c>
      <c r="AB21" s="36">
        <v>158</v>
      </c>
      <c r="AC21" s="36"/>
      <c r="AD21" s="41">
        <v>26.54</v>
      </c>
      <c r="AE21" s="39">
        <v>116.9</v>
      </c>
      <c r="AG21" s="86">
        <v>2020</v>
      </c>
      <c r="AH21" s="86"/>
      <c r="AI21" s="87">
        <f t="shared" si="1"/>
        <v>256.95333333333332</v>
      </c>
      <c r="AJ21" s="88">
        <f t="shared" si="2"/>
        <v>252.66333333333333</v>
      </c>
      <c r="AK21" s="89">
        <f t="shared" si="3"/>
        <v>173.00928571428571</v>
      </c>
      <c r="AL21" s="90">
        <f t="shared" si="4"/>
        <v>142.92892857142857</v>
      </c>
      <c r="AN21" s="86">
        <v>2020</v>
      </c>
      <c r="AO21" s="91">
        <f t="shared" si="5"/>
        <v>8.029992475936186E-3</v>
      </c>
      <c r="AP21" s="92">
        <f t="shared" si="6"/>
        <v>6.8536524228551363E-3</v>
      </c>
      <c r="AQ21" s="93">
        <f t="shared" si="7"/>
        <v>3.9675822519847819E-3</v>
      </c>
      <c r="AR21" s="94">
        <f t="shared" si="0"/>
        <v>4.3003390796124757E-3</v>
      </c>
      <c r="AS21" s="7">
        <f t="shared" si="8"/>
        <v>1.0073020864811525E-2</v>
      </c>
      <c r="AU21" s="86">
        <v>2020</v>
      </c>
      <c r="AV21" s="91">
        <f t="shared" si="9"/>
        <v>1.140165579857493E-2</v>
      </c>
      <c r="AW21" s="92">
        <f t="shared" si="10"/>
        <v>1.0154990204832251E-2</v>
      </c>
      <c r="AX21" s="93">
        <f t="shared" si="11"/>
        <v>1.3108637730624546E-2</v>
      </c>
      <c r="AY21" s="94">
        <f t="shared" si="12"/>
        <v>1.247757856042348E-2</v>
      </c>
      <c r="AZ21" s="7">
        <f t="shared" si="13"/>
        <v>1.0647752520935845E-3</v>
      </c>
    </row>
    <row r="22" spans="1:52" x14ac:dyDescent="0.25">
      <c r="A22" s="7">
        <v>20</v>
      </c>
      <c r="B22" s="82">
        <v>5916.23</v>
      </c>
      <c r="C22" s="43">
        <v>407.6</v>
      </c>
      <c r="D22" s="35">
        <v>262.3</v>
      </c>
      <c r="E22" s="41">
        <v>690</v>
      </c>
      <c r="F22" s="36">
        <v>136.56</v>
      </c>
      <c r="G22" s="39">
        <v>93.7</v>
      </c>
      <c r="H22" s="45">
        <v>138.65</v>
      </c>
      <c r="I22" s="36">
        <v>150.05000000000001</v>
      </c>
      <c r="J22" s="36">
        <v>46.18</v>
      </c>
      <c r="K22" s="46">
        <v>108.31</v>
      </c>
      <c r="L22" s="36">
        <v>88.19</v>
      </c>
      <c r="M22" s="47">
        <v>49.51</v>
      </c>
      <c r="N22" s="33">
        <v>438</v>
      </c>
      <c r="O22" s="47">
        <v>24.23</v>
      </c>
      <c r="P22" s="33">
        <v>102.05</v>
      </c>
      <c r="Q22" s="47">
        <v>72.84</v>
      </c>
      <c r="R22" s="33">
        <v>12.44</v>
      </c>
      <c r="S22" s="33">
        <v>99.2</v>
      </c>
      <c r="T22" s="33">
        <v>35.39</v>
      </c>
      <c r="U22" s="33">
        <v>15.88</v>
      </c>
      <c r="V22" s="56">
        <v>29.83</v>
      </c>
      <c r="W22" s="38">
        <v>29.83</v>
      </c>
      <c r="X22" s="36">
        <v>12.96</v>
      </c>
      <c r="Y22" s="41">
        <v>32.32</v>
      </c>
      <c r="Z22" s="45">
        <v>74.400000000000006</v>
      </c>
      <c r="AA22" s="39">
        <v>568</v>
      </c>
      <c r="AB22" s="36">
        <v>158.44999999999999</v>
      </c>
      <c r="AC22" s="36"/>
      <c r="AD22" s="41">
        <v>27</v>
      </c>
      <c r="AE22" s="39">
        <v>115.35</v>
      </c>
      <c r="AG22" s="86">
        <v>2020</v>
      </c>
      <c r="AH22" s="86"/>
      <c r="AI22" s="87">
        <f t="shared" si="1"/>
        <v>259.01666666666671</v>
      </c>
      <c r="AJ22" s="88">
        <f t="shared" si="2"/>
        <v>254.39499999999998</v>
      </c>
      <c r="AK22" s="89">
        <f t="shared" si="3"/>
        <v>173.69571428571427</v>
      </c>
      <c r="AL22" s="90">
        <f t="shared" si="4"/>
        <v>143.54357142857143</v>
      </c>
      <c r="AN22" s="86">
        <v>2020</v>
      </c>
      <c r="AO22" s="91">
        <f t="shared" si="5"/>
        <v>-1.3306737018209972E-2</v>
      </c>
      <c r="AP22" s="92">
        <f t="shared" si="6"/>
        <v>-1.5756336930101998E-2</v>
      </c>
      <c r="AQ22" s="93">
        <f t="shared" si="7"/>
        <v>-1.5120859960357551E-2</v>
      </c>
      <c r="AR22" s="94">
        <f t="shared" si="0"/>
        <v>-1.4726738023795675E-2</v>
      </c>
      <c r="AS22" s="7">
        <f t="shared" si="8"/>
        <v>-1.1794673297015118E-2</v>
      </c>
      <c r="AU22" s="86">
        <v>2020</v>
      </c>
      <c r="AV22" s="91">
        <f t="shared" si="9"/>
        <v>8.029992475936186E-3</v>
      </c>
      <c r="AW22" s="92">
        <f t="shared" si="10"/>
        <v>6.8536524228551363E-3</v>
      </c>
      <c r="AX22" s="93">
        <f t="shared" si="11"/>
        <v>3.9675822519847819E-3</v>
      </c>
      <c r="AY22" s="94">
        <f t="shared" si="12"/>
        <v>4.3003390796124757E-3</v>
      </c>
      <c r="AZ22" s="7">
        <f t="shared" si="13"/>
        <v>1.0073020864811525E-2</v>
      </c>
    </row>
    <row r="23" spans="1:52" x14ac:dyDescent="0.25">
      <c r="A23" s="7">
        <v>21</v>
      </c>
      <c r="B23" s="82">
        <v>5846.45</v>
      </c>
      <c r="C23" s="43">
        <v>398.9</v>
      </c>
      <c r="D23" s="35">
        <v>259.60000000000002</v>
      </c>
      <c r="E23" s="41">
        <v>677.4</v>
      </c>
      <c r="F23" s="36">
        <v>134.5</v>
      </c>
      <c r="G23" s="39">
        <v>91.86</v>
      </c>
      <c r="H23" s="45">
        <v>136.85</v>
      </c>
      <c r="I23" s="36">
        <v>147.6</v>
      </c>
      <c r="J23" s="36">
        <v>44.92</v>
      </c>
      <c r="K23" s="46">
        <v>108.18</v>
      </c>
      <c r="L23" s="36">
        <v>87.38</v>
      </c>
      <c r="M23" s="47">
        <v>48.89</v>
      </c>
      <c r="N23" s="33">
        <v>429.4</v>
      </c>
      <c r="O23" s="47">
        <v>24.24</v>
      </c>
      <c r="P23" s="33">
        <v>101.15</v>
      </c>
      <c r="Q23" s="47">
        <v>72.5</v>
      </c>
      <c r="R23" s="33">
        <v>12.28</v>
      </c>
      <c r="S23" s="33">
        <v>98.92</v>
      </c>
      <c r="T23" s="33">
        <v>34.74</v>
      </c>
      <c r="U23" s="33">
        <v>15.63</v>
      </c>
      <c r="V23" s="56">
        <v>29.51</v>
      </c>
      <c r="W23" s="38">
        <v>29.51</v>
      </c>
      <c r="X23" s="36">
        <v>12.88</v>
      </c>
      <c r="Y23" s="41">
        <v>31.57</v>
      </c>
      <c r="Z23" s="45">
        <v>73.58</v>
      </c>
      <c r="AA23" s="39">
        <v>561.20000000000005</v>
      </c>
      <c r="AB23" s="36">
        <v>156.55000000000001</v>
      </c>
      <c r="AC23" s="36"/>
      <c r="AD23" s="41">
        <v>26.64</v>
      </c>
      <c r="AE23" s="39">
        <v>113.65</v>
      </c>
      <c r="AG23" s="86">
        <v>2020</v>
      </c>
      <c r="AH23" s="86"/>
      <c r="AI23" s="87">
        <f t="shared" si="1"/>
        <v>255.57000000000002</v>
      </c>
      <c r="AJ23" s="88">
        <f t="shared" si="2"/>
        <v>250.38666666666668</v>
      </c>
      <c r="AK23" s="89">
        <f t="shared" si="3"/>
        <v>171.06928571428571</v>
      </c>
      <c r="AL23" s="90">
        <f t="shared" si="4"/>
        <v>141.42964285714285</v>
      </c>
      <c r="AN23" s="86">
        <v>2020</v>
      </c>
      <c r="AO23" s="91">
        <f t="shared" si="5"/>
        <v>-1.1529783099216208E-2</v>
      </c>
      <c r="AP23" s="92">
        <f t="shared" si="6"/>
        <v>-6.829437137227899E-3</v>
      </c>
      <c r="AQ23" s="93">
        <f t="shared" si="7"/>
        <v>-7.9917493747313443E-3</v>
      </c>
      <c r="AR23" s="94">
        <f t="shared" si="0"/>
        <v>-9.7196233361867643E-3</v>
      </c>
      <c r="AS23" s="7">
        <f t="shared" si="8"/>
        <v>-8.1091944684380871E-3</v>
      </c>
      <c r="AU23" s="86">
        <v>2020</v>
      </c>
      <c r="AV23" s="91">
        <f t="shared" si="9"/>
        <v>-1.3306737018209972E-2</v>
      </c>
      <c r="AW23" s="92">
        <f t="shared" si="10"/>
        <v>-1.5756336930101998E-2</v>
      </c>
      <c r="AX23" s="93">
        <f t="shared" si="11"/>
        <v>-1.5120859960357551E-2</v>
      </c>
      <c r="AY23" s="94">
        <f t="shared" si="12"/>
        <v>-1.4726738023795675E-2</v>
      </c>
      <c r="AZ23" s="7">
        <f t="shared" si="13"/>
        <v>-1.1794673297015118E-2</v>
      </c>
    </row>
    <row r="24" spans="1:52" x14ac:dyDescent="0.25">
      <c r="A24" s="7">
        <v>22</v>
      </c>
      <c r="B24" s="82">
        <v>5799.04</v>
      </c>
      <c r="C24" s="43">
        <v>395.3</v>
      </c>
      <c r="D24" s="35">
        <v>251.9</v>
      </c>
      <c r="E24" s="41">
        <v>676.6</v>
      </c>
      <c r="F24" s="36">
        <v>133.24</v>
      </c>
      <c r="G24" s="39">
        <v>90.52</v>
      </c>
      <c r="H24" s="45">
        <v>134.25</v>
      </c>
      <c r="I24" s="36">
        <v>145.94999999999999</v>
      </c>
      <c r="J24" s="36">
        <v>44.15</v>
      </c>
      <c r="K24" s="46">
        <v>108.06</v>
      </c>
      <c r="L24" s="36">
        <v>86.48</v>
      </c>
      <c r="M24" s="47">
        <v>48.05</v>
      </c>
      <c r="N24" s="33">
        <v>424</v>
      </c>
      <c r="O24" s="47">
        <v>24.08</v>
      </c>
      <c r="P24" s="33">
        <v>100.2</v>
      </c>
      <c r="Q24" s="47">
        <v>72.400000000000006</v>
      </c>
      <c r="R24" s="33">
        <v>12.23</v>
      </c>
      <c r="S24" s="33">
        <v>99.22</v>
      </c>
      <c r="T24" s="33">
        <v>34.24</v>
      </c>
      <c r="U24" s="33">
        <v>15.56</v>
      </c>
      <c r="V24" s="56">
        <v>29.23</v>
      </c>
      <c r="W24" s="38">
        <v>29.23</v>
      </c>
      <c r="X24" s="36">
        <v>12.81</v>
      </c>
      <c r="Y24" s="41">
        <v>31.34</v>
      </c>
      <c r="Z24" s="45">
        <v>72.400000000000006</v>
      </c>
      <c r="AA24" s="39">
        <v>555</v>
      </c>
      <c r="AB24" s="36">
        <v>156.5</v>
      </c>
      <c r="AC24" s="36"/>
      <c r="AD24" s="41">
        <v>26.25</v>
      </c>
      <c r="AE24" s="39">
        <v>112.35</v>
      </c>
      <c r="AG24" s="86">
        <v>2020</v>
      </c>
      <c r="AH24" s="86"/>
      <c r="AI24" s="87">
        <f t="shared" si="1"/>
        <v>252.62333333333333</v>
      </c>
      <c r="AJ24" s="88">
        <f t="shared" si="2"/>
        <v>248.67666666666665</v>
      </c>
      <c r="AK24" s="89">
        <f t="shared" si="3"/>
        <v>169.70214285714283</v>
      </c>
      <c r="AL24" s="90">
        <f t="shared" si="4"/>
        <v>140.05500000000001</v>
      </c>
      <c r="AN24" s="86">
        <v>2020</v>
      </c>
      <c r="AO24" s="91">
        <f t="shared" si="5"/>
        <v>2.6785596474328635E-3</v>
      </c>
      <c r="AP24" s="92">
        <f t="shared" si="6"/>
        <v>3.0896880822486364E-3</v>
      </c>
      <c r="AQ24" s="93">
        <f t="shared" si="7"/>
        <v>4.2511459153223305E-3</v>
      </c>
      <c r="AR24" s="94">
        <f t="shared" si="0"/>
        <v>4.8705355549094982E-3</v>
      </c>
      <c r="AS24" s="7">
        <f t="shared" si="8"/>
        <v>8.7945590994377757E-4</v>
      </c>
      <c r="AU24" s="86">
        <v>2020</v>
      </c>
      <c r="AV24" s="91">
        <f t="shared" si="9"/>
        <v>-1.1529783099216208E-2</v>
      </c>
      <c r="AW24" s="92">
        <f t="shared" si="10"/>
        <v>-6.829437137227899E-3</v>
      </c>
      <c r="AX24" s="93">
        <f t="shared" si="11"/>
        <v>-7.9917493747313443E-3</v>
      </c>
      <c r="AY24" s="94">
        <f t="shared" si="12"/>
        <v>-9.7196233361867643E-3</v>
      </c>
      <c r="AZ24" s="7">
        <f t="shared" si="13"/>
        <v>-8.1091944684380871E-3</v>
      </c>
    </row>
    <row r="25" spans="1:52" x14ac:dyDescent="0.25">
      <c r="A25" s="7">
        <v>23</v>
      </c>
      <c r="B25" s="82">
        <v>5804.14</v>
      </c>
      <c r="C25" s="43">
        <v>396.75</v>
      </c>
      <c r="D25" s="35">
        <v>255</v>
      </c>
      <c r="E25" s="41">
        <v>678.8</v>
      </c>
      <c r="F25" s="36">
        <v>133.68</v>
      </c>
      <c r="G25" s="39">
        <v>91.8</v>
      </c>
      <c r="H25" s="45">
        <v>135.80000000000001</v>
      </c>
      <c r="I25" s="36">
        <v>146.9</v>
      </c>
      <c r="J25" s="36">
        <v>43.76</v>
      </c>
      <c r="K25" s="46">
        <v>109.01</v>
      </c>
      <c r="L25" s="36">
        <v>87.12</v>
      </c>
      <c r="M25" s="47">
        <v>48.34</v>
      </c>
      <c r="N25" s="33">
        <v>427.2</v>
      </c>
      <c r="O25" s="47">
        <v>24.07</v>
      </c>
      <c r="P25" s="33">
        <v>100.5</v>
      </c>
      <c r="Q25" s="47">
        <v>72.760000000000005</v>
      </c>
      <c r="R25" s="33">
        <v>12.34</v>
      </c>
      <c r="S25" s="33">
        <v>99.3</v>
      </c>
      <c r="T25" s="33">
        <v>34.19</v>
      </c>
      <c r="U25" s="33">
        <v>15.63</v>
      </c>
      <c r="V25" s="56">
        <v>29.29</v>
      </c>
      <c r="W25" s="38">
        <v>29.29</v>
      </c>
      <c r="X25" s="36">
        <v>12.8</v>
      </c>
      <c r="Y25" s="41">
        <v>31.67</v>
      </c>
      <c r="Z25" s="45">
        <v>73.239999999999995</v>
      </c>
      <c r="AA25" s="39">
        <v>554.1</v>
      </c>
      <c r="AB25" s="36">
        <v>157</v>
      </c>
      <c r="AC25" s="36"/>
      <c r="AD25" s="41">
        <v>26.3</v>
      </c>
      <c r="AE25" s="39">
        <v>114</v>
      </c>
      <c r="AG25" s="86">
        <v>2020</v>
      </c>
      <c r="AH25" s="86"/>
      <c r="AI25" s="87">
        <f t="shared" si="1"/>
        <v>253.29999999999998</v>
      </c>
      <c r="AJ25" s="88">
        <f t="shared" si="2"/>
        <v>249.44499999999996</v>
      </c>
      <c r="AK25" s="89">
        <f t="shared" si="3"/>
        <v>170.42357142857142</v>
      </c>
      <c r="AL25" s="90">
        <f t="shared" si="4"/>
        <v>140.73714285714286</v>
      </c>
      <c r="AN25" s="86">
        <v>2020</v>
      </c>
      <c r="AO25" s="91">
        <f t="shared" si="5"/>
        <v>2.5253322805632358E-2</v>
      </c>
      <c r="AP25" s="92">
        <f t="shared" si="6"/>
        <v>2.1761644183420678E-2</v>
      </c>
      <c r="AQ25" s="93">
        <f t="shared" si="7"/>
        <v>2.1278914301760685E-2</v>
      </c>
      <c r="AR25" s="94">
        <f t="shared" si="0"/>
        <v>2.0258130658979263E-2</v>
      </c>
      <c r="AS25" s="7">
        <f t="shared" si="8"/>
        <v>1.0110024913251468E-2</v>
      </c>
      <c r="AU25" s="86">
        <v>2020</v>
      </c>
      <c r="AV25" s="91">
        <f t="shared" si="9"/>
        <v>2.6785596474328635E-3</v>
      </c>
      <c r="AW25" s="92">
        <f t="shared" si="10"/>
        <v>3.0896880822486364E-3</v>
      </c>
      <c r="AX25" s="93">
        <f t="shared" si="11"/>
        <v>4.2511459153223305E-3</v>
      </c>
      <c r="AY25" s="94">
        <f t="shared" si="12"/>
        <v>4.8705355549094982E-3</v>
      </c>
      <c r="AZ25" s="7">
        <f t="shared" si="13"/>
        <v>8.7945590994377757E-4</v>
      </c>
    </row>
    <row r="26" spans="1:52" x14ac:dyDescent="0.25">
      <c r="A26" s="7">
        <v>24</v>
      </c>
      <c r="B26" s="82">
        <v>5862.82</v>
      </c>
      <c r="C26" s="43">
        <v>410.6</v>
      </c>
      <c r="D26" s="35">
        <v>261.5</v>
      </c>
      <c r="E26" s="41">
        <v>692</v>
      </c>
      <c r="F26" s="36">
        <v>138</v>
      </c>
      <c r="G26" s="39">
        <v>94.04</v>
      </c>
      <c r="H26" s="45">
        <v>136.25</v>
      </c>
      <c r="I26" s="36">
        <v>148.30000000000001</v>
      </c>
      <c r="J26" s="36">
        <v>44.8</v>
      </c>
      <c r="K26" s="46">
        <v>109.92</v>
      </c>
      <c r="L26" s="36">
        <v>88.08</v>
      </c>
      <c r="M26" s="47">
        <v>49.29</v>
      </c>
      <c r="N26" s="33">
        <v>438.2</v>
      </c>
      <c r="O26" s="47">
        <v>24.4</v>
      </c>
      <c r="P26" s="33">
        <v>102.2</v>
      </c>
      <c r="Q26" s="47">
        <v>73.38</v>
      </c>
      <c r="R26" s="33">
        <v>12.57</v>
      </c>
      <c r="S26" s="33">
        <v>98.18</v>
      </c>
      <c r="T26" s="33">
        <v>34.72</v>
      </c>
      <c r="U26" s="33">
        <v>15.65</v>
      </c>
      <c r="V26" s="56">
        <v>29.64</v>
      </c>
      <c r="W26" s="38">
        <v>29.64</v>
      </c>
      <c r="X26" s="36">
        <v>12.63</v>
      </c>
      <c r="Y26" s="41">
        <v>31.57</v>
      </c>
      <c r="Z26" s="45">
        <v>73.98</v>
      </c>
      <c r="AA26" s="39">
        <v>569</v>
      </c>
      <c r="AB26" s="36">
        <v>159.30000000000001</v>
      </c>
      <c r="AC26" s="36"/>
      <c r="AD26" s="41">
        <v>26.58</v>
      </c>
      <c r="AE26" s="39">
        <v>116.05</v>
      </c>
      <c r="AG26" s="86">
        <v>2020</v>
      </c>
      <c r="AH26" s="86"/>
      <c r="AI26" s="87">
        <f t="shared" si="1"/>
        <v>259.69666666666666</v>
      </c>
      <c r="AJ26" s="88">
        <f t="shared" si="2"/>
        <v>254.87333333333333</v>
      </c>
      <c r="AK26" s="89">
        <f t="shared" si="3"/>
        <v>174.04999999999998</v>
      </c>
      <c r="AL26" s="90">
        <f t="shared" si="4"/>
        <v>143.58821428571429</v>
      </c>
      <c r="AN26" s="86">
        <v>2020</v>
      </c>
      <c r="AO26" s="91">
        <f t="shared" si="5"/>
        <v>8.0093442349409225E-3</v>
      </c>
      <c r="AP26" s="92">
        <f t="shared" si="6"/>
        <v>9.8676466741651134E-3</v>
      </c>
      <c r="AQ26" s="93">
        <f t="shared" si="7"/>
        <v>9.7426847785940986E-3</v>
      </c>
      <c r="AR26" s="94">
        <f t="shared" si="0"/>
        <v>7.8995739304110902E-3</v>
      </c>
      <c r="AS26" s="7">
        <f t="shared" si="8"/>
        <v>8.4720322302236934E-3</v>
      </c>
      <c r="AU26" s="86">
        <v>2020</v>
      </c>
      <c r="AV26" s="91">
        <f t="shared" si="9"/>
        <v>2.5253322805632358E-2</v>
      </c>
      <c r="AW26" s="92">
        <f t="shared" si="10"/>
        <v>2.1761644183420678E-2</v>
      </c>
      <c r="AX26" s="93">
        <f t="shared" si="11"/>
        <v>2.1278914301760685E-2</v>
      </c>
      <c r="AY26" s="94">
        <f t="shared" si="12"/>
        <v>2.0258130658979263E-2</v>
      </c>
      <c r="AZ26" s="7">
        <f t="shared" si="13"/>
        <v>1.0110024913251468E-2</v>
      </c>
    </row>
    <row r="27" spans="1:52" x14ac:dyDescent="0.25">
      <c r="A27" s="7">
        <v>25</v>
      </c>
      <c r="B27" s="82">
        <v>5912.49</v>
      </c>
      <c r="C27" s="43">
        <v>415</v>
      </c>
      <c r="D27" s="35">
        <v>263.10000000000002</v>
      </c>
      <c r="E27" s="41">
        <v>700.2</v>
      </c>
      <c r="F27" s="36">
        <v>136.88</v>
      </c>
      <c r="G27" s="39">
        <v>95.58</v>
      </c>
      <c r="H27" s="45">
        <v>137.85</v>
      </c>
      <c r="I27" s="36">
        <v>147.5</v>
      </c>
      <c r="J27" s="36">
        <v>45.44</v>
      </c>
      <c r="K27" s="46">
        <v>111.53</v>
      </c>
      <c r="L27" s="36">
        <v>89.44</v>
      </c>
      <c r="M27" s="47">
        <v>49.61</v>
      </c>
      <c r="N27" s="33">
        <v>442.6</v>
      </c>
      <c r="O27" s="47">
        <v>24.71</v>
      </c>
      <c r="P27" s="33">
        <v>104.05</v>
      </c>
      <c r="Q27" s="47">
        <v>73.16</v>
      </c>
      <c r="R27" s="33">
        <v>13.05</v>
      </c>
      <c r="S27" s="33">
        <v>97.92</v>
      </c>
      <c r="T27" s="33">
        <v>35.07</v>
      </c>
      <c r="U27" s="33">
        <v>15.54</v>
      </c>
      <c r="V27" s="56">
        <v>30.29</v>
      </c>
      <c r="W27" s="38">
        <v>30.29</v>
      </c>
      <c r="X27" s="36">
        <v>12.61</v>
      </c>
      <c r="Y27" s="41">
        <v>31.95</v>
      </c>
      <c r="Z27" s="45">
        <v>73.959999999999994</v>
      </c>
      <c r="AA27" s="39">
        <v>573.6</v>
      </c>
      <c r="AB27" s="36">
        <v>158.30000000000001</v>
      </c>
      <c r="AC27" s="36"/>
      <c r="AD27" s="41">
        <v>26.85</v>
      </c>
      <c r="AE27" s="39">
        <v>116.15</v>
      </c>
      <c r="AG27" s="86">
        <v>2020</v>
      </c>
      <c r="AH27" s="86"/>
      <c r="AI27" s="87">
        <f t="shared" si="1"/>
        <v>261.7766666666667</v>
      </c>
      <c r="AJ27" s="88">
        <f t="shared" si="2"/>
        <v>257.38833333333338</v>
      </c>
      <c r="AK27" s="89">
        <f t="shared" si="3"/>
        <v>175.74571428571429</v>
      </c>
      <c r="AL27" s="90">
        <f t="shared" si="4"/>
        <v>144.7225</v>
      </c>
      <c r="AN27" s="86">
        <v>2020</v>
      </c>
      <c r="AO27" s="91">
        <f t="shared" si="5"/>
        <v>7.6401003399840302E-4</v>
      </c>
      <c r="AP27" s="92">
        <f t="shared" si="6"/>
        <v>-4.4679569781071425E-3</v>
      </c>
      <c r="AQ27" s="93">
        <f t="shared" si="7"/>
        <v>-1.3209019524964864E-3</v>
      </c>
      <c r="AR27" s="94">
        <f t="shared" si="0"/>
        <v>2.2284026326244428E-3</v>
      </c>
      <c r="AS27" s="7">
        <f t="shared" si="8"/>
        <v>1.6246961939893414E-2</v>
      </c>
      <c r="AU27" s="86">
        <v>2020</v>
      </c>
      <c r="AV27" s="91">
        <f t="shared" si="9"/>
        <v>8.0093442349409225E-3</v>
      </c>
      <c r="AW27" s="92">
        <f t="shared" si="10"/>
        <v>9.8676466741651134E-3</v>
      </c>
      <c r="AX27" s="93">
        <f t="shared" si="11"/>
        <v>9.7426847785940986E-3</v>
      </c>
      <c r="AY27" s="94">
        <f t="shared" si="12"/>
        <v>7.8995739304110902E-3</v>
      </c>
      <c r="AZ27" s="7">
        <f t="shared" si="13"/>
        <v>8.4720322302236934E-3</v>
      </c>
    </row>
    <row r="28" spans="1:52" x14ac:dyDescent="0.25">
      <c r="A28" s="7">
        <v>26</v>
      </c>
      <c r="B28" s="82">
        <v>6008.55</v>
      </c>
      <c r="C28" s="43">
        <v>418.05</v>
      </c>
      <c r="D28" s="35">
        <v>267.8</v>
      </c>
      <c r="E28" s="41">
        <v>693</v>
      </c>
      <c r="F28" s="36">
        <v>137</v>
      </c>
      <c r="G28" s="39">
        <v>95.98</v>
      </c>
      <c r="H28" s="45">
        <v>137.25</v>
      </c>
      <c r="I28" s="36">
        <v>147.6</v>
      </c>
      <c r="J28" s="36">
        <v>45.9</v>
      </c>
      <c r="K28" s="46">
        <v>111.78</v>
      </c>
      <c r="L28" s="36">
        <v>93.14</v>
      </c>
      <c r="M28" s="47">
        <v>50.41</v>
      </c>
      <c r="N28" s="33">
        <v>443.2</v>
      </c>
      <c r="O28" s="47">
        <v>24.75</v>
      </c>
      <c r="P28" s="33">
        <v>103.5</v>
      </c>
      <c r="Q28" s="47">
        <v>73.760000000000005</v>
      </c>
      <c r="R28" s="33">
        <v>13.32</v>
      </c>
      <c r="S28" s="33">
        <v>97</v>
      </c>
      <c r="T28" s="33">
        <v>35.14</v>
      </c>
      <c r="U28" s="33">
        <v>15.71</v>
      </c>
      <c r="V28" s="56">
        <v>30.6</v>
      </c>
      <c r="W28" s="38">
        <v>30.6</v>
      </c>
      <c r="X28" s="36">
        <v>12.76</v>
      </c>
      <c r="Y28" s="41">
        <v>31.89</v>
      </c>
      <c r="Z28" s="45">
        <v>73.16</v>
      </c>
      <c r="AA28" s="39">
        <v>572</v>
      </c>
      <c r="AB28" s="36">
        <v>161.4</v>
      </c>
      <c r="AC28" s="36"/>
      <c r="AD28" s="41">
        <v>26.61</v>
      </c>
      <c r="AE28" s="39">
        <v>117.95</v>
      </c>
      <c r="AG28" s="86">
        <v>2020</v>
      </c>
      <c r="AH28" s="86"/>
      <c r="AI28" s="87">
        <f t="shared" si="1"/>
        <v>261.97666666666669</v>
      </c>
      <c r="AJ28" s="88">
        <f t="shared" si="2"/>
        <v>256.23833333333334</v>
      </c>
      <c r="AK28" s="89">
        <f t="shared" si="3"/>
        <v>175.5135714285714</v>
      </c>
      <c r="AL28" s="90">
        <f t="shared" si="4"/>
        <v>145.04499999999999</v>
      </c>
      <c r="AN28" s="86">
        <v>2020</v>
      </c>
      <c r="AO28" s="91">
        <f t="shared" si="5"/>
        <v>-1.0700698535493014E-2</v>
      </c>
      <c r="AP28" s="92">
        <f t="shared" si="6"/>
        <v>-4.4424786819562039E-3</v>
      </c>
      <c r="AQ28" s="93">
        <f t="shared" si="7"/>
        <v>-4.1836406627081589E-3</v>
      </c>
      <c r="AR28" s="94">
        <f t="shared" si="0"/>
        <v>-1.9476714123203068E-3</v>
      </c>
      <c r="AS28" s="7">
        <f t="shared" si="8"/>
        <v>-1.4312937397542441E-3</v>
      </c>
      <c r="AU28" s="86">
        <v>2020</v>
      </c>
      <c r="AV28" s="91">
        <f t="shared" si="9"/>
        <v>7.6401003399840302E-4</v>
      </c>
      <c r="AW28" s="92">
        <f t="shared" si="10"/>
        <v>-4.4679569781071425E-3</v>
      </c>
      <c r="AX28" s="93">
        <f t="shared" si="11"/>
        <v>-1.3209019524964864E-3</v>
      </c>
      <c r="AY28" s="94">
        <f t="shared" si="12"/>
        <v>2.2284026326244428E-3</v>
      </c>
      <c r="AZ28" s="7">
        <f t="shared" si="13"/>
        <v>1.6246961939893414E-2</v>
      </c>
    </row>
    <row r="29" spans="1:52" x14ac:dyDescent="0.25">
      <c r="A29" s="7">
        <v>27</v>
      </c>
      <c r="B29" s="82">
        <v>5999.95</v>
      </c>
      <c r="C29" s="43">
        <v>413.95</v>
      </c>
      <c r="D29" s="35">
        <v>270.7</v>
      </c>
      <c r="E29" s="41">
        <v>695.4</v>
      </c>
      <c r="F29" s="36">
        <v>136.78</v>
      </c>
      <c r="G29" s="39">
        <v>95.62</v>
      </c>
      <c r="H29" s="45">
        <v>137</v>
      </c>
      <c r="I29" s="36">
        <v>150.25</v>
      </c>
      <c r="J29" s="36">
        <v>45.26</v>
      </c>
      <c r="K29" s="46">
        <v>111.49</v>
      </c>
      <c r="L29" s="36">
        <v>93.07</v>
      </c>
      <c r="M29" s="47">
        <v>51.83</v>
      </c>
      <c r="N29" s="33">
        <v>440.4</v>
      </c>
      <c r="O29" s="47">
        <v>24.81</v>
      </c>
      <c r="P29" s="33">
        <v>103.65</v>
      </c>
      <c r="Q29" s="47">
        <v>73.44</v>
      </c>
      <c r="R29" s="33">
        <v>13.44</v>
      </c>
      <c r="S29" s="33">
        <v>97.42</v>
      </c>
      <c r="T29" s="33">
        <v>35.19</v>
      </c>
      <c r="U29" s="33">
        <v>15.64</v>
      </c>
      <c r="V29" s="56">
        <v>30.55</v>
      </c>
      <c r="W29" s="38">
        <v>30.55</v>
      </c>
      <c r="X29" s="36">
        <v>12.79</v>
      </c>
      <c r="Y29" s="41">
        <v>30.97</v>
      </c>
      <c r="Z29" s="45">
        <v>73.239999999999995</v>
      </c>
      <c r="AA29" s="39">
        <v>565.70000000000005</v>
      </c>
      <c r="AB29" s="36">
        <v>161.30000000000001</v>
      </c>
      <c r="AC29" s="36"/>
      <c r="AD29" s="41">
        <v>26.71</v>
      </c>
      <c r="AE29" s="39">
        <v>116.2</v>
      </c>
      <c r="AG29" s="86">
        <v>2020</v>
      </c>
      <c r="AH29" s="86"/>
      <c r="AI29" s="87">
        <f t="shared" si="1"/>
        <v>259.17333333333335</v>
      </c>
      <c r="AJ29" s="88">
        <f t="shared" si="2"/>
        <v>255.10000000000002</v>
      </c>
      <c r="AK29" s="89">
        <f t="shared" si="3"/>
        <v>174.77928571428569</v>
      </c>
      <c r="AL29" s="90">
        <f t="shared" si="4"/>
        <v>144.76249999999999</v>
      </c>
      <c r="AN29" s="86">
        <v>2020</v>
      </c>
      <c r="AO29" s="91">
        <f t="shared" si="5"/>
        <v>-4.7844428439140175E-3</v>
      </c>
      <c r="AP29" s="92">
        <f t="shared" si="6"/>
        <v>-1.9600156801254406E-3</v>
      </c>
      <c r="AQ29" s="93">
        <f t="shared" si="7"/>
        <v>-1.3649868609795471E-3</v>
      </c>
      <c r="AR29" s="94">
        <f t="shared" si="0"/>
        <v>-1.7738413904545983E-3</v>
      </c>
      <c r="AS29" s="7">
        <f t="shared" si="8"/>
        <v>-1.0066750556254574E-3</v>
      </c>
      <c r="AU29" s="86">
        <v>2020</v>
      </c>
      <c r="AV29" s="91">
        <f t="shared" si="9"/>
        <v>-1.0700698535493014E-2</v>
      </c>
      <c r="AW29" s="92">
        <f t="shared" si="10"/>
        <v>-4.4424786819562039E-3</v>
      </c>
      <c r="AX29" s="93">
        <f t="shared" si="11"/>
        <v>-4.1836406627081589E-3</v>
      </c>
      <c r="AY29" s="94">
        <f t="shared" si="12"/>
        <v>-1.9476714123203068E-3</v>
      </c>
      <c r="AZ29" s="7">
        <f t="shared" si="13"/>
        <v>-1.4312937397542441E-3</v>
      </c>
    </row>
    <row r="30" spans="1:52" x14ac:dyDescent="0.25">
      <c r="A30" s="7">
        <v>28</v>
      </c>
      <c r="B30" s="82">
        <v>5993.91</v>
      </c>
      <c r="C30" s="43">
        <v>413.55</v>
      </c>
      <c r="D30" s="35">
        <v>270.8</v>
      </c>
      <c r="E30" s="41">
        <v>696</v>
      </c>
      <c r="F30" s="36">
        <v>136.62</v>
      </c>
      <c r="G30" s="39">
        <v>95.4</v>
      </c>
      <c r="H30" s="45">
        <v>137.6</v>
      </c>
      <c r="I30" s="36">
        <v>148.6</v>
      </c>
      <c r="J30" s="36">
        <v>44.58</v>
      </c>
      <c r="K30" s="46">
        <v>111.28</v>
      </c>
      <c r="L30" s="36">
        <v>92.96</v>
      </c>
      <c r="M30" s="47">
        <v>51.64</v>
      </c>
      <c r="N30" s="33">
        <v>440.4</v>
      </c>
      <c r="O30" s="47">
        <v>24.91</v>
      </c>
      <c r="P30" s="33">
        <v>104.4</v>
      </c>
      <c r="Q30" s="47">
        <v>73.42</v>
      </c>
      <c r="R30" s="33">
        <v>13.4</v>
      </c>
      <c r="S30" s="33">
        <v>96.32</v>
      </c>
      <c r="T30" s="33">
        <v>35.15</v>
      </c>
      <c r="U30" s="33">
        <v>15.63</v>
      </c>
      <c r="V30" s="56">
        <v>30.15</v>
      </c>
      <c r="W30" s="38">
        <v>30.15</v>
      </c>
      <c r="X30" s="36">
        <v>12.78</v>
      </c>
      <c r="Y30" s="41">
        <v>31.11</v>
      </c>
      <c r="Z30" s="45">
        <v>73.42</v>
      </c>
      <c r="AA30" s="39">
        <v>562.5</v>
      </c>
      <c r="AB30" s="36">
        <v>160.80000000000001</v>
      </c>
      <c r="AC30" s="36"/>
      <c r="AD30" s="41">
        <v>26.69</v>
      </c>
      <c r="AE30" s="39">
        <v>115.9</v>
      </c>
      <c r="AG30" s="86">
        <v>2020</v>
      </c>
      <c r="AH30" s="86"/>
      <c r="AI30" s="87">
        <f t="shared" si="1"/>
        <v>257.93333333333334</v>
      </c>
      <c r="AJ30" s="88">
        <f t="shared" si="2"/>
        <v>254.60000000000002</v>
      </c>
      <c r="AK30" s="89">
        <f t="shared" si="3"/>
        <v>174.5407142857143</v>
      </c>
      <c r="AL30" s="90">
        <f t="shared" si="4"/>
        <v>144.5057142857143</v>
      </c>
      <c r="AN30" s="86">
        <v>2020</v>
      </c>
      <c r="AO30" s="91">
        <f t="shared" si="5"/>
        <v>7.8831739467557095E-4</v>
      </c>
      <c r="AP30" s="92">
        <f t="shared" si="6"/>
        <v>1.6365540717461582E-4</v>
      </c>
      <c r="AQ30" s="93">
        <f t="shared" si="7"/>
        <v>1.8661221082268053E-3</v>
      </c>
      <c r="AR30" s="94">
        <f t="shared" si="0"/>
        <v>2.2663463629712163E-3</v>
      </c>
      <c r="AS30" s="7">
        <f t="shared" si="8"/>
        <v>6.4865838826408985E-3</v>
      </c>
      <c r="AU30" s="86">
        <v>2020</v>
      </c>
      <c r="AV30" s="91">
        <f t="shared" si="9"/>
        <v>-4.7844428439140175E-3</v>
      </c>
      <c r="AW30" s="92">
        <f t="shared" si="10"/>
        <v>-1.9600156801254406E-3</v>
      </c>
      <c r="AX30" s="93">
        <f t="shared" si="11"/>
        <v>-1.3649868609795471E-3</v>
      </c>
      <c r="AY30" s="94">
        <f t="shared" si="12"/>
        <v>-1.7738413904545983E-3</v>
      </c>
      <c r="AZ30" s="7">
        <f t="shared" si="13"/>
        <v>-1.0066750556254574E-3</v>
      </c>
    </row>
    <row r="31" spans="1:52" x14ac:dyDescent="0.25">
      <c r="A31" s="7">
        <v>29</v>
      </c>
      <c r="B31" s="82">
        <v>6032.79</v>
      </c>
      <c r="C31" s="43">
        <v>412.35</v>
      </c>
      <c r="D31" s="35">
        <v>273</v>
      </c>
      <c r="E31" s="41">
        <v>696.4</v>
      </c>
      <c r="F31" s="36">
        <v>138</v>
      </c>
      <c r="G31" s="39">
        <v>96.06</v>
      </c>
      <c r="H31" s="45">
        <v>138.35</v>
      </c>
      <c r="I31" s="36">
        <v>149.55000000000001</v>
      </c>
      <c r="J31" s="36">
        <v>44.99</v>
      </c>
      <c r="K31" s="46">
        <v>113.97</v>
      </c>
      <c r="L31" s="36">
        <v>93.42</v>
      </c>
      <c r="M31" s="47">
        <v>52.73</v>
      </c>
      <c r="N31" s="33">
        <v>440</v>
      </c>
      <c r="O31" s="47">
        <v>25.16</v>
      </c>
      <c r="P31" s="33">
        <v>105</v>
      </c>
      <c r="Q31" s="47">
        <v>73.62</v>
      </c>
      <c r="R31" s="33">
        <v>13.49</v>
      </c>
      <c r="S31" s="33">
        <v>95.26</v>
      </c>
      <c r="T31" s="33">
        <v>35.47</v>
      </c>
      <c r="U31" s="33">
        <v>15.92</v>
      </c>
      <c r="V31" s="56">
        <v>30.4</v>
      </c>
      <c r="W31" s="38">
        <v>30.4</v>
      </c>
      <c r="X31" s="36">
        <v>12.7</v>
      </c>
      <c r="Y31" s="41">
        <v>31.16</v>
      </c>
      <c r="Z31" s="45">
        <v>73.7</v>
      </c>
      <c r="AA31" s="39">
        <v>562.70000000000005</v>
      </c>
      <c r="AB31" s="36">
        <v>160</v>
      </c>
      <c r="AC31" s="36"/>
      <c r="AD31" s="41">
        <v>25.88</v>
      </c>
      <c r="AE31" s="39">
        <v>115.65</v>
      </c>
      <c r="AG31" s="86">
        <v>2020</v>
      </c>
      <c r="AH31" s="86"/>
      <c r="AI31" s="87">
        <f t="shared" si="1"/>
        <v>258.13666666666666</v>
      </c>
      <c r="AJ31" s="88">
        <f t="shared" si="2"/>
        <v>254.64166666666668</v>
      </c>
      <c r="AK31" s="89">
        <f t="shared" si="3"/>
        <v>174.86642857142857</v>
      </c>
      <c r="AL31" s="90">
        <f t="shared" si="4"/>
        <v>144.83321428571429</v>
      </c>
      <c r="AN31" s="86">
        <v>2020</v>
      </c>
      <c r="AO31" s="91">
        <f t="shared" si="5"/>
        <v>4.8501439805787784E-2</v>
      </c>
      <c r="AP31" s="92">
        <f t="shared" si="6"/>
        <v>3.4041299865824479E-2</v>
      </c>
      <c r="AQ31" s="93">
        <f t="shared" si="7"/>
        <v>2.745360744731697E-2</v>
      </c>
      <c r="AR31" s="94">
        <f t="shared" si="0"/>
        <v>1.8536099404980341E-2</v>
      </c>
      <c r="AS31" s="7">
        <f t="shared" si="8"/>
        <v>5.0026604605829623E-3</v>
      </c>
      <c r="AU31" s="86">
        <v>2020</v>
      </c>
      <c r="AV31" s="91">
        <f t="shared" si="9"/>
        <v>7.8831739467557095E-4</v>
      </c>
      <c r="AW31" s="92">
        <f t="shared" si="10"/>
        <v>1.6365540717461582E-4</v>
      </c>
      <c r="AX31" s="93">
        <f t="shared" si="11"/>
        <v>1.8661221082268053E-3</v>
      </c>
      <c r="AY31" s="94">
        <f t="shared" si="12"/>
        <v>2.2663463629712163E-3</v>
      </c>
      <c r="AZ31" s="7">
        <f t="shared" si="13"/>
        <v>6.4865838826408985E-3</v>
      </c>
    </row>
    <row r="32" spans="1:52" x14ac:dyDescent="0.25">
      <c r="A32" s="7">
        <v>30</v>
      </c>
      <c r="B32" s="82">
        <v>6062.97</v>
      </c>
      <c r="C32" s="43">
        <v>424.7</v>
      </c>
      <c r="D32" s="35">
        <v>271.10000000000002</v>
      </c>
      <c r="E32" s="41">
        <v>709.4</v>
      </c>
      <c r="F32" s="36">
        <v>136.6</v>
      </c>
      <c r="G32" s="39">
        <v>96.62</v>
      </c>
      <c r="H32" s="45">
        <v>138.94999999999999</v>
      </c>
      <c r="I32" s="36">
        <v>147.35</v>
      </c>
      <c r="J32" s="36">
        <v>45.49</v>
      </c>
      <c r="K32" s="46">
        <v>114.71</v>
      </c>
      <c r="L32" s="36">
        <v>92.43</v>
      </c>
      <c r="M32" s="47">
        <v>53.58</v>
      </c>
      <c r="N32" s="33">
        <v>450</v>
      </c>
      <c r="O32" s="47">
        <v>25.27</v>
      </c>
      <c r="P32" s="33">
        <v>105.65</v>
      </c>
      <c r="Q32" s="47">
        <v>73.42</v>
      </c>
      <c r="R32" s="33">
        <v>13.54</v>
      </c>
      <c r="S32" s="33">
        <v>95.96</v>
      </c>
      <c r="T32" s="33">
        <v>36.049999999999997</v>
      </c>
      <c r="U32" s="33">
        <v>15.94</v>
      </c>
      <c r="V32" s="56">
        <v>31.55</v>
      </c>
      <c r="W32" s="38">
        <v>31.55</v>
      </c>
      <c r="X32" s="36">
        <v>12.85</v>
      </c>
      <c r="Y32" s="41">
        <v>31</v>
      </c>
      <c r="Z32" s="45">
        <v>73.3</v>
      </c>
      <c r="AA32" s="39">
        <v>598</v>
      </c>
      <c r="AB32" s="36">
        <v>160.65</v>
      </c>
      <c r="AC32" s="36"/>
      <c r="AD32" s="41">
        <v>27.49</v>
      </c>
      <c r="AE32" s="39">
        <v>117.35</v>
      </c>
      <c r="AG32" s="86">
        <v>2020</v>
      </c>
      <c r="AH32" s="86"/>
      <c r="AI32" s="87">
        <f t="shared" si="1"/>
        <v>270.65666666666669</v>
      </c>
      <c r="AJ32" s="88">
        <f t="shared" si="2"/>
        <v>263.31</v>
      </c>
      <c r="AK32" s="89">
        <f t="shared" si="3"/>
        <v>179.66714285714286</v>
      </c>
      <c r="AL32" s="90">
        <f t="shared" si="4"/>
        <v>147.51785714285711</v>
      </c>
      <c r="AN32" s="86">
        <v>2020</v>
      </c>
      <c r="AO32" s="91">
        <f t="shared" si="5"/>
        <v>-5.8992327302733807E-3</v>
      </c>
      <c r="AP32" s="92">
        <f t="shared" si="6"/>
        <v>-2.2280455230209435E-3</v>
      </c>
      <c r="AQ32" s="93">
        <f t="shared" si="7"/>
        <v>-1.2801450300952779E-3</v>
      </c>
      <c r="AR32" s="94">
        <f t="shared" si="0"/>
        <v>-1.6898680547145725E-3</v>
      </c>
      <c r="AS32" s="7">
        <f t="shared" si="8"/>
        <v>-5.7216182827888821E-3</v>
      </c>
      <c r="AU32" s="86">
        <v>2020</v>
      </c>
      <c r="AV32" s="91">
        <f t="shared" si="9"/>
        <v>4.8501439805787784E-2</v>
      </c>
      <c r="AW32" s="92">
        <f t="shared" si="10"/>
        <v>3.4041299865824479E-2</v>
      </c>
      <c r="AX32" s="93">
        <f t="shared" si="11"/>
        <v>2.745360744731697E-2</v>
      </c>
      <c r="AY32" s="94">
        <f t="shared" si="12"/>
        <v>1.8536099404980341E-2</v>
      </c>
      <c r="AZ32" s="7">
        <f t="shared" si="13"/>
        <v>5.0026604605829623E-3</v>
      </c>
    </row>
    <row r="33" spans="1:52" x14ac:dyDescent="0.25">
      <c r="A33" s="7">
        <v>31</v>
      </c>
      <c r="B33" s="82">
        <v>6028.28</v>
      </c>
      <c r="C33" s="43">
        <v>421.55</v>
      </c>
      <c r="D33" s="35">
        <v>271.5</v>
      </c>
      <c r="E33" s="41">
        <v>711</v>
      </c>
      <c r="F33" s="36">
        <v>132.80000000000001</v>
      </c>
      <c r="G33" s="39">
        <v>97.38</v>
      </c>
      <c r="H33" s="45">
        <v>139.5</v>
      </c>
      <c r="I33" s="36">
        <v>145.19999999999999</v>
      </c>
      <c r="J33" s="36">
        <v>45.4</v>
      </c>
      <c r="K33" s="46">
        <v>115.7</v>
      </c>
      <c r="L33" s="36">
        <v>91.88</v>
      </c>
      <c r="M33" s="47">
        <v>53.57</v>
      </c>
      <c r="N33" s="33">
        <v>446.2</v>
      </c>
      <c r="O33" s="47">
        <v>25.27</v>
      </c>
      <c r="P33" s="33">
        <v>105</v>
      </c>
      <c r="Q33" s="47">
        <v>71.92</v>
      </c>
      <c r="R33" s="33">
        <v>13.65</v>
      </c>
      <c r="S33" s="33">
        <v>96.1</v>
      </c>
      <c r="T33" s="33">
        <v>36.07</v>
      </c>
      <c r="U33" s="33">
        <v>15.91</v>
      </c>
      <c r="V33" s="56">
        <v>31.67</v>
      </c>
      <c r="W33" s="38">
        <v>31.67</v>
      </c>
      <c r="X33" s="36">
        <v>13.27</v>
      </c>
      <c r="Y33" s="41">
        <v>30.95</v>
      </c>
      <c r="Z33" s="45">
        <v>76.599999999999994</v>
      </c>
      <c r="AA33" s="39">
        <v>596.4</v>
      </c>
      <c r="AB33" s="36">
        <v>166.75</v>
      </c>
      <c r="AC33" s="36"/>
      <c r="AD33" s="41">
        <v>27.21</v>
      </c>
      <c r="AE33" s="39">
        <v>113.4</v>
      </c>
      <c r="AG33" s="86">
        <v>2020</v>
      </c>
      <c r="AH33" s="86"/>
      <c r="AI33" s="87">
        <f t="shared" si="1"/>
        <v>269.06</v>
      </c>
      <c r="AJ33" s="88">
        <f t="shared" si="2"/>
        <v>262.72333333333336</v>
      </c>
      <c r="AK33" s="89">
        <f t="shared" si="3"/>
        <v>179.43714285714287</v>
      </c>
      <c r="AL33" s="90">
        <f t="shared" si="4"/>
        <v>147.26857142857145</v>
      </c>
      <c r="AN33" s="86">
        <v>2020</v>
      </c>
      <c r="AO33" s="91">
        <f t="shared" si="5"/>
        <v>-1.961148690502729E-2</v>
      </c>
      <c r="AP33" s="92">
        <f t="shared" si="6"/>
        <v>-1.3785097123717191E-2</v>
      </c>
      <c r="AQ33" s="93">
        <f t="shared" si="7"/>
        <v>-1.1548015222202959E-2</v>
      </c>
      <c r="AR33" s="94">
        <f t="shared" si="0"/>
        <v>-1.0027840291789708E-2</v>
      </c>
      <c r="AS33" s="7">
        <f t="shared" si="8"/>
        <v>6.4462831852536021E-3</v>
      </c>
      <c r="AU33" s="86">
        <v>2020</v>
      </c>
      <c r="AV33" s="91">
        <f t="shared" si="9"/>
        <v>-5.8992327302733807E-3</v>
      </c>
      <c r="AW33" s="92">
        <f t="shared" si="10"/>
        <v>-2.2280455230209435E-3</v>
      </c>
      <c r="AX33" s="93">
        <f t="shared" si="11"/>
        <v>-1.2801450300952779E-3</v>
      </c>
      <c r="AY33" s="94">
        <f t="shared" si="12"/>
        <v>-1.6898680547145725E-3</v>
      </c>
      <c r="AZ33" s="7">
        <f t="shared" si="13"/>
        <v>-5.7216182827888821E-3</v>
      </c>
    </row>
    <row r="34" spans="1:52" x14ac:dyDescent="0.25">
      <c r="A34" s="7">
        <v>32</v>
      </c>
      <c r="B34" s="82">
        <v>6067.14</v>
      </c>
      <c r="C34" s="43">
        <v>414.95</v>
      </c>
      <c r="D34" s="35">
        <v>268.2</v>
      </c>
      <c r="E34" s="41">
        <v>705</v>
      </c>
      <c r="F34" s="36">
        <v>129.86000000000001</v>
      </c>
      <c r="G34" s="39">
        <v>97</v>
      </c>
      <c r="H34" s="45">
        <v>139.35</v>
      </c>
      <c r="I34" s="36">
        <v>145</v>
      </c>
      <c r="J34" s="36">
        <v>45.25</v>
      </c>
      <c r="K34" s="46">
        <v>114.71</v>
      </c>
      <c r="L34" s="36">
        <v>91.74</v>
      </c>
      <c r="M34" s="47">
        <v>53.68</v>
      </c>
      <c r="N34" s="33">
        <v>440.6</v>
      </c>
      <c r="O34" s="47">
        <v>25.46</v>
      </c>
      <c r="P34" s="33">
        <v>105.8</v>
      </c>
      <c r="Q34" s="47">
        <v>72.52</v>
      </c>
      <c r="R34" s="33">
        <v>13.49</v>
      </c>
      <c r="S34" s="33">
        <v>96</v>
      </c>
      <c r="T34" s="33">
        <v>35.89</v>
      </c>
      <c r="U34" s="33">
        <v>16.14</v>
      </c>
      <c r="V34" s="56">
        <v>31.73</v>
      </c>
      <c r="W34" s="38">
        <v>31.73</v>
      </c>
      <c r="X34" s="36">
        <v>13.36</v>
      </c>
      <c r="Y34" s="41">
        <v>31.06</v>
      </c>
      <c r="Z34" s="45">
        <v>76.099999999999994</v>
      </c>
      <c r="AA34" s="39">
        <v>579.4</v>
      </c>
      <c r="AB34" s="36">
        <v>166</v>
      </c>
      <c r="AC34" s="36"/>
      <c r="AD34" s="41">
        <v>27.2</v>
      </c>
      <c r="AE34" s="39">
        <v>114.95</v>
      </c>
      <c r="AG34" s="86">
        <v>2020</v>
      </c>
      <c r="AH34" s="86"/>
      <c r="AI34" s="87">
        <f t="shared" si="1"/>
        <v>263.78333333333336</v>
      </c>
      <c r="AJ34" s="88">
        <f t="shared" si="2"/>
        <v>259.10166666666663</v>
      </c>
      <c r="AK34" s="89">
        <f t="shared" si="3"/>
        <v>177.36499999999998</v>
      </c>
      <c r="AL34" s="90">
        <f t="shared" si="4"/>
        <v>145.79178571428571</v>
      </c>
      <c r="AN34" s="86">
        <v>2020</v>
      </c>
      <c r="AO34" s="91">
        <f t="shared" si="5"/>
        <v>2.5020534529600104E-3</v>
      </c>
      <c r="AP34" s="92">
        <f t="shared" si="6"/>
        <v>4.6506840944032565E-3</v>
      </c>
      <c r="AQ34" s="93">
        <f t="shared" si="7"/>
        <v>4.164132881749362E-3</v>
      </c>
      <c r="AR34" s="94">
        <f t="shared" si="0"/>
        <v>3.1061910699458246E-3</v>
      </c>
      <c r="AS34" s="7">
        <f t="shared" si="8"/>
        <v>-3.6590551726188196E-4</v>
      </c>
      <c r="AU34" s="86">
        <v>2020</v>
      </c>
      <c r="AV34" s="91">
        <f t="shared" si="9"/>
        <v>-1.961148690502729E-2</v>
      </c>
      <c r="AW34" s="92">
        <f t="shared" si="10"/>
        <v>-1.3785097123717191E-2</v>
      </c>
      <c r="AX34" s="93">
        <f t="shared" si="11"/>
        <v>-1.1548015222202959E-2</v>
      </c>
      <c r="AY34" s="94">
        <f t="shared" si="12"/>
        <v>-1.0027840291789708E-2</v>
      </c>
      <c r="AZ34" s="7">
        <f t="shared" si="13"/>
        <v>6.4462831852536021E-3</v>
      </c>
    </row>
    <row r="35" spans="1:52" x14ac:dyDescent="0.25">
      <c r="A35" s="7">
        <v>33</v>
      </c>
      <c r="B35" s="82">
        <v>6064.92</v>
      </c>
      <c r="C35" s="43">
        <v>414.4</v>
      </c>
      <c r="D35" s="35">
        <v>267.5</v>
      </c>
      <c r="E35" s="41">
        <v>709.4</v>
      </c>
      <c r="F35" s="36">
        <v>130.97999999999999</v>
      </c>
      <c r="G35" s="39">
        <v>98.18</v>
      </c>
      <c r="H35" s="45">
        <v>140.35</v>
      </c>
      <c r="I35" s="36">
        <v>144.85</v>
      </c>
      <c r="J35" s="36">
        <v>45.21</v>
      </c>
      <c r="K35" s="46">
        <v>115.54</v>
      </c>
      <c r="L35" s="36">
        <v>91.81</v>
      </c>
      <c r="M35" s="47">
        <v>54.18</v>
      </c>
      <c r="N35" s="33">
        <v>442</v>
      </c>
      <c r="O35" s="47">
        <v>25.5</v>
      </c>
      <c r="P35" s="33">
        <v>105.75</v>
      </c>
      <c r="Q35" s="47">
        <v>72.260000000000005</v>
      </c>
      <c r="R35" s="33">
        <v>13.64</v>
      </c>
      <c r="S35" s="33">
        <v>95.2</v>
      </c>
      <c r="T35" s="33">
        <v>36.4</v>
      </c>
      <c r="U35" s="33">
        <v>16.329999999999998</v>
      </c>
      <c r="V35" s="56">
        <v>31.94</v>
      </c>
      <c r="W35" s="38">
        <v>31.94</v>
      </c>
      <c r="X35" s="36">
        <v>13.39</v>
      </c>
      <c r="Y35" s="41">
        <v>31.05</v>
      </c>
      <c r="Z35" s="45">
        <v>77.44</v>
      </c>
      <c r="AA35" s="39">
        <v>580</v>
      </c>
      <c r="AB35" s="36">
        <v>166.4</v>
      </c>
      <c r="AC35" s="36"/>
      <c r="AD35" s="41">
        <v>28.06</v>
      </c>
      <c r="AE35" s="39">
        <v>115.15</v>
      </c>
      <c r="AG35" s="86">
        <v>2020</v>
      </c>
      <c r="AH35" s="86"/>
      <c r="AI35" s="87">
        <f t="shared" si="1"/>
        <v>264.44333333333333</v>
      </c>
      <c r="AJ35" s="88">
        <f t="shared" si="2"/>
        <v>260.30666666666667</v>
      </c>
      <c r="AK35" s="89">
        <f t="shared" si="3"/>
        <v>178.10357142857146</v>
      </c>
      <c r="AL35" s="90">
        <f t="shared" si="4"/>
        <v>146.24464285714288</v>
      </c>
      <c r="AN35" s="86">
        <v>2020</v>
      </c>
      <c r="AO35" s="91">
        <f t="shared" si="5"/>
        <v>-1.5983260433867236E-2</v>
      </c>
      <c r="AP35" s="92">
        <f t="shared" si="6"/>
        <v>-1.423961481329707E-2</v>
      </c>
      <c r="AQ35" s="93">
        <f t="shared" si="7"/>
        <v>-1.2151837815075638E-2</v>
      </c>
      <c r="AR35" s="94">
        <f t="shared" si="0"/>
        <v>-9.5510214049357479E-3</v>
      </c>
      <c r="AS35" s="7">
        <f t="shared" si="8"/>
        <v>-4.1187682607520745E-3</v>
      </c>
      <c r="AU35" s="86">
        <v>2020</v>
      </c>
      <c r="AV35" s="91">
        <f t="shared" si="9"/>
        <v>2.5020534529600104E-3</v>
      </c>
      <c r="AW35" s="92">
        <f t="shared" si="10"/>
        <v>4.6506840944032565E-3</v>
      </c>
      <c r="AX35" s="93">
        <f t="shared" si="11"/>
        <v>4.164132881749362E-3</v>
      </c>
      <c r="AY35" s="94">
        <f t="shared" si="12"/>
        <v>3.1061910699458246E-3</v>
      </c>
      <c r="AZ35" s="7">
        <f t="shared" si="13"/>
        <v>-3.6590551726188196E-4</v>
      </c>
    </row>
    <row r="36" spans="1:52" x14ac:dyDescent="0.25">
      <c r="A36" s="7">
        <v>34</v>
      </c>
      <c r="B36" s="82">
        <v>6039.94</v>
      </c>
      <c r="C36" s="43">
        <v>408.85</v>
      </c>
      <c r="D36" s="35">
        <v>268.3</v>
      </c>
      <c r="E36" s="41">
        <v>700</v>
      </c>
      <c r="F36" s="36">
        <v>130.26</v>
      </c>
      <c r="G36" s="39">
        <v>97</v>
      </c>
      <c r="H36" s="45">
        <v>140.05000000000001</v>
      </c>
      <c r="I36" s="36">
        <v>143.35</v>
      </c>
      <c r="J36" s="36">
        <v>44.7</v>
      </c>
      <c r="K36" s="46">
        <v>115.5</v>
      </c>
      <c r="L36" s="36">
        <v>93.2</v>
      </c>
      <c r="M36" s="47">
        <v>53.67</v>
      </c>
      <c r="N36" s="33">
        <v>434.4</v>
      </c>
      <c r="O36" s="47">
        <v>25.44</v>
      </c>
      <c r="P36" s="33">
        <v>106.15</v>
      </c>
      <c r="Q36" s="47">
        <v>71.959999999999994</v>
      </c>
      <c r="R36" s="33">
        <v>13.35</v>
      </c>
      <c r="S36" s="33">
        <v>95.04</v>
      </c>
      <c r="T36" s="33">
        <v>35.58</v>
      </c>
      <c r="U36" s="33">
        <v>16.55</v>
      </c>
      <c r="V36" s="56">
        <v>31.78</v>
      </c>
      <c r="W36" s="38">
        <v>31.78</v>
      </c>
      <c r="X36" s="36">
        <v>13.43</v>
      </c>
      <c r="Y36" s="41">
        <v>31.27</v>
      </c>
      <c r="Z36" s="45">
        <v>76.3</v>
      </c>
      <c r="AA36" s="39">
        <v>569.70000000000005</v>
      </c>
      <c r="AB36" s="36">
        <v>166.5</v>
      </c>
      <c r="AC36" s="36"/>
      <c r="AD36" s="41">
        <v>27.68</v>
      </c>
      <c r="AE36" s="39">
        <v>113.95</v>
      </c>
      <c r="AG36" s="86">
        <v>2020</v>
      </c>
      <c r="AH36" s="86"/>
      <c r="AI36" s="87">
        <f t="shared" si="1"/>
        <v>260.2166666666667</v>
      </c>
      <c r="AJ36" s="88">
        <f t="shared" si="2"/>
        <v>256.60000000000002</v>
      </c>
      <c r="AK36" s="89">
        <f t="shared" si="3"/>
        <v>175.93928571428572</v>
      </c>
      <c r="AL36" s="90">
        <f t="shared" si="4"/>
        <v>144.84785714285712</v>
      </c>
      <c r="AN36" s="86">
        <v>2020</v>
      </c>
      <c r="AO36" s="91">
        <f t="shared" si="5"/>
        <v>2.4402741305322353E-2</v>
      </c>
      <c r="AP36" s="92">
        <f t="shared" si="6"/>
        <v>2.0713172252533114E-2</v>
      </c>
      <c r="AQ36" s="93">
        <f t="shared" si="7"/>
        <v>1.8456042059963974E-2</v>
      </c>
      <c r="AR36" s="94">
        <f t="shared" si="0"/>
        <v>1.7099222336737541E-2</v>
      </c>
      <c r="AS36" s="7">
        <f t="shared" si="8"/>
        <v>5.4172723570102112E-3</v>
      </c>
      <c r="AU36" s="86">
        <v>2020</v>
      </c>
      <c r="AV36" s="91">
        <f t="shared" si="9"/>
        <v>-1.5983260433867236E-2</v>
      </c>
      <c r="AW36" s="92">
        <f t="shared" si="10"/>
        <v>-1.423961481329707E-2</v>
      </c>
      <c r="AX36" s="93">
        <f t="shared" si="11"/>
        <v>-1.2151837815075638E-2</v>
      </c>
      <c r="AY36" s="94">
        <f t="shared" si="12"/>
        <v>-9.5510214049357479E-3</v>
      </c>
      <c r="AZ36" s="7">
        <f t="shared" si="13"/>
        <v>-4.1187682607520745E-3</v>
      </c>
    </row>
    <row r="37" spans="1:52" x14ac:dyDescent="0.25">
      <c r="A37" s="7">
        <v>35</v>
      </c>
      <c r="B37" s="82">
        <v>6072.66</v>
      </c>
      <c r="C37" s="43">
        <v>419.05</v>
      </c>
      <c r="D37" s="35">
        <v>272.3</v>
      </c>
      <c r="E37" s="41">
        <v>712.8</v>
      </c>
      <c r="F37" s="36">
        <v>131.80000000000001</v>
      </c>
      <c r="G37" s="39">
        <v>97.4</v>
      </c>
      <c r="H37" s="45">
        <v>142.6</v>
      </c>
      <c r="I37" s="36">
        <v>145.94999999999999</v>
      </c>
      <c r="J37" s="36">
        <v>45.05</v>
      </c>
      <c r="K37" s="46">
        <v>115.95</v>
      </c>
      <c r="L37" s="36">
        <v>93.49</v>
      </c>
      <c r="M37" s="47">
        <v>53.75</v>
      </c>
      <c r="N37" s="33">
        <v>445.6</v>
      </c>
      <c r="O37" s="47">
        <v>25.37</v>
      </c>
      <c r="P37" s="33">
        <v>106.75</v>
      </c>
      <c r="Q37" s="47">
        <v>71.599999999999994</v>
      </c>
      <c r="R37" s="33">
        <v>13.34</v>
      </c>
      <c r="S37" s="33">
        <v>95.62</v>
      </c>
      <c r="T37" s="33">
        <v>35.619999999999997</v>
      </c>
      <c r="U37" s="33">
        <v>16.649999999999999</v>
      </c>
      <c r="V37" s="56">
        <v>31.8</v>
      </c>
      <c r="W37" s="38">
        <v>31.8</v>
      </c>
      <c r="X37" s="36">
        <v>13.46</v>
      </c>
      <c r="Y37" s="41">
        <v>31.5</v>
      </c>
      <c r="Z37" s="45">
        <v>77</v>
      </c>
      <c r="AA37" s="39">
        <v>587</v>
      </c>
      <c r="AB37" s="36">
        <v>169.05</v>
      </c>
      <c r="AC37" s="36"/>
      <c r="AD37" s="41">
        <v>27.49</v>
      </c>
      <c r="AE37" s="39">
        <v>115.3</v>
      </c>
      <c r="AG37" s="86">
        <v>2020</v>
      </c>
      <c r="AH37" s="86"/>
      <c r="AI37" s="87">
        <f t="shared" si="1"/>
        <v>266.56666666666666</v>
      </c>
      <c r="AJ37" s="88">
        <f t="shared" si="2"/>
        <v>261.91500000000002</v>
      </c>
      <c r="AK37" s="89">
        <f t="shared" si="3"/>
        <v>179.18642857142859</v>
      </c>
      <c r="AL37" s="90">
        <f t="shared" si="4"/>
        <v>147.32464285714283</v>
      </c>
      <c r="AN37" s="86">
        <v>2020</v>
      </c>
      <c r="AO37" s="91">
        <f t="shared" si="5"/>
        <v>-2.119544829310983E-2</v>
      </c>
      <c r="AP37" s="92">
        <f t="shared" si="6"/>
        <v>-1.9217430591349709E-2</v>
      </c>
      <c r="AQ37" s="93">
        <f t="shared" si="7"/>
        <v>-1.7535607368223998E-2</v>
      </c>
      <c r="AR37" s="94">
        <f t="shared" si="0"/>
        <v>-1.6312371366442521E-2</v>
      </c>
      <c r="AS37" s="7">
        <f t="shared" si="8"/>
        <v>-1.7060069228311272E-3</v>
      </c>
      <c r="AU37" s="86">
        <v>2020</v>
      </c>
      <c r="AV37" s="91">
        <f t="shared" si="9"/>
        <v>2.4402741305322353E-2</v>
      </c>
      <c r="AW37" s="92">
        <f t="shared" si="10"/>
        <v>2.0713172252533114E-2</v>
      </c>
      <c r="AX37" s="93">
        <f t="shared" si="11"/>
        <v>1.8456042059963974E-2</v>
      </c>
      <c r="AY37" s="94">
        <f t="shared" si="12"/>
        <v>1.7099222336737541E-2</v>
      </c>
      <c r="AZ37" s="7">
        <f t="shared" si="13"/>
        <v>5.4172723570102112E-3</v>
      </c>
    </row>
    <row r="38" spans="1:52" x14ac:dyDescent="0.25">
      <c r="A38" s="7">
        <v>36</v>
      </c>
      <c r="B38" s="82">
        <v>6062.3</v>
      </c>
      <c r="C38" s="43">
        <v>409.8</v>
      </c>
      <c r="D38" s="35">
        <v>265.7</v>
      </c>
      <c r="E38" s="41">
        <v>699.8</v>
      </c>
      <c r="F38" s="36">
        <v>131.78</v>
      </c>
      <c r="G38" s="39">
        <v>102.9</v>
      </c>
      <c r="H38" s="45">
        <v>141.4</v>
      </c>
      <c r="I38" s="36">
        <v>145.55000000000001</v>
      </c>
      <c r="J38" s="36">
        <v>44.75</v>
      </c>
      <c r="K38" s="46">
        <v>114.46</v>
      </c>
      <c r="L38" s="36">
        <v>92.99</v>
      </c>
      <c r="M38" s="47">
        <v>53.26</v>
      </c>
      <c r="N38" s="33">
        <v>434.8</v>
      </c>
      <c r="O38" s="47">
        <v>24.49</v>
      </c>
      <c r="P38" s="33">
        <v>105.2</v>
      </c>
      <c r="Q38" s="47">
        <v>71.459999999999994</v>
      </c>
      <c r="R38" s="33">
        <v>13.16</v>
      </c>
      <c r="S38" s="33">
        <v>96.98</v>
      </c>
      <c r="T38" s="33">
        <v>35.78</v>
      </c>
      <c r="U38" s="33">
        <v>16.48</v>
      </c>
      <c r="V38" s="56">
        <v>31.22</v>
      </c>
      <c r="W38" s="38">
        <v>31.22</v>
      </c>
      <c r="X38" s="36">
        <v>13.44</v>
      </c>
      <c r="Y38" s="41">
        <v>31.15</v>
      </c>
      <c r="Z38" s="45">
        <v>77.239999999999995</v>
      </c>
      <c r="AA38" s="39">
        <v>566.5</v>
      </c>
      <c r="AB38" s="36">
        <v>165.35</v>
      </c>
      <c r="AC38" s="36"/>
      <c r="AD38" s="41">
        <v>27.59</v>
      </c>
      <c r="AE38" s="39">
        <v>113.35</v>
      </c>
      <c r="AG38" s="86">
        <v>2020</v>
      </c>
      <c r="AH38" s="86"/>
      <c r="AI38" s="87">
        <f t="shared" si="1"/>
        <v>260.91666666666669</v>
      </c>
      <c r="AJ38" s="88">
        <f t="shared" si="2"/>
        <v>256.88166666666666</v>
      </c>
      <c r="AK38" s="89">
        <f t="shared" si="3"/>
        <v>176.04428571428571</v>
      </c>
      <c r="AL38" s="90">
        <f t="shared" si="4"/>
        <v>144.92142857142861</v>
      </c>
      <c r="AN38" s="86">
        <v>2020</v>
      </c>
      <c r="AO38" s="91">
        <f t="shared" si="5"/>
        <v>-7.8569147237304814E-3</v>
      </c>
      <c r="AP38" s="92">
        <f t="shared" si="6"/>
        <v>-7.6364603676141668E-3</v>
      </c>
      <c r="AQ38" s="93">
        <f t="shared" si="7"/>
        <v>-6.8124092152136665E-3</v>
      </c>
      <c r="AR38" s="94">
        <f t="shared" si="0"/>
        <v>-6.3581250924150444E-3</v>
      </c>
      <c r="AS38" s="7">
        <f t="shared" si="8"/>
        <v>-1.1078303614139823E-2</v>
      </c>
      <c r="AU38" s="86">
        <v>2020</v>
      </c>
      <c r="AV38" s="91">
        <f t="shared" si="9"/>
        <v>-2.119544829310983E-2</v>
      </c>
      <c r="AW38" s="92">
        <f t="shared" si="10"/>
        <v>-1.9217430591349709E-2</v>
      </c>
      <c r="AX38" s="93">
        <f t="shared" si="11"/>
        <v>-1.7535607368223998E-2</v>
      </c>
      <c r="AY38" s="94">
        <f t="shared" si="12"/>
        <v>-1.6312371366442521E-2</v>
      </c>
      <c r="AZ38" s="7">
        <f t="shared" si="13"/>
        <v>-1.7060069228311272E-3</v>
      </c>
    </row>
    <row r="39" spans="1:52" x14ac:dyDescent="0.25">
      <c r="A39" s="7">
        <v>37</v>
      </c>
      <c r="B39" s="82">
        <v>5995.14</v>
      </c>
      <c r="C39" s="43">
        <v>404.5</v>
      </c>
      <c r="D39" s="35">
        <v>266</v>
      </c>
      <c r="E39" s="41">
        <v>694.6</v>
      </c>
      <c r="F39" s="36">
        <v>130.84</v>
      </c>
      <c r="G39" s="39">
        <v>101.65</v>
      </c>
      <c r="H39" s="45">
        <v>142.05000000000001</v>
      </c>
      <c r="I39" s="36">
        <v>143.80000000000001</v>
      </c>
      <c r="J39" s="36">
        <v>44.3</v>
      </c>
      <c r="K39" s="46">
        <v>115.08</v>
      </c>
      <c r="L39" s="36">
        <v>92.82</v>
      </c>
      <c r="M39" s="47">
        <v>53.22</v>
      </c>
      <c r="N39" s="33">
        <v>429</v>
      </c>
      <c r="O39" s="47">
        <v>24.13</v>
      </c>
      <c r="P39" s="33">
        <v>105.45</v>
      </c>
      <c r="Q39" s="47">
        <v>71</v>
      </c>
      <c r="R39" s="33">
        <v>13.14</v>
      </c>
      <c r="S39" s="33">
        <v>96.44</v>
      </c>
      <c r="T39" s="33">
        <v>35.82</v>
      </c>
      <c r="U39" s="33">
        <v>16.600000000000001</v>
      </c>
      <c r="V39" s="56">
        <v>31.07</v>
      </c>
      <c r="W39" s="38">
        <v>31.07</v>
      </c>
      <c r="X39" s="36">
        <v>13.44</v>
      </c>
      <c r="Y39" s="41">
        <v>30.93</v>
      </c>
      <c r="Z39" s="45">
        <v>77.260000000000005</v>
      </c>
      <c r="AA39" s="39">
        <v>561.6</v>
      </c>
      <c r="AB39" s="36">
        <v>165.45</v>
      </c>
      <c r="AC39" s="36"/>
      <c r="AD39" s="41">
        <v>27.39</v>
      </c>
      <c r="AE39" s="39">
        <v>113.35</v>
      </c>
      <c r="AG39" s="86">
        <v>2020</v>
      </c>
      <c r="AH39" s="86"/>
      <c r="AI39" s="87">
        <f t="shared" si="1"/>
        <v>258.86666666666667</v>
      </c>
      <c r="AJ39" s="88">
        <f t="shared" si="2"/>
        <v>254.92</v>
      </c>
      <c r="AK39" s="89">
        <f t="shared" si="3"/>
        <v>174.845</v>
      </c>
      <c r="AL39" s="90">
        <f t="shared" si="4"/>
        <v>143.99999999999997</v>
      </c>
      <c r="AN39" s="86">
        <v>2020</v>
      </c>
      <c r="AO39" s="91">
        <f t="shared" si="5"/>
        <v>-4.1810455833118571E-2</v>
      </c>
      <c r="AP39" s="92">
        <f t="shared" si="6"/>
        <v>-3.8423819237407654E-2</v>
      </c>
      <c r="AQ39" s="93">
        <f t="shared" si="7"/>
        <v>-4.0754464158050487E-2</v>
      </c>
      <c r="AR39" s="94">
        <f t="shared" si="0"/>
        <v>-4.1279761904761895E-2</v>
      </c>
      <c r="AS39" s="7">
        <f t="shared" si="8"/>
        <v>-3.8359404450938633E-2</v>
      </c>
      <c r="AU39" s="86">
        <v>2020</v>
      </c>
      <c r="AV39" s="91">
        <f t="shared" si="9"/>
        <v>-7.8569147237304814E-3</v>
      </c>
      <c r="AW39" s="92">
        <f t="shared" si="10"/>
        <v>-7.6364603676141668E-3</v>
      </c>
      <c r="AX39" s="93">
        <f t="shared" si="11"/>
        <v>-6.8124092152136665E-3</v>
      </c>
      <c r="AY39" s="94">
        <f t="shared" si="12"/>
        <v>-6.3581250924150444E-3</v>
      </c>
      <c r="AZ39" s="7">
        <f t="shared" si="13"/>
        <v>-1.1078303614139823E-2</v>
      </c>
    </row>
    <row r="40" spans="1:52" x14ac:dyDescent="0.25">
      <c r="A40" s="7">
        <v>38</v>
      </c>
      <c r="B40" s="82">
        <v>5765.17</v>
      </c>
      <c r="C40" s="43">
        <v>385.65</v>
      </c>
      <c r="D40" s="35">
        <v>256</v>
      </c>
      <c r="E40" s="41">
        <v>670.4</v>
      </c>
      <c r="F40" s="36">
        <v>124.38</v>
      </c>
      <c r="G40" s="39">
        <v>98.58</v>
      </c>
      <c r="H40" s="45">
        <v>133.69999999999999</v>
      </c>
      <c r="I40" s="36">
        <v>137</v>
      </c>
      <c r="J40" s="36">
        <v>42.17</v>
      </c>
      <c r="K40" s="46">
        <v>110.54</v>
      </c>
      <c r="L40" s="36">
        <v>91.07</v>
      </c>
      <c r="M40" s="47">
        <v>51.2</v>
      </c>
      <c r="N40" s="33">
        <v>407.2</v>
      </c>
      <c r="O40" s="47">
        <v>23.35</v>
      </c>
      <c r="P40" s="33">
        <v>100.6</v>
      </c>
      <c r="Q40" s="47">
        <v>67.540000000000006</v>
      </c>
      <c r="R40" s="33">
        <v>12.7</v>
      </c>
      <c r="S40" s="33">
        <v>93.1</v>
      </c>
      <c r="T40" s="33">
        <v>34.65</v>
      </c>
      <c r="U40" s="33">
        <v>16.100000000000001</v>
      </c>
      <c r="V40" s="56">
        <v>29.94</v>
      </c>
      <c r="W40" s="38">
        <v>29.94</v>
      </c>
      <c r="X40" s="36">
        <v>13.23</v>
      </c>
      <c r="Y40" s="41">
        <v>30.12</v>
      </c>
      <c r="Z40" s="45">
        <v>75.400000000000006</v>
      </c>
      <c r="AA40" s="39">
        <v>535.1</v>
      </c>
      <c r="AB40" s="36">
        <v>159.35</v>
      </c>
      <c r="AC40" s="36"/>
      <c r="AD40" s="41">
        <v>26.1</v>
      </c>
      <c r="AE40" s="39">
        <v>110.45</v>
      </c>
      <c r="AG40" s="86">
        <v>2020</v>
      </c>
      <c r="AH40" s="86"/>
      <c r="AI40" s="87">
        <f t="shared" si="1"/>
        <v>248.04333333333338</v>
      </c>
      <c r="AJ40" s="88">
        <f t="shared" si="2"/>
        <v>245.12500000000003</v>
      </c>
      <c r="AK40" s="89">
        <f t="shared" si="3"/>
        <v>167.71928571428566</v>
      </c>
      <c r="AL40" s="90">
        <f t="shared" si="4"/>
        <v>138.05571428571426</v>
      </c>
      <c r="AN40" s="86">
        <v>2020</v>
      </c>
      <c r="AO40" s="91">
        <f t="shared" si="5"/>
        <v>-2.0292153252791954E-2</v>
      </c>
      <c r="AP40" s="92">
        <f t="shared" si="6"/>
        <v>-1.5454699983001842E-2</v>
      </c>
      <c r="AQ40" s="93">
        <f t="shared" si="7"/>
        <v>-1.625590378481042E-2</v>
      </c>
      <c r="AR40" s="94">
        <f t="shared" si="0"/>
        <v>-1.7102308591769318E-2</v>
      </c>
      <c r="AS40" s="7">
        <f t="shared" si="8"/>
        <v>-1.6384599239918342E-2</v>
      </c>
      <c r="AU40" s="86">
        <v>2020</v>
      </c>
      <c r="AV40" s="91">
        <f t="shared" si="9"/>
        <v>-4.1810455833118571E-2</v>
      </c>
      <c r="AW40" s="92">
        <f t="shared" si="10"/>
        <v>-3.8423819237407654E-2</v>
      </c>
      <c r="AX40" s="93">
        <f t="shared" si="11"/>
        <v>-4.0754464158050487E-2</v>
      </c>
      <c r="AY40" s="94">
        <f t="shared" si="12"/>
        <v>-4.1279761904761895E-2</v>
      </c>
      <c r="AZ40" s="7">
        <f t="shared" si="13"/>
        <v>-3.8359404450938633E-2</v>
      </c>
    </row>
    <row r="41" spans="1:52" x14ac:dyDescent="0.25">
      <c r="A41" s="7">
        <v>39</v>
      </c>
      <c r="B41" s="82">
        <v>5670.71</v>
      </c>
      <c r="C41" s="43">
        <v>380.05</v>
      </c>
      <c r="D41" s="35">
        <v>252.7</v>
      </c>
      <c r="E41" s="41">
        <v>664.2</v>
      </c>
      <c r="F41" s="36">
        <v>123.54</v>
      </c>
      <c r="G41" s="39">
        <v>96.58</v>
      </c>
      <c r="H41" s="45">
        <v>131.1</v>
      </c>
      <c r="I41" s="36">
        <v>132.80000000000001</v>
      </c>
      <c r="J41" s="36">
        <v>41.14</v>
      </c>
      <c r="K41" s="46">
        <v>108.39</v>
      </c>
      <c r="L41" s="36">
        <v>89.95</v>
      </c>
      <c r="M41" s="47">
        <v>48.7</v>
      </c>
      <c r="N41" s="33">
        <v>399.6</v>
      </c>
      <c r="O41" s="47">
        <v>22.81</v>
      </c>
      <c r="P41" s="33">
        <v>98.26</v>
      </c>
      <c r="Q41" s="47">
        <v>67.58</v>
      </c>
      <c r="R41" s="33">
        <v>12.24</v>
      </c>
      <c r="S41" s="33">
        <v>91.14</v>
      </c>
      <c r="T41" s="33">
        <v>34.270000000000003</v>
      </c>
      <c r="U41" s="33">
        <v>15.55</v>
      </c>
      <c r="V41" s="56">
        <v>28.85</v>
      </c>
      <c r="W41" s="38">
        <v>28.85</v>
      </c>
      <c r="X41" s="36">
        <v>12.96</v>
      </c>
      <c r="Y41" s="41">
        <v>29.43</v>
      </c>
      <c r="Z41" s="45">
        <v>74.400000000000006</v>
      </c>
      <c r="AA41" s="39">
        <v>524.5</v>
      </c>
      <c r="AB41" s="36">
        <v>156.55000000000001</v>
      </c>
      <c r="AC41" s="36"/>
      <c r="AD41" s="41">
        <v>25.36</v>
      </c>
      <c r="AE41" s="39">
        <v>107.95</v>
      </c>
      <c r="AG41" s="86">
        <v>2020</v>
      </c>
      <c r="AH41" s="86"/>
      <c r="AI41" s="87">
        <f t="shared" si="1"/>
        <v>243.01000000000002</v>
      </c>
      <c r="AJ41" s="88">
        <f t="shared" si="2"/>
        <v>241.3366666666667</v>
      </c>
      <c r="AK41" s="89">
        <f t="shared" si="3"/>
        <v>164.9928571428571</v>
      </c>
      <c r="AL41" s="90">
        <f t="shared" si="4"/>
        <v>135.69464285714284</v>
      </c>
      <c r="AN41" s="86">
        <v>2020</v>
      </c>
      <c r="AO41" s="91">
        <f t="shared" si="5"/>
        <v>6.954446319081509E-3</v>
      </c>
      <c r="AP41" s="92">
        <f t="shared" si="6"/>
        <v>4.8825292468335233E-3</v>
      </c>
      <c r="AQ41" s="93">
        <f t="shared" si="7"/>
        <v>4.8876574743495242E-3</v>
      </c>
      <c r="AR41" s="94">
        <f t="shared" si="0"/>
        <v>4.4111647738488743E-3</v>
      </c>
      <c r="AS41" s="7">
        <f t="shared" si="8"/>
        <v>-2.5494162106685002E-2</v>
      </c>
      <c r="AU41" s="86">
        <v>2020</v>
      </c>
      <c r="AV41" s="91">
        <f t="shared" si="9"/>
        <v>-2.0292153252791954E-2</v>
      </c>
      <c r="AW41" s="92">
        <f t="shared" si="10"/>
        <v>-1.5454699983001842E-2</v>
      </c>
      <c r="AX41" s="93">
        <f t="shared" si="11"/>
        <v>-1.625590378481042E-2</v>
      </c>
      <c r="AY41" s="94">
        <f t="shared" si="12"/>
        <v>-1.7102308591769318E-2</v>
      </c>
      <c r="AZ41" s="7">
        <f t="shared" si="13"/>
        <v>-1.6384599239918342E-2</v>
      </c>
    </row>
    <row r="42" spans="1:52" x14ac:dyDescent="0.25">
      <c r="A42" s="7">
        <v>40</v>
      </c>
      <c r="B42" s="82">
        <v>5526.14</v>
      </c>
      <c r="C42" s="43">
        <v>385.25</v>
      </c>
      <c r="D42" s="35">
        <v>254</v>
      </c>
      <c r="E42" s="41">
        <v>666</v>
      </c>
      <c r="F42" s="36">
        <v>120.56</v>
      </c>
      <c r="G42" s="39">
        <v>97.1</v>
      </c>
      <c r="H42" s="45">
        <v>130.25</v>
      </c>
      <c r="I42" s="36">
        <v>132.30000000000001</v>
      </c>
      <c r="J42" s="36">
        <v>41.05</v>
      </c>
      <c r="K42" s="46">
        <v>108.8</v>
      </c>
      <c r="L42" s="36">
        <v>90.41</v>
      </c>
      <c r="M42" s="47">
        <v>48.22</v>
      </c>
      <c r="N42" s="33">
        <v>402.8</v>
      </c>
      <c r="O42" s="47">
        <v>22.56</v>
      </c>
      <c r="P42" s="33">
        <v>97.62</v>
      </c>
      <c r="Q42" s="47">
        <v>67.94</v>
      </c>
      <c r="R42" s="33">
        <v>12.1</v>
      </c>
      <c r="S42" s="33">
        <v>96.68</v>
      </c>
      <c r="T42" s="33">
        <v>34.44</v>
      </c>
      <c r="U42" s="33">
        <v>15.64</v>
      </c>
      <c r="V42" s="56">
        <v>28.56</v>
      </c>
      <c r="W42" s="38">
        <v>28.56</v>
      </c>
      <c r="X42" s="36">
        <v>12.91</v>
      </c>
      <c r="Y42" s="41">
        <v>29.54</v>
      </c>
      <c r="Z42" s="45">
        <v>74.52</v>
      </c>
      <c r="AA42" s="39">
        <v>530</v>
      </c>
      <c r="AB42" s="36">
        <v>155.94999999999999</v>
      </c>
      <c r="AC42" s="36"/>
      <c r="AD42" s="41">
        <v>25.45</v>
      </c>
      <c r="AE42" s="39">
        <v>107</v>
      </c>
      <c r="AG42" s="86">
        <v>2020</v>
      </c>
      <c r="AH42" s="86"/>
      <c r="AI42" s="87">
        <f t="shared" si="1"/>
        <v>244.70000000000002</v>
      </c>
      <c r="AJ42" s="88">
        <f t="shared" si="2"/>
        <v>242.51500000000001</v>
      </c>
      <c r="AK42" s="89">
        <f t="shared" si="3"/>
        <v>165.79928571428567</v>
      </c>
      <c r="AL42" s="90">
        <f t="shared" si="4"/>
        <v>136.29321428571427</v>
      </c>
      <c r="AN42" s="86">
        <v>2020</v>
      </c>
      <c r="AO42" s="91">
        <f t="shared" si="5"/>
        <v>-3.5703582618171956E-2</v>
      </c>
      <c r="AP42" s="92">
        <f t="shared" si="6"/>
        <v>-3.5922176635122365E-2</v>
      </c>
      <c r="AQ42" s="93">
        <f t="shared" si="7"/>
        <v>-3.6869019770031729E-2</v>
      </c>
      <c r="AR42" s="94">
        <f t="shared" si="0"/>
        <v>-3.478058073324073E-2</v>
      </c>
      <c r="AS42" s="7">
        <f t="shared" si="8"/>
        <v>-1.8969841516863473E-2</v>
      </c>
      <c r="AU42" s="86">
        <v>2020</v>
      </c>
      <c r="AV42" s="91">
        <f t="shared" si="9"/>
        <v>6.954446319081509E-3</v>
      </c>
      <c r="AW42" s="92">
        <f t="shared" si="10"/>
        <v>4.8825292468335233E-3</v>
      </c>
      <c r="AX42" s="93">
        <f t="shared" si="11"/>
        <v>4.8876574743495242E-3</v>
      </c>
      <c r="AY42" s="94">
        <f t="shared" si="12"/>
        <v>4.4111647738488743E-3</v>
      </c>
      <c r="AZ42" s="7">
        <f t="shared" si="13"/>
        <v>-2.5494162106685002E-2</v>
      </c>
    </row>
    <row r="43" spans="1:52" x14ac:dyDescent="0.25">
      <c r="A43" s="7">
        <v>41</v>
      </c>
      <c r="B43" s="82">
        <v>5421.31</v>
      </c>
      <c r="C43" s="43">
        <v>369.85</v>
      </c>
      <c r="D43" s="35">
        <v>246.6</v>
      </c>
      <c r="E43" s="41">
        <v>641</v>
      </c>
      <c r="F43" s="36">
        <v>115</v>
      </c>
      <c r="G43" s="39">
        <v>93.74</v>
      </c>
      <c r="H43" s="45">
        <v>126.15</v>
      </c>
      <c r="I43" s="36">
        <v>129.65</v>
      </c>
      <c r="J43" s="36">
        <v>39.68</v>
      </c>
      <c r="K43" s="46">
        <v>105.62</v>
      </c>
      <c r="L43" s="36">
        <v>87.96</v>
      </c>
      <c r="M43" s="47">
        <v>45.39</v>
      </c>
      <c r="N43" s="33">
        <v>387.4</v>
      </c>
      <c r="O43" s="47">
        <v>21.86</v>
      </c>
      <c r="P43" s="33">
        <v>95.54</v>
      </c>
      <c r="Q43" s="47">
        <v>65.400000000000006</v>
      </c>
      <c r="R43" s="33">
        <v>11.36</v>
      </c>
      <c r="S43" s="33">
        <v>94.28</v>
      </c>
      <c r="T43" s="33">
        <v>33.04</v>
      </c>
      <c r="U43" s="33">
        <v>16.010000000000002</v>
      </c>
      <c r="V43" s="56">
        <v>26.72</v>
      </c>
      <c r="W43" s="38">
        <v>26.72</v>
      </c>
      <c r="X43" s="36">
        <v>12.73</v>
      </c>
      <c r="Y43" s="41">
        <v>28.93</v>
      </c>
      <c r="Z43" s="45">
        <v>71.8</v>
      </c>
      <c r="AA43" s="39">
        <v>511.7</v>
      </c>
      <c r="AB43" s="36">
        <v>151.9</v>
      </c>
      <c r="AC43" s="36"/>
      <c r="AD43" s="41">
        <v>25</v>
      </c>
      <c r="AE43" s="39">
        <v>102.45</v>
      </c>
      <c r="AG43" s="86">
        <v>2020</v>
      </c>
      <c r="AH43" s="86"/>
      <c r="AI43" s="87">
        <f t="shared" si="1"/>
        <v>235.96333333333334</v>
      </c>
      <c r="AJ43" s="88">
        <f t="shared" si="2"/>
        <v>233.80333333333331</v>
      </c>
      <c r="AK43" s="89">
        <f t="shared" si="3"/>
        <v>159.68642857142854</v>
      </c>
      <c r="AL43" s="90">
        <f t="shared" si="4"/>
        <v>131.55285714285711</v>
      </c>
      <c r="AN43" s="86">
        <v>2020</v>
      </c>
      <c r="AO43" s="91">
        <f t="shared" si="5"/>
        <v>-1.7474466371893944E-2</v>
      </c>
      <c r="AP43" s="92">
        <f t="shared" si="6"/>
        <v>-1.7707189803395959E-2</v>
      </c>
      <c r="AQ43" s="93">
        <f t="shared" si="7"/>
        <v>-1.7458322337080126E-2</v>
      </c>
      <c r="AR43" s="94">
        <f t="shared" si="0"/>
        <v>-2.3741136099557799E-2</v>
      </c>
      <c r="AS43" s="7">
        <f t="shared" si="8"/>
        <v>-3.5369680021987301E-2</v>
      </c>
      <c r="AU43" s="86">
        <v>2020</v>
      </c>
      <c r="AV43" s="91">
        <f t="shared" si="9"/>
        <v>-3.5703582618171956E-2</v>
      </c>
      <c r="AW43" s="92">
        <f t="shared" si="10"/>
        <v>-3.5922176635122365E-2</v>
      </c>
      <c r="AX43" s="93">
        <f t="shared" si="11"/>
        <v>-3.6869019770031729E-2</v>
      </c>
      <c r="AY43" s="94">
        <f t="shared" si="12"/>
        <v>-3.478058073324073E-2</v>
      </c>
      <c r="AZ43" s="7">
        <f t="shared" si="13"/>
        <v>-1.8969841516863473E-2</v>
      </c>
    </row>
    <row r="44" spans="1:52" x14ac:dyDescent="0.25">
      <c r="A44" s="7">
        <v>42</v>
      </c>
      <c r="B44" s="82">
        <v>5229.5600000000004</v>
      </c>
      <c r="C44" s="43">
        <v>370.85</v>
      </c>
      <c r="D44" s="35">
        <v>241</v>
      </c>
      <c r="E44" s="41">
        <v>630</v>
      </c>
      <c r="F44" s="36">
        <v>108.1</v>
      </c>
      <c r="G44" s="39">
        <v>90.5</v>
      </c>
      <c r="H44" s="45">
        <v>123.1</v>
      </c>
      <c r="I44" s="36">
        <v>124.1</v>
      </c>
      <c r="J44" s="36">
        <v>38.380000000000003</v>
      </c>
      <c r="K44" s="46">
        <v>101.57</v>
      </c>
      <c r="L44" s="36">
        <v>83.47</v>
      </c>
      <c r="M44" s="47">
        <v>43.79</v>
      </c>
      <c r="N44" s="33">
        <v>381</v>
      </c>
      <c r="O44" s="47">
        <v>20.96</v>
      </c>
      <c r="P44" s="33">
        <v>90.98</v>
      </c>
      <c r="Q44" s="47">
        <v>63.72</v>
      </c>
      <c r="R44" s="33">
        <v>10.81</v>
      </c>
      <c r="S44" s="33">
        <v>90.8</v>
      </c>
      <c r="T44" s="33">
        <v>31.6</v>
      </c>
      <c r="U44" s="33">
        <v>15.03</v>
      </c>
      <c r="V44" s="56">
        <v>25.59</v>
      </c>
      <c r="W44" s="38">
        <v>25.59</v>
      </c>
      <c r="X44" s="36">
        <v>12.19</v>
      </c>
      <c r="Y44" s="41">
        <v>28.4</v>
      </c>
      <c r="Z44" s="45">
        <v>69.02</v>
      </c>
      <c r="AA44" s="39">
        <v>505.8</v>
      </c>
      <c r="AB44" s="36">
        <v>146.4</v>
      </c>
      <c r="AC44" s="36"/>
      <c r="AD44" s="41">
        <v>24.06</v>
      </c>
      <c r="AE44" s="39">
        <v>99.22</v>
      </c>
      <c r="AG44" s="86">
        <v>2020</v>
      </c>
      <c r="AH44" s="86"/>
      <c r="AI44" s="87">
        <f t="shared" si="1"/>
        <v>231.84</v>
      </c>
      <c r="AJ44" s="88">
        <f t="shared" si="2"/>
        <v>229.66333333333333</v>
      </c>
      <c r="AK44" s="89">
        <f t="shared" si="3"/>
        <v>156.89857142857142</v>
      </c>
      <c r="AL44" s="90">
        <f t="shared" si="4"/>
        <v>128.42964285714285</v>
      </c>
      <c r="AN44" s="86">
        <v>2020</v>
      </c>
      <c r="AO44" s="91">
        <f t="shared" si="5"/>
        <v>-4.5433632390154488E-3</v>
      </c>
      <c r="AP44" s="92">
        <f t="shared" si="6"/>
        <v>9.4340991886675523E-4</v>
      </c>
      <c r="AQ44" s="93">
        <f t="shared" si="7"/>
        <v>2.1943202614976226E-3</v>
      </c>
      <c r="AR44" s="94">
        <f t="shared" si="0"/>
        <v>6.1540087262898554E-3</v>
      </c>
      <c r="AS44" s="7">
        <f t="shared" si="8"/>
        <v>-6.1171494351342538E-3</v>
      </c>
      <c r="AU44" s="86">
        <v>2020</v>
      </c>
      <c r="AV44" s="91">
        <f t="shared" si="9"/>
        <v>-1.7474466371893944E-2</v>
      </c>
      <c r="AW44" s="92">
        <f t="shared" si="10"/>
        <v>-1.7707189803395959E-2</v>
      </c>
      <c r="AX44" s="93">
        <f t="shared" si="11"/>
        <v>-1.7458322337080126E-2</v>
      </c>
      <c r="AY44" s="94">
        <f t="shared" si="12"/>
        <v>-2.3741136099557799E-2</v>
      </c>
      <c r="AZ44" s="7">
        <f t="shared" si="13"/>
        <v>-3.5369680021987301E-2</v>
      </c>
    </row>
    <row r="45" spans="1:52" x14ac:dyDescent="0.25">
      <c r="A45" s="7">
        <v>43</v>
      </c>
      <c r="B45" s="82">
        <v>5197.57</v>
      </c>
      <c r="C45" s="43">
        <v>376.1</v>
      </c>
      <c r="D45" s="35">
        <v>247.5</v>
      </c>
      <c r="E45" s="41">
        <v>634.79999999999995</v>
      </c>
      <c r="F45" s="36">
        <v>107.62</v>
      </c>
      <c r="G45" s="39">
        <v>92.24</v>
      </c>
      <c r="H45" s="45">
        <v>121.7</v>
      </c>
      <c r="I45" s="36">
        <v>123.3</v>
      </c>
      <c r="J45" s="36">
        <v>39.1</v>
      </c>
      <c r="K45" s="46">
        <v>103.35</v>
      </c>
      <c r="L45" s="36">
        <v>85.12</v>
      </c>
      <c r="M45" s="47">
        <v>43.46</v>
      </c>
      <c r="N45" s="33">
        <v>386.8</v>
      </c>
      <c r="O45" s="47">
        <v>20.73</v>
      </c>
      <c r="P45" s="33">
        <v>90.82</v>
      </c>
      <c r="Q45" s="47">
        <v>63.1</v>
      </c>
      <c r="R45" s="33">
        <v>10.47</v>
      </c>
      <c r="S45" s="33">
        <v>92.52</v>
      </c>
      <c r="T45" s="33">
        <v>31.92</v>
      </c>
      <c r="U45" s="33">
        <v>15.14</v>
      </c>
      <c r="V45" s="56">
        <v>25.02</v>
      </c>
      <c r="W45" s="38">
        <v>25.02</v>
      </c>
      <c r="X45" s="36">
        <v>12.18</v>
      </c>
      <c r="Y45" s="41">
        <v>28.2</v>
      </c>
      <c r="Z45" s="45">
        <v>68.66</v>
      </c>
      <c r="AA45" s="39">
        <v>504.6</v>
      </c>
      <c r="AB45" s="36">
        <v>149.25</v>
      </c>
      <c r="AC45" s="36"/>
      <c r="AD45" s="41">
        <v>23.92</v>
      </c>
      <c r="AE45" s="39">
        <v>95.52</v>
      </c>
      <c r="AG45" s="86">
        <v>2020</v>
      </c>
      <c r="AH45" s="86"/>
      <c r="AI45" s="87">
        <f t="shared" si="1"/>
        <v>230.78666666666666</v>
      </c>
      <c r="AJ45" s="88">
        <f t="shared" si="2"/>
        <v>229.88</v>
      </c>
      <c r="AK45" s="89">
        <f t="shared" si="3"/>
        <v>157.24285714285716</v>
      </c>
      <c r="AL45" s="90">
        <f t="shared" si="4"/>
        <v>129.22</v>
      </c>
      <c r="AN45" s="86">
        <v>2020</v>
      </c>
      <c r="AO45" s="91">
        <f t="shared" si="5"/>
        <v>1.4067825986481035E-2</v>
      </c>
      <c r="AP45" s="92">
        <f t="shared" si="6"/>
        <v>1.3217040774897019E-2</v>
      </c>
      <c r="AQ45" s="93">
        <f t="shared" si="7"/>
        <v>1.1842463886617603E-2</v>
      </c>
      <c r="AR45" s="94">
        <f t="shared" si="0"/>
        <v>1.0137749574369311E-2</v>
      </c>
      <c r="AS45" s="7">
        <f t="shared" si="8"/>
        <v>3.3494498390594096E-2</v>
      </c>
      <c r="AU45" s="86">
        <v>2020</v>
      </c>
      <c r="AV45" s="91">
        <f t="shared" si="9"/>
        <v>-4.5433632390154488E-3</v>
      </c>
      <c r="AW45" s="92">
        <f t="shared" si="10"/>
        <v>9.4340991886675523E-4</v>
      </c>
      <c r="AX45" s="93">
        <f t="shared" si="11"/>
        <v>2.1943202614976226E-3</v>
      </c>
      <c r="AY45" s="94">
        <f t="shared" si="12"/>
        <v>6.1540087262898554E-3</v>
      </c>
      <c r="AZ45" s="7">
        <f t="shared" si="13"/>
        <v>-6.1171494351342538E-3</v>
      </c>
    </row>
    <row r="46" spans="1:52" x14ac:dyDescent="0.25">
      <c r="A46" s="7">
        <v>44</v>
      </c>
      <c r="B46" s="82">
        <v>5371.66</v>
      </c>
      <c r="C46" s="43">
        <v>377.35</v>
      </c>
      <c r="D46" s="35">
        <v>251.4</v>
      </c>
      <c r="E46" s="41">
        <v>642.79999999999995</v>
      </c>
      <c r="F46" s="36">
        <v>112.12</v>
      </c>
      <c r="G46" s="39">
        <v>94.64</v>
      </c>
      <c r="H46" s="45">
        <v>127.65</v>
      </c>
      <c r="I46" s="36">
        <v>127.15</v>
      </c>
      <c r="J46" s="36">
        <v>39.32</v>
      </c>
      <c r="K46" s="46">
        <v>104.83</v>
      </c>
      <c r="L46" s="36">
        <v>85.62</v>
      </c>
      <c r="M46" s="47">
        <v>42.81</v>
      </c>
      <c r="N46" s="33">
        <v>383</v>
      </c>
      <c r="O46" s="47">
        <v>21.01</v>
      </c>
      <c r="P46" s="33">
        <v>93.32</v>
      </c>
      <c r="Q46" s="47">
        <v>62.8</v>
      </c>
      <c r="R46" s="33">
        <v>10.23</v>
      </c>
      <c r="S46" s="33">
        <v>91.52</v>
      </c>
      <c r="T46" s="33">
        <v>32.799999999999997</v>
      </c>
      <c r="U46" s="33">
        <v>15.24</v>
      </c>
      <c r="V46" s="56">
        <v>24.23</v>
      </c>
      <c r="W46" s="38">
        <v>24.23</v>
      </c>
      <c r="X46" s="36">
        <v>12.12</v>
      </c>
      <c r="Y46" s="41">
        <v>28.63</v>
      </c>
      <c r="Z46" s="45">
        <v>69.28</v>
      </c>
      <c r="AA46" s="39">
        <v>512</v>
      </c>
      <c r="AB46" s="36">
        <v>149.30000000000001</v>
      </c>
      <c r="AC46" s="36"/>
      <c r="AD46" s="41">
        <v>23.98</v>
      </c>
      <c r="AE46" s="39">
        <v>95.46</v>
      </c>
      <c r="AG46" s="86">
        <v>2020</v>
      </c>
      <c r="AH46" s="86"/>
      <c r="AI46" s="87">
        <f t="shared" si="1"/>
        <v>234.03333333333333</v>
      </c>
      <c r="AJ46" s="88">
        <f t="shared" si="2"/>
        <v>232.91833333333332</v>
      </c>
      <c r="AK46" s="89">
        <f t="shared" si="3"/>
        <v>159.10500000000002</v>
      </c>
      <c r="AL46" s="90">
        <f t="shared" si="4"/>
        <v>130.53</v>
      </c>
      <c r="AN46" s="86">
        <v>2020</v>
      </c>
      <c r="AO46" s="91">
        <f t="shared" si="5"/>
        <v>4.6432132174904139E-3</v>
      </c>
      <c r="AP46" s="92">
        <f t="shared" si="6"/>
        <v>9.9391059813526608E-3</v>
      </c>
      <c r="AQ46" s="93">
        <f t="shared" si="7"/>
        <v>1.0653342132553751E-2</v>
      </c>
      <c r="AR46" s="94">
        <f t="shared" si="0"/>
        <v>1.251491173348218E-2</v>
      </c>
      <c r="AS46" s="7">
        <f t="shared" si="8"/>
        <v>-2.6639809667774006E-3</v>
      </c>
      <c r="AU46" s="86">
        <v>2020</v>
      </c>
      <c r="AV46" s="91">
        <f t="shared" si="9"/>
        <v>1.4067825986481035E-2</v>
      </c>
      <c r="AW46" s="92">
        <f t="shared" si="10"/>
        <v>1.3217040774897019E-2</v>
      </c>
      <c r="AX46" s="93">
        <f t="shared" si="11"/>
        <v>1.1842463886617603E-2</v>
      </c>
      <c r="AY46" s="94">
        <f t="shared" si="12"/>
        <v>1.0137749574369311E-2</v>
      </c>
      <c r="AZ46" s="7">
        <f t="shared" si="13"/>
        <v>3.3494498390594096E-2</v>
      </c>
    </row>
    <row r="47" spans="1:52" x14ac:dyDescent="0.25">
      <c r="A47" s="7">
        <v>45</v>
      </c>
      <c r="B47" s="82">
        <v>5357.35</v>
      </c>
      <c r="C47" s="43">
        <v>385.2</v>
      </c>
      <c r="D47" s="35">
        <v>259.5</v>
      </c>
      <c r="E47" s="41">
        <v>653</v>
      </c>
      <c r="F47" s="36">
        <v>110.96</v>
      </c>
      <c r="G47" s="39">
        <v>96.1</v>
      </c>
      <c r="H47" s="45">
        <v>128.6</v>
      </c>
      <c r="I47" s="36">
        <v>126.95</v>
      </c>
      <c r="J47" s="36">
        <v>39.950000000000003</v>
      </c>
      <c r="K47" s="46">
        <v>106.45</v>
      </c>
      <c r="L47" s="36">
        <v>89.09</v>
      </c>
      <c r="M47" s="47">
        <v>42.25</v>
      </c>
      <c r="N47" s="33">
        <v>389.8</v>
      </c>
      <c r="O47" s="47">
        <v>21.16</v>
      </c>
      <c r="P47" s="33">
        <v>95.22</v>
      </c>
      <c r="Q47" s="47">
        <v>62.94</v>
      </c>
      <c r="R47" s="33">
        <v>10.130000000000001</v>
      </c>
      <c r="S47" s="33">
        <v>92.14</v>
      </c>
      <c r="T47" s="33">
        <v>33.14</v>
      </c>
      <c r="U47" s="33">
        <v>15.93</v>
      </c>
      <c r="V47" s="56">
        <v>24.18</v>
      </c>
      <c r="W47" s="38">
        <v>24.18</v>
      </c>
      <c r="X47" s="36">
        <v>12.54</v>
      </c>
      <c r="Y47" s="41">
        <v>28.74</v>
      </c>
      <c r="Z47" s="45">
        <v>69.02</v>
      </c>
      <c r="AA47" s="39">
        <v>513.6</v>
      </c>
      <c r="AB47" s="36">
        <v>149.85</v>
      </c>
      <c r="AC47" s="36"/>
      <c r="AD47" s="41">
        <v>24.3</v>
      </c>
      <c r="AE47" s="39">
        <v>95.66</v>
      </c>
      <c r="AG47" s="86">
        <v>2020</v>
      </c>
      <c r="AH47" s="86"/>
      <c r="AI47" s="87">
        <f t="shared" si="1"/>
        <v>235.12</v>
      </c>
      <c r="AJ47" s="88">
        <f t="shared" si="2"/>
        <v>235.23333333333335</v>
      </c>
      <c r="AK47" s="89">
        <f t="shared" si="3"/>
        <v>160.79999999999998</v>
      </c>
      <c r="AL47" s="90">
        <f t="shared" si="4"/>
        <v>132.16357142857143</v>
      </c>
      <c r="AN47" s="86">
        <v>2020</v>
      </c>
      <c r="AO47" s="91">
        <f t="shared" si="5"/>
        <v>-1.9479414766927577E-2</v>
      </c>
      <c r="AP47" s="92">
        <f t="shared" si="6"/>
        <v>-1.4921354683293265E-2</v>
      </c>
      <c r="AQ47" s="93">
        <f t="shared" si="7"/>
        <v>-1.8683368869936039E-2</v>
      </c>
      <c r="AR47" s="94">
        <f t="shared" si="0"/>
        <v>-1.8529527803749758E-2</v>
      </c>
      <c r="AS47" s="7">
        <f t="shared" si="8"/>
        <v>-5.2469971161116184E-3</v>
      </c>
      <c r="AU47" s="86">
        <v>2020</v>
      </c>
      <c r="AV47" s="91">
        <f t="shared" si="9"/>
        <v>4.6432132174904139E-3</v>
      </c>
      <c r="AW47" s="92">
        <f t="shared" si="10"/>
        <v>9.9391059813526608E-3</v>
      </c>
      <c r="AX47" s="93">
        <f t="shared" si="11"/>
        <v>1.0653342132553751E-2</v>
      </c>
      <c r="AY47" s="94">
        <f t="shared" si="12"/>
        <v>1.251491173348218E-2</v>
      </c>
      <c r="AZ47" s="7">
        <f t="shared" si="13"/>
        <v>-2.6639809667774006E-3</v>
      </c>
    </row>
    <row r="48" spans="1:52" x14ac:dyDescent="0.25">
      <c r="A48" s="7">
        <v>46</v>
      </c>
      <c r="B48" s="82">
        <v>5329.24</v>
      </c>
      <c r="C48" s="43">
        <v>374.55</v>
      </c>
      <c r="D48" s="35">
        <v>257.5</v>
      </c>
      <c r="E48" s="41">
        <v>646.6</v>
      </c>
      <c r="F48" s="36">
        <v>107.72</v>
      </c>
      <c r="G48" s="39">
        <v>96.4</v>
      </c>
      <c r="H48" s="45">
        <v>124.95</v>
      </c>
      <c r="I48" s="36">
        <v>122</v>
      </c>
      <c r="J48" s="36">
        <v>39.049999999999997</v>
      </c>
      <c r="K48" s="46">
        <v>105.37</v>
      </c>
      <c r="L48" s="36">
        <v>88.98</v>
      </c>
      <c r="M48" s="47">
        <v>40.520000000000003</v>
      </c>
      <c r="N48" s="33">
        <v>376.8</v>
      </c>
      <c r="O48" s="47">
        <v>20.66</v>
      </c>
      <c r="P48" s="33">
        <v>93.1</v>
      </c>
      <c r="Q48" s="47">
        <v>62.76</v>
      </c>
      <c r="R48" s="33">
        <v>9.66</v>
      </c>
      <c r="S48" s="33">
        <v>92.26</v>
      </c>
      <c r="T48" s="33">
        <v>32.64</v>
      </c>
      <c r="U48" s="33">
        <v>15.73</v>
      </c>
      <c r="V48" s="56">
        <v>22.79</v>
      </c>
      <c r="W48" s="38">
        <v>22.79</v>
      </c>
      <c r="X48" s="36">
        <v>12.34</v>
      </c>
      <c r="Y48" s="41">
        <v>28.74</v>
      </c>
      <c r="Z48" s="45">
        <v>67.2</v>
      </c>
      <c r="AA48" s="39">
        <v>501.5</v>
      </c>
      <c r="AB48" s="36">
        <v>152.30000000000001</v>
      </c>
      <c r="AC48" s="36"/>
      <c r="AD48" s="41">
        <v>23.38</v>
      </c>
      <c r="AE48" s="39">
        <v>93.72</v>
      </c>
      <c r="AG48" s="86">
        <v>2020</v>
      </c>
      <c r="AH48" s="86"/>
      <c r="AI48" s="87">
        <f t="shared" si="1"/>
        <v>230.54</v>
      </c>
      <c r="AJ48" s="88">
        <f t="shared" si="2"/>
        <v>231.72333333333333</v>
      </c>
      <c r="AK48" s="89">
        <f t="shared" si="3"/>
        <v>157.79571428571427</v>
      </c>
      <c r="AL48" s="90">
        <f t="shared" si="4"/>
        <v>129.71464285714285</v>
      </c>
      <c r="AN48" s="86">
        <v>2020</v>
      </c>
      <c r="AO48" s="91">
        <f t="shared" si="5"/>
        <v>-3.8691767155374285E-2</v>
      </c>
      <c r="AP48" s="92">
        <f t="shared" si="6"/>
        <v>-2.8978523238920115E-2</v>
      </c>
      <c r="AQ48" s="93">
        <f t="shared" si="7"/>
        <v>-3.1912871072000644E-2</v>
      </c>
      <c r="AR48" s="94">
        <f t="shared" si="0"/>
        <v>-3.3909598266524607E-2</v>
      </c>
      <c r="AS48" s="7">
        <f t="shared" si="8"/>
        <v>-3.9718609032432406E-2</v>
      </c>
      <c r="AU48" s="86">
        <v>2020</v>
      </c>
      <c r="AV48" s="91">
        <f t="shared" si="9"/>
        <v>-1.9479414766927577E-2</v>
      </c>
      <c r="AW48" s="92">
        <f t="shared" si="10"/>
        <v>-1.4921354683293265E-2</v>
      </c>
      <c r="AX48" s="93">
        <f t="shared" si="11"/>
        <v>-1.8683368869936039E-2</v>
      </c>
      <c r="AY48" s="94">
        <f t="shared" si="12"/>
        <v>-1.8529527803749758E-2</v>
      </c>
      <c r="AZ48" s="7">
        <f t="shared" si="13"/>
        <v>-5.2469971161116184E-3</v>
      </c>
    </row>
    <row r="49" spans="1:52" x14ac:dyDescent="0.25">
      <c r="A49" s="7">
        <v>47</v>
      </c>
      <c r="B49" s="82">
        <v>5117.57</v>
      </c>
      <c r="C49" s="43">
        <v>360.35</v>
      </c>
      <c r="D49" s="35">
        <v>253.7</v>
      </c>
      <c r="E49" s="41">
        <v>634</v>
      </c>
      <c r="F49" s="36">
        <v>99.5</v>
      </c>
      <c r="G49" s="39">
        <v>90.28</v>
      </c>
      <c r="H49" s="45">
        <v>120.1</v>
      </c>
      <c r="I49" s="36">
        <v>115.15</v>
      </c>
      <c r="J49" s="36">
        <v>37.15</v>
      </c>
      <c r="K49" s="46">
        <v>101.9</v>
      </c>
      <c r="L49" s="36">
        <v>84.6</v>
      </c>
      <c r="M49" s="47">
        <v>38.520000000000003</v>
      </c>
      <c r="N49" s="33">
        <v>364.2</v>
      </c>
      <c r="O49" s="47">
        <v>20</v>
      </c>
      <c r="P49" s="33">
        <v>87.52</v>
      </c>
      <c r="Q49" s="47">
        <v>60.96</v>
      </c>
      <c r="R49" s="33">
        <v>9.3000000000000007</v>
      </c>
      <c r="S49" s="33">
        <v>88.88</v>
      </c>
      <c r="T49" s="33">
        <v>31.51</v>
      </c>
      <c r="U49" s="33">
        <v>14.95</v>
      </c>
      <c r="V49" s="56">
        <v>21.4</v>
      </c>
      <c r="W49" s="38">
        <v>21.4</v>
      </c>
      <c r="X49" s="36">
        <v>12.1</v>
      </c>
      <c r="Y49" s="41">
        <v>27.89</v>
      </c>
      <c r="Z49" s="45">
        <v>65.36</v>
      </c>
      <c r="AA49" s="39">
        <v>483.5</v>
      </c>
      <c r="AB49" s="36">
        <v>150.25</v>
      </c>
      <c r="AC49" s="36"/>
      <c r="AD49" s="41">
        <v>23.3</v>
      </c>
      <c r="AE49" s="39">
        <v>91.08</v>
      </c>
      <c r="AG49" s="86">
        <v>2020</v>
      </c>
      <c r="AH49" s="86"/>
      <c r="AI49" s="87">
        <f t="shared" si="1"/>
        <v>221.62</v>
      </c>
      <c r="AJ49" s="88">
        <f t="shared" si="2"/>
        <v>225.0083333333333</v>
      </c>
      <c r="AK49" s="89">
        <f t="shared" si="3"/>
        <v>152.76000000000002</v>
      </c>
      <c r="AL49" s="90">
        <f t="shared" si="4"/>
        <v>125.31607142857142</v>
      </c>
      <c r="AN49" s="86">
        <v>2020</v>
      </c>
      <c r="AO49" s="91">
        <f t="shared" si="5"/>
        <v>-6.1110609752429032E-2</v>
      </c>
      <c r="AP49" s="92">
        <f t="shared" si="6"/>
        <v>-5.339061516240122E-2</v>
      </c>
      <c r="AQ49" s="93">
        <f t="shared" si="7"/>
        <v>-5.8200538660083102E-2</v>
      </c>
      <c r="AR49" s="94">
        <f t="shared" si="0"/>
        <v>-6.2875301024552091E-2</v>
      </c>
      <c r="AS49" s="7">
        <f t="shared" si="8"/>
        <v>-8.3314932673124148E-2</v>
      </c>
      <c r="AU49" s="86">
        <v>2020</v>
      </c>
      <c r="AV49" s="91">
        <f t="shared" si="9"/>
        <v>-3.8691767155374285E-2</v>
      </c>
      <c r="AW49" s="92">
        <f t="shared" si="10"/>
        <v>-2.8978523238920115E-2</v>
      </c>
      <c r="AX49" s="93">
        <f t="shared" si="11"/>
        <v>-3.1912871072000644E-2</v>
      </c>
      <c r="AY49" s="94">
        <f t="shared" si="12"/>
        <v>-3.3909598266524607E-2</v>
      </c>
      <c r="AZ49" s="7">
        <f t="shared" si="13"/>
        <v>-3.9718609032432406E-2</v>
      </c>
    </row>
    <row r="50" spans="1:52" x14ac:dyDescent="0.25">
      <c r="A50" s="7">
        <v>48</v>
      </c>
      <c r="B50" s="82">
        <v>4691.2</v>
      </c>
      <c r="C50" s="43">
        <v>338</v>
      </c>
      <c r="D50" s="35">
        <v>236.8</v>
      </c>
      <c r="E50" s="41">
        <v>605.6</v>
      </c>
      <c r="F50" s="36">
        <v>89.99</v>
      </c>
      <c r="G50" s="39">
        <v>82.14</v>
      </c>
      <c r="H50" s="45">
        <v>113.75</v>
      </c>
      <c r="I50" s="36">
        <v>107.5</v>
      </c>
      <c r="J50" s="36">
        <v>30.98</v>
      </c>
      <c r="K50" s="46">
        <v>94.17</v>
      </c>
      <c r="L50" s="36">
        <v>79.5</v>
      </c>
      <c r="M50" s="47">
        <v>33.78</v>
      </c>
      <c r="N50" s="33">
        <v>341.4</v>
      </c>
      <c r="O50" s="47">
        <v>18</v>
      </c>
      <c r="P50" s="33">
        <v>80.72</v>
      </c>
      <c r="Q50" s="47">
        <v>58.12</v>
      </c>
      <c r="R50" s="33">
        <v>7.73</v>
      </c>
      <c r="S50" s="33">
        <v>83.74</v>
      </c>
      <c r="T50" s="33">
        <v>28.7</v>
      </c>
      <c r="U50" s="33">
        <v>13.68</v>
      </c>
      <c r="V50" s="56">
        <v>17.62</v>
      </c>
      <c r="W50" s="38">
        <v>17.62</v>
      </c>
      <c r="X50" s="36">
        <v>11.3</v>
      </c>
      <c r="Y50" s="41">
        <v>26.34</v>
      </c>
      <c r="Z50" s="45">
        <v>62.76</v>
      </c>
      <c r="AA50" s="39">
        <v>457.05</v>
      </c>
      <c r="AB50" s="36">
        <v>144.4</v>
      </c>
      <c r="AC50" s="36"/>
      <c r="AD50" s="41">
        <v>21.8</v>
      </c>
      <c r="AE50" s="39">
        <v>85.04</v>
      </c>
      <c r="AG50" s="86">
        <v>2020</v>
      </c>
      <c r="AH50" s="86"/>
      <c r="AI50" s="87">
        <f t="shared" si="1"/>
        <v>208.07666666666668</v>
      </c>
      <c r="AJ50" s="88">
        <f t="shared" si="2"/>
        <v>212.995</v>
      </c>
      <c r="AK50" s="89">
        <f t="shared" si="3"/>
        <v>143.86928571428572</v>
      </c>
      <c r="AL50" s="90">
        <f t="shared" si="4"/>
        <v>117.43678571428572</v>
      </c>
      <c r="AN50" s="86">
        <v>2020</v>
      </c>
      <c r="AO50" s="91">
        <f t="shared" si="5"/>
        <v>-1.6724604713006509E-2</v>
      </c>
      <c r="AP50" s="92">
        <f t="shared" si="6"/>
        <v>-1.6291462240897669E-2</v>
      </c>
      <c r="AQ50" s="93">
        <f t="shared" si="7"/>
        <v>-1.6041347056107394E-2</v>
      </c>
      <c r="AR50" s="94">
        <f t="shared" si="0"/>
        <v>-1.7340636147714618E-2</v>
      </c>
      <c r="AS50" s="7">
        <f t="shared" si="8"/>
        <v>-1.6209072305593444E-2</v>
      </c>
      <c r="AU50" s="86">
        <v>2020</v>
      </c>
      <c r="AV50" s="91">
        <f t="shared" si="9"/>
        <v>-6.1110609752429032E-2</v>
      </c>
      <c r="AW50" s="92">
        <f t="shared" si="10"/>
        <v>-5.339061516240122E-2</v>
      </c>
      <c r="AX50" s="93">
        <f t="shared" si="11"/>
        <v>-5.8200538660083102E-2</v>
      </c>
      <c r="AY50" s="94">
        <f t="shared" si="12"/>
        <v>-6.2875301024552091E-2</v>
      </c>
      <c r="AZ50" s="7">
        <f t="shared" si="13"/>
        <v>-8.3314932673124148E-2</v>
      </c>
    </row>
    <row r="51" spans="1:52" x14ac:dyDescent="0.25">
      <c r="A51" s="7">
        <v>49</v>
      </c>
      <c r="B51" s="82">
        <v>4615.16</v>
      </c>
      <c r="C51" s="43">
        <v>334.8</v>
      </c>
      <c r="D51" s="35">
        <v>234.4</v>
      </c>
      <c r="E51" s="41">
        <v>595.79999999999995</v>
      </c>
      <c r="F51" s="36">
        <v>89.62</v>
      </c>
      <c r="G51" s="39">
        <v>80.900000000000006</v>
      </c>
      <c r="H51" s="45">
        <v>107.2</v>
      </c>
      <c r="I51" s="36">
        <v>105.65</v>
      </c>
      <c r="J51" s="36">
        <v>31.52</v>
      </c>
      <c r="K51" s="46">
        <v>92.64</v>
      </c>
      <c r="L51" s="36">
        <v>77.94</v>
      </c>
      <c r="M51" s="47">
        <v>34.630000000000003</v>
      </c>
      <c r="N51" s="33">
        <v>334.2</v>
      </c>
      <c r="O51" s="47">
        <v>17.73</v>
      </c>
      <c r="P51" s="33">
        <v>75.760000000000005</v>
      </c>
      <c r="Q51" s="47">
        <v>57.3</v>
      </c>
      <c r="R51" s="33">
        <v>7.71</v>
      </c>
      <c r="S51" s="33">
        <v>82.26</v>
      </c>
      <c r="T51" s="33">
        <v>28.28</v>
      </c>
      <c r="U51" s="33">
        <v>13.01</v>
      </c>
      <c r="V51" s="56">
        <v>18.149999999999999</v>
      </c>
      <c r="W51" s="38">
        <v>18.149999999999999</v>
      </c>
      <c r="X51" s="36">
        <v>10.85</v>
      </c>
      <c r="Y51" s="41">
        <v>26.19</v>
      </c>
      <c r="Z51" s="45">
        <v>62.26</v>
      </c>
      <c r="AA51" s="39">
        <v>449.95</v>
      </c>
      <c r="AB51" s="36">
        <v>140</v>
      </c>
      <c r="AC51" s="36"/>
      <c r="AD51" s="41">
        <v>21.37</v>
      </c>
      <c r="AE51" s="39">
        <v>82.94</v>
      </c>
      <c r="AG51" s="86">
        <v>2020</v>
      </c>
      <c r="AH51" s="86"/>
      <c r="AI51" s="87">
        <f t="shared" si="1"/>
        <v>204.59666666666666</v>
      </c>
      <c r="AJ51" s="88">
        <f t="shared" si="2"/>
        <v>209.52500000000001</v>
      </c>
      <c r="AK51" s="89">
        <f t="shared" si="3"/>
        <v>141.56142857142859</v>
      </c>
      <c r="AL51" s="90">
        <f t="shared" si="4"/>
        <v>115.40035714285716</v>
      </c>
      <c r="AN51" s="86">
        <v>2020</v>
      </c>
      <c r="AO51" s="91">
        <f t="shared" si="5"/>
        <v>-1.8589419834144992E-2</v>
      </c>
      <c r="AP51" s="92">
        <f t="shared" si="6"/>
        <v>-1.0356759336594619E-2</v>
      </c>
      <c r="AQ51" s="93">
        <f t="shared" si="7"/>
        <v>-7.3314966748408488E-3</v>
      </c>
      <c r="AR51" s="94">
        <f t="shared" si="0"/>
        <v>-9.2287409360583567E-3</v>
      </c>
      <c r="AS51" s="7">
        <f t="shared" si="8"/>
        <v>-2.6239610327701908E-3</v>
      </c>
      <c r="AU51" s="86">
        <v>2020</v>
      </c>
      <c r="AV51" s="91">
        <f t="shared" si="9"/>
        <v>-1.6724604713006509E-2</v>
      </c>
      <c r="AW51" s="92">
        <f t="shared" si="10"/>
        <v>-1.6291462240897669E-2</v>
      </c>
      <c r="AX51" s="93">
        <f t="shared" si="11"/>
        <v>-1.6041347056107394E-2</v>
      </c>
      <c r="AY51" s="94">
        <f t="shared" si="12"/>
        <v>-1.7340636147714618E-2</v>
      </c>
      <c r="AZ51" s="7">
        <f t="shared" si="13"/>
        <v>-1.6209072305593444E-2</v>
      </c>
    </row>
    <row r="52" spans="1:52" x14ac:dyDescent="0.25">
      <c r="A52" s="7">
        <v>50</v>
      </c>
      <c r="B52" s="82">
        <v>4603.05</v>
      </c>
      <c r="C52" s="43">
        <v>330.15</v>
      </c>
      <c r="D52" s="35">
        <v>229.7</v>
      </c>
      <c r="E52" s="41">
        <v>594.6</v>
      </c>
      <c r="F52" s="36">
        <v>85.7</v>
      </c>
      <c r="G52" s="39">
        <v>82.18</v>
      </c>
      <c r="H52" s="45">
        <v>108.8</v>
      </c>
      <c r="I52" s="36">
        <v>102.9</v>
      </c>
      <c r="J52" s="36">
        <v>30.97</v>
      </c>
      <c r="K52" s="46">
        <v>93.31</v>
      </c>
      <c r="L52" s="36">
        <v>79.2</v>
      </c>
      <c r="M52" s="47">
        <v>35.659999999999997</v>
      </c>
      <c r="N52" s="33">
        <v>332.8</v>
      </c>
      <c r="O52" s="47">
        <v>17.68</v>
      </c>
      <c r="P52" s="33">
        <v>76.84</v>
      </c>
      <c r="Q52" s="47">
        <v>57.82</v>
      </c>
      <c r="R52" s="33">
        <v>7.9</v>
      </c>
      <c r="S52" s="33">
        <v>80.3</v>
      </c>
      <c r="T52" s="33">
        <v>28.24</v>
      </c>
      <c r="U52" s="33">
        <v>12.73</v>
      </c>
      <c r="V52" s="56">
        <v>18.760000000000002</v>
      </c>
      <c r="W52" s="38">
        <v>18.760000000000002</v>
      </c>
      <c r="X52" s="36">
        <v>10.72</v>
      </c>
      <c r="Y52" s="41">
        <v>25.63</v>
      </c>
      <c r="Z52" s="45">
        <v>61.02</v>
      </c>
      <c r="AA52" s="39">
        <v>438.5</v>
      </c>
      <c r="AB52" s="36">
        <v>137.30000000000001</v>
      </c>
      <c r="AC52" s="36"/>
      <c r="AD52" s="41">
        <v>21.52</v>
      </c>
      <c r="AE52" s="39">
        <v>81.7</v>
      </c>
      <c r="AG52" s="86">
        <v>2020</v>
      </c>
      <c r="AH52" s="86"/>
      <c r="AI52" s="87">
        <f t="shared" si="1"/>
        <v>200.79333333333338</v>
      </c>
      <c r="AJ52" s="88">
        <f t="shared" si="2"/>
        <v>207.35500000000002</v>
      </c>
      <c r="AK52" s="89">
        <f t="shared" si="3"/>
        <v>140.52357142857144</v>
      </c>
      <c r="AL52" s="90">
        <f t="shared" si="4"/>
        <v>114.33535714285712</v>
      </c>
      <c r="AN52" s="86">
        <v>2020</v>
      </c>
      <c r="AO52" s="91">
        <f t="shared" si="5"/>
        <v>-0.12450612570138476</v>
      </c>
      <c r="AP52" s="92">
        <f t="shared" si="6"/>
        <v>-9.2265277744287277E-2</v>
      </c>
      <c r="AQ52" s="93">
        <f t="shared" si="7"/>
        <v>-9.4544382487940545E-2</v>
      </c>
      <c r="AR52" s="94">
        <f t="shared" si="0"/>
        <v>-0.10317393382249568</v>
      </c>
      <c r="AS52" s="7">
        <f t="shared" si="8"/>
        <v>-0.1253864285636698</v>
      </c>
      <c r="AU52" s="86">
        <v>2020</v>
      </c>
      <c r="AV52" s="91">
        <f t="shared" si="9"/>
        <v>-1.8589419834144992E-2</v>
      </c>
      <c r="AW52" s="92">
        <f t="shared" si="10"/>
        <v>-1.0356759336594619E-2</v>
      </c>
      <c r="AX52" s="93">
        <f t="shared" si="11"/>
        <v>-7.3314966748408488E-3</v>
      </c>
      <c r="AY52" s="94">
        <f t="shared" si="12"/>
        <v>-9.2287409360583567E-3</v>
      </c>
      <c r="AZ52" s="7">
        <f t="shared" si="13"/>
        <v>-2.6239610327701908E-3</v>
      </c>
    </row>
    <row r="53" spans="1:52" x14ac:dyDescent="0.25">
      <c r="A53" s="7">
        <v>51</v>
      </c>
      <c r="B53" s="82">
        <v>4025.89</v>
      </c>
      <c r="C53" s="43">
        <v>301.5</v>
      </c>
      <c r="D53" s="35">
        <v>213</v>
      </c>
      <c r="E53" s="41">
        <v>560</v>
      </c>
      <c r="F53" s="36">
        <v>71.36</v>
      </c>
      <c r="G53" s="39">
        <v>70.66</v>
      </c>
      <c r="H53" s="45">
        <v>101</v>
      </c>
      <c r="I53" s="36">
        <v>85.56</v>
      </c>
      <c r="J53" s="36">
        <v>26.38</v>
      </c>
      <c r="K53" s="46">
        <v>82.89</v>
      </c>
      <c r="L53" s="36">
        <v>73.040000000000006</v>
      </c>
      <c r="M53" s="47">
        <v>31</v>
      </c>
      <c r="N53" s="33">
        <v>292.8</v>
      </c>
      <c r="O53" s="47">
        <v>14.99</v>
      </c>
      <c r="P53" s="33">
        <v>63.72</v>
      </c>
      <c r="Q53" s="47">
        <v>52.9</v>
      </c>
      <c r="R53" s="33">
        <v>6.59</v>
      </c>
      <c r="S53" s="33">
        <v>74.06</v>
      </c>
      <c r="T53" s="33">
        <v>23.75</v>
      </c>
      <c r="U53" s="33">
        <v>10.54</v>
      </c>
      <c r="V53" s="56">
        <v>15.55</v>
      </c>
      <c r="W53" s="38">
        <v>15.55</v>
      </c>
      <c r="X53" s="36">
        <v>9.61</v>
      </c>
      <c r="Y53" s="41">
        <v>23.56</v>
      </c>
      <c r="Z53" s="45">
        <v>52.16</v>
      </c>
      <c r="AA53" s="39">
        <v>384.5</v>
      </c>
      <c r="AB53" s="36">
        <v>123.8</v>
      </c>
      <c r="AC53" s="36"/>
      <c r="AD53" s="41">
        <v>18.399999999999999</v>
      </c>
      <c r="AE53" s="39">
        <v>72.22</v>
      </c>
      <c r="AG53" s="86">
        <v>2020</v>
      </c>
      <c r="AH53" s="86"/>
      <c r="AI53" s="87">
        <f t="shared" si="1"/>
        <v>175.79333333333332</v>
      </c>
      <c r="AJ53" s="88">
        <f t="shared" si="2"/>
        <v>188.22333333333333</v>
      </c>
      <c r="AK53" s="89">
        <f t="shared" si="3"/>
        <v>127.23785714285715</v>
      </c>
      <c r="AL53" s="90">
        <f t="shared" si="4"/>
        <v>102.53892857142857</v>
      </c>
      <c r="AN53" s="86">
        <v>2020</v>
      </c>
      <c r="AO53" s="91">
        <f t="shared" si="5"/>
        <v>3.6747696158367829E-2</v>
      </c>
      <c r="AP53" s="92">
        <f t="shared" si="6"/>
        <v>2.9424265500203627E-2</v>
      </c>
      <c r="AQ53" s="93">
        <f t="shared" si="7"/>
        <v>2.9539725935115786E-2</v>
      </c>
      <c r="AR53" s="94">
        <f t="shared" si="0"/>
        <v>2.2437471482955877E-2</v>
      </c>
      <c r="AS53" s="7">
        <f t="shared" si="8"/>
        <v>7.2778938321713168E-3</v>
      </c>
      <c r="AU53" s="86">
        <v>2020</v>
      </c>
      <c r="AV53" s="91">
        <f t="shared" si="9"/>
        <v>-0.12450612570138476</v>
      </c>
      <c r="AW53" s="92">
        <f t="shared" si="10"/>
        <v>-9.2265277744287277E-2</v>
      </c>
      <c r="AX53" s="93">
        <f t="shared" si="11"/>
        <v>-9.4544382487940545E-2</v>
      </c>
      <c r="AY53" s="94">
        <f t="shared" si="12"/>
        <v>-0.10317393382249568</v>
      </c>
      <c r="AZ53" s="7">
        <f t="shared" si="13"/>
        <v>-0.1253864285636698</v>
      </c>
    </row>
    <row r="54" spans="1:52" x14ac:dyDescent="0.25">
      <c r="A54" s="7">
        <v>52</v>
      </c>
      <c r="B54" s="82">
        <v>4055.19</v>
      </c>
      <c r="C54" s="43">
        <v>314.89999999999998</v>
      </c>
      <c r="D54" s="35">
        <v>216</v>
      </c>
      <c r="E54" s="41">
        <v>572.79999999999995</v>
      </c>
      <c r="F54" s="36">
        <v>74.33</v>
      </c>
      <c r="G54" s="39">
        <v>71.959999999999994</v>
      </c>
      <c r="H54" s="45">
        <v>100.1</v>
      </c>
      <c r="I54" s="36">
        <v>84.28</v>
      </c>
      <c r="J54" s="36">
        <v>26.03</v>
      </c>
      <c r="K54" s="46">
        <v>87.07</v>
      </c>
      <c r="L54" s="36">
        <v>73.010000000000005</v>
      </c>
      <c r="M54" s="47">
        <v>31.73</v>
      </c>
      <c r="N54" s="33">
        <v>298</v>
      </c>
      <c r="O54" s="47">
        <v>15.33</v>
      </c>
      <c r="P54" s="33">
        <v>67.38</v>
      </c>
      <c r="Q54" s="47">
        <v>53.76</v>
      </c>
      <c r="R54" s="33">
        <v>6.86</v>
      </c>
      <c r="S54" s="33">
        <v>72.959999999999994</v>
      </c>
      <c r="T54" s="33">
        <v>23.36</v>
      </c>
      <c r="U54" s="33">
        <v>10.49</v>
      </c>
      <c r="V54" s="56">
        <v>17.149999999999999</v>
      </c>
      <c r="W54" s="38">
        <v>17.149999999999999</v>
      </c>
      <c r="X54" s="36">
        <v>9.61</v>
      </c>
      <c r="Y54" s="41">
        <v>24.2</v>
      </c>
      <c r="Z54" s="45">
        <v>51.34</v>
      </c>
      <c r="AA54" s="39">
        <v>405</v>
      </c>
      <c r="AB54" s="36">
        <v>122.1</v>
      </c>
      <c r="AC54" s="36"/>
      <c r="AD54" s="41">
        <v>18.809999999999999</v>
      </c>
      <c r="AE54" s="39">
        <v>69.8</v>
      </c>
      <c r="AG54" s="86">
        <v>2020</v>
      </c>
      <c r="AH54" s="86"/>
      <c r="AI54" s="87">
        <f t="shared" si="1"/>
        <v>182.25333333333333</v>
      </c>
      <c r="AJ54" s="88">
        <f t="shared" si="2"/>
        <v>193.76166666666666</v>
      </c>
      <c r="AK54" s="89">
        <f t="shared" si="3"/>
        <v>130.99642857142857</v>
      </c>
      <c r="AL54" s="90">
        <f t="shared" si="4"/>
        <v>104.83964285714285</v>
      </c>
      <c r="AN54" s="86">
        <v>2020</v>
      </c>
      <c r="AO54" s="91">
        <f t="shared" si="5"/>
        <v>-6.5988733630843385E-2</v>
      </c>
      <c r="AP54" s="92">
        <f t="shared" si="6"/>
        <v>-5.529989592024568E-2</v>
      </c>
      <c r="AQ54" s="93">
        <f t="shared" si="7"/>
        <v>-5.4521660895880265E-2</v>
      </c>
      <c r="AR54" s="94">
        <f t="shared" si="0"/>
        <v>-5.6971361024148938E-2</v>
      </c>
      <c r="AS54" s="7">
        <f t="shared" si="8"/>
        <v>-0.10434282980575511</v>
      </c>
      <c r="AU54" s="86">
        <v>2020</v>
      </c>
      <c r="AV54" s="91">
        <f t="shared" si="9"/>
        <v>3.6747696158367829E-2</v>
      </c>
      <c r="AW54" s="92">
        <f t="shared" si="10"/>
        <v>2.9424265500203627E-2</v>
      </c>
      <c r="AX54" s="93">
        <f t="shared" si="11"/>
        <v>2.9539725935115786E-2</v>
      </c>
      <c r="AY54" s="94">
        <f t="shared" si="12"/>
        <v>2.2437471482955877E-2</v>
      </c>
      <c r="AZ54" s="7">
        <f t="shared" si="13"/>
        <v>7.2778938321713168E-3</v>
      </c>
    </row>
    <row r="55" spans="1:52" x14ac:dyDescent="0.25">
      <c r="A55" s="7">
        <v>53</v>
      </c>
      <c r="B55" s="82">
        <v>3632.06</v>
      </c>
      <c r="C55" s="43">
        <v>297.60000000000002</v>
      </c>
      <c r="D55" s="35">
        <v>207.6</v>
      </c>
      <c r="E55" s="41">
        <v>548.20000000000005</v>
      </c>
      <c r="F55" s="36">
        <v>69</v>
      </c>
      <c r="G55" s="39">
        <v>70.42</v>
      </c>
      <c r="H55" s="45">
        <v>95.9</v>
      </c>
      <c r="I55" s="36">
        <v>74.540000000000006</v>
      </c>
      <c r="J55" s="36">
        <v>24.34</v>
      </c>
      <c r="K55" s="46">
        <v>82</v>
      </c>
      <c r="L55" s="36">
        <v>76.180000000000007</v>
      </c>
      <c r="M55" s="47">
        <v>27.44</v>
      </c>
      <c r="N55" s="33">
        <v>276.39999999999998</v>
      </c>
      <c r="O55" s="47">
        <v>13.44</v>
      </c>
      <c r="P55" s="33">
        <v>59.04</v>
      </c>
      <c r="Q55" s="47">
        <v>53.96</v>
      </c>
      <c r="R55" s="33">
        <v>6.08</v>
      </c>
      <c r="S55" s="33">
        <v>65.819999999999993</v>
      </c>
      <c r="T55" s="33">
        <v>19.36</v>
      </c>
      <c r="U55" s="33">
        <v>9.98</v>
      </c>
      <c r="V55" s="56">
        <v>14.52</v>
      </c>
      <c r="W55" s="38">
        <v>14.52</v>
      </c>
      <c r="X55" s="36">
        <v>9.4</v>
      </c>
      <c r="Y55" s="41">
        <v>21.65</v>
      </c>
      <c r="Z55" s="45">
        <v>50.82</v>
      </c>
      <c r="AA55" s="39">
        <v>377.6</v>
      </c>
      <c r="AB55" s="36">
        <v>122.05</v>
      </c>
      <c r="AC55" s="36"/>
      <c r="AD55" s="41">
        <v>17.75</v>
      </c>
      <c r="AE55" s="39">
        <v>62.66</v>
      </c>
      <c r="AG55" s="86">
        <v>2020</v>
      </c>
      <c r="AH55" s="86"/>
      <c r="AI55" s="87">
        <f t="shared" si="1"/>
        <v>170.22666666666669</v>
      </c>
      <c r="AJ55" s="88">
        <f t="shared" si="2"/>
        <v>183.04666666666665</v>
      </c>
      <c r="AK55" s="89">
        <f t="shared" si="3"/>
        <v>123.85428571428574</v>
      </c>
      <c r="AL55" s="90">
        <f t="shared" si="4"/>
        <v>98.866785714285726</v>
      </c>
      <c r="AN55" s="86">
        <v>2020</v>
      </c>
      <c r="AO55" s="91">
        <f t="shared" si="5"/>
        <v>2.3595989660844273E-2</v>
      </c>
      <c r="AP55" s="92">
        <f t="shared" si="6"/>
        <v>2.1306042175037208E-2</v>
      </c>
      <c r="AQ55" s="93">
        <f t="shared" si="7"/>
        <v>3.0836928187501191E-2</v>
      </c>
      <c r="AR55" s="94">
        <f t="shared" si="0"/>
        <v>2.2736221539084261E-2</v>
      </c>
      <c r="AS55" s="7">
        <f t="shared" si="8"/>
        <v>3.4949863163053492E-2</v>
      </c>
      <c r="AU55" s="86">
        <v>2020</v>
      </c>
      <c r="AV55" s="91">
        <f t="shared" si="9"/>
        <v>-6.5988733630843385E-2</v>
      </c>
      <c r="AW55" s="92">
        <f t="shared" si="10"/>
        <v>-5.529989592024568E-2</v>
      </c>
      <c r="AX55" s="93">
        <f t="shared" si="11"/>
        <v>-5.4521660895880265E-2</v>
      </c>
      <c r="AY55" s="94">
        <f t="shared" si="12"/>
        <v>-5.6971361024148938E-2</v>
      </c>
      <c r="AZ55" s="7">
        <f t="shared" si="13"/>
        <v>-0.10434282980575511</v>
      </c>
    </row>
    <row r="56" spans="1:52" x14ac:dyDescent="0.25">
      <c r="A56" s="7">
        <v>54</v>
      </c>
      <c r="B56" s="82">
        <v>3759</v>
      </c>
      <c r="C56" s="43">
        <v>311.25</v>
      </c>
      <c r="D56" s="35">
        <v>222.6</v>
      </c>
      <c r="E56" s="41">
        <v>558.6</v>
      </c>
      <c r="F56" s="36">
        <v>63.04</v>
      </c>
      <c r="G56" s="39">
        <v>73.400000000000006</v>
      </c>
      <c r="H56" s="45">
        <v>96.9</v>
      </c>
      <c r="I56" s="36">
        <v>68.900000000000006</v>
      </c>
      <c r="J56" s="36">
        <v>25.15</v>
      </c>
      <c r="K56" s="46">
        <v>87.4</v>
      </c>
      <c r="L56" s="36">
        <v>78.02</v>
      </c>
      <c r="M56" s="47">
        <v>29.2</v>
      </c>
      <c r="N56" s="33">
        <v>276.39999999999998</v>
      </c>
      <c r="O56" s="47">
        <v>13.64</v>
      </c>
      <c r="P56" s="33">
        <v>64.08</v>
      </c>
      <c r="Q56" s="47">
        <v>58.12</v>
      </c>
      <c r="R56" s="33">
        <v>6.52</v>
      </c>
      <c r="S56" s="33">
        <v>62.16</v>
      </c>
      <c r="T56" s="33">
        <v>19.73</v>
      </c>
      <c r="U56" s="33">
        <v>10.31</v>
      </c>
      <c r="V56" s="56">
        <v>15.66</v>
      </c>
      <c r="W56" s="38">
        <v>15.66</v>
      </c>
      <c r="X56" s="36">
        <v>10.46</v>
      </c>
      <c r="Y56" s="41">
        <v>22.05</v>
      </c>
      <c r="Z56" s="45">
        <v>53.58</v>
      </c>
      <c r="AA56" s="39">
        <v>391.05</v>
      </c>
      <c r="AB56" s="36">
        <v>120.75</v>
      </c>
      <c r="AC56" s="36"/>
      <c r="AD56" s="41">
        <v>18.3</v>
      </c>
      <c r="AE56" s="39">
        <v>58.28</v>
      </c>
      <c r="AG56" s="86">
        <v>2020</v>
      </c>
      <c r="AH56" s="86"/>
      <c r="AI56" s="87">
        <f t="shared" si="1"/>
        <v>174.24333333333334</v>
      </c>
      <c r="AJ56" s="88">
        <f t="shared" si="2"/>
        <v>186.94666666666663</v>
      </c>
      <c r="AK56" s="89">
        <f t="shared" si="3"/>
        <v>127.67357142857142</v>
      </c>
      <c r="AL56" s="90">
        <f t="shared" si="4"/>
        <v>101.1146428571429</v>
      </c>
      <c r="AN56" s="86">
        <v>2020</v>
      </c>
      <c r="AO56" s="91">
        <f t="shared" si="5"/>
        <v>-7.5698735484858323E-2</v>
      </c>
      <c r="AP56" s="92">
        <f t="shared" si="6"/>
        <v>-6.4528207688467162E-2</v>
      </c>
      <c r="AQ56" s="93">
        <f t="shared" si="7"/>
        <v>-5.7490363258980687E-2</v>
      </c>
      <c r="AR56" s="94">
        <f t="shared" si="0"/>
        <v>-6.2001758965248475E-2</v>
      </c>
      <c r="AS56" s="7">
        <f t="shared" si="8"/>
        <v>-8.6592178770950202E-3</v>
      </c>
      <c r="AU56" s="86">
        <v>2020</v>
      </c>
      <c r="AV56" s="91">
        <f t="shared" si="9"/>
        <v>2.3595989660844273E-2</v>
      </c>
      <c r="AW56" s="92">
        <f t="shared" si="10"/>
        <v>2.1306042175037208E-2</v>
      </c>
      <c r="AX56" s="93">
        <f t="shared" si="11"/>
        <v>3.0836928187501191E-2</v>
      </c>
      <c r="AY56" s="94">
        <f t="shared" si="12"/>
        <v>2.2736221539084261E-2</v>
      </c>
      <c r="AZ56" s="7">
        <f t="shared" si="13"/>
        <v>3.4949863163053492E-2</v>
      </c>
    </row>
    <row r="57" spans="1:52" x14ac:dyDescent="0.25">
      <c r="A57" s="7">
        <v>55</v>
      </c>
      <c r="B57" s="82">
        <v>3726.45</v>
      </c>
      <c r="C57" s="43">
        <v>287.95</v>
      </c>
      <c r="D57" s="35">
        <v>224.4</v>
      </c>
      <c r="E57" s="41">
        <v>525</v>
      </c>
      <c r="F57" s="36">
        <v>49.07</v>
      </c>
      <c r="G57" s="39">
        <v>68.14</v>
      </c>
      <c r="H57" s="45">
        <v>100.1</v>
      </c>
      <c r="I57" s="36">
        <v>53.14</v>
      </c>
      <c r="J57" s="36">
        <v>21.8</v>
      </c>
      <c r="K57" s="46">
        <v>82.48</v>
      </c>
      <c r="L57" s="36">
        <v>75.69</v>
      </c>
      <c r="M57" s="47">
        <v>26.4</v>
      </c>
      <c r="N57" s="33">
        <v>253.2</v>
      </c>
      <c r="O57" s="47">
        <v>12.7</v>
      </c>
      <c r="P57" s="33">
        <v>57</v>
      </c>
      <c r="Q57" s="47">
        <v>59.8</v>
      </c>
      <c r="R57" s="33">
        <v>6.24</v>
      </c>
      <c r="S57" s="33">
        <v>55.16</v>
      </c>
      <c r="T57" s="33">
        <v>18</v>
      </c>
      <c r="U57" s="33">
        <v>10.3</v>
      </c>
      <c r="V57" s="56">
        <v>14.16</v>
      </c>
      <c r="W57" s="38">
        <v>14.16</v>
      </c>
      <c r="X57" s="36">
        <v>10.49</v>
      </c>
      <c r="Y57" s="41">
        <v>23.26</v>
      </c>
      <c r="Z57" s="45">
        <v>51.78</v>
      </c>
      <c r="AA57" s="39">
        <v>357.6</v>
      </c>
      <c r="AB57" s="36">
        <v>122.35</v>
      </c>
      <c r="AC57" s="36"/>
      <c r="AD57" s="41">
        <v>17.88</v>
      </c>
      <c r="AE57" s="39">
        <v>57.42</v>
      </c>
      <c r="AG57" s="86">
        <v>2020</v>
      </c>
      <c r="AH57" s="86"/>
      <c r="AI57" s="87">
        <f t="shared" si="1"/>
        <v>161.05333333333334</v>
      </c>
      <c r="AJ57" s="88">
        <f t="shared" si="2"/>
        <v>174.88333333333333</v>
      </c>
      <c r="AK57" s="89">
        <f t="shared" si="3"/>
        <v>120.33357142857143</v>
      </c>
      <c r="AL57" s="90">
        <f t="shared" si="4"/>
        <v>94.845357142857139</v>
      </c>
      <c r="AN57" s="86">
        <v>2020</v>
      </c>
      <c r="AO57" s="91">
        <f t="shared" si="5"/>
        <v>4.8845103071446357E-2</v>
      </c>
      <c r="AP57" s="92">
        <f t="shared" si="6"/>
        <v>5.5446488134947222E-2</v>
      </c>
      <c r="AQ57" s="93">
        <f t="shared" si="7"/>
        <v>4.4483489348062261E-2</v>
      </c>
      <c r="AR57" s="94">
        <f t="shared" si="0"/>
        <v>3.7195886537107557E-2</v>
      </c>
      <c r="AS57" s="7">
        <f t="shared" si="8"/>
        <v>-9.4916072938050679E-3</v>
      </c>
      <c r="AU57" s="86">
        <v>2020</v>
      </c>
      <c r="AV57" s="91">
        <f t="shared" si="9"/>
        <v>-7.5698735484858323E-2</v>
      </c>
      <c r="AW57" s="92">
        <f t="shared" si="10"/>
        <v>-6.4528207688467162E-2</v>
      </c>
      <c r="AX57" s="93">
        <f t="shared" si="11"/>
        <v>-5.7490363258980687E-2</v>
      </c>
      <c r="AY57" s="94">
        <f t="shared" si="12"/>
        <v>-6.2001758965248475E-2</v>
      </c>
      <c r="AZ57" s="7">
        <f t="shared" si="13"/>
        <v>-8.6592178770950202E-3</v>
      </c>
    </row>
    <row r="58" spans="1:52" x14ac:dyDescent="0.25">
      <c r="A58" s="7">
        <v>56</v>
      </c>
      <c r="B58" s="82">
        <v>3691.08</v>
      </c>
      <c r="C58" s="43">
        <v>294.95</v>
      </c>
      <c r="D58" s="35">
        <v>227.6</v>
      </c>
      <c r="E58" s="41">
        <v>560</v>
      </c>
      <c r="F58" s="36">
        <v>53.73</v>
      </c>
      <c r="G58" s="39">
        <v>67.28</v>
      </c>
      <c r="H58" s="45">
        <v>104.5</v>
      </c>
      <c r="I58" s="36">
        <v>55.5</v>
      </c>
      <c r="J58" s="36">
        <v>22.5</v>
      </c>
      <c r="K58" s="46">
        <v>86.78</v>
      </c>
      <c r="L58" s="36">
        <v>75.47</v>
      </c>
      <c r="M58" s="47">
        <v>27.19</v>
      </c>
      <c r="N58" s="33">
        <v>257.2</v>
      </c>
      <c r="O58" s="47">
        <v>12.49</v>
      </c>
      <c r="P58" s="33">
        <v>62.64</v>
      </c>
      <c r="Q58" s="47">
        <v>61.08</v>
      </c>
      <c r="R58" s="33">
        <v>6.22</v>
      </c>
      <c r="S58" s="33">
        <v>58.22</v>
      </c>
      <c r="T58" s="33">
        <v>18.13</v>
      </c>
      <c r="U58" s="33">
        <v>10.29</v>
      </c>
      <c r="V58" s="56">
        <v>13.8</v>
      </c>
      <c r="W58" s="38">
        <v>13.8</v>
      </c>
      <c r="X58" s="36">
        <v>10.94</v>
      </c>
      <c r="Y58" s="41">
        <v>22.5</v>
      </c>
      <c r="Z58" s="45">
        <v>51.34</v>
      </c>
      <c r="AA58" s="39">
        <v>380.3</v>
      </c>
      <c r="AB58" s="36">
        <v>122.6</v>
      </c>
      <c r="AC58" s="36"/>
      <c r="AD58" s="41">
        <v>18.22</v>
      </c>
      <c r="AE58" s="39">
        <v>59.18</v>
      </c>
      <c r="AG58" s="86">
        <v>2020</v>
      </c>
      <c r="AH58" s="86"/>
      <c r="AI58" s="87">
        <f t="shared" si="1"/>
        <v>168.92000000000002</v>
      </c>
      <c r="AJ58" s="88">
        <f t="shared" si="2"/>
        <v>184.58</v>
      </c>
      <c r="AK58" s="89">
        <f t="shared" si="3"/>
        <v>125.68642857142858</v>
      </c>
      <c r="AL58" s="90">
        <f t="shared" si="4"/>
        <v>98.373214285714297</v>
      </c>
      <c r="AN58" s="86">
        <v>2020</v>
      </c>
      <c r="AO58" s="91">
        <f t="shared" si="5"/>
        <v>9.6219117530980947E-2</v>
      </c>
      <c r="AP58" s="92">
        <f t="shared" si="6"/>
        <v>8.8841333477805345E-2</v>
      </c>
      <c r="AQ58" s="93">
        <f t="shared" si="7"/>
        <v>6.8316274629036985E-2</v>
      </c>
      <c r="AR58" s="94">
        <f t="shared" si="0"/>
        <v>6.1613026193976815E-2</v>
      </c>
      <c r="AS58" s="7">
        <f t="shared" si="8"/>
        <v>7.9440163854481688E-2</v>
      </c>
      <c r="AU58" s="86">
        <v>2020</v>
      </c>
      <c r="AV58" s="91">
        <f t="shared" si="9"/>
        <v>4.8845103071446357E-2</v>
      </c>
      <c r="AW58" s="92">
        <f t="shared" si="10"/>
        <v>5.5446488134947222E-2</v>
      </c>
      <c r="AX58" s="93">
        <f t="shared" si="11"/>
        <v>4.4483489348062261E-2</v>
      </c>
      <c r="AY58" s="94">
        <f t="shared" si="12"/>
        <v>3.7195886537107557E-2</v>
      </c>
      <c r="AZ58" s="7">
        <f t="shared" si="13"/>
        <v>-9.4916072938050679E-3</v>
      </c>
    </row>
    <row r="59" spans="1:52" x14ac:dyDescent="0.25">
      <c r="A59" s="7">
        <v>57</v>
      </c>
      <c r="B59" s="82">
        <v>3984.3</v>
      </c>
      <c r="C59" s="43">
        <v>311</v>
      </c>
      <c r="D59" s="35">
        <v>227</v>
      </c>
      <c r="E59" s="41">
        <v>606.20000000000005</v>
      </c>
      <c r="F59" s="36">
        <v>63.78</v>
      </c>
      <c r="G59" s="39">
        <v>69.72</v>
      </c>
      <c r="H59" s="45">
        <v>110.3</v>
      </c>
      <c r="I59" s="36">
        <v>66.2</v>
      </c>
      <c r="J59" s="36">
        <v>25</v>
      </c>
      <c r="K59" s="46">
        <v>86.86</v>
      </c>
      <c r="L59" s="36">
        <v>73.45</v>
      </c>
      <c r="M59" s="47">
        <v>27.44</v>
      </c>
      <c r="N59" s="33">
        <v>265.60000000000002</v>
      </c>
      <c r="O59" s="47">
        <v>13.72</v>
      </c>
      <c r="P59" s="33">
        <v>69.78</v>
      </c>
      <c r="Q59" s="47">
        <v>58.74</v>
      </c>
      <c r="R59" s="33">
        <v>6.83</v>
      </c>
      <c r="S59" s="33">
        <v>64.66</v>
      </c>
      <c r="T59" s="33">
        <v>18.72</v>
      </c>
      <c r="U59" s="33">
        <v>10.41</v>
      </c>
      <c r="V59" s="56">
        <v>14.67</v>
      </c>
      <c r="W59" s="38">
        <v>14.67</v>
      </c>
      <c r="X59" s="36">
        <v>11.14</v>
      </c>
      <c r="Y59" s="41">
        <v>25.36</v>
      </c>
      <c r="Z59" s="45">
        <v>51.22</v>
      </c>
      <c r="AA59" s="39">
        <v>419.7</v>
      </c>
      <c r="AB59" s="36">
        <v>127.1</v>
      </c>
      <c r="AC59" s="36"/>
      <c r="AD59" s="41">
        <v>18.79</v>
      </c>
      <c r="AE59" s="39">
        <v>66.099999999999994</v>
      </c>
      <c r="AG59" s="86">
        <v>2020</v>
      </c>
      <c r="AH59" s="86"/>
      <c r="AI59" s="87">
        <f t="shared" si="1"/>
        <v>185.17333333333332</v>
      </c>
      <c r="AJ59" s="88">
        <f t="shared" si="2"/>
        <v>200.97833333333332</v>
      </c>
      <c r="AK59" s="89">
        <f t="shared" si="3"/>
        <v>134.27285714285713</v>
      </c>
      <c r="AL59" s="90">
        <f t="shared" si="4"/>
        <v>104.43428571428571</v>
      </c>
      <c r="AN59" s="86">
        <v>2020</v>
      </c>
      <c r="AO59" s="91">
        <f t="shared" si="5"/>
        <v>-3.1376008064516146E-2</v>
      </c>
      <c r="AP59" s="92">
        <f t="shared" si="6"/>
        <v>-1.9214343171320352E-2</v>
      </c>
      <c r="AQ59" s="93">
        <f t="shared" si="7"/>
        <v>-2.2268089497930511E-2</v>
      </c>
      <c r="AR59" s="94">
        <f t="shared" si="0"/>
        <v>-2.968715802144882E-2</v>
      </c>
      <c r="AS59" s="7">
        <f t="shared" si="8"/>
        <v>-3.341364857063979E-2</v>
      </c>
      <c r="AU59" s="86">
        <v>2020</v>
      </c>
      <c r="AV59" s="91">
        <f t="shared" si="9"/>
        <v>9.6219117530980947E-2</v>
      </c>
      <c r="AW59" s="92">
        <f t="shared" si="10"/>
        <v>8.8841333477805345E-2</v>
      </c>
      <c r="AX59" s="93">
        <f t="shared" si="11"/>
        <v>6.8316274629036985E-2</v>
      </c>
      <c r="AY59" s="94">
        <f t="shared" si="12"/>
        <v>6.1613026193976815E-2</v>
      </c>
      <c r="AZ59" s="7">
        <f t="shared" si="13"/>
        <v>7.9440163854481688E-2</v>
      </c>
    </row>
    <row r="60" spans="1:52" x14ac:dyDescent="0.25">
      <c r="A60" s="7">
        <v>58</v>
      </c>
      <c r="B60" s="82">
        <v>3851.17</v>
      </c>
      <c r="C60" s="43">
        <v>311.39999999999998</v>
      </c>
      <c r="D60" s="35">
        <v>220.6</v>
      </c>
      <c r="E60" s="41">
        <v>603.4</v>
      </c>
      <c r="F60" s="36">
        <v>55</v>
      </c>
      <c r="G60" s="39">
        <v>67.760000000000005</v>
      </c>
      <c r="H60" s="45">
        <v>98.84</v>
      </c>
      <c r="I60" s="36">
        <v>57.04</v>
      </c>
      <c r="J60" s="36">
        <v>26.5</v>
      </c>
      <c r="K60" s="46">
        <v>86.36</v>
      </c>
      <c r="L60" s="36">
        <v>71.66</v>
      </c>
      <c r="M60" s="47">
        <v>25.43</v>
      </c>
      <c r="N60" s="33">
        <v>257.39999999999998</v>
      </c>
      <c r="O60" s="47">
        <v>13.45</v>
      </c>
      <c r="P60" s="33">
        <v>65.260000000000005</v>
      </c>
      <c r="Q60" s="47">
        <v>55.84</v>
      </c>
      <c r="R60" s="33">
        <v>6.55</v>
      </c>
      <c r="S60" s="33">
        <v>63.5</v>
      </c>
      <c r="T60" s="33">
        <v>17.940000000000001</v>
      </c>
      <c r="U60" s="33">
        <v>9.77</v>
      </c>
      <c r="V60" s="56">
        <v>13.78</v>
      </c>
      <c r="W60" s="38">
        <v>13.78</v>
      </c>
      <c r="X60" s="36">
        <v>11.19</v>
      </c>
      <c r="Y60" s="41">
        <v>23.4</v>
      </c>
      <c r="Z60" s="45">
        <v>50.16</v>
      </c>
      <c r="AA60" s="39">
        <v>405.95</v>
      </c>
      <c r="AB60" s="36">
        <v>123.2</v>
      </c>
      <c r="AC60" s="36"/>
      <c r="AD60" s="41">
        <v>17.809999999999999</v>
      </c>
      <c r="AE60" s="39">
        <v>64.38</v>
      </c>
      <c r="AG60" s="86">
        <v>2020</v>
      </c>
      <c r="AH60" s="86"/>
      <c r="AI60" s="87">
        <f t="shared" si="1"/>
        <v>179.36333333333332</v>
      </c>
      <c r="AJ60" s="88">
        <f t="shared" si="2"/>
        <v>197.11666666666665</v>
      </c>
      <c r="AK60" s="89">
        <f t="shared" si="3"/>
        <v>131.28285714285715</v>
      </c>
      <c r="AL60" s="90">
        <f t="shared" si="4"/>
        <v>101.33392857142857</v>
      </c>
      <c r="AN60" s="86">
        <v>2020</v>
      </c>
      <c r="AO60" s="91">
        <f t="shared" si="5"/>
        <v>0.10801167091007098</v>
      </c>
      <c r="AP60" s="92">
        <f t="shared" si="6"/>
        <v>8.491587046588335E-2</v>
      </c>
      <c r="AQ60" s="93">
        <f t="shared" si="7"/>
        <v>8.4795098914013434E-2</v>
      </c>
      <c r="AR60" s="94">
        <f t="shared" si="0"/>
        <v>9.2678027032266214E-2</v>
      </c>
      <c r="AS60" s="7">
        <f t="shared" si="8"/>
        <v>4.8528109639408248E-2</v>
      </c>
      <c r="AU60" s="86">
        <v>2020</v>
      </c>
      <c r="AV60" s="91">
        <f t="shared" si="9"/>
        <v>-3.1376008064516146E-2</v>
      </c>
      <c r="AW60" s="92">
        <f t="shared" si="10"/>
        <v>-1.9214343171320352E-2</v>
      </c>
      <c r="AX60" s="93">
        <f t="shared" si="11"/>
        <v>-2.2268089497930511E-2</v>
      </c>
      <c r="AY60" s="94">
        <f t="shared" si="12"/>
        <v>-2.968715802144882E-2</v>
      </c>
      <c r="AZ60" s="7">
        <f t="shared" si="13"/>
        <v>-3.341364857063979E-2</v>
      </c>
    </row>
    <row r="61" spans="1:52" x14ac:dyDescent="0.25">
      <c r="A61" s="7">
        <v>59</v>
      </c>
      <c r="B61" s="82">
        <v>4038.06</v>
      </c>
      <c r="C61" s="43">
        <v>339.15</v>
      </c>
      <c r="D61" s="35">
        <v>238.3</v>
      </c>
      <c r="E61" s="41">
        <v>641.20000000000005</v>
      </c>
      <c r="F61" s="36">
        <v>55.98</v>
      </c>
      <c r="G61" s="39">
        <v>75.900000000000006</v>
      </c>
      <c r="H61" s="45">
        <v>109.05</v>
      </c>
      <c r="I61" s="36">
        <v>68.98</v>
      </c>
      <c r="J61" s="36">
        <v>30.48</v>
      </c>
      <c r="K61" s="46">
        <v>89.92</v>
      </c>
      <c r="L61" s="36">
        <v>74.33</v>
      </c>
      <c r="M61" s="47">
        <v>27.78</v>
      </c>
      <c r="N61" s="33">
        <v>310.2</v>
      </c>
      <c r="O61" s="47">
        <v>15.81</v>
      </c>
      <c r="P61" s="33">
        <v>69.099999999999994</v>
      </c>
      <c r="Q61" s="47">
        <v>54.92</v>
      </c>
      <c r="R61" s="33">
        <v>7.05</v>
      </c>
      <c r="S61" s="33">
        <v>66.78</v>
      </c>
      <c r="T61" s="33">
        <v>20.079999999999998</v>
      </c>
      <c r="U61" s="33">
        <v>10.39</v>
      </c>
      <c r="V61" s="56">
        <v>15.53</v>
      </c>
      <c r="W61" s="38">
        <v>15.53</v>
      </c>
      <c r="X61" s="36">
        <v>11.65</v>
      </c>
      <c r="Y61" s="41">
        <v>26.63</v>
      </c>
      <c r="Z61" s="45">
        <v>58.52</v>
      </c>
      <c r="AA61" s="39">
        <v>448.35</v>
      </c>
      <c r="AB61" s="36">
        <v>127.65</v>
      </c>
      <c r="AC61" s="36"/>
      <c r="AD61" s="41">
        <v>19.09</v>
      </c>
      <c r="AE61" s="39">
        <v>71.959999999999994</v>
      </c>
      <c r="AG61" s="86">
        <v>2020</v>
      </c>
      <c r="AH61" s="86"/>
      <c r="AI61" s="87">
        <f t="shared" si="1"/>
        <v>198.73666666666668</v>
      </c>
      <c r="AJ61" s="88">
        <f t="shared" si="2"/>
        <v>213.85500000000002</v>
      </c>
      <c r="AK61" s="89">
        <f t="shared" si="3"/>
        <v>142.41500000000002</v>
      </c>
      <c r="AL61" s="90">
        <f t="shared" si="4"/>
        <v>110.72535714285716</v>
      </c>
      <c r="AN61" s="86">
        <v>2020</v>
      </c>
      <c r="AO61" s="91">
        <f t="shared" si="5"/>
        <v>4.5504100904043818E-2</v>
      </c>
      <c r="AP61" s="92">
        <f t="shared" si="6"/>
        <v>3.3122131038943875E-2</v>
      </c>
      <c r="AQ61" s="93">
        <f t="shared" si="7"/>
        <v>3.7315491446025258E-2</v>
      </c>
      <c r="AR61" s="94">
        <f t="shared" si="0"/>
        <v>5.0001451467756197E-2</v>
      </c>
      <c r="AS61" s="7">
        <f t="shared" si="8"/>
        <v>4.5383179051326571E-2</v>
      </c>
      <c r="AU61" s="86">
        <v>2020</v>
      </c>
      <c r="AV61" s="91">
        <f t="shared" si="9"/>
        <v>0.10801167091007098</v>
      </c>
      <c r="AW61" s="92">
        <f t="shared" si="10"/>
        <v>8.491587046588335E-2</v>
      </c>
      <c r="AX61" s="93">
        <f t="shared" si="11"/>
        <v>8.4795098914013434E-2</v>
      </c>
      <c r="AY61" s="94">
        <f t="shared" si="12"/>
        <v>9.2678027032266214E-2</v>
      </c>
      <c r="AZ61" s="7">
        <f t="shared" si="13"/>
        <v>4.8528109639408248E-2</v>
      </c>
    </row>
    <row r="62" spans="1:52" x14ac:dyDescent="0.25">
      <c r="A62" s="7">
        <v>60</v>
      </c>
      <c r="B62" s="82">
        <v>4221.32</v>
      </c>
      <c r="C62" s="43">
        <v>363.5</v>
      </c>
      <c r="D62" s="35">
        <v>253.8</v>
      </c>
      <c r="E62" s="41">
        <v>656.2</v>
      </c>
      <c r="F62" s="36">
        <v>60.01</v>
      </c>
      <c r="G62" s="39">
        <v>78.7</v>
      </c>
      <c r="H62" s="45">
        <v>112.05</v>
      </c>
      <c r="I62" s="36">
        <v>81.98</v>
      </c>
      <c r="J62" s="36">
        <v>32.85</v>
      </c>
      <c r="K62" s="46">
        <v>89.5</v>
      </c>
      <c r="L62" s="36">
        <v>76.38</v>
      </c>
      <c r="M62" s="47">
        <v>30</v>
      </c>
      <c r="N62" s="33">
        <v>337.6</v>
      </c>
      <c r="O62" s="47">
        <v>16.45</v>
      </c>
      <c r="P62" s="33">
        <v>74.66</v>
      </c>
      <c r="Q62" s="47">
        <v>56.12</v>
      </c>
      <c r="R62" s="33">
        <v>7.44</v>
      </c>
      <c r="S62" s="33">
        <v>68.52</v>
      </c>
      <c r="T62" s="33">
        <v>21.71</v>
      </c>
      <c r="U62" s="33">
        <v>10.59</v>
      </c>
      <c r="V62" s="56">
        <v>17.3</v>
      </c>
      <c r="W62" s="38">
        <v>17.3</v>
      </c>
      <c r="X62" s="36">
        <v>11.43</v>
      </c>
      <c r="Y62" s="41">
        <v>26</v>
      </c>
      <c r="Z62" s="45">
        <v>57.66</v>
      </c>
      <c r="AA62" s="39">
        <v>472.1</v>
      </c>
      <c r="AB62" s="36">
        <v>132.85</v>
      </c>
      <c r="AC62" s="36"/>
      <c r="AD62" s="41">
        <v>20.09</v>
      </c>
      <c r="AE62" s="39">
        <v>72.540000000000006</v>
      </c>
      <c r="AG62" s="86">
        <v>2020</v>
      </c>
      <c r="AH62" s="86"/>
      <c r="AI62" s="87">
        <f t="shared" si="1"/>
        <v>207.78</v>
      </c>
      <c r="AJ62" s="88">
        <f t="shared" si="2"/>
        <v>220.93833333333336</v>
      </c>
      <c r="AK62" s="89">
        <f t="shared" si="3"/>
        <v>147.72928571428571</v>
      </c>
      <c r="AL62" s="90">
        <f t="shared" si="4"/>
        <v>116.26178571428571</v>
      </c>
      <c r="AN62" s="86">
        <v>2020</v>
      </c>
      <c r="AO62" s="91">
        <f t="shared" si="5"/>
        <v>4.8111784900696265E-2</v>
      </c>
      <c r="AP62" s="92">
        <f t="shared" si="6"/>
        <v>3.373490340441896E-2</v>
      </c>
      <c r="AQ62" s="93">
        <f t="shared" si="7"/>
        <v>2.4629994052828071E-2</v>
      </c>
      <c r="AR62" s="94">
        <f t="shared" si="0"/>
        <v>2.8688335744763253E-2</v>
      </c>
      <c r="AS62" s="7">
        <f t="shared" si="8"/>
        <v>1.7705362303734543E-2</v>
      </c>
      <c r="AU62" s="86">
        <v>2020</v>
      </c>
      <c r="AV62" s="91">
        <f t="shared" si="9"/>
        <v>4.5504100904043818E-2</v>
      </c>
      <c r="AW62" s="92">
        <f t="shared" si="10"/>
        <v>3.3122131038943875E-2</v>
      </c>
      <c r="AX62" s="93">
        <f t="shared" si="11"/>
        <v>3.7315491446025258E-2</v>
      </c>
      <c r="AY62" s="94">
        <f t="shared" si="12"/>
        <v>5.0001451467756197E-2</v>
      </c>
      <c r="AZ62" s="7">
        <f t="shared" si="13"/>
        <v>4.5383179051326571E-2</v>
      </c>
    </row>
    <row r="63" spans="1:52" x14ac:dyDescent="0.25">
      <c r="A63" s="7">
        <v>61</v>
      </c>
      <c r="B63" s="82">
        <v>4296.0600000000004</v>
      </c>
      <c r="C63" s="43">
        <v>363.7</v>
      </c>
      <c r="D63" s="35">
        <v>254.6</v>
      </c>
      <c r="E63" s="41">
        <v>671.4</v>
      </c>
      <c r="F63" s="36">
        <v>72.290000000000006</v>
      </c>
      <c r="G63" s="39">
        <v>81.78</v>
      </c>
      <c r="H63" s="45">
        <v>109.65</v>
      </c>
      <c r="I63" s="36">
        <v>91.92</v>
      </c>
      <c r="J63" s="36">
        <v>33</v>
      </c>
      <c r="K63" s="46">
        <v>90.83</v>
      </c>
      <c r="L63" s="36">
        <v>77.28</v>
      </c>
      <c r="M63" s="47">
        <v>30.98</v>
      </c>
      <c r="N63" s="33">
        <v>345.8</v>
      </c>
      <c r="O63" s="47">
        <v>16.36</v>
      </c>
      <c r="P63" s="33">
        <v>75.86</v>
      </c>
      <c r="Q63" s="47">
        <v>58.56</v>
      </c>
      <c r="R63" s="33">
        <v>7.46</v>
      </c>
      <c r="S63" s="33">
        <v>73.98</v>
      </c>
      <c r="T63" s="33">
        <v>22.38</v>
      </c>
      <c r="U63" s="33">
        <v>10.6</v>
      </c>
      <c r="V63" s="56">
        <v>17.68</v>
      </c>
      <c r="W63" s="38">
        <v>17.68</v>
      </c>
      <c r="X63" s="36">
        <v>11.47</v>
      </c>
      <c r="Y63" s="41">
        <v>25.65</v>
      </c>
      <c r="Z63" s="45">
        <v>61.04</v>
      </c>
      <c r="AA63" s="39">
        <v>492.35</v>
      </c>
      <c r="AB63" s="36">
        <v>135.25</v>
      </c>
      <c r="AC63" s="36"/>
      <c r="AD63" s="41">
        <v>19.97</v>
      </c>
      <c r="AE63" s="39">
        <v>79.2</v>
      </c>
      <c r="AG63" s="86">
        <v>2020</v>
      </c>
      <c r="AH63" s="86"/>
      <c r="AI63" s="87">
        <f t="shared" si="1"/>
        <v>217.77666666666667</v>
      </c>
      <c r="AJ63" s="88">
        <f t="shared" si="2"/>
        <v>228.39166666666668</v>
      </c>
      <c r="AK63" s="89">
        <f t="shared" si="3"/>
        <v>151.3678571428571</v>
      </c>
      <c r="AL63" s="90">
        <f t="shared" si="4"/>
        <v>119.59714285714286</v>
      </c>
      <c r="AN63" s="86">
        <v>2020</v>
      </c>
      <c r="AO63" s="91">
        <f t="shared" si="5"/>
        <v>-2.5025637885907528E-2</v>
      </c>
      <c r="AP63" s="92">
        <f t="shared" si="6"/>
        <v>-3.1641551428467272E-2</v>
      </c>
      <c r="AQ63" s="93">
        <f t="shared" si="7"/>
        <v>-4.0176485855177628E-2</v>
      </c>
      <c r="AR63" s="94">
        <f t="shared" si="0"/>
        <v>-4.5282973792971776E-2</v>
      </c>
      <c r="AS63" s="7">
        <f t="shared" si="8"/>
        <v>-1.722508531072784E-3</v>
      </c>
      <c r="AU63" s="86">
        <v>2020</v>
      </c>
      <c r="AV63" s="91">
        <f t="shared" si="9"/>
        <v>4.8111784900696265E-2</v>
      </c>
      <c r="AW63" s="92">
        <f t="shared" si="10"/>
        <v>3.373490340441896E-2</v>
      </c>
      <c r="AX63" s="93">
        <f t="shared" si="11"/>
        <v>2.4629994052828071E-2</v>
      </c>
      <c r="AY63" s="94">
        <f t="shared" si="12"/>
        <v>2.8688335744763253E-2</v>
      </c>
      <c r="AZ63" s="7">
        <f t="shared" si="13"/>
        <v>1.7705362303734543E-2</v>
      </c>
    </row>
    <row r="64" spans="1:52" x14ac:dyDescent="0.25">
      <c r="A64" s="7">
        <v>62</v>
      </c>
      <c r="B64" s="82">
        <v>4288.66</v>
      </c>
      <c r="C64" s="43">
        <v>341.65</v>
      </c>
      <c r="D64" s="35">
        <v>240</v>
      </c>
      <c r="E64" s="41">
        <v>645</v>
      </c>
      <c r="F64" s="36">
        <v>68.17</v>
      </c>
      <c r="G64" s="39">
        <v>79.48</v>
      </c>
      <c r="H64" s="45">
        <v>102.55</v>
      </c>
      <c r="I64" s="36">
        <v>87</v>
      </c>
      <c r="J64" s="36">
        <v>32.25</v>
      </c>
      <c r="K64" s="46">
        <v>88.35</v>
      </c>
      <c r="L64" s="36">
        <v>76.58</v>
      </c>
      <c r="M64" s="47">
        <v>29.88</v>
      </c>
      <c r="N64" s="33">
        <v>319.2</v>
      </c>
      <c r="O64" s="47">
        <v>15.49</v>
      </c>
      <c r="P64" s="33">
        <v>71.64</v>
      </c>
      <c r="Q64" s="47">
        <v>55.72</v>
      </c>
      <c r="R64" s="33">
        <v>7.01</v>
      </c>
      <c r="S64" s="33">
        <v>72.5</v>
      </c>
      <c r="T64" s="33">
        <v>21.72</v>
      </c>
      <c r="U64" s="33">
        <v>9.85</v>
      </c>
      <c r="V64" s="56">
        <v>16.260000000000002</v>
      </c>
      <c r="W64" s="38">
        <v>16.260000000000002</v>
      </c>
      <c r="X64" s="36">
        <v>10.94</v>
      </c>
      <c r="Y64" s="41">
        <v>26.02</v>
      </c>
      <c r="Z64" s="45">
        <v>57.12</v>
      </c>
      <c r="AA64" s="39">
        <v>479.5</v>
      </c>
      <c r="AB64" s="36">
        <v>129.94999999999999</v>
      </c>
      <c r="AC64" s="36"/>
      <c r="AD64" s="41">
        <v>18.989999999999998</v>
      </c>
      <c r="AE64" s="39">
        <v>78</v>
      </c>
      <c r="AG64" s="86">
        <v>2020</v>
      </c>
      <c r="AH64" s="86"/>
      <c r="AI64" s="87">
        <f t="shared" si="1"/>
        <v>212.32666666666668</v>
      </c>
      <c r="AJ64" s="88">
        <f t="shared" si="2"/>
        <v>221.16499999999999</v>
      </c>
      <c r="AK64" s="89">
        <f t="shared" si="3"/>
        <v>145.28642857142856</v>
      </c>
      <c r="AL64" s="90">
        <f t="shared" si="4"/>
        <v>114.18142857142855</v>
      </c>
      <c r="AN64" s="86">
        <v>2020</v>
      </c>
      <c r="AO64" s="91">
        <f t="shared" si="5"/>
        <v>2.7316399259002672E-3</v>
      </c>
      <c r="AP64" s="92">
        <f t="shared" si="6"/>
        <v>-2.0874309527576457E-3</v>
      </c>
      <c r="AQ64" s="93">
        <f t="shared" si="7"/>
        <v>3.1612430617352807E-3</v>
      </c>
      <c r="AR64" s="94">
        <f t="shared" si="0"/>
        <v>3.5344752086282147E-4</v>
      </c>
      <c r="AS64" s="7">
        <f t="shared" si="8"/>
        <v>-1.6846753997752213E-2</v>
      </c>
      <c r="AU64" s="86">
        <v>2020</v>
      </c>
      <c r="AV64" s="91">
        <f t="shared" si="9"/>
        <v>-2.5025637885907528E-2</v>
      </c>
      <c r="AW64" s="92">
        <f t="shared" si="10"/>
        <v>-3.1641551428467272E-2</v>
      </c>
      <c r="AX64" s="93">
        <f t="shared" si="11"/>
        <v>-4.0176485855177628E-2</v>
      </c>
      <c r="AY64" s="94">
        <f t="shared" si="12"/>
        <v>-4.5282973792971776E-2</v>
      </c>
      <c r="AZ64" s="7">
        <f t="shared" si="13"/>
        <v>-1.722508531072784E-3</v>
      </c>
    </row>
    <row r="65" spans="1:52" x14ac:dyDescent="0.25">
      <c r="A65" s="7">
        <v>63</v>
      </c>
      <c r="B65" s="82">
        <v>4216.41</v>
      </c>
      <c r="C65" s="43">
        <v>350</v>
      </c>
      <c r="D65" s="35">
        <v>246.3</v>
      </c>
      <c r="E65" s="41">
        <v>639.79999999999995</v>
      </c>
      <c r="F65" s="36">
        <v>60.93</v>
      </c>
      <c r="G65" s="39">
        <v>79.22</v>
      </c>
      <c r="H65" s="45">
        <v>99.42</v>
      </c>
      <c r="I65" s="36">
        <v>84.9</v>
      </c>
      <c r="J65" s="36">
        <v>33.57</v>
      </c>
      <c r="K65" s="46">
        <v>93.06</v>
      </c>
      <c r="L65" s="36">
        <v>80.069999999999993</v>
      </c>
      <c r="M65" s="47">
        <v>28.25</v>
      </c>
      <c r="N65" s="33">
        <v>311</v>
      </c>
      <c r="O65" s="47">
        <v>15.35</v>
      </c>
      <c r="P65" s="33">
        <v>73</v>
      </c>
      <c r="Q65" s="47">
        <v>57.12</v>
      </c>
      <c r="R65" s="33">
        <v>6.7</v>
      </c>
      <c r="S65" s="33">
        <v>73</v>
      </c>
      <c r="T65" s="33">
        <v>21.45</v>
      </c>
      <c r="U65" s="33">
        <v>9.4499999999999993</v>
      </c>
      <c r="V65" s="56">
        <v>15.44</v>
      </c>
      <c r="W65" s="38">
        <v>15.44</v>
      </c>
      <c r="X65" s="36">
        <v>11.21</v>
      </c>
      <c r="Y65" s="41">
        <v>26.58</v>
      </c>
      <c r="Z65" s="45">
        <v>57.58</v>
      </c>
      <c r="AA65" s="39">
        <v>481.5</v>
      </c>
      <c r="AB65" s="36">
        <v>130.75</v>
      </c>
      <c r="AC65" s="36"/>
      <c r="AD65" s="41">
        <v>19.12</v>
      </c>
      <c r="AE65" s="39">
        <v>78</v>
      </c>
      <c r="AG65" s="86">
        <v>2020</v>
      </c>
      <c r="AH65" s="86"/>
      <c r="AI65" s="87">
        <f t="shared" si="1"/>
        <v>212.90666666666667</v>
      </c>
      <c r="AJ65" s="88">
        <f t="shared" si="2"/>
        <v>220.70333333333335</v>
      </c>
      <c r="AK65" s="89">
        <f t="shared" si="3"/>
        <v>145.74571428571429</v>
      </c>
      <c r="AL65" s="90">
        <f t="shared" si="4"/>
        <v>114.2217857142857</v>
      </c>
      <c r="AN65" s="86">
        <v>2020</v>
      </c>
      <c r="AO65" s="91">
        <f t="shared" si="5"/>
        <v>-1.1335170340681332E-2</v>
      </c>
      <c r="AP65" s="92">
        <f t="shared" si="6"/>
        <v>-1.2588542689281378E-2</v>
      </c>
      <c r="AQ65" s="93">
        <f t="shared" si="7"/>
        <v>-1.1757268040226705E-2</v>
      </c>
      <c r="AR65" s="94">
        <f t="shared" si="0"/>
        <v>-4.9715309501250421E-3</v>
      </c>
      <c r="AS65" s="7">
        <f t="shared" si="8"/>
        <v>2.2130200810642323E-2</v>
      </c>
      <c r="AU65" s="86">
        <v>2020</v>
      </c>
      <c r="AV65" s="91">
        <f t="shared" si="9"/>
        <v>2.7316399259002672E-3</v>
      </c>
      <c r="AW65" s="92">
        <f t="shared" si="10"/>
        <v>-2.0874309527576457E-3</v>
      </c>
      <c r="AX65" s="93">
        <f t="shared" si="11"/>
        <v>3.1612430617352807E-3</v>
      </c>
      <c r="AY65" s="94">
        <f t="shared" si="12"/>
        <v>3.5344752086282147E-4</v>
      </c>
      <c r="AZ65" s="7">
        <f t="shared" si="13"/>
        <v>-1.6846753997752213E-2</v>
      </c>
    </row>
    <row r="66" spans="1:52" x14ac:dyDescent="0.25">
      <c r="A66" s="7">
        <v>64</v>
      </c>
      <c r="B66" s="82">
        <v>4309.72</v>
      </c>
      <c r="C66" s="43">
        <v>338.45</v>
      </c>
      <c r="D66" s="35">
        <v>238.9</v>
      </c>
      <c r="E66" s="41">
        <v>628.79999999999995</v>
      </c>
      <c r="F66" s="36">
        <v>59.34</v>
      </c>
      <c r="G66" s="39">
        <v>78.58</v>
      </c>
      <c r="H66" s="45">
        <v>98.28</v>
      </c>
      <c r="I66" s="36">
        <v>80.14</v>
      </c>
      <c r="J66" s="36">
        <v>35.39</v>
      </c>
      <c r="K66" s="46">
        <v>96.4</v>
      </c>
      <c r="L66" s="36">
        <v>79.7</v>
      </c>
      <c r="M66" s="47">
        <v>27.51</v>
      </c>
      <c r="N66" s="33">
        <v>326.39999999999998</v>
      </c>
      <c r="O66" s="47">
        <v>15.79</v>
      </c>
      <c r="P66" s="33">
        <v>75.400000000000006</v>
      </c>
      <c r="Q66" s="47">
        <v>58.64</v>
      </c>
      <c r="R66" s="33">
        <v>6.69</v>
      </c>
      <c r="S66" s="33">
        <v>76.38</v>
      </c>
      <c r="T66" s="33">
        <v>22.17</v>
      </c>
      <c r="U66" s="33">
        <v>9.41</v>
      </c>
      <c r="V66" s="56">
        <v>15.35</v>
      </c>
      <c r="W66" s="38">
        <v>15.35</v>
      </c>
      <c r="X66" s="36">
        <v>11.14</v>
      </c>
      <c r="Y66" s="41">
        <v>27</v>
      </c>
      <c r="Z66" s="45">
        <v>58.48</v>
      </c>
      <c r="AA66" s="39">
        <v>475.9</v>
      </c>
      <c r="AB66" s="36">
        <v>129.44999999999999</v>
      </c>
      <c r="AC66" s="36"/>
      <c r="AD66" s="41">
        <v>20.27</v>
      </c>
      <c r="AE66" s="39">
        <v>77</v>
      </c>
      <c r="AG66" s="86">
        <v>2020</v>
      </c>
      <c r="AH66" s="86"/>
      <c r="AI66" s="87">
        <f t="shared" si="1"/>
        <v>210.49333333333334</v>
      </c>
      <c r="AJ66" s="88">
        <f t="shared" si="2"/>
        <v>217.92499999999998</v>
      </c>
      <c r="AK66" s="89">
        <f t="shared" si="3"/>
        <v>144.03214285714284</v>
      </c>
      <c r="AL66" s="90">
        <f t="shared" si="4"/>
        <v>113.65392857142858</v>
      </c>
      <c r="AN66" s="86">
        <v>2020</v>
      </c>
      <c r="AO66" s="91">
        <f t="shared" si="5"/>
        <v>-4.6430607461835721E-2</v>
      </c>
      <c r="AP66" s="92">
        <f t="shared" si="6"/>
        <v>-5.1194982983442189E-2</v>
      </c>
      <c r="AQ66" s="93">
        <f t="shared" si="7"/>
        <v>-4.7305908899303084E-2</v>
      </c>
      <c r="AR66" s="94">
        <f t="shared" si="0"/>
        <v>-4.6994164616269402E-2</v>
      </c>
      <c r="AS66" s="7">
        <f t="shared" si="8"/>
        <v>-2.8602786259896335E-2</v>
      </c>
      <c r="AU66" s="86">
        <v>2020</v>
      </c>
      <c r="AV66" s="91">
        <f t="shared" si="9"/>
        <v>-1.1335170340681332E-2</v>
      </c>
      <c r="AW66" s="92">
        <f t="shared" si="10"/>
        <v>-1.2588542689281378E-2</v>
      </c>
      <c r="AX66" s="93">
        <f t="shared" si="11"/>
        <v>-1.1757268040226705E-2</v>
      </c>
      <c r="AY66" s="94">
        <f t="shared" si="12"/>
        <v>-4.9715309501250421E-3</v>
      </c>
      <c r="AZ66" s="7">
        <f t="shared" si="13"/>
        <v>2.2130200810642323E-2</v>
      </c>
    </row>
    <row r="67" spans="1:52" x14ac:dyDescent="0.25">
      <c r="A67" s="7">
        <v>65</v>
      </c>
      <c r="B67" s="82">
        <v>4186.45</v>
      </c>
      <c r="C67" s="43">
        <v>324.64999999999998</v>
      </c>
      <c r="D67" s="35">
        <v>233.3</v>
      </c>
      <c r="E67" s="41">
        <v>592</v>
      </c>
      <c r="F67" s="36">
        <v>52.2</v>
      </c>
      <c r="G67" s="39">
        <v>73.540000000000006</v>
      </c>
      <c r="H67" s="45">
        <v>93.78</v>
      </c>
      <c r="I67" s="36">
        <v>66.959999999999994</v>
      </c>
      <c r="J67" s="36">
        <v>35.200000000000003</v>
      </c>
      <c r="K67" s="46">
        <v>94.21</v>
      </c>
      <c r="L67" s="36">
        <v>78.510000000000005</v>
      </c>
      <c r="M67" s="47">
        <v>25.87</v>
      </c>
      <c r="N67" s="33">
        <v>314.8</v>
      </c>
      <c r="O67" s="47">
        <v>14.73</v>
      </c>
      <c r="P67" s="33">
        <v>67.06</v>
      </c>
      <c r="Q67" s="47">
        <v>56.56</v>
      </c>
      <c r="R67" s="33">
        <v>6.34</v>
      </c>
      <c r="S67" s="33">
        <v>73.400000000000006</v>
      </c>
      <c r="T67" s="33">
        <v>21.58</v>
      </c>
      <c r="U67" s="33">
        <v>8.98</v>
      </c>
      <c r="V67" s="56">
        <v>13.89</v>
      </c>
      <c r="W67" s="38">
        <v>13.89</v>
      </c>
      <c r="X67" s="36">
        <v>10.88</v>
      </c>
      <c r="Y67" s="41">
        <v>26.49</v>
      </c>
      <c r="Z67" s="45">
        <v>56.76</v>
      </c>
      <c r="AA67" s="39">
        <v>455</v>
      </c>
      <c r="AB67" s="36">
        <v>128.6</v>
      </c>
      <c r="AC67" s="36"/>
      <c r="AD67" s="41">
        <v>19.96</v>
      </c>
      <c r="AE67" s="39">
        <v>73.62</v>
      </c>
      <c r="AG67" s="86">
        <v>2020</v>
      </c>
      <c r="AH67" s="86"/>
      <c r="AI67" s="87">
        <f t="shared" si="1"/>
        <v>200.72</v>
      </c>
      <c r="AJ67" s="88">
        <f t="shared" si="2"/>
        <v>206.76833333333335</v>
      </c>
      <c r="AK67" s="89">
        <f t="shared" si="3"/>
        <v>137.21857142857144</v>
      </c>
      <c r="AL67" s="90">
        <f t="shared" si="4"/>
        <v>108.31285714285714</v>
      </c>
      <c r="AN67" s="86">
        <v>2020</v>
      </c>
      <c r="AO67" s="91">
        <f t="shared" ref="AO67:AO130" si="14">(AI68-AI67)/AI67</f>
        <v>-4.4174305832336393E-3</v>
      </c>
      <c r="AP67" s="92">
        <f t="shared" ref="AP67:AP130" si="15">(AJ68-AJ67)/AJ67</f>
        <v>1.9345322059308432E-3</v>
      </c>
      <c r="AQ67" s="93">
        <f t="shared" ref="AQ67:AQ130" si="16">(AK68-AK67)/AK67</f>
        <v>2.904646393137025E-3</v>
      </c>
      <c r="AR67" s="94">
        <f t="shared" ref="AR67:AR130" si="17">(AL68-AL67)/AL67</f>
        <v>2.90164734433245E-4</v>
      </c>
      <c r="AS67" s="7">
        <f t="shared" si="8"/>
        <v>-1.034050329037728E-2</v>
      </c>
      <c r="AU67" s="86">
        <v>2020</v>
      </c>
      <c r="AV67" s="91">
        <f t="shared" si="9"/>
        <v>-4.6430607461835721E-2</v>
      </c>
      <c r="AW67" s="92">
        <f t="shared" si="10"/>
        <v>-5.1194982983442189E-2</v>
      </c>
      <c r="AX67" s="93">
        <f t="shared" si="11"/>
        <v>-4.7305908899303084E-2</v>
      </c>
      <c r="AY67" s="94">
        <f t="shared" si="12"/>
        <v>-4.6994164616269402E-2</v>
      </c>
      <c r="AZ67" s="7">
        <f t="shared" si="13"/>
        <v>-2.8602786259896335E-2</v>
      </c>
    </row>
    <row r="68" spans="1:52" x14ac:dyDescent="0.25">
      <c r="A68" s="7">
        <v>66</v>
      </c>
      <c r="B68" s="82">
        <v>4143.16</v>
      </c>
      <c r="C68" s="43">
        <v>325.35000000000002</v>
      </c>
      <c r="D68" s="35">
        <v>238</v>
      </c>
      <c r="E68" s="41">
        <v>598.6</v>
      </c>
      <c r="F68" s="36">
        <v>50.27</v>
      </c>
      <c r="G68" s="39">
        <v>73.599999999999994</v>
      </c>
      <c r="H68" s="45">
        <v>96.34</v>
      </c>
      <c r="I68" s="36">
        <v>68.599999999999994</v>
      </c>
      <c r="J68" s="36">
        <v>36.28</v>
      </c>
      <c r="K68" s="46">
        <v>93.64</v>
      </c>
      <c r="L68" s="36">
        <v>79.05</v>
      </c>
      <c r="M68" s="47">
        <v>26.05</v>
      </c>
      <c r="N68" s="33">
        <v>305.8</v>
      </c>
      <c r="O68" s="47">
        <v>14.63</v>
      </c>
      <c r="P68" s="33">
        <v>65.099999999999994</v>
      </c>
      <c r="Q68" s="47">
        <v>56.8</v>
      </c>
      <c r="R68" s="33">
        <v>6.26</v>
      </c>
      <c r="S68" s="33">
        <v>74.06</v>
      </c>
      <c r="T68" s="33">
        <v>21.8</v>
      </c>
      <c r="U68" s="33">
        <v>8.89</v>
      </c>
      <c r="V68" s="56">
        <v>13.94</v>
      </c>
      <c r="W68" s="38">
        <v>13.94</v>
      </c>
      <c r="X68" s="36">
        <v>11.05</v>
      </c>
      <c r="Y68" s="41">
        <v>25.14</v>
      </c>
      <c r="Z68" s="45">
        <v>56.88</v>
      </c>
      <c r="AA68" s="39">
        <v>455.6</v>
      </c>
      <c r="AB68" s="36">
        <v>127.9</v>
      </c>
      <c r="AC68" s="36"/>
      <c r="AD68" s="41">
        <v>19.77</v>
      </c>
      <c r="AE68" s="39">
        <v>70.3</v>
      </c>
      <c r="AG68" s="86">
        <v>2020</v>
      </c>
      <c r="AH68" s="86"/>
      <c r="AI68" s="87">
        <f t="shared" ref="AI68:AI131" si="18">AVERAGE(G68,AA68,AE68)</f>
        <v>199.83333333333334</v>
      </c>
      <c r="AJ68" s="88">
        <f t="shared" ref="AJ68:AJ131" si="19">AVERAGE(E68,Y68,AD68,G68,AA68,AE68)</f>
        <v>207.16833333333332</v>
      </c>
      <c r="AK68" s="89">
        <f t="shared" ref="AK68:AK131" si="20">AVERAGE(Z68,V68,Q68,O68,M68,K68,H68,C68,E68,Y68,AD68,G68,AA68,AE68)</f>
        <v>137.61714285714285</v>
      </c>
      <c r="AL68" s="90">
        <f t="shared" ref="AL68:AL131" si="21">AVERAGE(AC68,AB68,X68,W68,U68,T68,S68,R68,P68,N68,L68,J68,I68,F68,D68,Z68,V68,Q68,O68,M68,K68,H68,C68,E68,Y68,AD68,G68,AA68,AE68)</f>
        <v>108.3442857142857</v>
      </c>
      <c r="AN68" s="86">
        <v>2020</v>
      </c>
      <c r="AO68" s="91">
        <f t="shared" si="14"/>
        <v>-7.9733110925771494E-3</v>
      </c>
      <c r="AP68" s="92">
        <f t="shared" si="15"/>
        <v>-2.1721466440328315E-4</v>
      </c>
      <c r="AQ68" s="93">
        <f t="shared" si="16"/>
        <v>-4.9827679275839623E-4</v>
      </c>
      <c r="AR68" s="94">
        <f t="shared" si="17"/>
        <v>-7.6212075262721835E-3</v>
      </c>
      <c r="AS68" s="7">
        <f t="shared" ref="AS68:AS131" si="22">(B69-B68)/B68</f>
        <v>-2.1239826605781798E-4</v>
      </c>
      <c r="AU68" s="86">
        <v>2020</v>
      </c>
      <c r="AV68" s="91">
        <f t="shared" ref="AV68:AV131" si="23">(AI68-AI67)/AI67</f>
        <v>-4.4174305832336393E-3</v>
      </c>
      <c r="AW68" s="92">
        <f t="shared" ref="AW68:AW131" si="24">(AJ68-AJ67)/AJ67</f>
        <v>1.9345322059308432E-3</v>
      </c>
      <c r="AX68" s="93">
        <f t="shared" ref="AX68:AX131" si="25">(AK68-AK67)/AK67</f>
        <v>2.904646393137025E-3</v>
      </c>
      <c r="AY68" s="94">
        <f t="shared" ref="AY68:AY131" si="26">(AL68-AL67)/AL67</f>
        <v>2.90164734433245E-4</v>
      </c>
      <c r="AZ68" s="7">
        <f t="shared" ref="AZ68:AZ131" si="27">(B68-B67)/B67</f>
        <v>-1.034050329037728E-2</v>
      </c>
    </row>
    <row r="69" spans="1:52" x14ac:dyDescent="0.25">
      <c r="A69" s="7">
        <v>67</v>
      </c>
      <c r="B69" s="82">
        <v>4142.28</v>
      </c>
      <c r="C69" s="43">
        <v>325.05</v>
      </c>
      <c r="D69" s="35">
        <v>236.3</v>
      </c>
      <c r="E69" s="41">
        <v>604.79999999999995</v>
      </c>
      <c r="F69" s="36">
        <v>49.51</v>
      </c>
      <c r="G69" s="39">
        <v>74.5</v>
      </c>
      <c r="H69" s="45">
        <v>97.76</v>
      </c>
      <c r="I69" s="36">
        <v>63</v>
      </c>
      <c r="J69" s="36">
        <v>33.53</v>
      </c>
      <c r="K69" s="46">
        <v>95.21</v>
      </c>
      <c r="L69" s="36">
        <v>80.92</v>
      </c>
      <c r="M69" s="47">
        <v>24.74</v>
      </c>
      <c r="N69" s="33">
        <v>298.39999999999998</v>
      </c>
      <c r="O69" s="47">
        <v>13.96</v>
      </c>
      <c r="P69" s="33">
        <v>63.84</v>
      </c>
      <c r="Q69" s="47">
        <v>56.52</v>
      </c>
      <c r="R69" s="33">
        <v>6.02</v>
      </c>
      <c r="S69" s="33">
        <v>72.34</v>
      </c>
      <c r="T69" s="33">
        <v>21.69</v>
      </c>
      <c r="U69" s="33">
        <v>8.6999999999999993</v>
      </c>
      <c r="V69" s="56">
        <v>12.8</v>
      </c>
      <c r="W69" s="38">
        <v>12.8</v>
      </c>
      <c r="X69" s="36">
        <v>10.99</v>
      </c>
      <c r="Y69" s="41">
        <v>23.75</v>
      </c>
      <c r="Z69" s="45">
        <v>56.9</v>
      </c>
      <c r="AA69" s="39">
        <v>452.7</v>
      </c>
      <c r="AB69" s="36">
        <v>126.8</v>
      </c>
      <c r="AC69" s="36"/>
      <c r="AD69" s="41">
        <v>19.47</v>
      </c>
      <c r="AE69" s="39">
        <v>67.52</v>
      </c>
      <c r="AG69" s="86">
        <v>2020</v>
      </c>
      <c r="AH69" s="86"/>
      <c r="AI69" s="87">
        <f t="shared" si="18"/>
        <v>198.24</v>
      </c>
      <c r="AJ69" s="88">
        <f t="shared" si="19"/>
        <v>207.12333333333333</v>
      </c>
      <c r="AK69" s="89">
        <f t="shared" si="20"/>
        <v>137.54857142857142</v>
      </c>
      <c r="AL69" s="90">
        <f t="shared" si="21"/>
        <v>107.51857142857141</v>
      </c>
      <c r="AN69" s="86">
        <v>2020</v>
      </c>
      <c r="AO69" s="91">
        <f t="shared" si="14"/>
        <v>4.1364003228409808E-2</v>
      </c>
      <c r="AP69" s="92">
        <f t="shared" si="15"/>
        <v>2.144454994608699E-2</v>
      </c>
      <c r="AQ69" s="93">
        <f t="shared" si="16"/>
        <v>3.0067300901499838E-2</v>
      </c>
      <c r="AR69" s="94">
        <f t="shared" si="17"/>
        <v>3.6674727289637991E-2</v>
      </c>
      <c r="AS69" s="7">
        <f t="shared" si="22"/>
        <v>3.0475969755786838E-2</v>
      </c>
      <c r="AU69" s="86">
        <v>2020</v>
      </c>
      <c r="AV69" s="91">
        <f t="shared" si="23"/>
        <v>-7.9733110925771494E-3</v>
      </c>
      <c r="AW69" s="92">
        <f t="shared" si="24"/>
        <v>-2.1721466440328315E-4</v>
      </c>
      <c r="AX69" s="93">
        <f t="shared" si="25"/>
        <v>-4.9827679275839623E-4</v>
      </c>
      <c r="AY69" s="94">
        <f t="shared" si="26"/>
        <v>-7.6212075262721835E-3</v>
      </c>
      <c r="AZ69" s="7">
        <f t="shared" si="27"/>
        <v>-2.1239826605781798E-4</v>
      </c>
    </row>
    <row r="70" spans="1:52" x14ac:dyDescent="0.25">
      <c r="A70" s="7">
        <v>68</v>
      </c>
      <c r="B70" s="82">
        <v>4268.5200000000004</v>
      </c>
      <c r="C70" s="43">
        <v>339.75</v>
      </c>
      <c r="D70" s="35">
        <v>235.4</v>
      </c>
      <c r="E70" s="41">
        <v>604.79999999999995</v>
      </c>
      <c r="F70" s="36">
        <v>53.53</v>
      </c>
      <c r="G70" s="39">
        <v>81.260000000000005</v>
      </c>
      <c r="H70" s="45">
        <v>105.25</v>
      </c>
      <c r="I70" s="36">
        <v>67.36</v>
      </c>
      <c r="J70" s="36">
        <v>33.82</v>
      </c>
      <c r="K70" s="46">
        <v>96.28</v>
      </c>
      <c r="L70" s="36">
        <v>84.37</v>
      </c>
      <c r="M70" s="47">
        <v>25.65</v>
      </c>
      <c r="N70" s="33">
        <v>318.60000000000002</v>
      </c>
      <c r="O70" s="47">
        <v>14.77</v>
      </c>
      <c r="P70" s="33">
        <v>70.34</v>
      </c>
      <c r="Q70" s="47">
        <v>58.54</v>
      </c>
      <c r="R70" s="33">
        <v>6.24</v>
      </c>
      <c r="S70" s="33">
        <v>74.64</v>
      </c>
      <c r="T70" s="33">
        <v>24.12</v>
      </c>
      <c r="U70" s="33">
        <v>9.2799999999999994</v>
      </c>
      <c r="V70" s="56">
        <v>13.97</v>
      </c>
      <c r="W70" s="38">
        <v>13.97</v>
      </c>
      <c r="X70" s="36">
        <v>11.38</v>
      </c>
      <c r="Y70" s="41">
        <v>24.49</v>
      </c>
      <c r="Z70" s="45">
        <v>59.98</v>
      </c>
      <c r="AA70" s="39">
        <v>468.4</v>
      </c>
      <c r="AB70" s="36">
        <v>134.30000000000001</v>
      </c>
      <c r="AC70" s="36"/>
      <c r="AD70" s="41">
        <v>20.78</v>
      </c>
      <c r="AE70" s="39">
        <v>69.66</v>
      </c>
      <c r="AG70" s="86">
        <v>2020</v>
      </c>
      <c r="AH70" s="86"/>
      <c r="AI70" s="87">
        <f t="shared" si="18"/>
        <v>206.43999999999997</v>
      </c>
      <c r="AJ70" s="88">
        <f t="shared" si="19"/>
        <v>211.56500000000003</v>
      </c>
      <c r="AK70" s="89">
        <f t="shared" si="20"/>
        <v>141.68428571428572</v>
      </c>
      <c r="AL70" s="90">
        <f t="shared" si="21"/>
        <v>111.46178571428572</v>
      </c>
      <c r="AN70" s="86">
        <v>2020</v>
      </c>
      <c r="AO70" s="91">
        <f t="shared" si="14"/>
        <v>2.428469934767186E-2</v>
      </c>
      <c r="AP70" s="92">
        <f t="shared" si="15"/>
        <v>2.2073594403611257E-2</v>
      </c>
      <c r="AQ70" s="93">
        <f t="shared" si="16"/>
        <v>2.015043507194076E-2</v>
      </c>
      <c r="AR70" s="94">
        <f t="shared" si="17"/>
        <v>2.1320567907642956E-2</v>
      </c>
      <c r="AS70" s="7">
        <f t="shared" si="22"/>
        <v>2.5945761060039544E-2</v>
      </c>
      <c r="AU70" s="86">
        <v>2020</v>
      </c>
      <c r="AV70" s="91">
        <f t="shared" si="23"/>
        <v>4.1364003228409808E-2</v>
      </c>
      <c r="AW70" s="92">
        <f t="shared" si="24"/>
        <v>2.144454994608699E-2</v>
      </c>
      <c r="AX70" s="93">
        <f t="shared" si="25"/>
        <v>3.0067300901499838E-2</v>
      </c>
      <c r="AY70" s="94">
        <f t="shared" si="26"/>
        <v>3.6674727289637991E-2</v>
      </c>
      <c r="AZ70" s="7">
        <f t="shared" si="27"/>
        <v>3.0475969755786838E-2</v>
      </c>
    </row>
    <row r="71" spans="1:52" x14ac:dyDescent="0.25">
      <c r="A71" s="7">
        <v>69</v>
      </c>
      <c r="B71" s="82">
        <v>4379.2700000000004</v>
      </c>
      <c r="C71" s="43">
        <v>344.5</v>
      </c>
      <c r="D71" s="35">
        <v>240</v>
      </c>
      <c r="E71" s="41">
        <v>617.20000000000005</v>
      </c>
      <c r="F71" s="36">
        <v>57.04</v>
      </c>
      <c r="G71" s="39">
        <v>81.98</v>
      </c>
      <c r="H71" s="45">
        <v>108.15</v>
      </c>
      <c r="I71" s="36">
        <v>72</v>
      </c>
      <c r="J71" s="36">
        <v>34.270000000000003</v>
      </c>
      <c r="K71" s="46">
        <v>99.21</v>
      </c>
      <c r="L71" s="36">
        <v>83.54</v>
      </c>
      <c r="M71" s="47">
        <v>26.75</v>
      </c>
      <c r="N71" s="33">
        <v>328.4</v>
      </c>
      <c r="O71" s="47">
        <v>15.37</v>
      </c>
      <c r="P71" s="33">
        <v>71.92</v>
      </c>
      <c r="Q71" s="47">
        <v>58.4</v>
      </c>
      <c r="R71" s="33">
        <v>6.7</v>
      </c>
      <c r="S71" s="33">
        <v>74.22</v>
      </c>
      <c r="T71" s="33">
        <v>25.24</v>
      </c>
      <c r="U71" s="33">
        <v>9.36</v>
      </c>
      <c r="V71" s="56">
        <v>14.6</v>
      </c>
      <c r="W71" s="38">
        <v>14.6</v>
      </c>
      <c r="X71" s="36">
        <v>11.33</v>
      </c>
      <c r="Y71" s="41">
        <v>24.33</v>
      </c>
      <c r="Z71" s="45">
        <v>59.16</v>
      </c>
      <c r="AA71" s="39">
        <v>477</v>
      </c>
      <c r="AB71" s="36">
        <v>135.30000000000001</v>
      </c>
      <c r="AC71" s="36"/>
      <c r="AD71" s="41">
        <v>21.52</v>
      </c>
      <c r="AE71" s="39">
        <v>75.38</v>
      </c>
      <c r="AG71" s="86">
        <v>2020</v>
      </c>
      <c r="AH71" s="86"/>
      <c r="AI71" s="87">
        <f t="shared" si="18"/>
        <v>211.45333333333335</v>
      </c>
      <c r="AJ71" s="88">
        <f t="shared" si="19"/>
        <v>216.23500000000004</v>
      </c>
      <c r="AK71" s="89">
        <f t="shared" si="20"/>
        <v>144.53928571428574</v>
      </c>
      <c r="AL71" s="90">
        <f t="shared" si="21"/>
        <v>113.8382142857143</v>
      </c>
      <c r="AN71" s="86">
        <v>2020</v>
      </c>
      <c r="AO71" s="91">
        <f t="shared" si="14"/>
        <v>5.8326502301532968E-4</v>
      </c>
      <c r="AP71" s="92">
        <f t="shared" si="15"/>
        <v>1.6139847850717877E-2</v>
      </c>
      <c r="AQ71" s="93">
        <f t="shared" si="16"/>
        <v>7.2348101109435186E-3</v>
      </c>
      <c r="AR71" s="94">
        <f t="shared" si="17"/>
        <v>5.1106363354005598E-3</v>
      </c>
      <c r="AS71" s="7">
        <f t="shared" si="22"/>
        <v>-1.0545136518186886E-2</v>
      </c>
      <c r="AU71" s="86">
        <v>2020</v>
      </c>
      <c r="AV71" s="91">
        <f t="shared" si="23"/>
        <v>2.428469934767186E-2</v>
      </c>
      <c r="AW71" s="92">
        <f t="shared" si="24"/>
        <v>2.2073594403611257E-2</v>
      </c>
      <c r="AX71" s="93">
        <f t="shared" si="25"/>
        <v>2.015043507194076E-2</v>
      </c>
      <c r="AY71" s="94">
        <f t="shared" si="26"/>
        <v>2.1320567907642956E-2</v>
      </c>
      <c r="AZ71" s="7">
        <f t="shared" si="27"/>
        <v>2.5945761060039544E-2</v>
      </c>
    </row>
    <row r="72" spans="1:52" x14ac:dyDescent="0.25">
      <c r="A72" s="7">
        <v>70</v>
      </c>
      <c r="B72" s="82">
        <v>4333.09</v>
      </c>
      <c r="C72" s="43">
        <v>343.2</v>
      </c>
      <c r="D72" s="35">
        <v>242.4</v>
      </c>
      <c r="E72" s="41">
        <v>636</v>
      </c>
      <c r="F72" s="36">
        <v>59.81</v>
      </c>
      <c r="G72" s="39">
        <v>82.22</v>
      </c>
      <c r="H72" s="45">
        <v>106</v>
      </c>
      <c r="I72" s="36">
        <v>74.98</v>
      </c>
      <c r="J72" s="36">
        <v>33.880000000000003</v>
      </c>
      <c r="K72" s="46">
        <v>97.64</v>
      </c>
      <c r="L72" s="36">
        <v>81.55</v>
      </c>
      <c r="M72" s="47">
        <v>26.96</v>
      </c>
      <c r="N72" s="33">
        <v>325</v>
      </c>
      <c r="O72" s="47">
        <v>15.31</v>
      </c>
      <c r="P72" s="33">
        <v>74.16</v>
      </c>
      <c r="Q72" s="47">
        <v>57</v>
      </c>
      <c r="R72" s="33">
        <v>6.72</v>
      </c>
      <c r="S72" s="33">
        <v>72.680000000000007</v>
      </c>
      <c r="T72" s="33">
        <v>24.81</v>
      </c>
      <c r="U72" s="33">
        <v>9.42</v>
      </c>
      <c r="V72" s="56">
        <v>14.59</v>
      </c>
      <c r="W72" s="38">
        <v>14.59</v>
      </c>
      <c r="X72" s="36">
        <v>11.47</v>
      </c>
      <c r="Y72" s="41">
        <v>25.64</v>
      </c>
      <c r="Z72" s="45">
        <v>59.14</v>
      </c>
      <c r="AA72" s="39">
        <v>475.35</v>
      </c>
      <c r="AB72" s="36">
        <v>134.1</v>
      </c>
      <c r="AC72" s="36"/>
      <c r="AD72" s="41">
        <v>21.98</v>
      </c>
      <c r="AE72" s="39">
        <v>77.16</v>
      </c>
      <c r="AG72" s="86">
        <v>2020</v>
      </c>
      <c r="AH72" s="86"/>
      <c r="AI72" s="87">
        <f t="shared" si="18"/>
        <v>211.57666666666668</v>
      </c>
      <c r="AJ72" s="88">
        <f t="shared" si="19"/>
        <v>219.72500000000002</v>
      </c>
      <c r="AK72" s="89">
        <f t="shared" si="20"/>
        <v>145.58500000000001</v>
      </c>
      <c r="AL72" s="90">
        <f t="shared" si="21"/>
        <v>114.41999999999999</v>
      </c>
      <c r="AN72" s="86">
        <v>2020</v>
      </c>
      <c r="AO72" s="91">
        <f t="shared" si="14"/>
        <v>3.6235879822910739E-4</v>
      </c>
      <c r="AP72" s="92">
        <f t="shared" si="15"/>
        <v>4.8014563659117071E-3</v>
      </c>
      <c r="AQ72" s="93">
        <f t="shared" si="16"/>
        <v>7.4575971818132978E-3</v>
      </c>
      <c r="AR72" s="94">
        <f t="shared" si="17"/>
        <v>1.2494693734861619E-2</v>
      </c>
      <c r="AS72" s="7">
        <f t="shared" si="22"/>
        <v>1.7527907336334997E-2</v>
      </c>
      <c r="AU72" s="86">
        <v>2020</v>
      </c>
      <c r="AV72" s="91">
        <f t="shared" si="23"/>
        <v>5.8326502301532968E-4</v>
      </c>
      <c r="AW72" s="92">
        <f t="shared" si="24"/>
        <v>1.6139847850717877E-2</v>
      </c>
      <c r="AX72" s="93">
        <f t="shared" si="25"/>
        <v>7.2348101109435186E-3</v>
      </c>
      <c r="AY72" s="94">
        <f t="shared" si="26"/>
        <v>5.1106363354005598E-3</v>
      </c>
      <c r="AZ72" s="7">
        <f t="shared" si="27"/>
        <v>-1.0545136518186886E-2</v>
      </c>
    </row>
    <row r="73" spans="1:52" x14ac:dyDescent="0.25">
      <c r="A73" s="7">
        <v>71</v>
      </c>
      <c r="B73" s="82">
        <v>4409.04</v>
      </c>
      <c r="C73" s="43">
        <v>347.4</v>
      </c>
      <c r="D73" s="35">
        <v>244.8</v>
      </c>
      <c r="E73" s="41">
        <v>641.79999999999995</v>
      </c>
      <c r="F73" s="36">
        <v>61</v>
      </c>
      <c r="G73" s="39">
        <v>80.260000000000005</v>
      </c>
      <c r="H73" s="45">
        <v>106.7</v>
      </c>
      <c r="I73" s="36">
        <v>79.599999999999994</v>
      </c>
      <c r="J73" s="36">
        <v>33.630000000000003</v>
      </c>
      <c r="K73" s="46">
        <v>97.89</v>
      </c>
      <c r="L73" s="36">
        <v>81.680000000000007</v>
      </c>
      <c r="M73" s="47">
        <v>28.41</v>
      </c>
      <c r="N73" s="33">
        <v>330</v>
      </c>
      <c r="O73" s="47">
        <v>15.53</v>
      </c>
      <c r="P73" s="33">
        <v>76.5</v>
      </c>
      <c r="Q73" s="47">
        <v>58.6</v>
      </c>
      <c r="R73" s="33">
        <v>6.97</v>
      </c>
      <c r="S73" s="33">
        <v>74.459999999999994</v>
      </c>
      <c r="T73" s="33">
        <v>25.98</v>
      </c>
      <c r="U73" s="33">
        <v>9.89</v>
      </c>
      <c r="V73" s="56">
        <v>15.02</v>
      </c>
      <c r="W73" s="38">
        <v>15.02</v>
      </c>
      <c r="X73" s="36">
        <v>11.37</v>
      </c>
      <c r="Y73" s="41">
        <v>26.16</v>
      </c>
      <c r="Z73" s="45">
        <v>59.16</v>
      </c>
      <c r="AA73" s="39">
        <v>473.7</v>
      </c>
      <c r="AB73" s="36">
        <v>139.5</v>
      </c>
      <c r="AC73" s="36"/>
      <c r="AD73" s="41">
        <v>21.76</v>
      </c>
      <c r="AE73" s="39">
        <v>81</v>
      </c>
      <c r="AG73" s="86">
        <v>2020</v>
      </c>
      <c r="AH73" s="86"/>
      <c r="AI73" s="87">
        <f t="shared" si="18"/>
        <v>211.65333333333334</v>
      </c>
      <c r="AJ73" s="88">
        <f t="shared" si="19"/>
        <v>220.77999999999997</v>
      </c>
      <c r="AK73" s="89">
        <f t="shared" si="20"/>
        <v>146.6707142857143</v>
      </c>
      <c r="AL73" s="90">
        <f t="shared" si="21"/>
        <v>115.84964285714285</v>
      </c>
      <c r="AN73" s="86">
        <v>2020</v>
      </c>
      <c r="AO73" s="91">
        <f t="shared" si="14"/>
        <v>2.0615471840745789E-2</v>
      </c>
      <c r="AP73" s="92">
        <f t="shared" si="15"/>
        <v>3.2853217380801394E-2</v>
      </c>
      <c r="AQ73" s="93">
        <f t="shared" si="16"/>
        <v>2.7812544134333875E-2</v>
      </c>
      <c r="AR73" s="94">
        <f t="shared" si="17"/>
        <v>1.9227508562515136E-2</v>
      </c>
      <c r="AS73" s="7">
        <f t="shared" si="22"/>
        <v>2.0076932847059775E-2</v>
      </c>
      <c r="AU73" s="86">
        <v>2020</v>
      </c>
      <c r="AV73" s="91">
        <f t="shared" si="23"/>
        <v>3.6235879822910739E-4</v>
      </c>
      <c r="AW73" s="92">
        <f t="shared" si="24"/>
        <v>4.8014563659117071E-3</v>
      </c>
      <c r="AX73" s="93">
        <f t="shared" si="25"/>
        <v>7.4575971818132978E-3</v>
      </c>
      <c r="AY73" s="94">
        <f t="shared" si="26"/>
        <v>1.2494693734861619E-2</v>
      </c>
      <c r="AZ73" s="7">
        <f t="shared" si="27"/>
        <v>1.7527907336334997E-2</v>
      </c>
    </row>
    <row r="74" spans="1:52" x14ac:dyDescent="0.25">
      <c r="A74" s="7">
        <v>72</v>
      </c>
      <c r="B74" s="82">
        <v>4497.5600000000004</v>
      </c>
      <c r="C74" s="43">
        <v>352</v>
      </c>
      <c r="D74" s="35">
        <v>250.5</v>
      </c>
      <c r="E74" s="41">
        <v>672.8</v>
      </c>
      <c r="F74" s="36">
        <v>60</v>
      </c>
      <c r="G74" s="39">
        <v>82.3</v>
      </c>
      <c r="H74" s="45">
        <v>107.8</v>
      </c>
      <c r="I74" s="36">
        <v>79.760000000000005</v>
      </c>
      <c r="J74" s="36">
        <v>32.659999999999997</v>
      </c>
      <c r="K74" s="46">
        <v>103.06</v>
      </c>
      <c r="L74" s="36">
        <v>82.2</v>
      </c>
      <c r="M74" s="47">
        <v>27.81</v>
      </c>
      <c r="N74" s="33">
        <v>336</v>
      </c>
      <c r="O74" s="47">
        <v>15.49</v>
      </c>
      <c r="P74" s="33">
        <v>77.040000000000006</v>
      </c>
      <c r="Q74" s="47">
        <v>61.26</v>
      </c>
      <c r="R74" s="33">
        <v>6.79</v>
      </c>
      <c r="S74" s="33">
        <v>72.5</v>
      </c>
      <c r="T74" s="33">
        <v>25.11</v>
      </c>
      <c r="U74" s="33">
        <v>9.7200000000000006</v>
      </c>
      <c r="V74" s="56">
        <v>14.68</v>
      </c>
      <c r="W74" s="38">
        <v>14.68</v>
      </c>
      <c r="X74" s="36">
        <v>11.65</v>
      </c>
      <c r="Y74" s="41">
        <v>26.09</v>
      </c>
      <c r="Z74" s="45">
        <v>60.2</v>
      </c>
      <c r="AA74" s="39">
        <v>483.75</v>
      </c>
      <c r="AB74" s="36">
        <v>137.05000000000001</v>
      </c>
      <c r="AC74" s="36"/>
      <c r="AD74" s="41">
        <v>21.26</v>
      </c>
      <c r="AE74" s="39">
        <v>82</v>
      </c>
      <c r="AG74" s="86">
        <v>2020</v>
      </c>
      <c r="AH74" s="86"/>
      <c r="AI74" s="87">
        <f t="shared" si="18"/>
        <v>216.01666666666665</v>
      </c>
      <c r="AJ74" s="88">
        <f t="shared" si="19"/>
        <v>228.0333333333333</v>
      </c>
      <c r="AK74" s="89">
        <f t="shared" si="20"/>
        <v>150.75</v>
      </c>
      <c r="AL74" s="90">
        <f t="shared" si="21"/>
        <v>118.07714285714289</v>
      </c>
      <c r="AN74" s="86">
        <v>2020</v>
      </c>
      <c r="AO74" s="91">
        <f t="shared" si="14"/>
        <v>-2.5939356531131819E-2</v>
      </c>
      <c r="AP74" s="92">
        <f t="shared" si="15"/>
        <v>-1.0634410173950979E-2</v>
      </c>
      <c r="AQ74" s="93">
        <f t="shared" si="16"/>
        <v>-1.7649846008054908E-2</v>
      </c>
      <c r="AR74" s="94">
        <f t="shared" si="17"/>
        <v>-2.4381760108403962E-2</v>
      </c>
      <c r="AS74" s="7">
        <f t="shared" si="22"/>
        <v>-3.6012860306477344E-2</v>
      </c>
      <c r="AU74" s="86">
        <v>2020</v>
      </c>
      <c r="AV74" s="91">
        <f t="shared" si="23"/>
        <v>2.0615471840745789E-2</v>
      </c>
      <c r="AW74" s="92">
        <f t="shared" si="24"/>
        <v>3.2853217380801394E-2</v>
      </c>
      <c r="AX74" s="93">
        <f t="shared" si="25"/>
        <v>2.7812544134333875E-2</v>
      </c>
      <c r="AY74" s="94">
        <f t="shared" si="26"/>
        <v>1.9227508562515136E-2</v>
      </c>
      <c r="AZ74" s="7">
        <f t="shared" si="27"/>
        <v>2.0076932847059775E-2</v>
      </c>
    </row>
    <row r="75" spans="1:52" x14ac:dyDescent="0.25">
      <c r="A75" s="7">
        <v>73</v>
      </c>
      <c r="B75" s="82">
        <v>4335.59</v>
      </c>
      <c r="C75" s="43">
        <v>342</v>
      </c>
      <c r="D75" s="35">
        <v>245.9</v>
      </c>
      <c r="E75" s="41">
        <v>675.6</v>
      </c>
      <c r="F75" s="36">
        <v>54.8</v>
      </c>
      <c r="G75" s="39">
        <v>79.22</v>
      </c>
      <c r="H75" s="45">
        <v>105.1</v>
      </c>
      <c r="I75" s="36">
        <v>74</v>
      </c>
      <c r="J75" s="36">
        <v>30.69</v>
      </c>
      <c r="K75" s="46">
        <v>99.59</v>
      </c>
      <c r="L75" s="36">
        <v>82.36</v>
      </c>
      <c r="M75" s="47">
        <v>25.82</v>
      </c>
      <c r="N75" s="33">
        <v>326.39999999999998</v>
      </c>
      <c r="O75" s="47">
        <v>14.92</v>
      </c>
      <c r="P75" s="33">
        <v>70.56</v>
      </c>
      <c r="Q75" s="47">
        <v>62</v>
      </c>
      <c r="R75" s="33">
        <v>6.23</v>
      </c>
      <c r="S75" s="33">
        <v>68.180000000000007</v>
      </c>
      <c r="T75" s="33">
        <v>23.91</v>
      </c>
      <c r="U75" s="33">
        <v>9.33</v>
      </c>
      <c r="V75" s="56">
        <v>13.47</v>
      </c>
      <c r="W75" s="38">
        <v>13.47</v>
      </c>
      <c r="X75" s="36">
        <v>11.32</v>
      </c>
      <c r="Y75" s="41">
        <v>26.26</v>
      </c>
      <c r="Z75" s="45">
        <v>56.7</v>
      </c>
      <c r="AA75" s="39">
        <v>475</v>
      </c>
      <c r="AB75" s="36">
        <v>135.15</v>
      </c>
      <c r="AC75" s="36"/>
      <c r="AD75" s="41">
        <v>20.55</v>
      </c>
      <c r="AE75" s="39">
        <v>77.02</v>
      </c>
      <c r="AG75" s="86">
        <v>2020</v>
      </c>
      <c r="AH75" s="86"/>
      <c r="AI75" s="87">
        <f t="shared" si="18"/>
        <v>210.41333333333333</v>
      </c>
      <c r="AJ75" s="88">
        <f t="shared" si="19"/>
        <v>225.60833333333335</v>
      </c>
      <c r="AK75" s="89">
        <f t="shared" si="20"/>
        <v>148.08928571428572</v>
      </c>
      <c r="AL75" s="90">
        <f t="shared" si="21"/>
        <v>115.19821428571429</v>
      </c>
      <c r="AN75" s="86">
        <v>2020</v>
      </c>
      <c r="AO75" s="91">
        <f t="shared" si="14"/>
        <v>7.5882390216082509E-3</v>
      </c>
      <c r="AP75" s="92">
        <f t="shared" si="15"/>
        <v>-1.1819894359696007E-4</v>
      </c>
      <c r="AQ75" s="93">
        <f t="shared" si="16"/>
        <v>5.2092125889287007E-4</v>
      </c>
      <c r="AR75" s="94">
        <f t="shared" si="17"/>
        <v>1.3021035172297924E-3</v>
      </c>
      <c r="AS75" s="7">
        <f t="shared" si="22"/>
        <v>-3.8495337428125142E-3</v>
      </c>
      <c r="AU75" s="86">
        <v>2020</v>
      </c>
      <c r="AV75" s="91">
        <f t="shared" si="23"/>
        <v>-2.5939356531131819E-2</v>
      </c>
      <c r="AW75" s="92">
        <f t="shared" si="24"/>
        <v>-1.0634410173950979E-2</v>
      </c>
      <c r="AX75" s="93">
        <f t="shared" si="25"/>
        <v>-1.7649846008054908E-2</v>
      </c>
      <c r="AY75" s="94">
        <f t="shared" si="26"/>
        <v>-2.4381760108403962E-2</v>
      </c>
      <c r="AZ75" s="7">
        <f t="shared" si="27"/>
        <v>-3.6012860306477344E-2</v>
      </c>
    </row>
    <row r="76" spans="1:52" x14ac:dyDescent="0.25">
      <c r="A76" s="7">
        <v>74</v>
      </c>
      <c r="B76" s="82">
        <v>4318.8999999999996</v>
      </c>
      <c r="C76" s="43">
        <v>342.8</v>
      </c>
      <c r="D76" s="35">
        <v>244.5</v>
      </c>
      <c r="E76" s="41">
        <v>668.6</v>
      </c>
      <c r="F76" s="36">
        <v>53.2</v>
      </c>
      <c r="G76" s="39">
        <v>79.5</v>
      </c>
      <c r="H76" s="45">
        <v>106.55</v>
      </c>
      <c r="I76" s="36">
        <v>75.040000000000006</v>
      </c>
      <c r="J76" s="36">
        <v>30.02</v>
      </c>
      <c r="K76" s="46">
        <v>99.05</v>
      </c>
      <c r="L76" s="36">
        <v>84.37</v>
      </c>
      <c r="M76" s="47">
        <v>24.9</v>
      </c>
      <c r="N76" s="33">
        <v>327.2</v>
      </c>
      <c r="O76" s="47">
        <v>14.71</v>
      </c>
      <c r="P76" s="33">
        <v>71.08</v>
      </c>
      <c r="Q76" s="47">
        <v>62.04</v>
      </c>
      <c r="R76" s="33">
        <v>6.2</v>
      </c>
      <c r="S76" s="33">
        <v>68.680000000000007</v>
      </c>
      <c r="T76" s="33">
        <v>24.19</v>
      </c>
      <c r="U76" s="33">
        <v>9.35</v>
      </c>
      <c r="V76" s="56">
        <v>13.43</v>
      </c>
      <c r="W76" s="38">
        <v>13.43</v>
      </c>
      <c r="X76" s="36">
        <v>11.16</v>
      </c>
      <c r="Y76" s="41">
        <v>27.79</v>
      </c>
      <c r="Z76" s="45">
        <v>57.36</v>
      </c>
      <c r="AA76" s="39">
        <v>477.25</v>
      </c>
      <c r="AB76" s="36">
        <v>137</v>
      </c>
      <c r="AC76" s="36"/>
      <c r="AD76" s="41">
        <v>21.07</v>
      </c>
      <c r="AE76" s="39">
        <v>79.28</v>
      </c>
      <c r="AG76" s="86">
        <v>2020</v>
      </c>
      <c r="AH76" s="86"/>
      <c r="AI76" s="87">
        <f t="shared" si="18"/>
        <v>212.01</v>
      </c>
      <c r="AJ76" s="88">
        <f t="shared" si="19"/>
        <v>225.58166666666668</v>
      </c>
      <c r="AK76" s="89">
        <f t="shared" si="20"/>
        <v>148.16642857142855</v>
      </c>
      <c r="AL76" s="90">
        <f t="shared" si="21"/>
        <v>115.34821428571431</v>
      </c>
      <c r="AN76" s="86">
        <v>2020</v>
      </c>
      <c r="AO76" s="91">
        <f t="shared" si="14"/>
        <v>4.8032325519236398E-2</v>
      </c>
      <c r="AP76" s="92">
        <f t="shared" si="15"/>
        <v>3.5131401044706446E-2</v>
      </c>
      <c r="AQ76" s="93">
        <f t="shared" si="16"/>
        <v>3.5167981950798788E-2</v>
      </c>
      <c r="AR76" s="94">
        <f t="shared" si="17"/>
        <v>3.7928632247077571E-2</v>
      </c>
      <c r="AS76" s="7">
        <f t="shared" si="22"/>
        <v>3.3617356271272901E-2</v>
      </c>
      <c r="AU76" s="86">
        <v>2020</v>
      </c>
      <c r="AV76" s="91">
        <f t="shared" si="23"/>
        <v>7.5882390216082509E-3</v>
      </c>
      <c r="AW76" s="92">
        <f t="shared" si="24"/>
        <v>-1.1819894359696007E-4</v>
      </c>
      <c r="AX76" s="93">
        <f t="shared" si="25"/>
        <v>5.2092125889287007E-4</v>
      </c>
      <c r="AY76" s="94">
        <f t="shared" si="26"/>
        <v>1.3021035172297924E-3</v>
      </c>
      <c r="AZ76" s="7">
        <f t="shared" si="27"/>
        <v>-3.8495337428125142E-3</v>
      </c>
    </row>
    <row r="77" spans="1:52" x14ac:dyDescent="0.25">
      <c r="A77" s="7">
        <v>75</v>
      </c>
      <c r="B77" s="82">
        <v>4464.09</v>
      </c>
      <c r="C77" s="43">
        <v>358</v>
      </c>
      <c r="D77" s="35">
        <v>247.6</v>
      </c>
      <c r="E77" s="41">
        <v>684.8</v>
      </c>
      <c r="F77" s="36">
        <v>56.8</v>
      </c>
      <c r="G77" s="39">
        <v>82.88</v>
      </c>
      <c r="H77" s="45">
        <v>111.1</v>
      </c>
      <c r="I77" s="36">
        <v>80.5</v>
      </c>
      <c r="J77" s="36">
        <v>31.02</v>
      </c>
      <c r="K77" s="46">
        <v>99.83</v>
      </c>
      <c r="L77" s="36">
        <v>86.1</v>
      </c>
      <c r="M77" s="47">
        <v>25.47</v>
      </c>
      <c r="N77" s="33">
        <v>348.2</v>
      </c>
      <c r="O77" s="47">
        <v>14.92</v>
      </c>
      <c r="P77" s="33">
        <v>76.459999999999994</v>
      </c>
      <c r="Q77" s="47">
        <v>63.62</v>
      </c>
      <c r="R77" s="33">
        <v>6.53</v>
      </c>
      <c r="S77" s="33">
        <v>72.2</v>
      </c>
      <c r="T77" s="33">
        <v>24.81</v>
      </c>
      <c r="U77" s="33">
        <v>9.49</v>
      </c>
      <c r="V77" s="56">
        <v>13.94</v>
      </c>
      <c r="W77" s="38">
        <v>13.94</v>
      </c>
      <c r="X77" s="36">
        <v>11.37</v>
      </c>
      <c r="Y77" s="41">
        <v>27.49</v>
      </c>
      <c r="Z77" s="45">
        <v>59.36</v>
      </c>
      <c r="AA77" s="39">
        <v>503.4</v>
      </c>
      <c r="AB77" s="36">
        <v>139.94999999999999</v>
      </c>
      <c r="AC77" s="36"/>
      <c r="AD77" s="41">
        <v>22.17</v>
      </c>
      <c r="AE77" s="39">
        <v>80.3</v>
      </c>
      <c r="AG77" s="86">
        <v>2020</v>
      </c>
      <c r="AH77" s="86"/>
      <c r="AI77" s="87">
        <f t="shared" si="18"/>
        <v>222.1933333333333</v>
      </c>
      <c r="AJ77" s="88">
        <f t="shared" si="19"/>
        <v>233.50666666666663</v>
      </c>
      <c r="AK77" s="89">
        <f t="shared" si="20"/>
        <v>153.37714285714287</v>
      </c>
      <c r="AL77" s="90">
        <f t="shared" si="21"/>
        <v>119.72321428571426</v>
      </c>
      <c r="AN77" s="86">
        <v>2020</v>
      </c>
      <c r="AO77" s="91">
        <f t="shared" si="14"/>
        <v>1.3831798133757475E-2</v>
      </c>
      <c r="AP77" s="92">
        <f t="shared" si="15"/>
        <v>1.3404328213327347E-2</v>
      </c>
      <c r="AQ77" s="93">
        <f t="shared" si="16"/>
        <v>1.0161692932453972E-2</v>
      </c>
      <c r="AR77" s="94">
        <f t="shared" si="17"/>
        <v>1.1088075173391132E-2</v>
      </c>
      <c r="AS77" s="7">
        <f t="shared" si="22"/>
        <v>-8.4787717093518199E-3</v>
      </c>
      <c r="AU77" s="86">
        <v>2020</v>
      </c>
      <c r="AV77" s="91">
        <f t="shared" si="23"/>
        <v>4.8032325519236398E-2</v>
      </c>
      <c r="AW77" s="92">
        <f t="shared" si="24"/>
        <v>3.5131401044706446E-2</v>
      </c>
      <c r="AX77" s="93">
        <f t="shared" si="25"/>
        <v>3.5167981950798788E-2</v>
      </c>
      <c r="AY77" s="94">
        <f t="shared" si="26"/>
        <v>3.7928632247077571E-2</v>
      </c>
      <c r="AZ77" s="7">
        <f t="shared" si="27"/>
        <v>3.3617356271272901E-2</v>
      </c>
    </row>
    <row r="78" spans="1:52" x14ac:dyDescent="0.25">
      <c r="A78" s="7">
        <v>76</v>
      </c>
      <c r="B78" s="82">
        <v>4426.24</v>
      </c>
      <c r="C78" s="43">
        <v>360.45</v>
      </c>
      <c r="D78" s="35">
        <v>255.7</v>
      </c>
      <c r="E78" s="41">
        <v>694.8</v>
      </c>
      <c r="F78" s="36">
        <v>55.62</v>
      </c>
      <c r="G78" s="39">
        <v>85.66</v>
      </c>
      <c r="H78" s="45">
        <v>110.25</v>
      </c>
      <c r="I78" s="36">
        <v>80.900000000000006</v>
      </c>
      <c r="J78" s="36">
        <v>30.87</v>
      </c>
      <c r="K78" s="46">
        <v>100.45</v>
      </c>
      <c r="L78" s="36">
        <v>87.92</v>
      </c>
      <c r="M78" s="47">
        <v>25.7</v>
      </c>
      <c r="N78" s="33">
        <v>355</v>
      </c>
      <c r="O78" s="47">
        <v>14.91</v>
      </c>
      <c r="P78" s="33">
        <v>75.8</v>
      </c>
      <c r="Q78" s="47">
        <v>64.599999999999994</v>
      </c>
      <c r="R78" s="33">
        <v>6.52</v>
      </c>
      <c r="S78" s="33">
        <v>71.900000000000006</v>
      </c>
      <c r="T78" s="33">
        <v>24.69</v>
      </c>
      <c r="U78" s="33">
        <v>9.5</v>
      </c>
      <c r="V78" s="56">
        <v>13.94</v>
      </c>
      <c r="W78" s="38">
        <v>13.94</v>
      </c>
      <c r="X78" s="36">
        <v>11.51</v>
      </c>
      <c r="Y78" s="41">
        <v>27.48</v>
      </c>
      <c r="Z78" s="45">
        <v>58.98</v>
      </c>
      <c r="AA78" s="39">
        <v>508.9</v>
      </c>
      <c r="AB78" s="36">
        <v>140.44999999999999</v>
      </c>
      <c r="AC78" s="36"/>
      <c r="AD78" s="41">
        <v>21.74</v>
      </c>
      <c r="AE78" s="39">
        <v>81.239999999999995</v>
      </c>
      <c r="AG78" s="86">
        <v>2020</v>
      </c>
      <c r="AH78" s="86"/>
      <c r="AI78" s="87">
        <f t="shared" si="18"/>
        <v>225.26666666666665</v>
      </c>
      <c r="AJ78" s="88">
        <f t="shared" si="19"/>
        <v>236.63666666666666</v>
      </c>
      <c r="AK78" s="89">
        <f t="shared" si="20"/>
        <v>154.93571428571428</v>
      </c>
      <c r="AL78" s="90">
        <f t="shared" si="21"/>
        <v>121.05071428571428</v>
      </c>
      <c r="AN78" s="86">
        <v>2020</v>
      </c>
      <c r="AO78" s="91">
        <f t="shared" si="14"/>
        <v>-3.9390352175199775E-2</v>
      </c>
      <c r="AP78" s="92">
        <f t="shared" si="15"/>
        <v>-3.799777436576459E-2</v>
      </c>
      <c r="AQ78" s="93">
        <f t="shared" si="16"/>
        <v>-3.7061454059287229E-2</v>
      </c>
      <c r="AR78" s="94">
        <f t="shared" si="17"/>
        <v>-3.8168772238317848E-2</v>
      </c>
      <c r="AS78" s="7">
        <f t="shared" si="22"/>
        <v>-1.5539148351648295E-2</v>
      </c>
      <c r="AU78" s="86">
        <v>2020</v>
      </c>
      <c r="AV78" s="91">
        <f t="shared" si="23"/>
        <v>1.3831798133757475E-2</v>
      </c>
      <c r="AW78" s="92">
        <f t="shared" si="24"/>
        <v>1.3404328213327347E-2</v>
      </c>
      <c r="AX78" s="93">
        <f t="shared" si="25"/>
        <v>1.0161692932453972E-2</v>
      </c>
      <c r="AY78" s="94">
        <f t="shared" si="26"/>
        <v>1.1088075173391132E-2</v>
      </c>
      <c r="AZ78" s="7">
        <f t="shared" si="27"/>
        <v>-8.4787717093518199E-3</v>
      </c>
    </row>
    <row r="79" spans="1:52" x14ac:dyDescent="0.25">
      <c r="A79" s="7">
        <v>77</v>
      </c>
      <c r="B79" s="82">
        <v>4357.46</v>
      </c>
      <c r="C79" s="43">
        <v>350</v>
      </c>
      <c r="D79" s="35">
        <v>245.8</v>
      </c>
      <c r="E79" s="41">
        <v>669.2</v>
      </c>
      <c r="F79" s="36">
        <v>51.96</v>
      </c>
      <c r="G79" s="39">
        <v>81.260000000000005</v>
      </c>
      <c r="H79" s="45">
        <v>105.85</v>
      </c>
      <c r="I79" s="36">
        <v>73.92</v>
      </c>
      <c r="J79" s="36">
        <v>29.7</v>
      </c>
      <c r="K79" s="46">
        <v>95.66</v>
      </c>
      <c r="L79" s="36">
        <v>87.61</v>
      </c>
      <c r="M79" s="47">
        <v>24.67</v>
      </c>
      <c r="N79" s="33">
        <v>339.6</v>
      </c>
      <c r="O79" s="47">
        <v>14.68</v>
      </c>
      <c r="P79" s="33">
        <v>70</v>
      </c>
      <c r="Q79" s="47">
        <v>62.84</v>
      </c>
      <c r="R79" s="33">
        <v>6.26</v>
      </c>
      <c r="S79" s="33">
        <v>71.22</v>
      </c>
      <c r="T79" s="33">
        <v>23.68</v>
      </c>
      <c r="U79" s="33">
        <v>9.2200000000000006</v>
      </c>
      <c r="V79" s="56">
        <v>13.16</v>
      </c>
      <c r="W79" s="38">
        <v>13.16</v>
      </c>
      <c r="X79" s="36">
        <v>11.01</v>
      </c>
      <c r="Y79" s="41">
        <v>26.32</v>
      </c>
      <c r="Z79" s="45">
        <v>55.98</v>
      </c>
      <c r="AA79" s="39">
        <v>489</v>
      </c>
      <c r="AB79" s="36">
        <v>138.19999999999999</v>
      </c>
      <c r="AC79" s="36"/>
      <c r="AD79" s="41">
        <v>21.17</v>
      </c>
      <c r="AE79" s="39">
        <v>78.92</v>
      </c>
      <c r="AG79" s="86">
        <v>2020</v>
      </c>
      <c r="AH79" s="86"/>
      <c r="AI79" s="87">
        <f t="shared" si="18"/>
        <v>216.39333333333332</v>
      </c>
      <c r="AJ79" s="88">
        <f t="shared" si="19"/>
        <v>227.64500000000001</v>
      </c>
      <c r="AK79" s="89">
        <f t="shared" si="20"/>
        <v>149.19357142857143</v>
      </c>
      <c r="AL79" s="90">
        <f t="shared" si="21"/>
        <v>116.43035714285716</v>
      </c>
      <c r="AN79" s="86">
        <v>2020</v>
      </c>
      <c r="AO79" s="91">
        <f t="shared" si="14"/>
        <v>-3.2918450968914638E-2</v>
      </c>
      <c r="AP79" s="92">
        <f t="shared" si="15"/>
        <v>-1.2416994296675322E-2</v>
      </c>
      <c r="AQ79" s="93">
        <f t="shared" si="16"/>
        <v>-4.8833969292052925E-3</v>
      </c>
      <c r="AR79" s="94">
        <f t="shared" si="17"/>
        <v>1.2453796720907624E-3</v>
      </c>
      <c r="AS79" s="7">
        <f t="shared" si="22"/>
        <v>9.1337614114634746E-4</v>
      </c>
      <c r="AU79" s="86">
        <v>2020</v>
      </c>
      <c r="AV79" s="91">
        <f t="shared" si="23"/>
        <v>-3.9390352175199775E-2</v>
      </c>
      <c r="AW79" s="92">
        <f t="shared" si="24"/>
        <v>-3.799777436576459E-2</v>
      </c>
      <c r="AX79" s="93">
        <f t="shared" si="25"/>
        <v>-3.7061454059287229E-2</v>
      </c>
      <c r="AY79" s="94">
        <f t="shared" si="26"/>
        <v>-3.8168772238317848E-2</v>
      </c>
      <c r="AZ79" s="7">
        <f t="shared" si="27"/>
        <v>-1.5539148351648295E-2</v>
      </c>
    </row>
    <row r="80" spans="1:52" x14ac:dyDescent="0.25">
      <c r="A80" s="7">
        <v>78</v>
      </c>
      <c r="B80" s="82">
        <v>4361.4399999999996</v>
      </c>
      <c r="C80" s="43">
        <v>353.45</v>
      </c>
      <c r="D80" s="35">
        <v>248.1</v>
      </c>
      <c r="E80" s="41">
        <v>672.6</v>
      </c>
      <c r="F80" s="36">
        <v>53.53</v>
      </c>
      <c r="G80" s="39">
        <v>82.56</v>
      </c>
      <c r="H80" s="45">
        <v>104.7</v>
      </c>
      <c r="I80" s="36">
        <v>75</v>
      </c>
      <c r="J80" s="36">
        <v>31.12</v>
      </c>
      <c r="K80" s="46">
        <v>97.07</v>
      </c>
      <c r="L80" s="36">
        <v>87.68</v>
      </c>
      <c r="M80" s="47">
        <v>25.54</v>
      </c>
      <c r="N80" s="33">
        <v>347.2</v>
      </c>
      <c r="O80" s="47">
        <v>14.73</v>
      </c>
      <c r="P80" s="33">
        <v>71.88</v>
      </c>
      <c r="Q80" s="47">
        <v>62.4</v>
      </c>
      <c r="R80" s="33">
        <v>6.48</v>
      </c>
      <c r="S80" s="33">
        <v>70</v>
      </c>
      <c r="T80" s="33">
        <v>24.15</v>
      </c>
      <c r="U80" s="33">
        <v>9.14</v>
      </c>
      <c r="V80" s="56">
        <v>13.51</v>
      </c>
      <c r="W80" s="38">
        <v>13.51</v>
      </c>
      <c r="X80" s="36">
        <v>11.31</v>
      </c>
      <c r="Y80" s="41">
        <v>27.55</v>
      </c>
      <c r="Z80" s="45">
        <v>58.2</v>
      </c>
      <c r="AA80" s="39">
        <v>464.95</v>
      </c>
      <c r="AB80" s="36">
        <v>136.5</v>
      </c>
      <c r="AC80" s="36"/>
      <c r="AD80" s="41">
        <v>20.95</v>
      </c>
      <c r="AE80" s="39">
        <v>80.3</v>
      </c>
      <c r="AG80" s="86">
        <v>2020</v>
      </c>
      <c r="AH80" s="86"/>
      <c r="AI80" s="87">
        <f t="shared" si="18"/>
        <v>209.26999999999998</v>
      </c>
      <c r="AJ80" s="88">
        <f t="shared" si="19"/>
        <v>224.81833333333336</v>
      </c>
      <c r="AK80" s="89">
        <f t="shared" si="20"/>
        <v>148.46499999999997</v>
      </c>
      <c r="AL80" s="90">
        <f t="shared" si="21"/>
        <v>116.57535714285714</v>
      </c>
      <c r="AN80" s="86">
        <v>2020</v>
      </c>
      <c r="AO80" s="91">
        <f t="shared" si="14"/>
        <v>-1.1341010815373951E-2</v>
      </c>
      <c r="AP80" s="92">
        <f t="shared" si="15"/>
        <v>1.5338310191191234E-2</v>
      </c>
      <c r="AQ80" s="93">
        <f t="shared" si="16"/>
        <v>1.0223669840414501E-2</v>
      </c>
      <c r="AR80" s="94">
        <f t="shared" si="17"/>
        <v>7.9684814543627483E-3</v>
      </c>
      <c r="AS80" s="7">
        <f t="shared" si="22"/>
        <v>7.8666678895044761E-3</v>
      </c>
      <c r="AU80" s="86">
        <v>2020</v>
      </c>
      <c r="AV80" s="91">
        <f t="shared" si="23"/>
        <v>-3.2918450968914638E-2</v>
      </c>
      <c r="AW80" s="92">
        <f t="shared" si="24"/>
        <v>-1.2416994296675322E-2</v>
      </c>
      <c r="AX80" s="93">
        <f t="shared" si="25"/>
        <v>-4.8833969292052925E-3</v>
      </c>
      <c r="AY80" s="94">
        <f t="shared" si="26"/>
        <v>1.2453796720907624E-3</v>
      </c>
      <c r="AZ80" s="7">
        <f t="shared" si="27"/>
        <v>9.1337614114634746E-4</v>
      </c>
    </row>
    <row r="81" spans="1:52" x14ac:dyDescent="0.25">
      <c r="A81" s="7">
        <v>79</v>
      </c>
      <c r="B81" s="82">
        <v>4395.75</v>
      </c>
      <c r="C81" s="43">
        <v>348.65</v>
      </c>
      <c r="D81" s="35">
        <v>245.8</v>
      </c>
      <c r="E81" s="41">
        <v>701</v>
      </c>
      <c r="F81" s="36">
        <v>54.25</v>
      </c>
      <c r="G81" s="39">
        <v>83.18</v>
      </c>
      <c r="H81" s="45">
        <v>106.1</v>
      </c>
      <c r="I81" s="36">
        <v>77.599999999999994</v>
      </c>
      <c r="J81" s="36">
        <v>32.42</v>
      </c>
      <c r="K81" s="46">
        <v>97.19</v>
      </c>
      <c r="L81" s="36">
        <v>88.41</v>
      </c>
      <c r="M81" s="47">
        <v>27.13</v>
      </c>
      <c r="N81" s="33">
        <v>349.2</v>
      </c>
      <c r="O81" s="47">
        <v>14.76</v>
      </c>
      <c r="P81" s="33">
        <v>70.180000000000007</v>
      </c>
      <c r="Q81" s="47">
        <v>61.94</v>
      </c>
      <c r="R81" s="33">
        <v>6.76</v>
      </c>
      <c r="S81" s="33">
        <v>69.14</v>
      </c>
      <c r="T81" s="33">
        <v>24.13</v>
      </c>
      <c r="U81" s="33">
        <v>9.1999999999999993</v>
      </c>
      <c r="V81" s="56">
        <v>14.21</v>
      </c>
      <c r="W81" s="38">
        <v>14.21</v>
      </c>
      <c r="X81" s="36">
        <v>11.31</v>
      </c>
      <c r="Y81" s="41">
        <v>27.35</v>
      </c>
      <c r="Z81" s="45">
        <v>60.18</v>
      </c>
      <c r="AA81" s="39">
        <v>457.05</v>
      </c>
      <c r="AB81" s="36">
        <v>137.75</v>
      </c>
      <c r="AC81" s="36"/>
      <c r="AD81" s="41">
        <v>20.56</v>
      </c>
      <c r="AE81" s="39">
        <v>80.459999999999994</v>
      </c>
      <c r="AG81" s="86">
        <v>2020</v>
      </c>
      <c r="AH81" s="86"/>
      <c r="AI81" s="87">
        <f t="shared" si="18"/>
        <v>206.89666666666668</v>
      </c>
      <c r="AJ81" s="88">
        <f t="shared" si="19"/>
        <v>228.26666666666665</v>
      </c>
      <c r="AK81" s="89">
        <f t="shared" si="20"/>
        <v>149.98285714285711</v>
      </c>
      <c r="AL81" s="90">
        <f t="shared" si="21"/>
        <v>117.50428571428571</v>
      </c>
      <c r="AN81" s="86">
        <v>2020</v>
      </c>
      <c r="AO81" s="91">
        <f t="shared" si="14"/>
        <v>-1.7979990011116793E-2</v>
      </c>
      <c r="AP81" s="92">
        <f t="shared" si="15"/>
        <v>-2.7672313084112259E-2</v>
      </c>
      <c r="AQ81" s="93">
        <f t="shared" si="16"/>
        <v>-2.4593286851830359E-2</v>
      </c>
      <c r="AR81" s="94">
        <f t="shared" si="17"/>
        <v>-2.0148201281412287E-2</v>
      </c>
      <c r="AS81" s="7">
        <f t="shared" si="22"/>
        <v>-6.7474264914974364E-3</v>
      </c>
      <c r="AU81" s="86">
        <v>2020</v>
      </c>
      <c r="AV81" s="91">
        <f t="shared" si="23"/>
        <v>-1.1341010815373951E-2</v>
      </c>
      <c r="AW81" s="92">
        <f t="shared" si="24"/>
        <v>1.5338310191191234E-2</v>
      </c>
      <c r="AX81" s="93">
        <f t="shared" si="25"/>
        <v>1.0223669840414501E-2</v>
      </c>
      <c r="AY81" s="94">
        <f t="shared" si="26"/>
        <v>7.9684814543627483E-3</v>
      </c>
      <c r="AZ81" s="7">
        <f t="shared" si="27"/>
        <v>7.8666678895044761E-3</v>
      </c>
    </row>
    <row r="82" spans="1:52" x14ac:dyDescent="0.25">
      <c r="A82" s="7">
        <v>80</v>
      </c>
      <c r="B82" s="82">
        <v>4366.09</v>
      </c>
      <c r="C82" s="43">
        <v>340.85</v>
      </c>
      <c r="D82" s="35">
        <v>243.3</v>
      </c>
      <c r="E82" s="41">
        <v>674.4</v>
      </c>
      <c r="F82" s="36">
        <v>52.34</v>
      </c>
      <c r="G82" s="39">
        <v>80.180000000000007</v>
      </c>
      <c r="H82" s="45">
        <v>105</v>
      </c>
      <c r="I82" s="36">
        <v>76.180000000000007</v>
      </c>
      <c r="J82" s="36">
        <v>31.86</v>
      </c>
      <c r="K82" s="46">
        <v>95.29</v>
      </c>
      <c r="L82" s="36">
        <v>90.45</v>
      </c>
      <c r="M82" s="47">
        <v>26.3</v>
      </c>
      <c r="N82" s="33">
        <v>345</v>
      </c>
      <c r="O82" s="47">
        <v>14.56</v>
      </c>
      <c r="P82" s="33">
        <v>69.94</v>
      </c>
      <c r="Q82" s="47">
        <v>62.5</v>
      </c>
      <c r="R82" s="33">
        <v>6.54</v>
      </c>
      <c r="S82" s="33">
        <v>68.180000000000007</v>
      </c>
      <c r="T82" s="33">
        <v>22.96</v>
      </c>
      <c r="U82" s="33">
        <v>9.25</v>
      </c>
      <c r="V82" s="56">
        <v>13.52</v>
      </c>
      <c r="W82" s="38">
        <v>13.52</v>
      </c>
      <c r="X82" s="36">
        <v>11.19</v>
      </c>
      <c r="Y82" s="41">
        <v>27.17</v>
      </c>
      <c r="Z82" s="45">
        <v>58.4</v>
      </c>
      <c r="AA82" s="39">
        <v>451.35</v>
      </c>
      <c r="AB82" s="36">
        <v>135</v>
      </c>
      <c r="AC82" s="36"/>
      <c r="AD82" s="41">
        <v>20.6</v>
      </c>
      <c r="AE82" s="39">
        <v>78</v>
      </c>
      <c r="AG82" s="86">
        <v>2020</v>
      </c>
      <c r="AH82" s="86"/>
      <c r="AI82" s="87">
        <f t="shared" si="18"/>
        <v>203.17666666666665</v>
      </c>
      <c r="AJ82" s="88">
        <f t="shared" si="19"/>
        <v>221.94999999999996</v>
      </c>
      <c r="AK82" s="89">
        <f t="shared" si="20"/>
        <v>146.29428571428573</v>
      </c>
      <c r="AL82" s="90">
        <f t="shared" si="21"/>
        <v>115.13678571428571</v>
      </c>
      <c r="AN82" s="86">
        <v>2020</v>
      </c>
      <c r="AO82" s="91">
        <f t="shared" si="14"/>
        <v>2.8087214739225361E-2</v>
      </c>
      <c r="AP82" s="92">
        <f t="shared" si="15"/>
        <v>2.3068258616805868E-2</v>
      </c>
      <c r="AQ82" s="93">
        <f t="shared" si="16"/>
        <v>2.5135245981680737E-2</v>
      </c>
      <c r="AR82" s="94">
        <f t="shared" si="17"/>
        <v>2.3546526957066605E-2</v>
      </c>
      <c r="AS82" s="7">
        <f t="shared" si="22"/>
        <v>1.8771944691932607E-2</v>
      </c>
      <c r="AU82" s="86">
        <v>2020</v>
      </c>
      <c r="AV82" s="91">
        <f t="shared" si="23"/>
        <v>-1.7979990011116793E-2</v>
      </c>
      <c r="AW82" s="92">
        <f t="shared" si="24"/>
        <v>-2.7672313084112259E-2</v>
      </c>
      <c r="AX82" s="93">
        <f t="shared" si="25"/>
        <v>-2.4593286851830359E-2</v>
      </c>
      <c r="AY82" s="94">
        <f t="shared" si="26"/>
        <v>-2.0148201281412287E-2</v>
      </c>
      <c r="AZ82" s="7">
        <f t="shared" si="27"/>
        <v>-6.7474264914974364E-3</v>
      </c>
    </row>
    <row r="83" spans="1:52" x14ac:dyDescent="0.25">
      <c r="A83" s="7">
        <v>81</v>
      </c>
      <c r="B83" s="82">
        <v>4448.05</v>
      </c>
      <c r="C83" s="43">
        <v>350.95</v>
      </c>
      <c r="D83" s="35">
        <v>246.2</v>
      </c>
      <c r="E83" s="41">
        <v>685.6</v>
      </c>
      <c r="F83" s="36">
        <v>51.07</v>
      </c>
      <c r="G83" s="39">
        <v>83</v>
      </c>
      <c r="H83" s="45">
        <v>108.2</v>
      </c>
      <c r="I83" s="36">
        <v>77.319999999999993</v>
      </c>
      <c r="J83" s="36">
        <v>32.25</v>
      </c>
      <c r="K83" s="46">
        <v>97.27</v>
      </c>
      <c r="L83" s="36">
        <v>92.89</v>
      </c>
      <c r="M83" s="47">
        <v>27.79</v>
      </c>
      <c r="N83" s="33">
        <v>354.6</v>
      </c>
      <c r="O83" s="47">
        <v>15.17</v>
      </c>
      <c r="P83" s="33">
        <v>73.739999999999995</v>
      </c>
      <c r="Q83" s="47">
        <v>64.08</v>
      </c>
      <c r="R83" s="33">
        <v>6.84</v>
      </c>
      <c r="S83" s="33">
        <v>70</v>
      </c>
      <c r="T83" s="33">
        <v>23.4</v>
      </c>
      <c r="U83" s="33">
        <v>9.31</v>
      </c>
      <c r="V83" s="56">
        <v>14.2</v>
      </c>
      <c r="W83" s="38">
        <v>14.2</v>
      </c>
      <c r="X83" s="36">
        <v>11.32</v>
      </c>
      <c r="Y83" s="41">
        <v>28.2</v>
      </c>
      <c r="Z83" s="45">
        <v>59.52</v>
      </c>
      <c r="AA83" s="39">
        <v>464.85</v>
      </c>
      <c r="AB83" s="36">
        <v>137</v>
      </c>
      <c r="AC83" s="36"/>
      <c r="AD83" s="41">
        <v>21.97</v>
      </c>
      <c r="AE83" s="39">
        <v>78.8</v>
      </c>
      <c r="AG83" s="86">
        <v>2020</v>
      </c>
      <c r="AH83" s="86"/>
      <c r="AI83" s="87">
        <f t="shared" si="18"/>
        <v>208.88333333333333</v>
      </c>
      <c r="AJ83" s="88">
        <f t="shared" si="19"/>
        <v>227.07000000000002</v>
      </c>
      <c r="AK83" s="89">
        <f t="shared" si="20"/>
        <v>149.97142857142859</v>
      </c>
      <c r="AL83" s="90">
        <f t="shared" si="21"/>
        <v>117.84785714285714</v>
      </c>
      <c r="AN83" s="86">
        <v>2020</v>
      </c>
      <c r="AO83" s="91">
        <f t="shared" si="14"/>
        <v>1.6787680523418148E-2</v>
      </c>
      <c r="AP83" s="92">
        <f t="shared" si="15"/>
        <v>6.5324936510024263E-4</v>
      </c>
      <c r="AQ83" s="93">
        <f t="shared" si="16"/>
        <v>5.9773290150504903E-3</v>
      </c>
      <c r="AR83" s="94">
        <f t="shared" si="17"/>
        <v>1.0552346548515701E-2</v>
      </c>
      <c r="AS83" s="7">
        <f t="shared" si="22"/>
        <v>1.022020885556593E-2</v>
      </c>
      <c r="AU83" s="86">
        <v>2020</v>
      </c>
      <c r="AV83" s="91">
        <f t="shared" si="23"/>
        <v>2.8087214739225361E-2</v>
      </c>
      <c r="AW83" s="92">
        <f t="shared" si="24"/>
        <v>2.3068258616805868E-2</v>
      </c>
      <c r="AX83" s="93">
        <f t="shared" si="25"/>
        <v>2.5135245981680737E-2</v>
      </c>
      <c r="AY83" s="94">
        <f t="shared" si="26"/>
        <v>2.3546526957066605E-2</v>
      </c>
      <c r="AZ83" s="7">
        <f t="shared" si="27"/>
        <v>1.8771944691932607E-2</v>
      </c>
    </row>
    <row r="84" spans="1:52" x14ac:dyDescent="0.25">
      <c r="A84" s="7">
        <v>82</v>
      </c>
      <c r="B84" s="82">
        <v>4493.51</v>
      </c>
      <c r="C84" s="43">
        <v>357</v>
      </c>
      <c r="D84" s="35">
        <v>254.4</v>
      </c>
      <c r="E84" s="41">
        <v>676.8</v>
      </c>
      <c r="F84" s="36">
        <v>52.88</v>
      </c>
      <c r="G84" s="39">
        <v>85.22</v>
      </c>
      <c r="H84" s="45">
        <v>108.5</v>
      </c>
      <c r="I84" s="36">
        <v>82.3</v>
      </c>
      <c r="J84" s="36">
        <v>32.799999999999997</v>
      </c>
      <c r="K84" s="46">
        <v>98.84</v>
      </c>
      <c r="L84" s="36">
        <v>91.69</v>
      </c>
      <c r="M84" s="47">
        <v>29.6</v>
      </c>
      <c r="N84" s="33">
        <v>360.6</v>
      </c>
      <c r="O84" s="47">
        <v>15.98</v>
      </c>
      <c r="P84" s="33">
        <v>75.08</v>
      </c>
      <c r="Q84" s="47">
        <v>62.36</v>
      </c>
      <c r="R84" s="33">
        <v>7.26</v>
      </c>
      <c r="S84" s="33">
        <v>70.540000000000006</v>
      </c>
      <c r="T84" s="33">
        <v>23.79</v>
      </c>
      <c r="U84" s="33">
        <v>9.3699999999999992</v>
      </c>
      <c r="V84" s="56">
        <v>14.8</v>
      </c>
      <c r="W84" s="38">
        <v>14.8</v>
      </c>
      <c r="X84" s="36">
        <v>11.25</v>
      </c>
      <c r="Y84" s="41">
        <v>27.46</v>
      </c>
      <c r="Z84" s="45">
        <v>61.76</v>
      </c>
      <c r="AA84" s="39">
        <v>466.95</v>
      </c>
      <c r="AB84" s="36">
        <v>135.65</v>
      </c>
      <c r="AC84" s="36"/>
      <c r="AD84" s="41">
        <v>21.88</v>
      </c>
      <c r="AE84" s="39">
        <v>85</v>
      </c>
      <c r="AG84" s="86">
        <v>2020</v>
      </c>
      <c r="AH84" s="86"/>
      <c r="AI84" s="87">
        <f t="shared" si="18"/>
        <v>212.39</v>
      </c>
      <c r="AJ84" s="88">
        <f t="shared" si="19"/>
        <v>227.21833333333333</v>
      </c>
      <c r="AK84" s="89">
        <f t="shared" si="20"/>
        <v>150.86785714285716</v>
      </c>
      <c r="AL84" s="90">
        <f t="shared" si="21"/>
        <v>119.09142857142854</v>
      </c>
      <c r="AN84" s="86">
        <v>2020</v>
      </c>
      <c r="AO84" s="91">
        <f t="shared" si="14"/>
        <v>2.1564103771364061E-2</v>
      </c>
      <c r="AP84" s="92">
        <f t="shared" si="15"/>
        <v>1.3621260021565282E-2</v>
      </c>
      <c r="AQ84" s="93">
        <f t="shared" si="16"/>
        <v>1.3995218142650503E-2</v>
      </c>
      <c r="AR84" s="94">
        <f t="shared" si="17"/>
        <v>1.6307998656494634E-2</v>
      </c>
      <c r="AS84" s="7">
        <f t="shared" si="22"/>
        <v>1.3196810511159467E-2</v>
      </c>
      <c r="AU84" s="86">
        <v>2020</v>
      </c>
      <c r="AV84" s="91">
        <f t="shared" si="23"/>
        <v>1.6787680523418148E-2</v>
      </c>
      <c r="AW84" s="92">
        <f t="shared" si="24"/>
        <v>6.5324936510024263E-4</v>
      </c>
      <c r="AX84" s="93">
        <f t="shared" si="25"/>
        <v>5.9773290150504903E-3</v>
      </c>
      <c r="AY84" s="94">
        <f t="shared" si="26"/>
        <v>1.0552346548515701E-2</v>
      </c>
      <c r="AZ84" s="7">
        <f t="shared" si="27"/>
        <v>1.022020885556593E-2</v>
      </c>
    </row>
    <row r="85" spans="1:52" x14ac:dyDescent="0.25">
      <c r="A85" s="7">
        <v>83</v>
      </c>
      <c r="B85" s="82">
        <v>4552.8100000000004</v>
      </c>
      <c r="C85" s="43">
        <v>359.8</v>
      </c>
      <c r="D85" s="35">
        <v>256.2</v>
      </c>
      <c r="E85" s="41">
        <v>681.2</v>
      </c>
      <c r="F85" s="36">
        <v>58.39</v>
      </c>
      <c r="G85" s="39">
        <v>86.34</v>
      </c>
      <c r="H85" s="45">
        <v>111.35</v>
      </c>
      <c r="I85" s="36">
        <v>87.3</v>
      </c>
      <c r="J85" s="36">
        <v>33.82</v>
      </c>
      <c r="K85" s="46">
        <v>99.3</v>
      </c>
      <c r="L85" s="36">
        <v>90.21</v>
      </c>
      <c r="M85" s="47">
        <v>30.7</v>
      </c>
      <c r="N85" s="33">
        <v>365</v>
      </c>
      <c r="O85" s="47">
        <v>16.59</v>
      </c>
      <c r="P85" s="33">
        <v>75.819999999999993</v>
      </c>
      <c r="Q85" s="47">
        <v>62.54</v>
      </c>
      <c r="R85" s="33">
        <v>7.75</v>
      </c>
      <c r="S85" s="33">
        <v>72.540000000000006</v>
      </c>
      <c r="T85" s="33">
        <v>25.45</v>
      </c>
      <c r="U85" s="33">
        <v>9.99</v>
      </c>
      <c r="V85" s="56">
        <v>15.61</v>
      </c>
      <c r="W85" s="38">
        <v>15.61</v>
      </c>
      <c r="X85" s="36">
        <v>11.2</v>
      </c>
      <c r="Y85" s="41">
        <v>27.24</v>
      </c>
      <c r="Z85" s="45">
        <v>63.94</v>
      </c>
      <c r="AA85" s="39">
        <v>476.45</v>
      </c>
      <c r="AB85" s="36">
        <v>137.94999999999999</v>
      </c>
      <c r="AC85" s="36"/>
      <c r="AD85" s="41">
        <v>22.53</v>
      </c>
      <c r="AE85" s="39">
        <v>88.12</v>
      </c>
      <c r="AG85" s="86">
        <v>2020</v>
      </c>
      <c r="AH85" s="86"/>
      <c r="AI85" s="87">
        <f t="shared" si="18"/>
        <v>216.97</v>
      </c>
      <c r="AJ85" s="88">
        <f t="shared" si="19"/>
        <v>230.31333333333336</v>
      </c>
      <c r="AK85" s="89">
        <f t="shared" si="20"/>
        <v>152.97928571428568</v>
      </c>
      <c r="AL85" s="90">
        <f t="shared" si="21"/>
        <v>121.03357142857142</v>
      </c>
      <c r="AN85" s="86">
        <v>2020</v>
      </c>
      <c r="AO85" s="91">
        <f t="shared" si="14"/>
        <v>-3.304604323178327E-2</v>
      </c>
      <c r="AP85" s="92">
        <f t="shared" si="15"/>
        <v>-2.5827134049266294E-2</v>
      </c>
      <c r="AQ85" s="93">
        <f t="shared" si="16"/>
        <v>-2.3602635277418391E-2</v>
      </c>
      <c r="AR85" s="94">
        <f t="shared" si="17"/>
        <v>-1.8793487049047736E-2</v>
      </c>
      <c r="AS85" s="7">
        <f t="shared" si="22"/>
        <v>4.6125359942528991E-4</v>
      </c>
      <c r="AU85" s="86">
        <v>2020</v>
      </c>
      <c r="AV85" s="91">
        <f t="shared" si="23"/>
        <v>2.1564103771364061E-2</v>
      </c>
      <c r="AW85" s="92">
        <f t="shared" si="24"/>
        <v>1.3621260021565282E-2</v>
      </c>
      <c r="AX85" s="93">
        <f t="shared" si="25"/>
        <v>1.3995218142650503E-2</v>
      </c>
      <c r="AY85" s="94">
        <f t="shared" si="26"/>
        <v>1.6307998656494634E-2</v>
      </c>
      <c r="AZ85" s="7">
        <f t="shared" si="27"/>
        <v>1.3196810511159467E-2</v>
      </c>
    </row>
    <row r="86" spans="1:52" x14ac:dyDescent="0.25">
      <c r="A86" s="7">
        <v>84</v>
      </c>
      <c r="B86" s="82">
        <v>4554.91</v>
      </c>
      <c r="C86" s="43">
        <v>352.45</v>
      </c>
      <c r="D86" s="35">
        <v>265.3</v>
      </c>
      <c r="E86" s="41">
        <v>667.8</v>
      </c>
      <c r="F86" s="36">
        <v>57.88</v>
      </c>
      <c r="G86" s="39">
        <v>83.46</v>
      </c>
      <c r="H86" s="45">
        <v>112.65</v>
      </c>
      <c r="I86" s="36">
        <v>84.22</v>
      </c>
      <c r="J86" s="36">
        <v>32.85</v>
      </c>
      <c r="K86" s="46">
        <v>95.95</v>
      </c>
      <c r="L86" s="36">
        <v>88.71</v>
      </c>
      <c r="M86" s="47">
        <v>28.68</v>
      </c>
      <c r="N86" s="33">
        <v>355.4</v>
      </c>
      <c r="O86" s="47">
        <v>16.2</v>
      </c>
      <c r="P86" s="33">
        <v>74.7</v>
      </c>
      <c r="Q86" s="47">
        <v>63.26</v>
      </c>
      <c r="R86" s="33">
        <v>7.28</v>
      </c>
      <c r="S86" s="33">
        <v>69.14</v>
      </c>
      <c r="T86" s="33">
        <v>24.21</v>
      </c>
      <c r="U86" s="33">
        <v>9.9</v>
      </c>
      <c r="V86" s="56">
        <v>14.26</v>
      </c>
      <c r="W86" s="38">
        <v>14.26</v>
      </c>
      <c r="X86" s="36">
        <v>11.14</v>
      </c>
      <c r="Y86" s="41">
        <v>26.71</v>
      </c>
      <c r="Z86" s="45">
        <v>61.52</v>
      </c>
      <c r="AA86" s="39">
        <v>460.2</v>
      </c>
      <c r="AB86" s="36">
        <v>139.1</v>
      </c>
      <c r="AC86" s="36"/>
      <c r="AD86" s="41">
        <v>22.28</v>
      </c>
      <c r="AE86" s="39">
        <v>85.74</v>
      </c>
      <c r="AG86" s="86">
        <v>2020</v>
      </c>
      <c r="AH86" s="86"/>
      <c r="AI86" s="87">
        <f t="shared" si="18"/>
        <v>209.79999999999998</v>
      </c>
      <c r="AJ86" s="88">
        <f t="shared" si="19"/>
        <v>224.36500000000001</v>
      </c>
      <c r="AK86" s="89">
        <f t="shared" si="20"/>
        <v>149.36857142857141</v>
      </c>
      <c r="AL86" s="90">
        <f t="shared" si="21"/>
        <v>118.75892857142857</v>
      </c>
      <c r="AN86" s="86">
        <v>2020</v>
      </c>
      <c r="AO86" s="91">
        <f t="shared" si="14"/>
        <v>-2.5214489990467076E-2</v>
      </c>
      <c r="AP86" s="92">
        <f t="shared" si="15"/>
        <v>-2.9059790965614112E-2</v>
      </c>
      <c r="AQ86" s="93">
        <f t="shared" si="16"/>
        <v>-3.3450333786032412E-2</v>
      </c>
      <c r="AR86" s="94">
        <f t="shared" si="17"/>
        <v>-4.0165401097661917E-2</v>
      </c>
      <c r="AS86" s="7">
        <f t="shared" si="22"/>
        <v>-4.2323558533538481E-2</v>
      </c>
      <c r="AU86" s="86">
        <v>2020</v>
      </c>
      <c r="AV86" s="91">
        <f t="shared" si="23"/>
        <v>-3.304604323178327E-2</v>
      </c>
      <c r="AW86" s="92">
        <f t="shared" si="24"/>
        <v>-2.5827134049266294E-2</v>
      </c>
      <c r="AX86" s="93">
        <f t="shared" si="25"/>
        <v>-2.3602635277418391E-2</v>
      </c>
      <c r="AY86" s="94">
        <f t="shared" si="26"/>
        <v>-1.8793487049047736E-2</v>
      </c>
      <c r="AZ86" s="7">
        <f t="shared" si="27"/>
        <v>4.6125359942528991E-4</v>
      </c>
    </row>
    <row r="87" spans="1:52" x14ac:dyDescent="0.25">
      <c r="A87" s="7">
        <v>85</v>
      </c>
      <c r="B87" s="82">
        <v>4362.13</v>
      </c>
      <c r="C87" s="43">
        <v>338.55</v>
      </c>
      <c r="D87" s="35">
        <v>250.2</v>
      </c>
      <c r="E87" s="41">
        <v>646.20000000000005</v>
      </c>
      <c r="F87" s="36">
        <v>55</v>
      </c>
      <c r="G87" s="39">
        <v>80.540000000000006</v>
      </c>
      <c r="H87" s="45">
        <v>107</v>
      </c>
      <c r="I87" s="36">
        <v>78</v>
      </c>
      <c r="J87" s="36">
        <v>30.49</v>
      </c>
      <c r="K87" s="46">
        <v>93.31</v>
      </c>
      <c r="L87" s="36">
        <v>87.94</v>
      </c>
      <c r="M87" s="47">
        <v>27.11</v>
      </c>
      <c r="N87" s="33">
        <v>334.4</v>
      </c>
      <c r="O87" s="47">
        <v>15.42</v>
      </c>
      <c r="P87" s="33">
        <v>70.28</v>
      </c>
      <c r="Q87" s="47">
        <v>61.5</v>
      </c>
      <c r="R87" s="33">
        <v>6.9</v>
      </c>
      <c r="S87" s="33">
        <v>64.599999999999994</v>
      </c>
      <c r="T87" s="33">
        <v>23.1</v>
      </c>
      <c r="U87" s="33">
        <v>9.44</v>
      </c>
      <c r="V87" s="56">
        <v>13.15</v>
      </c>
      <c r="W87" s="38">
        <v>13.15</v>
      </c>
      <c r="X87" s="36">
        <v>10.78</v>
      </c>
      <c r="Y87" s="41">
        <v>26.38</v>
      </c>
      <c r="Z87" s="45">
        <v>58.1</v>
      </c>
      <c r="AA87" s="39">
        <v>450.95</v>
      </c>
      <c r="AB87" s="36">
        <v>136.19999999999999</v>
      </c>
      <c r="AC87" s="36"/>
      <c r="AD87" s="41">
        <v>20.96</v>
      </c>
      <c r="AE87" s="39">
        <v>82.04</v>
      </c>
      <c r="AG87" s="86">
        <v>2020</v>
      </c>
      <c r="AH87" s="86"/>
      <c r="AI87" s="87">
        <f t="shared" si="18"/>
        <v>204.51</v>
      </c>
      <c r="AJ87" s="88">
        <f t="shared" si="19"/>
        <v>217.845</v>
      </c>
      <c r="AK87" s="89">
        <f t="shared" si="20"/>
        <v>144.37214285714288</v>
      </c>
      <c r="AL87" s="90">
        <f t="shared" si="21"/>
        <v>113.98892857142856</v>
      </c>
      <c r="AN87" s="86">
        <v>2020</v>
      </c>
      <c r="AO87" s="91">
        <f t="shared" si="14"/>
        <v>1.1034505240167526E-2</v>
      </c>
      <c r="AP87" s="92">
        <f t="shared" si="15"/>
        <v>2.1054725454642986E-2</v>
      </c>
      <c r="AQ87" s="93">
        <f t="shared" si="16"/>
        <v>1.9992974505370416E-2</v>
      </c>
      <c r="AR87" s="94">
        <f t="shared" si="17"/>
        <v>1.8200389135536517E-2</v>
      </c>
      <c r="AS87" s="7">
        <f t="shared" si="22"/>
        <v>1.3254992400501523E-2</v>
      </c>
      <c r="AU87" s="86">
        <v>2020</v>
      </c>
      <c r="AV87" s="91">
        <f t="shared" si="23"/>
        <v>-2.5214489990467076E-2</v>
      </c>
      <c r="AW87" s="92">
        <f t="shared" si="24"/>
        <v>-2.9059790965614112E-2</v>
      </c>
      <c r="AX87" s="93">
        <f t="shared" si="25"/>
        <v>-3.3450333786032412E-2</v>
      </c>
      <c r="AY87" s="94">
        <f t="shared" si="26"/>
        <v>-4.0165401097661917E-2</v>
      </c>
      <c r="AZ87" s="7">
        <f t="shared" si="27"/>
        <v>-4.2323558533538481E-2</v>
      </c>
    </row>
    <row r="88" spans="1:52" x14ac:dyDescent="0.25">
      <c r="A88" s="7">
        <v>86</v>
      </c>
      <c r="B88" s="82">
        <v>4419.95</v>
      </c>
      <c r="C88" s="43">
        <v>342.5</v>
      </c>
      <c r="D88" s="35">
        <v>248.2</v>
      </c>
      <c r="E88" s="41">
        <v>665.8</v>
      </c>
      <c r="F88" s="36">
        <v>56.44</v>
      </c>
      <c r="G88" s="39">
        <v>81.36</v>
      </c>
      <c r="H88" s="45">
        <v>110.3</v>
      </c>
      <c r="I88" s="36">
        <v>80</v>
      </c>
      <c r="J88" s="36">
        <v>32.909999999999997</v>
      </c>
      <c r="K88" s="46">
        <v>96.4</v>
      </c>
      <c r="L88" s="36">
        <v>90.21</v>
      </c>
      <c r="M88" s="47">
        <v>28.21</v>
      </c>
      <c r="N88" s="33">
        <v>343</v>
      </c>
      <c r="O88" s="47">
        <v>15.84</v>
      </c>
      <c r="P88" s="33">
        <v>72.540000000000006</v>
      </c>
      <c r="Q88" s="47">
        <v>61.48</v>
      </c>
      <c r="R88" s="33">
        <v>7.17</v>
      </c>
      <c r="S88" s="33">
        <v>66.36</v>
      </c>
      <c r="T88" s="33">
        <v>24.26</v>
      </c>
      <c r="U88" s="33">
        <v>9.56</v>
      </c>
      <c r="V88" s="56">
        <v>13.32</v>
      </c>
      <c r="W88" s="38">
        <v>13.32</v>
      </c>
      <c r="X88" s="36">
        <v>10.89</v>
      </c>
      <c r="Y88" s="41">
        <v>27.05</v>
      </c>
      <c r="Z88" s="45">
        <v>58.98</v>
      </c>
      <c r="AA88" s="39">
        <v>451.8</v>
      </c>
      <c r="AB88" s="36">
        <v>133.30000000000001</v>
      </c>
      <c r="AC88" s="36"/>
      <c r="AD88" s="41">
        <v>21.44</v>
      </c>
      <c r="AE88" s="39">
        <v>87.14</v>
      </c>
      <c r="AG88" s="86">
        <v>2020</v>
      </c>
      <c r="AH88" s="86"/>
      <c r="AI88" s="87">
        <f t="shared" si="18"/>
        <v>206.76666666666665</v>
      </c>
      <c r="AJ88" s="88">
        <f t="shared" si="19"/>
        <v>222.4316666666667</v>
      </c>
      <c r="AK88" s="89">
        <f t="shared" si="20"/>
        <v>147.25857142857143</v>
      </c>
      <c r="AL88" s="90">
        <f t="shared" si="21"/>
        <v>116.06357142857144</v>
      </c>
      <c r="AN88" s="86">
        <v>2020</v>
      </c>
      <c r="AO88" s="91">
        <f t="shared" si="14"/>
        <v>-2.8921489601805531E-2</v>
      </c>
      <c r="AP88" s="92">
        <f t="shared" si="15"/>
        <v>-2.5018919668212822E-2</v>
      </c>
      <c r="AQ88" s="93">
        <f t="shared" si="16"/>
        <v>-2.077492457387884E-2</v>
      </c>
      <c r="AR88" s="94">
        <f t="shared" si="17"/>
        <v>-1.8992054846789654E-2</v>
      </c>
      <c r="AS88" s="7">
        <f t="shared" si="22"/>
        <v>1.3190194459213175E-3</v>
      </c>
      <c r="AU88" s="86">
        <v>2020</v>
      </c>
      <c r="AV88" s="91">
        <f t="shared" si="23"/>
        <v>1.1034505240167526E-2</v>
      </c>
      <c r="AW88" s="92">
        <f t="shared" si="24"/>
        <v>2.1054725454642986E-2</v>
      </c>
      <c r="AX88" s="93">
        <f t="shared" si="25"/>
        <v>1.9992974505370416E-2</v>
      </c>
      <c r="AY88" s="94">
        <f t="shared" si="26"/>
        <v>1.8200389135536517E-2</v>
      </c>
      <c r="AZ88" s="7">
        <f t="shared" si="27"/>
        <v>1.3254992400501523E-2</v>
      </c>
    </row>
    <row r="89" spans="1:52" x14ac:dyDescent="0.25">
      <c r="A89" s="7">
        <v>87</v>
      </c>
      <c r="B89" s="82">
        <v>4425.78</v>
      </c>
      <c r="C89" s="43">
        <v>336.4</v>
      </c>
      <c r="D89" s="35">
        <v>243</v>
      </c>
      <c r="E89" s="41">
        <v>650</v>
      </c>
      <c r="F89" s="36">
        <v>53.7</v>
      </c>
      <c r="G89" s="39">
        <v>79.5</v>
      </c>
      <c r="H89" s="45">
        <v>109.1</v>
      </c>
      <c r="I89" s="36">
        <v>78.36</v>
      </c>
      <c r="J89" s="36">
        <v>32.200000000000003</v>
      </c>
      <c r="K89" s="46">
        <v>96.16</v>
      </c>
      <c r="L89" s="36">
        <v>91.92</v>
      </c>
      <c r="M89" s="47">
        <v>28</v>
      </c>
      <c r="N89" s="33">
        <v>333</v>
      </c>
      <c r="O89" s="47">
        <v>15.95</v>
      </c>
      <c r="P89" s="33">
        <v>72.44</v>
      </c>
      <c r="Q89" s="47">
        <v>61.5</v>
      </c>
      <c r="R89" s="33">
        <v>7</v>
      </c>
      <c r="S89" s="33">
        <v>68.14</v>
      </c>
      <c r="T89" s="33">
        <v>23.85</v>
      </c>
      <c r="U89" s="33">
        <v>9.58</v>
      </c>
      <c r="V89" s="56">
        <v>12.8</v>
      </c>
      <c r="W89" s="38">
        <v>12.8</v>
      </c>
      <c r="X89" s="36">
        <v>10.73</v>
      </c>
      <c r="Y89" s="41">
        <v>27.22</v>
      </c>
      <c r="Z89" s="45">
        <v>57.68</v>
      </c>
      <c r="AA89" s="39">
        <v>433.5</v>
      </c>
      <c r="AB89" s="36">
        <v>132.55000000000001</v>
      </c>
      <c r="AC89" s="36"/>
      <c r="AD89" s="41">
        <v>21.62</v>
      </c>
      <c r="AE89" s="39">
        <v>89.36</v>
      </c>
      <c r="AG89" s="86">
        <v>2020</v>
      </c>
      <c r="AH89" s="86"/>
      <c r="AI89" s="87">
        <f t="shared" si="18"/>
        <v>200.78666666666666</v>
      </c>
      <c r="AJ89" s="88">
        <f t="shared" si="19"/>
        <v>216.86666666666667</v>
      </c>
      <c r="AK89" s="89">
        <f t="shared" si="20"/>
        <v>144.19928571428571</v>
      </c>
      <c r="AL89" s="90">
        <f t="shared" si="21"/>
        <v>113.85928571428572</v>
      </c>
      <c r="AN89" s="86">
        <v>2020</v>
      </c>
      <c r="AO89" s="91">
        <f t="shared" si="14"/>
        <v>1.5289859884454587E-2</v>
      </c>
      <c r="AP89" s="92">
        <f t="shared" si="15"/>
        <v>2.4815554872425292E-2</v>
      </c>
      <c r="AQ89" s="93">
        <f t="shared" si="16"/>
        <v>2.4054012552073331E-2</v>
      </c>
      <c r="AR89" s="94">
        <f t="shared" si="17"/>
        <v>2.3170831163780086E-2</v>
      </c>
      <c r="AS89" s="7">
        <f t="shared" si="22"/>
        <v>3.4344228587954708E-3</v>
      </c>
      <c r="AU89" s="86">
        <v>2020</v>
      </c>
      <c r="AV89" s="91">
        <f t="shared" si="23"/>
        <v>-2.8921489601805531E-2</v>
      </c>
      <c r="AW89" s="92">
        <f t="shared" si="24"/>
        <v>-2.5018919668212822E-2</v>
      </c>
      <c r="AX89" s="93">
        <f t="shared" si="25"/>
        <v>-2.077492457387884E-2</v>
      </c>
      <c r="AY89" s="94">
        <f t="shared" si="26"/>
        <v>-1.8992054846789654E-2</v>
      </c>
      <c r="AZ89" s="7">
        <f t="shared" si="27"/>
        <v>1.3190194459213175E-3</v>
      </c>
    </row>
    <row r="90" spans="1:52" x14ac:dyDescent="0.25">
      <c r="A90" s="7">
        <v>88</v>
      </c>
      <c r="B90" s="82">
        <v>4440.9799999999996</v>
      </c>
      <c r="C90" s="43">
        <v>345.55</v>
      </c>
      <c r="D90" s="35">
        <v>249</v>
      </c>
      <c r="E90" s="41">
        <v>672.2</v>
      </c>
      <c r="F90" s="36">
        <v>55.75</v>
      </c>
      <c r="G90" s="39">
        <v>79.319999999999993</v>
      </c>
      <c r="H90" s="45">
        <v>110.7</v>
      </c>
      <c r="I90" s="36">
        <v>81.08</v>
      </c>
      <c r="J90" s="36">
        <v>32.57</v>
      </c>
      <c r="K90" s="46">
        <v>99.13</v>
      </c>
      <c r="L90" s="36">
        <v>90.26</v>
      </c>
      <c r="M90" s="47">
        <v>28.5</v>
      </c>
      <c r="N90" s="33">
        <v>342.2</v>
      </c>
      <c r="O90" s="47">
        <v>16.29</v>
      </c>
      <c r="P90" s="33">
        <v>73.92</v>
      </c>
      <c r="Q90" s="47">
        <v>62.96</v>
      </c>
      <c r="R90" s="33">
        <v>7.18</v>
      </c>
      <c r="S90" s="33">
        <v>70</v>
      </c>
      <c r="T90" s="33">
        <v>24.32</v>
      </c>
      <c r="U90" s="33">
        <v>9.69</v>
      </c>
      <c r="V90" s="56">
        <v>13.07</v>
      </c>
      <c r="W90" s="38">
        <v>13.07</v>
      </c>
      <c r="X90" s="36">
        <v>10.69</v>
      </c>
      <c r="Y90" s="41">
        <v>27.88</v>
      </c>
      <c r="Z90" s="45">
        <v>57.66</v>
      </c>
      <c r="AA90" s="39">
        <v>442.65</v>
      </c>
      <c r="AB90" s="36">
        <v>134.85</v>
      </c>
      <c r="AC90" s="36"/>
      <c r="AD90" s="41">
        <v>21.84</v>
      </c>
      <c r="AE90" s="39">
        <v>89.6</v>
      </c>
      <c r="AG90" s="86">
        <v>2020</v>
      </c>
      <c r="AH90" s="86"/>
      <c r="AI90" s="87">
        <f t="shared" si="18"/>
        <v>203.85666666666668</v>
      </c>
      <c r="AJ90" s="88">
        <f t="shared" si="19"/>
        <v>222.24833333333331</v>
      </c>
      <c r="AK90" s="89">
        <f t="shared" si="20"/>
        <v>147.66785714285714</v>
      </c>
      <c r="AL90" s="90">
        <f t="shared" si="21"/>
        <v>116.49750000000003</v>
      </c>
      <c r="AN90" s="86">
        <v>2020</v>
      </c>
      <c r="AO90" s="91">
        <f t="shared" si="14"/>
        <v>8.6825710875287291E-3</v>
      </c>
      <c r="AP90" s="92">
        <f t="shared" si="15"/>
        <v>1.0183803403100338E-2</v>
      </c>
      <c r="AQ90" s="93">
        <f t="shared" si="16"/>
        <v>1.1628413185962633E-2</v>
      </c>
      <c r="AR90" s="94">
        <f t="shared" si="17"/>
        <v>1.2477275723268068E-2</v>
      </c>
      <c r="AS90" s="7">
        <f t="shared" si="22"/>
        <v>1.7701047966890322E-2</v>
      </c>
      <c r="AU90" s="86">
        <v>2020</v>
      </c>
      <c r="AV90" s="91">
        <f t="shared" si="23"/>
        <v>1.5289859884454587E-2</v>
      </c>
      <c r="AW90" s="92">
        <f t="shared" si="24"/>
        <v>2.4815554872425292E-2</v>
      </c>
      <c r="AX90" s="93">
        <f t="shared" si="25"/>
        <v>2.4054012552073331E-2</v>
      </c>
      <c r="AY90" s="94">
        <f t="shared" si="26"/>
        <v>2.3170831163780086E-2</v>
      </c>
      <c r="AZ90" s="7">
        <f t="shared" si="27"/>
        <v>3.4344228587954708E-3</v>
      </c>
    </row>
    <row r="91" spans="1:52" x14ac:dyDescent="0.25">
      <c r="A91" s="7">
        <v>89</v>
      </c>
      <c r="B91" s="82">
        <v>4519.59</v>
      </c>
      <c r="C91" s="43">
        <v>352.25</v>
      </c>
      <c r="D91" s="35">
        <v>253.5</v>
      </c>
      <c r="E91" s="41">
        <v>679.8</v>
      </c>
      <c r="F91" s="36">
        <v>56.07</v>
      </c>
      <c r="G91" s="39">
        <v>80.42</v>
      </c>
      <c r="H91" s="45">
        <v>110.7</v>
      </c>
      <c r="I91" s="36">
        <v>81.12</v>
      </c>
      <c r="J91" s="36">
        <v>32.99</v>
      </c>
      <c r="K91" s="46">
        <v>99.09</v>
      </c>
      <c r="L91" s="36">
        <v>89.08</v>
      </c>
      <c r="M91" s="47">
        <v>28.82</v>
      </c>
      <c r="N91" s="33">
        <v>348.6</v>
      </c>
      <c r="O91" s="47">
        <v>16.23</v>
      </c>
      <c r="P91" s="33">
        <v>76.8</v>
      </c>
      <c r="Q91" s="47">
        <v>64.06</v>
      </c>
      <c r="R91" s="33">
        <v>7.26</v>
      </c>
      <c r="S91" s="33">
        <v>69.92</v>
      </c>
      <c r="T91" s="33">
        <v>25.4</v>
      </c>
      <c r="U91" s="33">
        <v>9.8000000000000007</v>
      </c>
      <c r="V91" s="56">
        <v>13.27</v>
      </c>
      <c r="W91" s="38">
        <v>13.27</v>
      </c>
      <c r="X91" s="36">
        <v>10.73</v>
      </c>
      <c r="Y91" s="41">
        <v>28.07</v>
      </c>
      <c r="Z91" s="45">
        <v>59.9</v>
      </c>
      <c r="AA91" s="39">
        <v>447.5</v>
      </c>
      <c r="AB91" s="36">
        <v>136.69999999999999</v>
      </c>
      <c r="AC91" s="36"/>
      <c r="AD91" s="41">
        <v>22.32</v>
      </c>
      <c r="AE91" s="39">
        <v>88.96</v>
      </c>
      <c r="AG91" s="86">
        <v>2020</v>
      </c>
      <c r="AH91" s="86"/>
      <c r="AI91" s="87">
        <f t="shared" si="18"/>
        <v>205.62666666666667</v>
      </c>
      <c r="AJ91" s="88">
        <f t="shared" si="19"/>
        <v>224.51166666666668</v>
      </c>
      <c r="AK91" s="89">
        <f t="shared" si="20"/>
        <v>149.38499999999999</v>
      </c>
      <c r="AL91" s="90">
        <f t="shared" si="21"/>
        <v>117.95107142857145</v>
      </c>
      <c r="AN91" s="86">
        <v>2020</v>
      </c>
      <c r="AO91" s="91">
        <f t="shared" si="14"/>
        <v>-1.7912722085332799E-2</v>
      </c>
      <c r="AP91" s="92">
        <f t="shared" si="15"/>
        <v>-2.2612039463428227E-2</v>
      </c>
      <c r="AQ91" s="93">
        <f t="shared" si="16"/>
        <v>-1.7031734874891766E-2</v>
      </c>
      <c r="AR91" s="94">
        <f t="shared" si="17"/>
        <v>-1.3250046175320978E-2</v>
      </c>
      <c r="AS91" s="7">
        <f t="shared" si="22"/>
        <v>-1.3131722125237104E-2</v>
      </c>
      <c r="AU91" s="86">
        <v>2020</v>
      </c>
      <c r="AV91" s="91">
        <f t="shared" si="23"/>
        <v>8.6825710875287291E-3</v>
      </c>
      <c r="AW91" s="92">
        <f t="shared" si="24"/>
        <v>1.0183803403100338E-2</v>
      </c>
      <c r="AX91" s="93">
        <f t="shared" si="25"/>
        <v>1.1628413185962633E-2</v>
      </c>
      <c r="AY91" s="94">
        <f t="shared" si="26"/>
        <v>1.2477275723268068E-2</v>
      </c>
      <c r="AZ91" s="7">
        <f t="shared" si="27"/>
        <v>1.7701047966890322E-2</v>
      </c>
    </row>
    <row r="92" spans="1:52" x14ac:dyDescent="0.25">
      <c r="A92" s="7">
        <v>90</v>
      </c>
      <c r="B92" s="82">
        <v>4460.24</v>
      </c>
      <c r="C92" s="43">
        <v>348.9</v>
      </c>
      <c r="D92" s="35">
        <v>255.9</v>
      </c>
      <c r="E92" s="41">
        <v>661.4</v>
      </c>
      <c r="F92" s="36">
        <v>54.5</v>
      </c>
      <c r="G92" s="39">
        <v>80.260000000000005</v>
      </c>
      <c r="H92" s="45">
        <v>113.65</v>
      </c>
      <c r="I92" s="36">
        <v>78.5</v>
      </c>
      <c r="J92" s="36">
        <v>32.39</v>
      </c>
      <c r="K92" s="46">
        <v>96.57</v>
      </c>
      <c r="L92" s="36">
        <v>88.44</v>
      </c>
      <c r="M92" s="47">
        <v>28.1</v>
      </c>
      <c r="N92" s="33">
        <v>348.2</v>
      </c>
      <c r="O92" s="47">
        <v>16.11</v>
      </c>
      <c r="P92" s="33">
        <v>75.239999999999995</v>
      </c>
      <c r="Q92" s="47">
        <v>64.08</v>
      </c>
      <c r="R92" s="33">
        <v>7.02</v>
      </c>
      <c r="S92" s="33">
        <v>69.5</v>
      </c>
      <c r="T92" s="33">
        <v>25.1</v>
      </c>
      <c r="U92" s="33">
        <v>9.76</v>
      </c>
      <c r="V92" s="56">
        <v>12.91</v>
      </c>
      <c r="W92" s="38">
        <v>12.91</v>
      </c>
      <c r="X92" s="36">
        <v>10.64</v>
      </c>
      <c r="Y92" s="41">
        <v>27.6</v>
      </c>
      <c r="Z92" s="45">
        <v>58.84</v>
      </c>
      <c r="AA92" s="39">
        <v>439.25</v>
      </c>
      <c r="AB92" s="36">
        <v>135</v>
      </c>
      <c r="AC92" s="36"/>
      <c r="AD92" s="41">
        <v>21.78</v>
      </c>
      <c r="AE92" s="39">
        <v>86.32</v>
      </c>
      <c r="AG92" s="86">
        <v>2020</v>
      </c>
      <c r="AH92" s="86"/>
      <c r="AI92" s="87">
        <f t="shared" si="18"/>
        <v>201.9433333333333</v>
      </c>
      <c r="AJ92" s="88">
        <f t="shared" si="19"/>
        <v>219.43499999999997</v>
      </c>
      <c r="AK92" s="89">
        <f t="shared" si="20"/>
        <v>146.84071428571428</v>
      </c>
      <c r="AL92" s="90">
        <f t="shared" si="21"/>
        <v>116.3882142857143</v>
      </c>
      <c r="AN92" s="86">
        <v>2020</v>
      </c>
      <c r="AO92" s="91">
        <f t="shared" si="14"/>
        <v>-6.6025122559073708E-5</v>
      </c>
      <c r="AP92" s="92">
        <f t="shared" si="15"/>
        <v>6.8129514434798677E-3</v>
      </c>
      <c r="AQ92" s="93">
        <f t="shared" si="16"/>
        <v>2.6705322093422959E-3</v>
      </c>
      <c r="AR92" s="94">
        <f t="shared" si="17"/>
        <v>-1.2059394820905245E-3</v>
      </c>
      <c r="AS92" s="7">
        <f t="shared" si="22"/>
        <v>-1.477498968665396E-3</v>
      </c>
      <c r="AU92" s="86">
        <v>2020</v>
      </c>
      <c r="AV92" s="91">
        <f t="shared" si="23"/>
        <v>-1.7912722085332799E-2</v>
      </c>
      <c r="AW92" s="92">
        <f t="shared" si="24"/>
        <v>-2.2612039463428227E-2</v>
      </c>
      <c r="AX92" s="93">
        <f t="shared" si="25"/>
        <v>-1.7031734874891766E-2</v>
      </c>
      <c r="AY92" s="94">
        <f t="shared" si="26"/>
        <v>-1.3250046175320978E-2</v>
      </c>
      <c r="AZ92" s="7">
        <f t="shared" si="27"/>
        <v>-1.3131722125237104E-2</v>
      </c>
    </row>
    <row r="93" spans="1:52" x14ac:dyDescent="0.25">
      <c r="A93" s="7">
        <v>91</v>
      </c>
      <c r="B93" s="82">
        <v>4453.6499999999996</v>
      </c>
      <c r="C93" s="43">
        <v>346.85</v>
      </c>
      <c r="D93" s="35">
        <v>253.3</v>
      </c>
      <c r="E93" s="41">
        <v>670.4</v>
      </c>
      <c r="F93" s="36">
        <v>51.22</v>
      </c>
      <c r="G93" s="39">
        <v>81.36</v>
      </c>
      <c r="H93" s="45">
        <v>113.55</v>
      </c>
      <c r="I93" s="36">
        <v>77.28</v>
      </c>
      <c r="J93" s="36">
        <v>32.32</v>
      </c>
      <c r="K93" s="46">
        <v>96.16</v>
      </c>
      <c r="L93" s="36">
        <v>90.52</v>
      </c>
      <c r="M93" s="47">
        <v>27.82</v>
      </c>
      <c r="N93" s="33">
        <v>348</v>
      </c>
      <c r="O93" s="47">
        <v>15.89</v>
      </c>
      <c r="P93" s="33">
        <v>76</v>
      </c>
      <c r="Q93" s="47">
        <v>63.02</v>
      </c>
      <c r="R93" s="33">
        <v>6.97</v>
      </c>
      <c r="S93" s="33">
        <v>67.2</v>
      </c>
      <c r="T93" s="33">
        <v>24.42</v>
      </c>
      <c r="U93" s="33">
        <v>9.34</v>
      </c>
      <c r="V93" s="56">
        <v>12.69</v>
      </c>
      <c r="W93" s="38">
        <v>12.69</v>
      </c>
      <c r="X93" s="36">
        <v>10.67</v>
      </c>
      <c r="Y93" s="41">
        <v>27.65</v>
      </c>
      <c r="Z93" s="45">
        <v>59.7</v>
      </c>
      <c r="AA93" s="39">
        <v>435.95</v>
      </c>
      <c r="AB93" s="36">
        <v>133.75</v>
      </c>
      <c r="AC93" s="36"/>
      <c r="AD93" s="41">
        <v>21.74</v>
      </c>
      <c r="AE93" s="39">
        <v>88.48</v>
      </c>
      <c r="AG93" s="86">
        <v>2020</v>
      </c>
      <c r="AH93" s="86"/>
      <c r="AI93" s="87">
        <f t="shared" si="18"/>
        <v>201.92999999999998</v>
      </c>
      <c r="AJ93" s="88">
        <f t="shared" si="19"/>
        <v>220.92999999999998</v>
      </c>
      <c r="AK93" s="89">
        <f t="shared" si="20"/>
        <v>147.23285714285711</v>
      </c>
      <c r="AL93" s="90">
        <f t="shared" si="21"/>
        <v>116.24785714285714</v>
      </c>
      <c r="AN93" s="86">
        <v>2020</v>
      </c>
      <c r="AO93" s="91">
        <f t="shared" si="14"/>
        <v>-3.0224995460472921E-2</v>
      </c>
      <c r="AP93" s="92">
        <f t="shared" si="15"/>
        <v>-1.2236153231038424E-2</v>
      </c>
      <c r="AQ93" s="93">
        <f t="shared" si="16"/>
        <v>-1.8716707256726216E-2</v>
      </c>
      <c r="AR93" s="94">
        <f t="shared" si="17"/>
        <v>-2.184064836832629E-2</v>
      </c>
      <c r="AS93" s="7">
        <f t="shared" si="22"/>
        <v>-2.6290795190461586E-2</v>
      </c>
      <c r="AU93" s="86">
        <v>2020</v>
      </c>
      <c r="AV93" s="91">
        <f t="shared" si="23"/>
        <v>-6.6025122559073708E-5</v>
      </c>
      <c r="AW93" s="92">
        <f t="shared" si="24"/>
        <v>6.8129514434798677E-3</v>
      </c>
      <c r="AX93" s="93">
        <f t="shared" si="25"/>
        <v>2.6705322093422959E-3</v>
      </c>
      <c r="AY93" s="94">
        <f t="shared" si="26"/>
        <v>-1.2059394820905245E-3</v>
      </c>
      <c r="AZ93" s="7">
        <f t="shared" si="27"/>
        <v>-1.477498968665396E-3</v>
      </c>
    </row>
    <row r="94" spans="1:52" x14ac:dyDescent="0.25">
      <c r="A94" s="7">
        <v>92</v>
      </c>
      <c r="B94" s="82">
        <v>4336.5600000000004</v>
      </c>
      <c r="C94" s="43">
        <v>335.05</v>
      </c>
      <c r="D94" s="35">
        <v>245.4</v>
      </c>
      <c r="E94" s="41">
        <v>673.6</v>
      </c>
      <c r="F94" s="36">
        <v>49.6</v>
      </c>
      <c r="G94" s="39">
        <v>80.180000000000007</v>
      </c>
      <c r="H94" s="45">
        <v>108.7</v>
      </c>
      <c r="I94" s="36">
        <v>75.5</v>
      </c>
      <c r="J94" s="36">
        <v>31.09</v>
      </c>
      <c r="K94" s="46">
        <v>94.79</v>
      </c>
      <c r="L94" s="36">
        <v>89</v>
      </c>
      <c r="M94" s="47">
        <v>26.5</v>
      </c>
      <c r="N94" s="33">
        <v>341.8</v>
      </c>
      <c r="O94" s="47">
        <v>15.53</v>
      </c>
      <c r="P94" s="33">
        <v>73.260000000000005</v>
      </c>
      <c r="Q94" s="47">
        <v>62.36</v>
      </c>
      <c r="R94" s="33">
        <v>6.79</v>
      </c>
      <c r="S94" s="33">
        <v>63.66</v>
      </c>
      <c r="T94" s="33">
        <v>23.81</v>
      </c>
      <c r="U94" s="33">
        <v>9.17</v>
      </c>
      <c r="V94" s="56">
        <v>12.09</v>
      </c>
      <c r="W94" s="38">
        <v>12.09</v>
      </c>
      <c r="X94" s="36">
        <v>10.4</v>
      </c>
      <c r="Y94" s="41">
        <v>27.42</v>
      </c>
      <c r="Z94" s="45">
        <v>58.3</v>
      </c>
      <c r="AA94" s="39">
        <v>422.3</v>
      </c>
      <c r="AB94" s="36">
        <v>129.6</v>
      </c>
      <c r="AC94" s="36"/>
      <c r="AD94" s="41">
        <v>20.86</v>
      </c>
      <c r="AE94" s="39">
        <v>85</v>
      </c>
      <c r="AG94" s="86">
        <v>2020</v>
      </c>
      <c r="AH94" s="86"/>
      <c r="AI94" s="87">
        <f t="shared" si="18"/>
        <v>195.82666666666668</v>
      </c>
      <c r="AJ94" s="88">
        <f t="shared" si="19"/>
        <v>218.22666666666666</v>
      </c>
      <c r="AK94" s="89">
        <f t="shared" si="20"/>
        <v>144.47714285714287</v>
      </c>
      <c r="AL94" s="90">
        <f t="shared" si="21"/>
        <v>113.70892857142857</v>
      </c>
      <c r="AN94" s="86">
        <v>2020</v>
      </c>
      <c r="AO94" s="91">
        <f t="shared" si="14"/>
        <v>-2.2145434738203885E-2</v>
      </c>
      <c r="AP94" s="92">
        <f t="shared" si="15"/>
        <v>-1.5855074234740543E-2</v>
      </c>
      <c r="AQ94" s="93">
        <f t="shared" si="16"/>
        <v>-1.5899697431130986E-2</v>
      </c>
      <c r="AR94" s="94">
        <f t="shared" si="17"/>
        <v>-1.5707398275672694E-2</v>
      </c>
      <c r="AS94" s="7">
        <f t="shared" si="22"/>
        <v>-3.2740236500821036E-2</v>
      </c>
      <c r="AU94" s="86">
        <v>2020</v>
      </c>
      <c r="AV94" s="91">
        <f t="shared" si="23"/>
        <v>-3.0224995460472921E-2</v>
      </c>
      <c r="AW94" s="92">
        <f t="shared" si="24"/>
        <v>-1.2236153231038424E-2</v>
      </c>
      <c r="AX94" s="93">
        <f t="shared" si="25"/>
        <v>-1.8716707256726216E-2</v>
      </c>
      <c r="AY94" s="94">
        <f t="shared" si="26"/>
        <v>-2.184064836832629E-2</v>
      </c>
      <c r="AZ94" s="7">
        <f t="shared" si="27"/>
        <v>-2.6290795190461586E-2</v>
      </c>
    </row>
    <row r="95" spans="1:52" x14ac:dyDescent="0.25">
      <c r="A95" s="7">
        <v>93</v>
      </c>
      <c r="B95" s="82">
        <v>4194.58</v>
      </c>
      <c r="C95" s="43">
        <v>331</v>
      </c>
      <c r="D95" s="35">
        <v>241.4</v>
      </c>
      <c r="E95" s="41">
        <v>667</v>
      </c>
      <c r="F95" s="36">
        <v>49.88</v>
      </c>
      <c r="G95" s="39">
        <v>77.459999999999994</v>
      </c>
      <c r="H95" s="45">
        <v>107.5</v>
      </c>
      <c r="I95" s="36">
        <v>73.66</v>
      </c>
      <c r="J95" s="36">
        <v>30.81</v>
      </c>
      <c r="K95" s="46">
        <v>92.64</v>
      </c>
      <c r="L95" s="36">
        <v>87.7</v>
      </c>
      <c r="M95" s="47">
        <v>26.23</v>
      </c>
      <c r="N95" s="33">
        <v>338</v>
      </c>
      <c r="O95" s="47">
        <v>15.17</v>
      </c>
      <c r="P95" s="33">
        <v>72.8</v>
      </c>
      <c r="Q95" s="47">
        <v>60.44</v>
      </c>
      <c r="R95" s="33">
        <v>6.7</v>
      </c>
      <c r="S95" s="33">
        <v>61.96</v>
      </c>
      <c r="T95" s="33">
        <v>23.39</v>
      </c>
      <c r="U95" s="33">
        <v>9.25</v>
      </c>
      <c r="V95" s="56">
        <v>11.84</v>
      </c>
      <c r="W95" s="38">
        <v>11.84</v>
      </c>
      <c r="X95" s="36">
        <v>10.23</v>
      </c>
      <c r="Y95" s="41">
        <v>26.78</v>
      </c>
      <c r="Z95" s="45">
        <v>57.1</v>
      </c>
      <c r="AA95" s="39">
        <v>415.35</v>
      </c>
      <c r="AB95" s="36">
        <v>125.7</v>
      </c>
      <c r="AC95" s="36"/>
      <c r="AD95" s="41">
        <v>20.350000000000001</v>
      </c>
      <c r="AE95" s="39">
        <v>81.66</v>
      </c>
      <c r="AG95" s="86">
        <v>2020</v>
      </c>
      <c r="AH95" s="86"/>
      <c r="AI95" s="87">
        <f t="shared" si="18"/>
        <v>191.49</v>
      </c>
      <c r="AJ95" s="88">
        <f t="shared" si="19"/>
        <v>214.76666666666668</v>
      </c>
      <c r="AK95" s="89">
        <f t="shared" si="20"/>
        <v>142.18</v>
      </c>
      <c r="AL95" s="90">
        <f t="shared" si="21"/>
        <v>111.92285714285713</v>
      </c>
      <c r="AN95" s="86">
        <v>2020</v>
      </c>
      <c r="AO95" s="91">
        <f t="shared" si="14"/>
        <v>-5.988128187720901E-3</v>
      </c>
      <c r="AP95" s="92">
        <f t="shared" si="15"/>
        <v>-3.3835169951886754E-3</v>
      </c>
      <c r="AQ95" s="93">
        <f t="shared" si="16"/>
        <v>-1.878906014508776E-3</v>
      </c>
      <c r="AR95" s="94">
        <f t="shared" si="17"/>
        <v>-1.0179205064710577E-3</v>
      </c>
      <c r="AS95" s="7">
        <f t="shared" si="22"/>
        <v>1.4449599244739562E-2</v>
      </c>
      <c r="AU95" s="86">
        <v>2020</v>
      </c>
      <c r="AV95" s="91">
        <f t="shared" si="23"/>
        <v>-2.2145434738203885E-2</v>
      </c>
      <c r="AW95" s="92">
        <f t="shared" si="24"/>
        <v>-1.5855074234740543E-2</v>
      </c>
      <c r="AX95" s="93">
        <f t="shared" si="25"/>
        <v>-1.5899697431130986E-2</v>
      </c>
      <c r="AY95" s="94">
        <f t="shared" si="26"/>
        <v>-1.5707398275672694E-2</v>
      </c>
      <c r="AZ95" s="7">
        <f t="shared" si="27"/>
        <v>-3.2740236500821036E-2</v>
      </c>
    </row>
    <row r="96" spans="1:52" x14ac:dyDescent="0.25">
      <c r="A96" s="7">
        <v>94</v>
      </c>
      <c r="B96" s="82">
        <v>4255.1899999999996</v>
      </c>
      <c r="C96" s="43">
        <v>330.25</v>
      </c>
      <c r="D96" s="35">
        <v>242.7</v>
      </c>
      <c r="E96" s="41">
        <v>665.2</v>
      </c>
      <c r="F96" s="36">
        <v>49.31</v>
      </c>
      <c r="G96" s="39">
        <v>78.14</v>
      </c>
      <c r="H96" s="45">
        <v>107.65</v>
      </c>
      <c r="I96" s="36">
        <v>73</v>
      </c>
      <c r="J96" s="36">
        <v>30.86</v>
      </c>
      <c r="K96" s="46">
        <v>92.77</v>
      </c>
      <c r="L96" s="36">
        <v>86.75</v>
      </c>
      <c r="M96" s="47">
        <v>26.54</v>
      </c>
      <c r="N96" s="33">
        <v>336.4</v>
      </c>
      <c r="O96" s="47">
        <v>15.12</v>
      </c>
      <c r="P96" s="33">
        <v>73</v>
      </c>
      <c r="Q96" s="47">
        <v>60.66</v>
      </c>
      <c r="R96" s="33">
        <v>6.81</v>
      </c>
      <c r="S96" s="33">
        <v>63.5</v>
      </c>
      <c r="T96" s="33">
        <v>23.12</v>
      </c>
      <c r="U96" s="33">
        <v>9.3800000000000008</v>
      </c>
      <c r="V96" s="56">
        <v>11.77</v>
      </c>
      <c r="W96" s="38">
        <v>11.77</v>
      </c>
      <c r="X96" s="36">
        <v>10.119999999999999</v>
      </c>
      <c r="Y96" s="41">
        <v>27.46</v>
      </c>
      <c r="Z96" s="45">
        <v>57.78</v>
      </c>
      <c r="AA96" s="39">
        <v>411.35</v>
      </c>
      <c r="AB96" s="36">
        <v>127.15</v>
      </c>
      <c r="AC96" s="36"/>
      <c r="AD96" s="41">
        <v>20.55</v>
      </c>
      <c r="AE96" s="39">
        <v>81.540000000000006</v>
      </c>
      <c r="AG96" s="86">
        <v>2020</v>
      </c>
      <c r="AH96" s="86"/>
      <c r="AI96" s="87">
        <f t="shared" si="18"/>
        <v>190.34333333333333</v>
      </c>
      <c r="AJ96" s="88">
        <f t="shared" si="19"/>
        <v>214.04</v>
      </c>
      <c r="AK96" s="89">
        <f t="shared" si="20"/>
        <v>141.91285714285715</v>
      </c>
      <c r="AL96" s="90">
        <f t="shared" si="21"/>
        <v>111.80892857142858</v>
      </c>
      <c r="AN96" s="86">
        <v>2020</v>
      </c>
      <c r="AO96" s="91">
        <f t="shared" si="14"/>
        <v>4.9051713570215406E-2</v>
      </c>
      <c r="AP96" s="92">
        <f t="shared" si="15"/>
        <v>5.0823833551361372E-2</v>
      </c>
      <c r="AQ96" s="93">
        <f t="shared" si="16"/>
        <v>5.1686648748225823E-2</v>
      </c>
      <c r="AR96" s="94">
        <f t="shared" si="17"/>
        <v>5.3078434190982612E-2</v>
      </c>
      <c r="AS96" s="7">
        <f t="shared" si="22"/>
        <v>2.3392609965712453E-2</v>
      </c>
      <c r="AU96" s="86">
        <v>2020</v>
      </c>
      <c r="AV96" s="91">
        <f t="shared" si="23"/>
        <v>-5.988128187720901E-3</v>
      </c>
      <c r="AW96" s="92">
        <f t="shared" si="24"/>
        <v>-3.3835169951886754E-3</v>
      </c>
      <c r="AX96" s="93">
        <f t="shared" si="25"/>
        <v>-1.878906014508776E-3</v>
      </c>
      <c r="AY96" s="94">
        <f t="shared" si="26"/>
        <v>-1.0179205064710577E-3</v>
      </c>
      <c r="AZ96" s="7">
        <f t="shared" si="27"/>
        <v>1.4449599244739562E-2</v>
      </c>
    </row>
    <row r="97" spans="1:52" x14ac:dyDescent="0.25">
      <c r="A97" s="7">
        <v>95</v>
      </c>
      <c r="B97" s="82">
        <v>4354.7299999999996</v>
      </c>
      <c r="C97" s="43">
        <v>350.05</v>
      </c>
      <c r="D97" s="35">
        <v>250.3</v>
      </c>
      <c r="E97" s="41">
        <v>700</v>
      </c>
      <c r="F97" s="36">
        <v>55.34</v>
      </c>
      <c r="G97" s="39">
        <v>83.12</v>
      </c>
      <c r="H97" s="45">
        <v>112.1</v>
      </c>
      <c r="I97" s="36">
        <v>79.48</v>
      </c>
      <c r="J97" s="36">
        <v>33.15</v>
      </c>
      <c r="K97" s="46">
        <v>96.94</v>
      </c>
      <c r="L97" s="36">
        <v>87.08</v>
      </c>
      <c r="M97" s="47">
        <v>28.62</v>
      </c>
      <c r="N97" s="33">
        <v>357.8</v>
      </c>
      <c r="O97" s="47">
        <v>15.52</v>
      </c>
      <c r="P97" s="33">
        <v>79.459999999999994</v>
      </c>
      <c r="Q97" s="47">
        <v>63.1</v>
      </c>
      <c r="R97" s="33">
        <v>7.22</v>
      </c>
      <c r="S97" s="33">
        <v>67</v>
      </c>
      <c r="T97" s="33">
        <v>25.29</v>
      </c>
      <c r="U97" s="33">
        <v>9.8699999999999992</v>
      </c>
      <c r="V97" s="56">
        <v>12.97</v>
      </c>
      <c r="W97" s="38">
        <v>12.97</v>
      </c>
      <c r="X97" s="36">
        <v>10.54</v>
      </c>
      <c r="Y97" s="41">
        <v>28.32</v>
      </c>
      <c r="Z97" s="45">
        <v>60.66</v>
      </c>
      <c r="AA97" s="39">
        <v>429.8</v>
      </c>
      <c r="AB97" s="36">
        <v>131.85</v>
      </c>
      <c r="AC97" s="36"/>
      <c r="AD97" s="41">
        <v>22.15</v>
      </c>
      <c r="AE97" s="39">
        <v>86.12</v>
      </c>
      <c r="AG97" s="86">
        <v>2020</v>
      </c>
      <c r="AH97" s="86"/>
      <c r="AI97" s="87">
        <f t="shared" si="18"/>
        <v>199.68000000000004</v>
      </c>
      <c r="AJ97" s="88">
        <f t="shared" si="19"/>
        <v>224.91833333333338</v>
      </c>
      <c r="AK97" s="89">
        <f t="shared" si="20"/>
        <v>149.24785714285716</v>
      </c>
      <c r="AL97" s="90">
        <f t="shared" si="21"/>
        <v>117.74357142857143</v>
      </c>
      <c r="AN97" s="86">
        <v>2020</v>
      </c>
      <c r="AO97" s="91">
        <f t="shared" si="14"/>
        <v>1.8078926282051062E-2</v>
      </c>
      <c r="AP97" s="92">
        <f t="shared" si="15"/>
        <v>5.1870678986888025E-5</v>
      </c>
      <c r="AQ97" s="93">
        <f t="shared" si="16"/>
        <v>6.4131095445252534E-4</v>
      </c>
      <c r="AR97" s="94">
        <f t="shared" si="17"/>
        <v>-3.4305785575191334E-3</v>
      </c>
      <c r="AS97" s="7">
        <f t="shared" si="22"/>
        <v>1.5243195330135306E-2</v>
      </c>
      <c r="AU97" s="86">
        <v>2020</v>
      </c>
      <c r="AV97" s="91">
        <f t="shared" si="23"/>
        <v>4.9051713570215406E-2</v>
      </c>
      <c r="AW97" s="92">
        <f t="shared" si="24"/>
        <v>5.0823833551361372E-2</v>
      </c>
      <c r="AX97" s="93">
        <f t="shared" si="25"/>
        <v>5.1686648748225823E-2</v>
      </c>
      <c r="AY97" s="94">
        <f t="shared" si="26"/>
        <v>5.3078434190982612E-2</v>
      </c>
      <c r="AZ97" s="7">
        <f t="shared" si="27"/>
        <v>2.3392609965712453E-2</v>
      </c>
    </row>
    <row r="98" spans="1:52" x14ac:dyDescent="0.25">
      <c r="A98" s="7">
        <v>96</v>
      </c>
      <c r="B98" s="82">
        <v>4421.1099999999997</v>
      </c>
      <c r="C98" s="43">
        <v>357.5</v>
      </c>
      <c r="D98" s="35">
        <v>248.3</v>
      </c>
      <c r="E98" s="41">
        <v>690</v>
      </c>
      <c r="F98" s="36">
        <v>54.23</v>
      </c>
      <c r="G98" s="39">
        <v>83.16</v>
      </c>
      <c r="H98" s="45">
        <v>112.5</v>
      </c>
      <c r="I98" s="36">
        <v>78.48</v>
      </c>
      <c r="J98" s="36">
        <v>32.96</v>
      </c>
      <c r="K98" s="46">
        <v>95.7</v>
      </c>
      <c r="L98" s="36">
        <v>86.37</v>
      </c>
      <c r="M98" s="47">
        <v>28.35</v>
      </c>
      <c r="N98" s="33">
        <v>356.2</v>
      </c>
      <c r="O98" s="47">
        <v>15.7</v>
      </c>
      <c r="P98" s="33">
        <v>78.02</v>
      </c>
      <c r="Q98" s="47">
        <v>61.82</v>
      </c>
      <c r="R98" s="33">
        <v>7.02</v>
      </c>
      <c r="S98" s="33">
        <v>63.5</v>
      </c>
      <c r="T98" s="33">
        <v>24.82</v>
      </c>
      <c r="U98" s="33">
        <v>9.73</v>
      </c>
      <c r="V98" s="56">
        <v>12.36</v>
      </c>
      <c r="W98" s="38">
        <v>12.36</v>
      </c>
      <c r="X98" s="36">
        <v>10.16</v>
      </c>
      <c r="Y98" s="41">
        <v>27.66</v>
      </c>
      <c r="Z98" s="45">
        <v>57.3</v>
      </c>
      <c r="AA98" s="39">
        <v>440.05</v>
      </c>
      <c r="AB98" s="36">
        <v>132.55000000000001</v>
      </c>
      <c r="AC98" s="36"/>
      <c r="AD98" s="41">
        <v>22.05</v>
      </c>
      <c r="AE98" s="39">
        <v>86.66</v>
      </c>
      <c r="AG98" s="86">
        <v>2020</v>
      </c>
      <c r="AH98" s="86"/>
      <c r="AI98" s="87">
        <f t="shared" si="18"/>
        <v>203.29</v>
      </c>
      <c r="AJ98" s="88">
        <f t="shared" si="19"/>
        <v>224.92999999999998</v>
      </c>
      <c r="AK98" s="89">
        <f t="shared" si="20"/>
        <v>149.34357142857144</v>
      </c>
      <c r="AL98" s="90">
        <f t="shared" si="21"/>
        <v>117.33964285714285</v>
      </c>
      <c r="AN98" s="86">
        <v>2020</v>
      </c>
      <c r="AO98" s="91">
        <f t="shared" si="14"/>
        <v>-3.7057077737878415E-3</v>
      </c>
      <c r="AP98" s="92">
        <f t="shared" si="15"/>
        <v>1.2226025874718096E-3</v>
      </c>
      <c r="AQ98" s="93">
        <f t="shared" si="16"/>
        <v>4.4910824034705005E-3</v>
      </c>
      <c r="AR98" s="94">
        <f t="shared" si="17"/>
        <v>7.6913477664046362E-3</v>
      </c>
      <c r="AS98" s="7">
        <f t="shared" si="22"/>
        <v>-5.6343316497440366E-3</v>
      </c>
      <c r="AU98" s="86">
        <v>2020</v>
      </c>
      <c r="AV98" s="91">
        <f t="shared" si="23"/>
        <v>1.8078926282051062E-2</v>
      </c>
      <c r="AW98" s="92">
        <f t="shared" si="24"/>
        <v>5.1870678986888025E-5</v>
      </c>
      <c r="AX98" s="93">
        <f t="shared" si="25"/>
        <v>6.4131095445252534E-4</v>
      </c>
      <c r="AY98" s="94">
        <f t="shared" si="26"/>
        <v>-3.4305785575191334E-3</v>
      </c>
      <c r="AZ98" s="7">
        <f t="shared" si="27"/>
        <v>1.5243195330135306E-2</v>
      </c>
    </row>
    <row r="99" spans="1:52" x14ac:dyDescent="0.25">
      <c r="A99" s="7">
        <v>97</v>
      </c>
      <c r="B99" s="82">
        <v>4396.2</v>
      </c>
      <c r="C99" s="43">
        <v>361.75</v>
      </c>
      <c r="D99" s="35">
        <v>253.3</v>
      </c>
      <c r="E99" s="41">
        <v>693.6</v>
      </c>
      <c r="F99" s="36">
        <v>55.05</v>
      </c>
      <c r="G99" s="39">
        <v>84.2</v>
      </c>
      <c r="H99" s="45">
        <v>112.95</v>
      </c>
      <c r="I99" s="36">
        <v>77.98</v>
      </c>
      <c r="J99" s="36">
        <v>33.369999999999997</v>
      </c>
      <c r="K99" s="46">
        <v>96.2</v>
      </c>
      <c r="L99" s="36">
        <v>87.26</v>
      </c>
      <c r="M99" s="47">
        <v>28.82</v>
      </c>
      <c r="N99" s="33">
        <v>363</v>
      </c>
      <c r="O99" s="47">
        <v>15.58</v>
      </c>
      <c r="P99" s="33">
        <v>78.78</v>
      </c>
      <c r="Q99" s="47">
        <v>62.12</v>
      </c>
      <c r="R99" s="33">
        <v>7.07</v>
      </c>
      <c r="S99" s="33">
        <v>63.06</v>
      </c>
      <c r="T99" s="33">
        <v>24.86</v>
      </c>
      <c r="U99" s="33">
        <v>9.7799999999999994</v>
      </c>
      <c r="V99" s="56">
        <v>12.73</v>
      </c>
      <c r="W99" s="38">
        <v>12.73</v>
      </c>
      <c r="X99" s="36">
        <v>10.34</v>
      </c>
      <c r="Y99" s="41">
        <v>28.35</v>
      </c>
      <c r="Z99" s="45">
        <v>58.82</v>
      </c>
      <c r="AA99" s="39">
        <v>436.05</v>
      </c>
      <c r="AB99" s="36">
        <v>134</v>
      </c>
      <c r="AC99" s="36"/>
      <c r="AD99" s="41">
        <v>21.67</v>
      </c>
      <c r="AE99" s="39">
        <v>87.36</v>
      </c>
      <c r="AG99" s="86">
        <v>2020</v>
      </c>
      <c r="AH99" s="86"/>
      <c r="AI99" s="87">
        <f t="shared" si="18"/>
        <v>202.53666666666666</v>
      </c>
      <c r="AJ99" s="88">
        <f t="shared" si="19"/>
        <v>225.20500000000001</v>
      </c>
      <c r="AK99" s="89">
        <f t="shared" si="20"/>
        <v>150.01428571428573</v>
      </c>
      <c r="AL99" s="90">
        <f t="shared" si="21"/>
        <v>118.24214285714285</v>
      </c>
      <c r="AN99" s="86">
        <v>2020</v>
      </c>
      <c r="AO99" s="91">
        <f t="shared" si="14"/>
        <v>-1.2442191537334854E-2</v>
      </c>
      <c r="AP99" s="92">
        <f t="shared" si="15"/>
        <v>-7.9779164168944268E-3</v>
      </c>
      <c r="AQ99" s="93">
        <f t="shared" si="16"/>
        <v>-8.4944291019903549E-3</v>
      </c>
      <c r="AR99" s="94">
        <f t="shared" si="17"/>
        <v>-9.5989464718281934E-3</v>
      </c>
      <c r="AS99" s="7">
        <f t="shared" si="22"/>
        <v>7.5224057140258907E-3</v>
      </c>
      <c r="AU99" s="86">
        <v>2020</v>
      </c>
      <c r="AV99" s="91">
        <f t="shared" si="23"/>
        <v>-3.7057077737878415E-3</v>
      </c>
      <c r="AW99" s="92">
        <f t="shared" si="24"/>
        <v>1.2226025874718096E-3</v>
      </c>
      <c r="AX99" s="93">
        <f t="shared" si="25"/>
        <v>4.4910824034705005E-3</v>
      </c>
      <c r="AY99" s="94">
        <f t="shared" si="26"/>
        <v>7.6913477664046362E-3</v>
      </c>
      <c r="AZ99" s="7">
        <f t="shared" si="27"/>
        <v>-5.6343316497440366E-3</v>
      </c>
    </row>
    <row r="100" spans="1:52" x14ac:dyDescent="0.25">
      <c r="A100" s="7">
        <v>98</v>
      </c>
      <c r="B100" s="82">
        <v>4429.2700000000004</v>
      </c>
      <c r="C100" s="43">
        <v>359.85</v>
      </c>
      <c r="D100" s="35">
        <v>248.3</v>
      </c>
      <c r="E100" s="41">
        <v>691</v>
      </c>
      <c r="F100" s="36">
        <v>54.65</v>
      </c>
      <c r="G100" s="39">
        <v>82.42</v>
      </c>
      <c r="H100" s="45">
        <v>111.45</v>
      </c>
      <c r="I100" s="36">
        <v>77.319999999999993</v>
      </c>
      <c r="J100" s="36">
        <v>32.770000000000003</v>
      </c>
      <c r="K100" s="46">
        <v>95.91</v>
      </c>
      <c r="L100" s="36">
        <v>86.52</v>
      </c>
      <c r="M100" s="47">
        <v>28.29</v>
      </c>
      <c r="N100" s="33">
        <v>356.2</v>
      </c>
      <c r="O100" s="47">
        <v>15.45</v>
      </c>
      <c r="P100" s="33">
        <v>77.680000000000007</v>
      </c>
      <c r="Q100" s="47">
        <v>61.26</v>
      </c>
      <c r="R100" s="33">
        <v>6.85</v>
      </c>
      <c r="S100" s="33">
        <v>63.62</v>
      </c>
      <c r="T100" s="33">
        <v>26.07</v>
      </c>
      <c r="U100" s="33">
        <v>9.91</v>
      </c>
      <c r="V100" s="56">
        <v>12.4</v>
      </c>
      <c r="W100" s="38">
        <v>12.4</v>
      </c>
      <c r="X100" s="36">
        <v>10.3</v>
      </c>
      <c r="Y100" s="41">
        <v>27.92</v>
      </c>
      <c r="Z100" s="45">
        <v>57.3</v>
      </c>
      <c r="AA100" s="39">
        <v>433.25</v>
      </c>
      <c r="AB100" s="36">
        <v>134.05000000000001</v>
      </c>
      <c r="AC100" s="36"/>
      <c r="AD100" s="41">
        <v>21.48</v>
      </c>
      <c r="AE100" s="39">
        <v>84.38</v>
      </c>
      <c r="AG100" s="86">
        <v>2020</v>
      </c>
      <c r="AH100" s="86"/>
      <c r="AI100" s="87">
        <f t="shared" si="18"/>
        <v>200.01666666666665</v>
      </c>
      <c r="AJ100" s="88">
        <f t="shared" si="19"/>
        <v>223.4083333333333</v>
      </c>
      <c r="AK100" s="89">
        <f t="shared" si="20"/>
        <v>148.74</v>
      </c>
      <c r="AL100" s="90">
        <f t="shared" si="21"/>
        <v>117.10714285714288</v>
      </c>
      <c r="AN100" s="86">
        <v>2020</v>
      </c>
      <c r="AO100" s="91">
        <f t="shared" si="14"/>
        <v>-1.0749104241313111E-2</v>
      </c>
      <c r="AP100" s="92">
        <f t="shared" si="15"/>
        <v>8.4300048491190729E-4</v>
      </c>
      <c r="AQ100" s="93">
        <f t="shared" si="16"/>
        <v>-8.3078814422104337E-4</v>
      </c>
      <c r="AR100" s="94">
        <f t="shared" si="17"/>
        <v>-2.5800548947849714E-3</v>
      </c>
      <c r="AS100" s="7">
        <f t="shared" si="22"/>
        <v>-1.3652362578935186E-2</v>
      </c>
      <c r="AU100" s="86">
        <v>2020</v>
      </c>
      <c r="AV100" s="91">
        <f t="shared" si="23"/>
        <v>-1.2442191537334854E-2</v>
      </c>
      <c r="AW100" s="92">
        <f t="shared" si="24"/>
        <v>-7.9779164168944268E-3</v>
      </c>
      <c r="AX100" s="93">
        <f t="shared" si="25"/>
        <v>-8.4944291019903549E-3</v>
      </c>
      <c r="AY100" s="94">
        <f t="shared" si="26"/>
        <v>-9.5989464718281934E-3</v>
      </c>
      <c r="AZ100" s="7">
        <f t="shared" si="27"/>
        <v>7.5224057140258907E-3</v>
      </c>
    </row>
    <row r="101" spans="1:52" x14ac:dyDescent="0.25">
      <c r="A101" s="7">
        <v>99</v>
      </c>
      <c r="B101" s="82">
        <v>4368.8</v>
      </c>
      <c r="C101" s="43">
        <v>355.3</v>
      </c>
      <c r="D101" s="35">
        <v>248.1</v>
      </c>
      <c r="E101" s="41">
        <v>697.8</v>
      </c>
      <c r="F101" s="36">
        <v>54.04</v>
      </c>
      <c r="G101" s="39">
        <v>84.3</v>
      </c>
      <c r="H101" s="45">
        <v>110.4</v>
      </c>
      <c r="I101" s="36">
        <v>75.680000000000007</v>
      </c>
      <c r="J101" s="36">
        <v>32.67</v>
      </c>
      <c r="K101" s="46">
        <v>96.98</v>
      </c>
      <c r="L101" s="36">
        <v>86.39</v>
      </c>
      <c r="M101" s="47">
        <v>28.38</v>
      </c>
      <c r="N101" s="33">
        <v>355</v>
      </c>
      <c r="O101" s="47">
        <v>15.33</v>
      </c>
      <c r="P101" s="33">
        <v>76.84</v>
      </c>
      <c r="Q101" s="47">
        <v>61.18</v>
      </c>
      <c r="R101" s="33">
        <v>6.89</v>
      </c>
      <c r="S101" s="33">
        <v>62</v>
      </c>
      <c r="T101" s="33">
        <v>26.81</v>
      </c>
      <c r="U101" s="33">
        <v>9.82</v>
      </c>
      <c r="V101" s="56">
        <v>12.44</v>
      </c>
      <c r="W101" s="38">
        <v>12.44</v>
      </c>
      <c r="X101" s="36">
        <v>10.28</v>
      </c>
      <c r="Y101" s="41">
        <v>28.48</v>
      </c>
      <c r="Z101" s="45">
        <v>59.04</v>
      </c>
      <c r="AA101" s="39">
        <v>422.9</v>
      </c>
      <c r="AB101" s="36">
        <v>132.94999999999999</v>
      </c>
      <c r="AC101" s="36"/>
      <c r="AD101" s="41">
        <v>21.7</v>
      </c>
      <c r="AE101" s="39">
        <v>86.4</v>
      </c>
      <c r="AG101" s="86">
        <v>2020</v>
      </c>
      <c r="AH101" s="86"/>
      <c r="AI101" s="87">
        <f t="shared" si="18"/>
        <v>197.86666666666667</v>
      </c>
      <c r="AJ101" s="88">
        <f t="shared" si="19"/>
        <v>223.59666666666666</v>
      </c>
      <c r="AK101" s="89">
        <f t="shared" si="20"/>
        <v>148.61642857142857</v>
      </c>
      <c r="AL101" s="90">
        <f t="shared" si="21"/>
        <v>116.80500000000002</v>
      </c>
      <c r="AN101" s="86">
        <v>2020</v>
      </c>
      <c r="AO101" s="91">
        <f t="shared" si="14"/>
        <v>2.1310646900269549E-2</v>
      </c>
      <c r="AP101" s="92">
        <f t="shared" si="15"/>
        <v>1.1903874535994978E-2</v>
      </c>
      <c r="AQ101" s="93">
        <f t="shared" si="16"/>
        <v>1.3279631650028911E-2</v>
      </c>
      <c r="AR101" s="94">
        <f t="shared" si="17"/>
        <v>1.8064295192842885E-2</v>
      </c>
      <c r="AS101" s="7">
        <f t="shared" si="22"/>
        <v>1.8943416956601403E-2</v>
      </c>
      <c r="AU101" s="86">
        <v>2020</v>
      </c>
      <c r="AV101" s="91">
        <f t="shared" si="23"/>
        <v>-1.0749104241313111E-2</v>
      </c>
      <c r="AW101" s="92">
        <f t="shared" si="24"/>
        <v>8.4300048491190729E-4</v>
      </c>
      <c r="AX101" s="93">
        <f t="shared" si="25"/>
        <v>-8.3078814422104337E-4</v>
      </c>
      <c r="AY101" s="94">
        <f t="shared" si="26"/>
        <v>-2.5800548947849714E-3</v>
      </c>
      <c r="AZ101" s="7">
        <f t="shared" si="27"/>
        <v>-1.3652362578935186E-2</v>
      </c>
    </row>
    <row r="102" spans="1:52" x14ac:dyDescent="0.25">
      <c r="A102" s="7">
        <v>100</v>
      </c>
      <c r="B102" s="82">
        <v>4451.5600000000004</v>
      </c>
      <c r="C102" s="43">
        <v>361.95</v>
      </c>
      <c r="D102" s="35">
        <v>251.1</v>
      </c>
      <c r="E102" s="41">
        <v>700.2</v>
      </c>
      <c r="F102" s="36">
        <v>58.64</v>
      </c>
      <c r="G102" s="39">
        <v>85.36</v>
      </c>
      <c r="H102" s="45">
        <v>112.05</v>
      </c>
      <c r="I102" s="36">
        <v>80.36</v>
      </c>
      <c r="J102" s="36">
        <v>33.270000000000003</v>
      </c>
      <c r="K102" s="46">
        <v>98.39</v>
      </c>
      <c r="L102" s="36">
        <v>87.19</v>
      </c>
      <c r="M102" s="47">
        <v>28.91</v>
      </c>
      <c r="N102" s="33">
        <v>359.2</v>
      </c>
      <c r="O102" s="47">
        <v>15.19</v>
      </c>
      <c r="P102" s="33">
        <v>81.02</v>
      </c>
      <c r="Q102" s="47">
        <v>61.72</v>
      </c>
      <c r="R102" s="33">
        <v>7.03</v>
      </c>
      <c r="S102" s="33">
        <v>66.22</v>
      </c>
      <c r="T102" s="33">
        <v>27.83</v>
      </c>
      <c r="U102" s="33">
        <v>9.9600000000000009</v>
      </c>
      <c r="V102" s="56">
        <v>12.54</v>
      </c>
      <c r="W102" s="38">
        <v>12.54</v>
      </c>
      <c r="X102" s="36">
        <v>10.4</v>
      </c>
      <c r="Y102" s="41">
        <v>29.09</v>
      </c>
      <c r="Z102" s="45">
        <v>59.96</v>
      </c>
      <c r="AA102" s="39">
        <v>431.95</v>
      </c>
      <c r="AB102" s="36">
        <v>136.6</v>
      </c>
      <c r="AC102" s="36"/>
      <c r="AD102" s="41">
        <v>22.01</v>
      </c>
      <c r="AE102" s="39">
        <v>88.94</v>
      </c>
      <c r="AG102" s="86">
        <v>2020</v>
      </c>
      <c r="AH102" s="86"/>
      <c r="AI102" s="87">
        <f t="shared" si="18"/>
        <v>202.08333333333334</v>
      </c>
      <c r="AJ102" s="88">
        <f t="shared" si="19"/>
        <v>226.25833333333335</v>
      </c>
      <c r="AK102" s="89">
        <f t="shared" si="20"/>
        <v>150.58999999999997</v>
      </c>
      <c r="AL102" s="90">
        <f t="shared" si="21"/>
        <v>118.91500000000003</v>
      </c>
      <c r="AN102" s="86">
        <v>2020</v>
      </c>
      <c r="AO102" s="91">
        <f t="shared" si="14"/>
        <v>3.3830927835051719E-2</v>
      </c>
      <c r="AP102" s="92">
        <f t="shared" si="15"/>
        <v>2.2761592574859019E-2</v>
      </c>
      <c r="AQ102" s="93">
        <f t="shared" si="16"/>
        <v>1.6952368303719607E-2</v>
      </c>
      <c r="AR102" s="94">
        <f t="shared" si="17"/>
        <v>1.6527411536451254E-2</v>
      </c>
      <c r="AS102" s="7">
        <f t="shared" si="22"/>
        <v>2.7480254113164803E-2</v>
      </c>
      <c r="AU102" s="86">
        <v>2020</v>
      </c>
      <c r="AV102" s="91">
        <f t="shared" si="23"/>
        <v>2.1310646900269549E-2</v>
      </c>
      <c r="AW102" s="92">
        <f t="shared" si="24"/>
        <v>1.1903874535994978E-2</v>
      </c>
      <c r="AX102" s="93">
        <f t="shared" si="25"/>
        <v>1.3279631650028911E-2</v>
      </c>
      <c r="AY102" s="94">
        <f t="shared" si="26"/>
        <v>1.8064295192842885E-2</v>
      </c>
      <c r="AZ102" s="7">
        <f t="shared" si="27"/>
        <v>1.8943416956601403E-2</v>
      </c>
    </row>
    <row r="103" spans="1:52" x14ac:dyDescent="0.25">
      <c r="A103" s="7">
        <v>101</v>
      </c>
      <c r="B103" s="82">
        <v>4573.8900000000003</v>
      </c>
      <c r="C103" s="43">
        <v>365.4</v>
      </c>
      <c r="D103" s="35">
        <v>248.5</v>
      </c>
      <c r="E103" s="41">
        <v>710</v>
      </c>
      <c r="F103" s="36">
        <v>62.81</v>
      </c>
      <c r="G103" s="39">
        <v>85.96</v>
      </c>
      <c r="H103" s="45">
        <v>111.45</v>
      </c>
      <c r="I103" s="36">
        <v>86.6</v>
      </c>
      <c r="J103" s="36">
        <v>33.380000000000003</v>
      </c>
      <c r="K103" s="46">
        <v>96.53</v>
      </c>
      <c r="L103" s="36">
        <v>86.06</v>
      </c>
      <c r="M103" s="47">
        <v>31</v>
      </c>
      <c r="N103" s="33">
        <v>365.4</v>
      </c>
      <c r="O103" s="47">
        <v>15.83</v>
      </c>
      <c r="P103" s="33">
        <v>82.32</v>
      </c>
      <c r="Q103" s="47">
        <v>61.54</v>
      </c>
      <c r="R103" s="33">
        <v>7.59</v>
      </c>
      <c r="S103" s="33">
        <v>67.52</v>
      </c>
      <c r="T103" s="33">
        <v>27.9</v>
      </c>
      <c r="U103" s="33">
        <v>10.25</v>
      </c>
      <c r="V103" s="56">
        <v>13.42</v>
      </c>
      <c r="W103" s="38">
        <v>13.42</v>
      </c>
      <c r="X103" s="36">
        <v>10.199999999999999</v>
      </c>
      <c r="Y103" s="41">
        <v>29.59</v>
      </c>
      <c r="Z103" s="45">
        <v>60.38</v>
      </c>
      <c r="AA103" s="39">
        <v>448.6</v>
      </c>
      <c r="AB103" s="36">
        <v>138.69999999999999</v>
      </c>
      <c r="AC103" s="36"/>
      <c r="AD103" s="41">
        <v>22.1</v>
      </c>
      <c r="AE103" s="39">
        <v>92.2</v>
      </c>
      <c r="AG103" s="86">
        <v>2020</v>
      </c>
      <c r="AH103" s="86"/>
      <c r="AI103" s="87">
        <f t="shared" si="18"/>
        <v>208.92000000000004</v>
      </c>
      <c r="AJ103" s="88">
        <f t="shared" si="19"/>
        <v>231.40833333333333</v>
      </c>
      <c r="AK103" s="89">
        <f t="shared" si="20"/>
        <v>153.14285714285711</v>
      </c>
      <c r="AL103" s="90">
        <f t="shared" si="21"/>
        <v>120.88035714285714</v>
      </c>
      <c r="AN103" s="86">
        <v>2020</v>
      </c>
      <c r="AO103" s="91">
        <f t="shared" si="14"/>
        <v>2.9612610887739848E-2</v>
      </c>
      <c r="AP103" s="92">
        <f t="shared" si="15"/>
        <v>1.5628938744643217E-2</v>
      </c>
      <c r="AQ103" s="93">
        <f t="shared" si="16"/>
        <v>1.8423507462686835E-2</v>
      </c>
      <c r="AR103" s="94">
        <f t="shared" si="17"/>
        <v>1.7331186385593656E-2</v>
      </c>
      <c r="AS103" s="7">
        <f t="shared" si="22"/>
        <v>8.858979992959936E-3</v>
      </c>
      <c r="AU103" s="86">
        <v>2020</v>
      </c>
      <c r="AV103" s="91">
        <f t="shared" si="23"/>
        <v>3.3830927835051719E-2</v>
      </c>
      <c r="AW103" s="92">
        <f t="shared" si="24"/>
        <v>2.2761592574859019E-2</v>
      </c>
      <c r="AX103" s="93">
        <f t="shared" si="25"/>
        <v>1.6952368303719607E-2</v>
      </c>
      <c r="AY103" s="94">
        <f t="shared" si="26"/>
        <v>1.6527411536451254E-2</v>
      </c>
      <c r="AZ103" s="7">
        <f t="shared" si="27"/>
        <v>2.7480254113164803E-2</v>
      </c>
    </row>
    <row r="104" spans="1:52" x14ac:dyDescent="0.25">
      <c r="A104" s="7">
        <v>102</v>
      </c>
      <c r="B104" s="82">
        <v>4614.41</v>
      </c>
      <c r="C104" s="43">
        <v>373.85</v>
      </c>
      <c r="D104" s="35">
        <v>251.4</v>
      </c>
      <c r="E104" s="41">
        <v>712</v>
      </c>
      <c r="F104" s="36">
        <v>61.13</v>
      </c>
      <c r="G104" s="39">
        <v>87.66</v>
      </c>
      <c r="H104" s="45">
        <v>116.9</v>
      </c>
      <c r="I104" s="36">
        <v>87.68</v>
      </c>
      <c r="J104" s="36">
        <v>34.04</v>
      </c>
      <c r="K104" s="46">
        <v>95.99</v>
      </c>
      <c r="L104" s="36">
        <v>85.71</v>
      </c>
      <c r="M104" s="47">
        <v>33.74</v>
      </c>
      <c r="N104" s="33">
        <v>374.2</v>
      </c>
      <c r="O104" s="47">
        <v>16.809999999999999</v>
      </c>
      <c r="P104" s="33">
        <v>84.36</v>
      </c>
      <c r="Q104" s="47">
        <v>61.5</v>
      </c>
      <c r="R104" s="33">
        <v>7.99</v>
      </c>
      <c r="S104" s="33">
        <v>68.760000000000005</v>
      </c>
      <c r="T104" s="33">
        <v>28.29</v>
      </c>
      <c r="U104" s="33">
        <v>10.55</v>
      </c>
      <c r="V104" s="56">
        <v>14.3</v>
      </c>
      <c r="W104" s="38">
        <v>14.3</v>
      </c>
      <c r="X104" s="36">
        <v>10.45</v>
      </c>
      <c r="Y104" s="41">
        <v>29.4</v>
      </c>
      <c r="Z104" s="45">
        <v>60.26</v>
      </c>
      <c r="AA104" s="39">
        <v>467.6</v>
      </c>
      <c r="AB104" s="36">
        <v>140.94999999999999</v>
      </c>
      <c r="AC104" s="36"/>
      <c r="AD104" s="41">
        <v>23.43</v>
      </c>
      <c r="AE104" s="39">
        <v>90.06</v>
      </c>
      <c r="AG104" s="86">
        <v>2020</v>
      </c>
      <c r="AH104" s="86"/>
      <c r="AI104" s="87">
        <f t="shared" si="18"/>
        <v>215.10666666666665</v>
      </c>
      <c r="AJ104" s="88">
        <f t="shared" si="19"/>
        <v>235.02499999999998</v>
      </c>
      <c r="AK104" s="89">
        <f t="shared" si="20"/>
        <v>155.96428571428572</v>
      </c>
      <c r="AL104" s="90">
        <f t="shared" si="21"/>
        <v>122.97535714285712</v>
      </c>
      <c r="AN104" s="86">
        <v>2020</v>
      </c>
      <c r="AO104" s="91">
        <f t="shared" si="14"/>
        <v>2.6266038554515616E-2</v>
      </c>
      <c r="AP104" s="92">
        <f t="shared" si="15"/>
        <v>3.7017338581002097E-2</v>
      </c>
      <c r="AQ104" s="93">
        <f t="shared" si="16"/>
        <v>3.3157774215708764E-2</v>
      </c>
      <c r="AR104" s="94">
        <f t="shared" si="17"/>
        <v>2.9404845918607522E-2</v>
      </c>
      <c r="AS104" s="7">
        <f t="shared" si="22"/>
        <v>1.8877819699593356E-2</v>
      </c>
      <c r="AU104" s="86">
        <v>2020</v>
      </c>
      <c r="AV104" s="91">
        <f t="shared" si="23"/>
        <v>2.9612610887739848E-2</v>
      </c>
      <c r="AW104" s="92">
        <f t="shared" si="24"/>
        <v>1.5628938744643217E-2</v>
      </c>
      <c r="AX104" s="93">
        <f t="shared" si="25"/>
        <v>1.8423507462686835E-2</v>
      </c>
      <c r="AY104" s="94">
        <f t="shared" si="26"/>
        <v>1.7331186385593656E-2</v>
      </c>
      <c r="AZ104" s="7">
        <f t="shared" si="27"/>
        <v>8.858979992959936E-3</v>
      </c>
    </row>
    <row r="105" spans="1:52" x14ac:dyDescent="0.25">
      <c r="A105" s="7">
        <v>103</v>
      </c>
      <c r="B105" s="82">
        <v>4701.5200000000004</v>
      </c>
      <c r="C105" s="43">
        <v>386.8</v>
      </c>
      <c r="D105" s="35">
        <v>260.2</v>
      </c>
      <c r="E105" s="41">
        <v>746.6</v>
      </c>
      <c r="F105" s="36">
        <v>60.12</v>
      </c>
      <c r="G105" s="39">
        <v>88.52</v>
      </c>
      <c r="H105" s="45">
        <v>119.65</v>
      </c>
      <c r="I105" s="36">
        <v>88.88</v>
      </c>
      <c r="J105" s="36">
        <v>34.32</v>
      </c>
      <c r="K105" s="46">
        <v>99.55</v>
      </c>
      <c r="L105" s="36">
        <v>88.03</v>
      </c>
      <c r="M105" s="47">
        <v>33.700000000000003</v>
      </c>
      <c r="N105" s="33">
        <v>386.4</v>
      </c>
      <c r="O105" s="47">
        <v>16.93</v>
      </c>
      <c r="P105" s="33">
        <v>83.96</v>
      </c>
      <c r="Q105" s="47">
        <v>62.2</v>
      </c>
      <c r="R105" s="33">
        <v>8</v>
      </c>
      <c r="S105" s="33">
        <v>71</v>
      </c>
      <c r="T105" s="33">
        <v>28.84</v>
      </c>
      <c r="U105" s="33">
        <v>10.86</v>
      </c>
      <c r="V105" s="56">
        <v>13.92</v>
      </c>
      <c r="W105" s="38">
        <v>13.92</v>
      </c>
      <c r="X105" s="36">
        <v>10.78</v>
      </c>
      <c r="Y105" s="41">
        <v>29.93</v>
      </c>
      <c r="Z105" s="45">
        <v>60.8</v>
      </c>
      <c r="AA105" s="39">
        <v>480.95</v>
      </c>
      <c r="AB105" s="36">
        <v>143.35</v>
      </c>
      <c r="AC105" s="36"/>
      <c r="AD105" s="41">
        <v>23.55</v>
      </c>
      <c r="AE105" s="39">
        <v>92.8</v>
      </c>
      <c r="AG105" s="86">
        <v>2020</v>
      </c>
      <c r="AH105" s="86"/>
      <c r="AI105" s="87">
        <f t="shared" si="18"/>
        <v>220.75666666666666</v>
      </c>
      <c r="AJ105" s="88">
        <f t="shared" si="19"/>
        <v>243.72499999999999</v>
      </c>
      <c r="AK105" s="89">
        <f t="shared" si="20"/>
        <v>161.1357142857143</v>
      </c>
      <c r="AL105" s="90">
        <f t="shared" si="21"/>
        <v>126.59142857142857</v>
      </c>
      <c r="AN105" s="86">
        <v>2020</v>
      </c>
      <c r="AO105" s="91">
        <f t="shared" si="14"/>
        <v>-1.7107826113216554E-2</v>
      </c>
      <c r="AP105" s="92">
        <f t="shared" si="15"/>
        <v>-7.1391937634629563E-3</v>
      </c>
      <c r="AQ105" s="93">
        <f t="shared" si="16"/>
        <v>-1.2234584866350392E-2</v>
      </c>
      <c r="AR105" s="94">
        <f t="shared" si="17"/>
        <v>-1.3990452975827886E-2</v>
      </c>
      <c r="AS105" s="7">
        <f t="shared" si="22"/>
        <v>-1.3102145689055376E-3</v>
      </c>
      <c r="AU105" s="86">
        <v>2020</v>
      </c>
      <c r="AV105" s="91">
        <f t="shared" si="23"/>
        <v>2.6266038554515616E-2</v>
      </c>
      <c r="AW105" s="92">
        <f t="shared" si="24"/>
        <v>3.7017338581002097E-2</v>
      </c>
      <c r="AX105" s="93">
        <f t="shared" si="25"/>
        <v>3.3157774215708764E-2</v>
      </c>
      <c r="AY105" s="94">
        <f t="shared" si="26"/>
        <v>2.9404845918607522E-2</v>
      </c>
      <c r="AZ105" s="7">
        <f t="shared" si="27"/>
        <v>1.8877819699593356E-2</v>
      </c>
    </row>
    <row r="106" spans="1:52" x14ac:dyDescent="0.25">
      <c r="A106" s="7">
        <v>104</v>
      </c>
      <c r="B106" s="82">
        <v>4695.3599999999997</v>
      </c>
      <c r="C106" s="43">
        <v>375</v>
      </c>
      <c r="D106" s="35">
        <v>261.89999999999998</v>
      </c>
      <c r="E106" s="41">
        <v>747.8</v>
      </c>
      <c r="F106" s="36">
        <v>56.7</v>
      </c>
      <c r="G106" s="39">
        <v>89.24</v>
      </c>
      <c r="H106" s="45">
        <v>115.75</v>
      </c>
      <c r="I106" s="36">
        <v>85.86</v>
      </c>
      <c r="J106" s="36">
        <v>33.630000000000003</v>
      </c>
      <c r="K106" s="46">
        <v>100.91</v>
      </c>
      <c r="L106" s="36">
        <v>87.05</v>
      </c>
      <c r="M106" s="47">
        <v>32.26</v>
      </c>
      <c r="N106" s="33">
        <v>378</v>
      </c>
      <c r="O106" s="47">
        <v>16.38</v>
      </c>
      <c r="P106" s="33">
        <v>83.04</v>
      </c>
      <c r="Q106" s="47">
        <v>61.56</v>
      </c>
      <c r="R106" s="33">
        <v>7.82</v>
      </c>
      <c r="S106" s="33">
        <v>68.78</v>
      </c>
      <c r="T106" s="33">
        <v>29.07</v>
      </c>
      <c r="U106" s="33">
        <v>10.64</v>
      </c>
      <c r="V106" s="56">
        <v>13.23</v>
      </c>
      <c r="W106" s="38">
        <v>13.23</v>
      </c>
      <c r="X106" s="36">
        <v>10.85</v>
      </c>
      <c r="Y106" s="41">
        <v>30.45</v>
      </c>
      <c r="Z106" s="45">
        <v>61.3</v>
      </c>
      <c r="AA106" s="39">
        <v>469.6</v>
      </c>
      <c r="AB106" s="36">
        <v>140.1</v>
      </c>
      <c r="AC106" s="36"/>
      <c r="AD106" s="41">
        <v>22.72</v>
      </c>
      <c r="AE106" s="39">
        <v>92.1</v>
      </c>
      <c r="AG106" s="86">
        <v>2020</v>
      </c>
      <c r="AH106" s="86"/>
      <c r="AI106" s="87">
        <f t="shared" si="18"/>
        <v>216.98000000000002</v>
      </c>
      <c r="AJ106" s="88">
        <f t="shared" si="19"/>
        <v>241.98499999999999</v>
      </c>
      <c r="AK106" s="89">
        <f t="shared" si="20"/>
        <v>159.16428571428574</v>
      </c>
      <c r="AL106" s="90">
        <f t="shared" si="21"/>
        <v>124.82035714285712</v>
      </c>
      <c r="AN106" s="86">
        <v>2020</v>
      </c>
      <c r="AO106" s="91">
        <f t="shared" si="14"/>
        <v>1.1890496819983465E-2</v>
      </c>
      <c r="AP106" s="92">
        <f t="shared" si="15"/>
        <v>4.1806999056416081E-3</v>
      </c>
      <c r="AQ106" s="93">
        <f t="shared" si="16"/>
        <v>6.3591078400571177E-3</v>
      </c>
      <c r="AR106" s="94">
        <f t="shared" si="17"/>
        <v>7.8999247489965826E-3</v>
      </c>
      <c r="AS106" s="7">
        <f t="shared" si="22"/>
        <v>5.5948851632250645E-3</v>
      </c>
      <c r="AU106" s="86">
        <v>2020</v>
      </c>
      <c r="AV106" s="91">
        <f t="shared" si="23"/>
        <v>-1.7107826113216554E-2</v>
      </c>
      <c r="AW106" s="92">
        <f t="shared" si="24"/>
        <v>-7.1391937634629563E-3</v>
      </c>
      <c r="AX106" s="93">
        <f t="shared" si="25"/>
        <v>-1.2234584866350392E-2</v>
      </c>
      <c r="AY106" s="94">
        <f t="shared" si="26"/>
        <v>-1.3990452975827886E-2</v>
      </c>
      <c r="AZ106" s="7">
        <f t="shared" si="27"/>
        <v>-1.3102145689055376E-3</v>
      </c>
    </row>
    <row r="107" spans="1:52" x14ac:dyDescent="0.25">
      <c r="A107" s="7">
        <v>105</v>
      </c>
      <c r="B107" s="82">
        <v>4721.63</v>
      </c>
      <c r="C107" s="43">
        <v>378.9</v>
      </c>
      <c r="D107" s="35">
        <v>258.8</v>
      </c>
      <c r="E107" s="41">
        <v>746</v>
      </c>
      <c r="F107" s="36">
        <v>59.44</v>
      </c>
      <c r="G107" s="39">
        <v>89.7</v>
      </c>
      <c r="H107" s="45">
        <v>117.8</v>
      </c>
      <c r="I107" s="36">
        <v>88.3</v>
      </c>
      <c r="J107" s="36">
        <v>34.549999999999997</v>
      </c>
      <c r="K107" s="46">
        <v>101.12</v>
      </c>
      <c r="L107" s="36">
        <v>88.21</v>
      </c>
      <c r="M107" s="47">
        <v>33.49</v>
      </c>
      <c r="N107" s="33">
        <v>382.8</v>
      </c>
      <c r="O107" s="47">
        <v>16.5</v>
      </c>
      <c r="P107" s="33">
        <v>83.96</v>
      </c>
      <c r="Q107" s="47">
        <v>61.9</v>
      </c>
      <c r="R107" s="33">
        <v>8.02</v>
      </c>
      <c r="S107" s="33">
        <v>69.540000000000006</v>
      </c>
      <c r="T107" s="33">
        <v>29.23</v>
      </c>
      <c r="U107" s="33">
        <v>10.65</v>
      </c>
      <c r="V107" s="56">
        <v>13.82</v>
      </c>
      <c r="W107" s="38">
        <v>13.82</v>
      </c>
      <c r="X107" s="36">
        <v>11.04</v>
      </c>
      <c r="Y107" s="41">
        <v>30.05</v>
      </c>
      <c r="Z107" s="45">
        <v>60.96</v>
      </c>
      <c r="AA107" s="39">
        <v>476.4</v>
      </c>
      <c r="AB107" s="36">
        <v>141.75</v>
      </c>
      <c r="AC107" s="36"/>
      <c r="AD107" s="41">
        <v>23.25</v>
      </c>
      <c r="AE107" s="39">
        <v>92.58</v>
      </c>
      <c r="AG107" s="86">
        <v>2020</v>
      </c>
      <c r="AH107" s="86"/>
      <c r="AI107" s="87">
        <f t="shared" si="18"/>
        <v>219.56000000000003</v>
      </c>
      <c r="AJ107" s="88">
        <f t="shared" si="19"/>
        <v>242.99666666666667</v>
      </c>
      <c r="AK107" s="89">
        <f t="shared" si="20"/>
        <v>160.17642857142854</v>
      </c>
      <c r="AL107" s="90">
        <f t="shared" si="21"/>
        <v>125.80642857142857</v>
      </c>
      <c r="AN107" s="86">
        <v>2020</v>
      </c>
      <c r="AO107" s="91">
        <f t="shared" si="14"/>
        <v>2.0510718406509715E-2</v>
      </c>
      <c r="AP107" s="92">
        <f t="shared" si="15"/>
        <v>1.5301993168630573E-2</v>
      </c>
      <c r="AQ107" s="93">
        <f t="shared" si="16"/>
        <v>1.5161852778409804E-2</v>
      </c>
      <c r="AR107" s="94">
        <f t="shared" si="17"/>
        <v>1.715220094362652E-2</v>
      </c>
      <c r="AS107" s="7">
        <f t="shared" si="22"/>
        <v>1.5598426814468654E-2</v>
      </c>
      <c r="AU107" s="86">
        <v>2020</v>
      </c>
      <c r="AV107" s="91">
        <f t="shared" si="23"/>
        <v>1.1890496819983465E-2</v>
      </c>
      <c r="AW107" s="92">
        <f t="shared" si="24"/>
        <v>4.1806999056416081E-3</v>
      </c>
      <c r="AX107" s="93">
        <f t="shared" si="25"/>
        <v>6.3591078400571177E-3</v>
      </c>
      <c r="AY107" s="94">
        <f t="shared" si="26"/>
        <v>7.8999247489965826E-3</v>
      </c>
      <c r="AZ107" s="7">
        <f t="shared" si="27"/>
        <v>5.5948851632250645E-3</v>
      </c>
    </row>
    <row r="108" spans="1:52" x14ac:dyDescent="0.25">
      <c r="A108" s="7">
        <v>106</v>
      </c>
      <c r="B108" s="82">
        <v>4795.28</v>
      </c>
      <c r="C108" s="43">
        <v>384.95</v>
      </c>
      <c r="D108" s="35">
        <v>261.2</v>
      </c>
      <c r="E108" s="41">
        <v>754.6</v>
      </c>
      <c r="F108" s="36">
        <v>63.7</v>
      </c>
      <c r="G108" s="39">
        <v>90.9</v>
      </c>
      <c r="H108" s="45">
        <v>119.9</v>
      </c>
      <c r="I108" s="36">
        <v>93.52</v>
      </c>
      <c r="J108" s="36">
        <v>35.549999999999997</v>
      </c>
      <c r="K108" s="46">
        <v>101.9</v>
      </c>
      <c r="L108" s="36">
        <v>88.34</v>
      </c>
      <c r="M108" s="47">
        <v>34.479999999999997</v>
      </c>
      <c r="N108" s="33">
        <v>389.4</v>
      </c>
      <c r="O108" s="47">
        <v>17.260000000000002</v>
      </c>
      <c r="P108" s="33">
        <v>85.98</v>
      </c>
      <c r="Q108" s="47">
        <v>62.12</v>
      </c>
      <c r="R108" s="33">
        <v>8.1999999999999993</v>
      </c>
      <c r="S108" s="33">
        <v>71.239999999999995</v>
      </c>
      <c r="T108" s="33">
        <v>30.69</v>
      </c>
      <c r="U108" s="33">
        <v>10.91</v>
      </c>
      <c r="V108" s="56">
        <v>14.27</v>
      </c>
      <c r="W108" s="38">
        <v>14.27</v>
      </c>
      <c r="X108" s="36">
        <v>10.98</v>
      </c>
      <c r="Y108" s="41">
        <v>29.92</v>
      </c>
      <c r="Z108" s="45">
        <v>61.3</v>
      </c>
      <c r="AA108" s="39">
        <v>487.75</v>
      </c>
      <c r="AB108" s="36">
        <v>142.55000000000001</v>
      </c>
      <c r="AC108" s="36"/>
      <c r="AD108" s="41">
        <v>23.58</v>
      </c>
      <c r="AE108" s="39">
        <v>93.54</v>
      </c>
      <c r="AG108" s="86">
        <v>2020</v>
      </c>
      <c r="AH108" s="86"/>
      <c r="AI108" s="87">
        <f t="shared" si="18"/>
        <v>224.0633333333333</v>
      </c>
      <c r="AJ108" s="88">
        <f t="shared" si="19"/>
        <v>246.715</v>
      </c>
      <c r="AK108" s="89">
        <f t="shared" si="20"/>
        <v>162.60500000000002</v>
      </c>
      <c r="AL108" s="90">
        <f t="shared" si="21"/>
        <v>127.96428571428571</v>
      </c>
      <c r="AN108" s="86">
        <v>2020</v>
      </c>
      <c r="AO108" s="91">
        <f t="shared" si="14"/>
        <v>3.158333209360456E-2</v>
      </c>
      <c r="AP108" s="92">
        <f t="shared" si="15"/>
        <v>2.8284998209810088E-2</v>
      </c>
      <c r="AQ108" s="93">
        <f t="shared" si="16"/>
        <v>2.6589412555403921E-2</v>
      </c>
      <c r="AR108" s="94">
        <f t="shared" si="17"/>
        <v>2.9109684621825355E-2</v>
      </c>
      <c r="AS108" s="7">
        <f t="shared" si="22"/>
        <v>2.3921439415425176E-2</v>
      </c>
      <c r="AU108" s="86">
        <v>2020</v>
      </c>
      <c r="AV108" s="91">
        <f t="shared" si="23"/>
        <v>2.0510718406509715E-2</v>
      </c>
      <c r="AW108" s="92">
        <f t="shared" si="24"/>
        <v>1.5301993168630573E-2</v>
      </c>
      <c r="AX108" s="93">
        <f t="shared" si="25"/>
        <v>1.5161852778409804E-2</v>
      </c>
      <c r="AY108" s="94">
        <f t="shared" si="26"/>
        <v>1.715220094362652E-2</v>
      </c>
      <c r="AZ108" s="7">
        <f t="shared" si="27"/>
        <v>1.5598426814468654E-2</v>
      </c>
    </row>
    <row r="109" spans="1:52" x14ac:dyDescent="0.25">
      <c r="A109" s="7">
        <v>107</v>
      </c>
      <c r="B109" s="82">
        <v>4909.99</v>
      </c>
      <c r="C109" s="43">
        <v>393.45</v>
      </c>
      <c r="D109" s="35">
        <v>270.39999999999998</v>
      </c>
      <c r="E109" s="41">
        <v>773.2</v>
      </c>
      <c r="F109" s="36">
        <v>68.41</v>
      </c>
      <c r="G109" s="39">
        <v>95.42</v>
      </c>
      <c r="H109" s="45">
        <v>121.55</v>
      </c>
      <c r="I109" s="36">
        <v>98</v>
      </c>
      <c r="J109" s="36">
        <v>36.42</v>
      </c>
      <c r="K109" s="46">
        <v>104.13</v>
      </c>
      <c r="L109" s="36">
        <v>88.32</v>
      </c>
      <c r="M109" s="47">
        <v>36.15</v>
      </c>
      <c r="N109" s="33">
        <v>400</v>
      </c>
      <c r="O109" s="47">
        <v>19.05</v>
      </c>
      <c r="P109" s="33">
        <v>90.1</v>
      </c>
      <c r="Q109" s="47">
        <v>62.32</v>
      </c>
      <c r="R109" s="33">
        <v>8.48</v>
      </c>
      <c r="S109" s="33">
        <v>75.8</v>
      </c>
      <c r="T109" s="33">
        <v>31.2</v>
      </c>
      <c r="U109" s="33">
        <v>11.61</v>
      </c>
      <c r="V109" s="56">
        <v>14.89</v>
      </c>
      <c r="W109" s="38">
        <v>14.89</v>
      </c>
      <c r="X109" s="36">
        <v>11.27</v>
      </c>
      <c r="Y109" s="41">
        <v>30.64</v>
      </c>
      <c r="Z109" s="45">
        <v>63.3</v>
      </c>
      <c r="AA109" s="39">
        <v>504.2</v>
      </c>
      <c r="AB109" s="36">
        <v>145.4</v>
      </c>
      <c r="AC109" s="36"/>
      <c r="AD109" s="41">
        <v>24.9</v>
      </c>
      <c r="AE109" s="39">
        <v>93.8</v>
      </c>
      <c r="AG109" s="86">
        <v>2020</v>
      </c>
      <c r="AH109" s="86"/>
      <c r="AI109" s="87">
        <f t="shared" si="18"/>
        <v>231.14</v>
      </c>
      <c r="AJ109" s="88">
        <f t="shared" si="19"/>
        <v>253.6933333333333</v>
      </c>
      <c r="AK109" s="89">
        <f t="shared" si="20"/>
        <v>166.92857142857147</v>
      </c>
      <c r="AL109" s="90">
        <f t="shared" si="21"/>
        <v>131.68928571428572</v>
      </c>
      <c r="AN109" s="86">
        <v>2020</v>
      </c>
      <c r="AO109" s="91">
        <f t="shared" si="14"/>
        <v>2.192033688096777E-3</v>
      </c>
      <c r="AP109" s="92">
        <f t="shared" si="15"/>
        <v>9.7887212907995895E-4</v>
      </c>
      <c r="AQ109" s="93">
        <f t="shared" si="16"/>
        <v>-1.0355156183144006E-3</v>
      </c>
      <c r="AR109" s="94">
        <f t="shared" si="17"/>
        <v>-1.3126135654814954E-3</v>
      </c>
      <c r="AS109" s="7">
        <f t="shared" si="22"/>
        <v>1.1574361658577701E-2</v>
      </c>
      <c r="AU109" s="86">
        <v>2020</v>
      </c>
      <c r="AV109" s="91">
        <f t="shared" si="23"/>
        <v>3.158333209360456E-2</v>
      </c>
      <c r="AW109" s="92">
        <f t="shared" si="24"/>
        <v>2.8284998209810088E-2</v>
      </c>
      <c r="AX109" s="93">
        <f t="shared" si="25"/>
        <v>2.6589412555403921E-2</v>
      </c>
      <c r="AY109" s="94">
        <f t="shared" si="26"/>
        <v>2.9109684621825355E-2</v>
      </c>
      <c r="AZ109" s="7">
        <f t="shared" si="27"/>
        <v>2.3921439415425176E-2</v>
      </c>
    </row>
    <row r="110" spans="1:52" x14ac:dyDescent="0.25">
      <c r="A110" s="7">
        <v>108</v>
      </c>
      <c r="B110" s="82">
        <v>4966.82</v>
      </c>
      <c r="C110" s="43">
        <v>390.05</v>
      </c>
      <c r="D110" s="35">
        <v>266.5</v>
      </c>
      <c r="E110" s="41">
        <v>774</v>
      </c>
      <c r="F110" s="36">
        <v>71.98</v>
      </c>
      <c r="G110" s="39">
        <v>94.34</v>
      </c>
      <c r="H110" s="45">
        <v>120.75</v>
      </c>
      <c r="I110" s="36">
        <v>98.6</v>
      </c>
      <c r="J110" s="36">
        <v>36.119999999999997</v>
      </c>
      <c r="K110" s="46">
        <v>103.6</v>
      </c>
      <c r="L110" s="36">
        <v>88.37</v>
      </c>
      <c r="M110" s="47">
        <v>36.020000000000003</v>
      </c>
      <c r="N110" s="33">
        <v>397.6</v>
      </c>
      <c r="O110" s="47">
        <v>19.16</v>
      </c>
      <c r="P110" s="33">
        <v>88.44</v>
      </c>
      <c r="Q110" s="47">
        <v>62.66</v>
      </c>
      <c r="R110" s="33">
        <v>8.5500000000000007</v>
      </c>
      <c r="S110" s="33">
        <v>75.42</v>
      </c>
      <c r="T110" s="33">
        <v>31.3</v>
      </c>
      <c r="U110" s="33">
        <v>11.36</v>
      </c>
      <c r="V110" s="56">
        <v>15.27</v>
      </c>
      <c r="W110" s="38">
        <v>15.27</v>
      </c>
      <c r="X110" s="36">
        <v>11.32</v>
      </c>
      <c r="Y110" s="41">
        <v>30.45</v>
      </c>
      <c r="Z110" s="45">
        <v>63.42</v>
      </c>
      <c r="AA110" s="39">
        <v>507.4</v>
      </c>
      <c r="AB110" s="36">
        <v>147.05000000000001</v>
      </c>
      <c r="AC110" s="36"/>
      <c r="AD110" s="41">
        <v>24.26</v>
      </c>
      <c r="AE110" s="39">
        <v>93.2</v>
      </c>
      <c r="AG110" s="86">
        <v>2020</v>
      </c>
      <c r="AH110" s="86"/>
      <c r="AI110" s="87">
        <f t="shared" si="18"/>
        <v>231.64666666666668</v>
      </c>
      <c r="AJ110" s="88">
        <f t="shared" si="19"/>
        <v>253.94166666666669</v>
      </c>
      <c r="AK110" s="89">
        <f t="shared" si="20"/>
        <v>166.75571428571428</v>
      </c>
      <c r="AL110" s="90">
        <f t="shared" si="21"/>
        <v>131.51642857142858</v>
      </c>
      <c r="AN110" s="86">
        <v>2020</v>
      </c>
      <c r="AO110" s="91">
        <f t="shared" si="14"/>
        <v>5.3673698448786958E-2</v>
      </c>
      <c r="AP110" s="92">
        <f t="shared" si="15"/>
        <v>3.3419748629934631E-2</v>
      </c>
      <c r="AQ110" s="93">
        <f t="shared" si="16"/>
        <v>3.4455876431735213E-2</v>
      </c>
      <c r="AR110" s="94">
        <f t="shared" si="17"/>
        <v>3.1791248241664426E-2</v>
      </c>
      <c r="AS110" s="7">
        <f t="shared" si="22"/>
        <v>1.8945723823291436E-2</v>
      </c>
      <c r="AU110" s="86">
        <v>2020</v>
      </c>
      <c r="AV110" s="91">
        <f t="shared" si="23"/>
        <v>2.192033688096777E-3</v>
      </c>
      <c r="AW110" s="92">
        <f t="shared" si="24"/>
        <v>9.7887212907995895E-4</v>
      </c>
      <c r="AX110" s="93">
        <f t="shared" si="25"/>
        <v>-1.0355156183144006E-3</v>
      </c>
      <c r="AY110" s="94">
        <f t="shared" si="26"/>
        <v>-1.3126135654814954E-3</v>
      </c>
      <c r="AZ110" s="7">
        <f t="shared" si="27"/>
        <v>1.1574361658577701E-2</v>
      </c>
    </row>
    <row r="111" spans="1:52" x14ac:dyDescent="0.25">
      <c r="A111" s="7">
        <v>109</v>
      </c>
      <c r="B111" s="82">
        <v>5060.92</v>
      </c>
      <c r="C111" s="43">
        <v>404.25</v>
      </c>
      <c r="D111" s="35">
        <v>269.7</v>
      </c>
      <c r="E111" s="41">
        <v>786.2</v>
      </c>
      <c r="F111" s="36">
        <v>80.98</v>
      </c>
      <c r="G111" s="39">
        <v>98.38</v>
      </c>
      <c r="H111" s="45">
        <v>125.3</v>
      </c>
      <c r="I111" s="36">
        <v>101.95</v>
      </c>
      <c r="J111" s="36">
        <v>38.340000000000003</v>
      </c>
      <c r="K111" s="46">
        <v>104.75</v>
      </c>
      <c r="L111" s="36">
        <v>88.68</v>
      </c>
      <c r="M111" s="47">
        <v>39.119999999999997</v>
      </c>
      <c r="N111" s="33">
        <v>408</v>
      </c>
      <c r="O111" s="47">
        <v>20.04</v>
      </c>
      <c r="P111" s="33">
        <v>90.32</v>
      </c>
      <c r="Q111" s="47">
        <v>63.5</v>
      </c>
      <c r="R111" s="33">
        <v>9.1</v>
      </c>
      <c r="S111" s="33">
        <v>78.02</v>
      </c>
      <c r="T111" s="33">
        <v>32.64</v>
      </c>
      <c r="U111" s="33">
        <v>11.69</v>
      </c>
      <c r="V111" s="56">
        <v>16.850000000000001</v>
      </c>
      <c r="W111" s="38">
        <v>16.850000000000001</v>
      </c>
      <c r="X111" s="36">
        <v>11.54</v>
      </c>
      <c r="Y111" s="41">
        <v>30.68</v>
      </c>
      <c r="Z111" s="45">
        <v>66.64</v>
      </c>
      <c r="AA111" s="39">
        <v>536.1</v>
      </c>
      <c r="AB111" s="36">
        <v>146.69999999999999</v>
      </c>
      <c r="AC111" s="36"/>
      <c r="AD111" s="41">
        <v>25.45</v>
      </c>
      <c r="AE111" s="39">
        <v>97.76</v>
      </c>
      <c r="AG111" s="86">
        <v>2020</v>
      </c>
      <c r="AH111" s="86"/>
      <c r="AI111" s="87">
        <f t="shared" si="18"/>
        <v>244.08</v>
      </c>
      <c r="AJ111" s="88">
        <f t="shared" si="19"/>
        <v>262.42833333333334</v>
      </c>
      <c r="AK111" s="89">
        <f t="shared" si="20"/>
        <v>172.50142857142859</v>
      </c>
      <c r="AL111" s="90">
        <f t="shared" si="21"/>
        <v>135.69749999999999</v>
      </c>
      <c r="AN111" s="86">
        <v>2020</v>
      </c>
      <c r="AO111" s="91">
        <f t="shared" si="14"/>
        <v>-2.5019119414399719E-2</v>
      </c>
      <c r="AP111" s="92">
        <f t="shared" si="15"/>
        <v>-2.2679207656693522E-2</v>
      </c>
      <c r="AQ111" s="93">
        <f t="shared" si="16"/>
        <v>-1.896464625551772E-2</v>
      </c>
      <c r="AR111" s="94">
        <f t="shared" si="17"/>
        <v>-1.3475350898663526E-2</v>
      </c>
      <c r="AS111" s="7">
        <f t="shared" si="22"/>
        <v>1.5072358385431847E-2</v>
      </c>
      <c r="AU111" s="86">
        <v>2020</v>
      </c>
      <c r="AV111" s="91">
        <f t="shared" si="23"/>
        <v>5.3673698448786958E-2</v>
      </c>
      <c r="AW111" s="92">
        <f t="shared" si="24"/>
        <v>3.3419748629934631E-2</v>
      </c>
      <c r="AX111" s="93">
        <f t="shared" si="25"/>
        <v>3.4455876431735213E-2</v>
      </c>
      <c r="AY111" s="94">
        <f t="shared" si="26"/>
        <v>3.1791248241664426E-2</v>
      </c>
      <c r="AZ111" s="7">
        <f t="shared" si="27"/>
        <v>1.8945723823291436E-2</v>
      </c>
    </row>
    <row r="112" spans="1:52" x14ac:dyDescent="0.25">
      <c r="A112" s="7">
        <v>110</v>
      </c>
      <c r="B112" s="82">
        <v>5137.2</v>
      </c>
      <c r="C112" s="43">
        <v>396.1</v>
      </c>
      <c r="D112" s="35">
        <v>264.7</v>
      </c>
      <c r="E112" s="41">
        <v>770</v>
      </c>
      <c r="F112" s="36">
        <v>81.91</v>
      </c>
      <c r="G112" s="39">
        <v>95.14</v>
      </c>
      <c r="H112" s="45">
        <v>122.3</v>
      </c>
      <c r="I112" s="36">
        <v>102</v>
      </c>
      <c r="J112" s="36">
        <v>38.85</v>
      </c>
      <c r="K112" s="46">
        <v>105.33</v>
      </c>
      <c r="L112" s="36">
        <v>89.19</v>
      </c>
      <c r="M112" s="47">
        <v>39.450000000000003</v>
      </c>
      <c r="N112" s="33">
        <v>402.4</v>
      </c>
      <c r="O112" s="47">
        <v>20.100000000000001</v>
      </c>
      <c r="P112" s="33">
        <v>89.6</v>
      </c>
      <c r="Q112" s="47">
        <v>64.16</v>
      </c>
      <c r="R112" s="33">
        <v>9.2799999999999994</v>
      </c>
      <c r="S112" s="33">
        <v>79.12</v>
      </c>
      <c r="T112" s="33">
        <v>33.19</v>
      </c>
      <c r="U112" s="33">
        <v>11.95</v>
      </c>
      <c r="V112" s="56">
        <v>17.78</v>
      </c>
      <c r="W112" s="38">
        <v>17.78</v>
      </c>
      <c r="X112" s="36">
        <v>11.49</v>
      </c>
      <c r="Y112" s="41">
        <v>30.32</v>
      </c>
      <c r="Z112" s="45">
        <v>65.14</v>
      </c>
      <c r="AA112" s="39">
        <v>521.29999999999995</v>
      </c>
      <c r="AB112" s="36">
        <v>147.65</v>
      </c>
      <c r="AC112" s="36"/>
      <c r="AD112" s="41">
        <v>24.62</v>
      </c>
      <c r="AE112" s="39">
        <v>97.48</v>
      </c>
      <c r="AG112" s="86">
        <v>2020</v>
      </c>
      <c r="AH112" s="86"/>
      <c r="AI112" s="87">
        <f t="shared" si="18"/>
        <v>237.97333333333333</v>
      </c>
      <c r="AJ112" s="88">
        <f t="shared" si="19"/>
        <v>256.47666666666669</v>
      </c>
      <c r="AK112" s="89">
        <f t="shared" si="20"/>
        <v>169.23</v>
      </c>
      <c r="AL112" s="90">
        <f t="shared" si="21"/>
        <v>133.8689285714286</v>
      </c>
      <c r="AN112" s="86">
        <v>2020</v>
      </c>
      <c r="AO112" s="91">
        <f t="shared" si="14"/>
        <v>4.6223666517257794E-3</v>
      </c>
      <c r="AP112" s="92">
        <f t="shared" si="15"/>
        <v>-1.0592256605540613E-3</v>
      </c>
      <c r="AQ112" s="93">
        <f t="shared" si="16"/>
        <v>-3.5539122580426422E-3</v>
      </c>
      <c r="AR112" s="94">
        <f t="shared" si="17"/>
        <v>-7.9502071589216683E-3</v>
      </c>
      <c r="AS112" s="7">
        <f t="shared" si="22"/>
        <v>-1.6349373199408195E-2</v>
      </c>
      <c r="AU112" s="86">
        <v>2020</v>
      </c>
      <c r="AV112" s="91">
        <f t="shared" si="23"/>
        <v>-2.5019119414399719E-2</v>
      </c>
      <c r="AW112" s="92">
        <f t="shared" si="24"/>
        <v>-2.2679207656693522E-2</v>
      </c>
      <c r="AX112" s="93">
        <f t="shared" si="25"/>
        <v>-1.896464625551772E-2</v>
      </c>
      <c r="AY112" s="94">
        <f t="shared" si="26"/>
        <v>-1.3475350898663526E-2</v>
      </c>
      <c r="AZ112" s="7">
        <f t="shared" si="27"/>
        <v>1.5072358385431847E-2</v>
      </c>
    </row>
    <row r="113" spans="1:52" x14ac:dyDescent="0.25">
      <c r="A113" s="7">
        <v>111</v>
      </c>
      <c r="B113" s="82">
        <v>5053.21</v>
      </c>
      <c r="C113" s="43">
        <v>395.3</v>
      </c>
      <c r="D113" s="35">
        <v>266</v>
      </c>
      <c r="E113" s="41">
        <v>765</v>
      </c>
      <c r="F113" s="36">
        <v>75.67</v>
      </c>
      <c r="G113" s="39">
        <v>95.16</v>
      </c>
      <c r="H113" s="45">
        <v>121.35</v>
      </c>
      <c r="I113" s="36">
        <v>97.18</v>
      </c>
      <c r="J113" s="36">
        <v>37.700000000000003</v>
      </c>
      <c r="K113" s="46">
        <v>104.3</v>
      </c>
      <c r="L113" s="36">
        <v>89.97</v>
      </c>
      <c r="M113" s="47">
        <v>38.159999999999997</v>
      </c>
      <c r="N113" s="33">
        <v>400.8</v>
      </c>
      <c r="O113" s="47">
        <v>19.41</v>
      </c>
      <c r="P113" s="33">
        <v>87.34</v>
      </c>
      <c r="Q113" s="47">
        <v>64.02</v>
      </c>
      <c r="R113" s="33">
        <v>8.69</v>
      </c>
      <c r="S113" s="33">
        <v>76.319999999999993</v>
      </c>
      <c r="T113" s="33">
        <v>31.99</v>
      </c>
      <c r="U113" s="33">
        <v>11.86</v>
      </c>
      <c r="V113" s="56">
        <v>16.47</v>
      </c>
      <c r="W113" s="38">
        <v>16.47</v>
      </c>
      <c r="X113" s="36">
        <v>11.04</v>
      </c>
      <c r="Y113" s="41">
        <v>30.63</v>
      </c>
      <c r="Z113" s="45">
        <v>64.56</v>
      </c>
      <c r="AA113" s="39">
        <v>525</v>
      </c>
      <c r="AB113" s="36">
        <v>146.69999999999999</v>
      </c>
      <c r="AC113" s="36"/>
      <c r="AD113" s="41">
        <v>24.38</v>
      </c>
      <c r="AE113" s="39">
        <v>97.06</v>
      </c>
      <c r="AG113" s="86">
        <v>2020</v>
      </c>
      <c r="AH113" s="86"/>
      <c r="AI113" s="87">
        <f t="shared" si="18"/>
        <v>239.07333333333335</v>
      </c>
      <c r="AJ113" s="88">
        <f t="shared" si="19"/>
        <v>256.20499999999998</v>
      </c>
      <c r="AK113" s="89">
        <f t="shared" si="20"/>
        <v>168.62857142857143</v>
      </c>
      <c r="AL113" s="90">
        <f t="shared" si="21"/>
        <v>132.80464285714285</v>
      </c>
      <c r="AN113" s="86">
        <v>2020</v>
      </c>
      <c r="AO113" s="91">
        <f t="shared" si="14"/>
        <v>-4.5453277934246385E-3</v>
      </c>
      <c r="AP113" s="92">
        <f t="shared" si="15"/>
        <v>-1.4571664617525281E-3</v>
      </c>
      <c r="AQ113" s="93">
        <f t="shared" si="16"/>
        <v>-2.0713317519486549E-3</v>
      </c>
      <c r="AR113" s="94">
        <f t="shared" si="17"/>
        <v>-3.6600484600096779E-3</v>
      </c>
      <c r="AS113" s="7">
        <f t="shared" si="22"/>
        <v>-1.9076982749579629E-3</v>
      </c>
      <c r="AU113" s="86">
        <v>2020</v>
      </c>
      <c r="AV113" s="91">
        <f t="shared" si="23"/>
        <v>4.6223666517257794E-3</v>
      </c>
      <c r="AW113" s="92">
        <f t="shared" si="24"/>
        <v>-1.0592256605540613E-3</v>
      </c>
      <c r="AX113" s="93">
        <f t="shared" si="25"/>
        <v>-3.5539122580426422E-3</v>
      </c>
      <c r="AY113" s="94">
        <f t="shared" si="26"/>
        <v>-7.9502071589216683E-3</v>
      </c>
      <c r="AZ113" s="7">
        <f t="shared" si="27"/>
        <v>-1.6349373199408195E-2</v>
      </c>
    </row>
    <row r="114" spans="1:52" x14ac:dyDescent="0.25">
      <c r="A114" s="7">
        <v>112</v>
      </c>
      <c r="B114" s="82">
        <v>5043.57</v>
      </c>
      <c r="C114" s="43">
        <v>398.4</v>
      </c>
      <c r="D114" s="35">
        <v>266.60000000000002</v>
      </c>
      <c r="E114" s="41">
        <v>767</v>
      </c>
      <c r="F114" s="36">
        <v>74.959999999999994</v>
      </c>
      <c r="G114" s="39">
        <v>94.78</v>
      </c>
      <c r="H114" s="45">
        <v>118.1</v>
      </c>
      <c r="I114" s="36">
        <v>96.5</v>
      </c>
      <c r="J114" s="36">
        <v>37.020000000000003</v>
      </c>
      <c r="K114" s="46">
        <v>104.26</v>
      </c>
      <c r="L114" s="36">
        <v>90.2</v>
      </c>
      <c r="M114" s="47">
        <v>37.35</v>
      </c>
      <c r="N114" s="33">
        <v>399.2</v>
      </c>
      <c r="O114" s="47">
        <v>19.170000000000002</v>
      </c>
      <c r="P114" s="33">
        <v>85.8</v>
      </c>
      <c r="Q114" s="47">
        <v>63.6</v>
      </c>
      <c r="R114" s="33">
        <v>8.58</v>
      </c>
      <c r="S114" s="33">
        <v>73.94</v>
      </c>
      <c r="T114" s="33">
        <v>31.51</v>
      </c>
      <c r="U114" s="33">
        <v>11.4</v>
      </c>
      <c r="V114" s="56">
        <v>15.78</v>
      </c>
      <c r="W114" s="38">
        <v>15.78</v>
      </c>
      <c r="X114" s="36">
        <v>10.87</v>
      </c>
      <c r="Y114" s="41">
        <v>30.53</v>
      </c>
      <c r="Z114" s="45">
        <v>64.260000000000005</v>
      </c>
      <c r="AA114" s="39">
        <v>522</v>
      </c>
      <c r="AB114" s="36">
        <v>146.65</v>
      </c>
      <c r="AC114" s="36"/>
      <c r="AD114" s="41">
        <v>23.5</v>
      </c>
      <c r="AE114" s="39">
        <v>97.18</v>
      </c>
      <c r="AG114" s="86">
        <v>2020</v>
      </c>
      <c r="AH114" s="86"/>
      <c r="AI114" s="87">
        <f t="shared" si="18"/>
        <v>237.98666666666668</v>
      </c>
      <c r="AJ114" s="88">
        <f t="shared" si="19"/>
        <v>255.83166666666668</v>
      </c>
      <c r="AK114" s="89">
        <f t="shared" si="20"/>
        <v>168.27928571428569</v>
      </c>
      <c r="AL114" s="90">
        <f t="shared" si="21"/>
        <v>132.31857142857143</v>
      </c>
      <c r="AN114" s="86">
        <v>2020</v>
      </c>
      <c r="AO114" s="91">
        <f t="shared" si="14"/>
        <v>-6.1600089640876224E-2</v>
      </c>
      <c r="AP114" s="92">
        <f t="shared" si="15"/>
        <v>-4.4567065583489045E-2</v>
      </c>
      <c r="AQ114" s="93">
        <f t="shared" si="16"/>
        <v>-4.5273376317431398E-2</v>
      </c>
      <c r="AR114" s="94">
        <f t="shared" si="17"/>
        <v>-4.5342409552702911E-2</v>
      </c>
      <c r="AS114" s="7">
        <f t="shared" si="22"/>
        <v>-4.5200126101154411E-2</v>
      </c>
      <c r="AU114" s="86">
        <v>2020</v>
      </c>
      <c r="AV114" s="91">
        <f t="shared" si="23"/>
        <v>-4.5453277934246385E-3</v>
      </c>
      <c r="AW114" s="92">
        <f t="shared" si="24"/>
        <v>-1.4571664617525281E-3</v>
      </c>
      <c r="AX114" s="93">
        <f t="shared" si="25"/>
        <v>-2.0713317519486549E-3</v>
      </c>
      <c r="AY114" s="94">
        <f t="shared" si="26"/>
        <v>-3.6600484600096779E-3</v>
      </c>
      <c r="AZ114" s="7">
        <f t="shared" si="27"/>
        <v>-1.9076982749579629E-3</v>
      </c>
    </row>
    <row r="115" spans="1:52" x14ac:dyDescent="0.25">
      <c r="A115" s="7">
        <v>113</v>
      </c>
      <c r="B115" s="82">
        <v>4815.6000000000004</v>
      </c>
      <c r="C115" s="43">
        <v>375.1</v>
      </c>
      <c r="D115" s="35">
        <v>264.7</v>
      </c>
      <c r="E115" s="41">
        <v>744.6</v>
      </c>
      <c r="F115" s="36">
        <v>67.06</v>
      </c>
      <c r="G115" s="39">
        <v>90.78</v>
      </c>
      <c r="H115" s="45">
        <v>112.85</v>
      </c>
      <c r="I115" s="36">
        <v>88.96</v>
      </c>
      <c r="J115" s="36">
        <v>34.729999999999997</v>
      </c>
      <c r="K115" s="46">
        <v>102.44</v>
      </c>
      <c r="L115" s="36">
        <v>88.74</v>
      </c>
      <c r="M115" s="47">
        <v>34.75</v>
      </c>
      <c r="N115" s="33">
        <v>376.2</v>
      </c>
      <c r="O115" s="47">
        <v>18.170000000000002</v>
      </c>
      <c r="P115" s="33">
        <v>82.2</v>
      </c>
      <c r="Q115" s="47">
        <v>61.86</v>
      </c>
      <c r="R115" s="33">
        <v>8.06</v>
      </c>
      <c r="S115" s="33">
        <v>69.040000000000006</v>
      </c>
      <c r="T115" s="33">
        <v>30.18</v>
      </c>
      <c r="U115" s="33">
        <v>10.78</v>
      </c>
      <c r="V115" s="56">
        <v>14.3</v>
      </c>
      <c r="W115" s="38">
        <v>14.3</v>
      </c>
      <c r="X115" s="36">
        <v>10.38</v>
      </c>
      <c r="Y115" s="41">
        <v>29.86</v>
      </c>
      <c r="Z115" s="45">
        <v>63.2</v>
      </c>
      <c r="AA115" s="39">
        <v>487</v>
      </c>
      <c r="AB115" s="36">
        <v>142.35</v>
      </c>
      <c r="AC115" s="36"/>
      <c r="AD115" s="41">
        <v>22.14</v>
      </c>
      <c r="AE115" s="39">
        <v>92.2</v>
      </c>
      <c r="AG115" s="86">
        <v>2020</v>
      </c>
      <c r="AH115" s="86"/>
      <c r="AI115" s="87">
        <f t="shared" si="18"/>
        <v>223.32666666666668</v>
      </c>
      <c r="AJ115" s="88">
        <f t="shared" si="19"/>
        <v>244.43000000000004</v>
      </c>
      <c r="AK115" s="89">
        <f t="shared" si="20"/>
        <v>160.66071428571428</v>
      </c>
      <c r="AL115" s="90">
        <f t="shared" si="21"/>
        <v>126.31892857142857</v>
      </c>
      <c r="AN115" s="86">
        <v>2020</v>
      </c>
      <c r="AO115" s="91">
        <f t="shared" si="14"/>
        <v>6.9405056867368406E-3</v>
      </c>
      <c r="AP115" s="92">
        <f t="shared" si="15"/>
        <v>-1.1114293117322088E-3</v>
      </c>
      <c r="AQ115" s="93">
        <f t="shared" si="16"/>
        <v>9.8254973880171261E-4</v>
      </c>
      <c r="AR115" s="94">
        <f t="shared" si="17"/>
        <v>1.5691574331410611E-3</v>
      </c>
      <c r="AS115" s="7">
        <f t="shared" si="22"/>
        <v>-1.1718165960628019E-2</v>
      </c>
      <c r="AU115" s="86">
        <v>2020</v>
      </c>
      <c r="AV115" s="91">
        <f t="shared" si="23"/>
        <v>-6.1600089640876224E-2</v>
      </c>
      <c r="AW115" s="92">
        <f t="shared" si="24"/>
        <v>-4.4567065583489045E-2</v>
      </c>
      <c r="AX115" s="93">
        <f t="shared" si="25"/>
        <v>-4.5273376317431398E-2</v>
      </c>
      <c r="AY115" s="94">
        <f t="shared" si="26"/>
        <v>-4.5342409552702911E-2</v>
      </c>
      <c r="AZ115" s="7">
        <f t="shared" si="27"/>
        <v>-4.5200126101154411E-2</v>
      </c>
    </row>
    <row r="116" spans="1:52" x14ac:dyDescent="0.25">
      <c r="A116" s="7">
        <v>114</v>
      </c>
      <c r="B116" s="82">
        <v>4759.17</v>
      </c>
      <c r="C116" s="43">
        <v>379.15</v>
      </c>
      <c r="D116" s="35">
        <v>263.39999999999998</v>
      </c>
      <c r="E116" s="41">
        <v>738.4</v>
      </c>
      <c r="F116" s="36">
        <v>66.95</v>
      </c>
      <c r="G116" s="39">
        <v>91.12</v>
      </c>
      <c r="H116" s="45">
        <v>113.9</v>
      </c>
      <c r="I116" s="36">
        <v>89.84</v>
      </c>
      <c r="J116" s="36">
        <v>35.1</v>
      </c>
      <c r="K116" s="46">
        <v>101.69</v>
      </c>
      <c r="L116" s="36">
        <v>88.54</v>
      </c>
      <c r="M116" s="47">
        <v>34.97</v>
      </c>
      <c r="N116" s="33">
        <v>375.8</v>
      </c>
      <c r="O116" s="47">
        <v>18.29</v>
      </c>
      <c r="P116" s="33">
        <v>82.98</v>
      </c>
      <c r="Q116" s="47">
        <v>61.24</v>
      </c>
      <c r="R116" s="33">
        <v>8.1300000000000008</v>
      </c>
      <c r="S116" s="33">
        <v>70.58</v>
      </c>
      <c r="T116" s="33">
        <v>29.91</v>
      </c>
      <c r="U116" s="33">
        <v>10.96</v>
      </c>
      <c r="V116" s="56">
        <v>14.77</v>
      </c>
      <c r="W116" s="38">
        <v>14.77</v>
      </c>
      <c r="X116" s="36">
        <v>10.41</v>
      </c>
      <c r="Y116" s="41">
        <v>29.43</v>
      </c>
      <c r="Z116" s="45">
        <v>62.5</v>
      </c>
      <c r="AA116" s="39">
        <v>487.35</v>
      </c>
      <c r="AB116" s="36">
        <v>143.65</v>
      </c>
      <c r="AC116" s="36"/>
      <c r="AD116" s="41">
        <v>22.49</v>
      </c>
      <c r="AE116" s="39">
        <v>96.16</v>
      </c>
      <c r="AG116" s="86">
        <v>2020</v>
      </c>
      <c r="AH116" s="86"/>
      <c r="AI116" s="87">
        <f t="shared" si="18"/>
        <v>224.87666666666667</v>
      </c>
      <c r="AJ116" s="88">
        <f t="shared" si="19"/>
        <v>244.15833333333333</v>
      </c>
      <c r="AK116" s="89">
        <f t="shared" si="20"/>
        <v>160.8185714285714</v>
      </c>
      <c r="AL116" s="90">
        <f t="shared" si="21"/>
        <v>126.51714285714284</v>
      </c>
      <c r="AN116" s="86">
        <v>2020</v>
      </c>
      <c r="AO116" s="91">
        <f t="shared" si="14"/>
        <v>-9.9461927278656995E-3</v>
      </c>
      <c r="AP116" s="92">
        <f t="shared" si="15"/>
        <v>-9.4883784429501388E-3</v>
      </c>
      <c r="AQ116" s="93">
        <f t="shared" si="16"/>
        <v>-1.082852904337612E-2</v>
      </c>
      <c r="AR116" s="94">
        <f t="shared" si="17"/>
        <v>-9.349382353605289E-3</v>
      </c>
      <c r="AS116" s="7">
        <f t="shared" si="22"/>
        <v>-1.4153728486269595E-2</v>
      </c>
      <c r="AU116" s="86">
        <v>2020</v>
      </c>
      <c r="AV116" s="91">
        <f t="shared" si="23"/>
        <v>6.9405056867368406E-3</v>
      </c>
      <c r="AW116" s="92">
        <f t="shared" si="24"/>
        <v>-1.1114293117322088E-3</v>
      </c>
      <c r="AX116" s="93">
        <f t="shared" si="25"/>
        <v>9.8254973880171261E-4</v>
      </c>
      <c r="AY116" s="94">
        <f t="shared" si="26"/>
        <v>1.5691574331410611E-3</v>
      </c>
      <c r="AZ116" s="7">
        <f t="shared" si="27"/>
        <v>-1.1718165960628019E-2</v>
      </c>
    </row>
    <row r="117" spans="1:52" x14ac:dyDescent="0.25">
      <c r="A117" s="7">
        <v>115</v>
      </c>
      <c r="B117" s="82">
        <v>4691.8100000000004</v>
      </c>
      <c r="C117" s="43">
        <v>371.45</v>
      </c>
      <c r="D117" s="35">
        <v>260.89999999999998</v>
      </c>
      <c r="E117" s="41">
        <v>731.4</v>
      </c>
      <c r="F117" s="36">
        <v>68</v>
      </c>
      <c r="G117" s="39">
        <v>91.54</v>
      </c>
      <c r="H117" s="45">
        <v>112</v>
      </c>
      <c r="I117" s="36">
        <v>91.9</v>
      </c>
      <c r="J117" s="36">
        <v>34.69</v>
      </c>
      <c r="K117" s="46">
        <v>102.07</v>
      </c>
      <c r="L117" s="36">
        <v>88.71</v>
      </c>
      <c r="M117" s="47">
        <v>34.299999999999997</v>
      </c>
      <c r="N117" s="33">
        <v>370</v>
      </c>
      <c r="O117" s="47">
        <v>18.3</v>
      </c>
      <c r="P117" s="33">
        <v>83.5</v>
      </c>
      <c r="Q117" s="47">
        <v>60.9</v>
      </c>
      <c r="R117" s="33">
        <v>8.06</v>
      </c>
      <c r="S117" s="33">
        <v>70.08</v>
      </c>
      <c r="T117" s="33">
        <v>30.53</v>
      </c>
      <c r="U117" s="33">
        <v>10.81</v>
      </c>
      <c r="V117" s="56">
        <v>14.41</v>
      </c>
      <c r="W117" s="38">
        <v>14.41</v>
      </c>
      <c r="X117" s="36">
        <v>10.29</v>
      </c>
      <c r="Y117" s="41">
        <v>29.32</v>
      </c>
      <c r="Z117" s="45">
        <v>62.6</v>
      </c>
      <c r="AA117" s="39">
        <v>480.5</v>
      </c>
      <c r="AB117" s="36">
        <v>140.4</v>
      </c>
      <c r="AC117" s="36"/>
      <c r="AD117" s="41">
        <v>22.41</v>
      </c>
      <c r="AE117" s="39">
        <v>95.88</v>
      </c>
      <c r="AG117" s="86">
        <v>2020</v>
      </c>
      <c r="AH117" s="86"/>
      <c r="AI117" s="87">
        <f t="shared" si="18"/>
        <v>222.64</v>
      </c>
      <c r="AJ117" s="88">
        <f t="shared" si="19"/>
        <v>241.8416666666667</v>
      </c>
      <c r="AK117" s="89">
        <f t="shared" si="20"/>
        <v>159.07714285714286</v>
      </c>
      <c r="AL117" s="90">
        <f t="shared" si="21"/>
        <v>125.33428571428571</v>
      </c>
      <c r="AN117" s="86">
        <v>2020</v>
      </c>
      <c r="AO117" s="91">
        <f t="shared" si="14"/>
        <v>3.0587495508444265E-2</v>
      </c>
      <c r="AP117" s="92">
        <f t="shared" si="15"/>
        <v>2.5064608387029966E-2</v>
      </c>
      <c r="AQ117" s="93">
        <f t="shared" si="16"/>
        <v>2.3815938358747787E-2</v>
      </c>
      <c r="AR117" s="94">
        <f t="shared" si="17"/>
        <v>2.4525839469305137E-2</v>
      </c>
      <c r="AS117" s="7">
        <f t="shared" si="22"/>
        <v>4.1721638344263727E-2</v>
      </c>
      <c r="AU117" s="86">
        <v>2020</v>
      </c>
      <c r="AV117" s="91">
        <f t="shared" si="23"/>
        <v>-9.9461927278656995E-3</v>
      </c>
      <c r="AW117" s="92">
        <f t="shared" si="24"/>
        <v>-9.4883784429501388E-3</v>
      </c>
      <c r="AX117" s="93">
        <f t="shared" si="25"/>
        <v>-1.082852904337612E-2</v>
      </c>
      <c r="AY117" s="94">
        <f t="shared" si="26"/>
        <v>-9.349382353605289E-3</v>
      </c>
      <c r="AZ117" s="7">
        <f t="shared" si="27"/>
        <v>-1.4153728486269595E-2</v>
      </c>
    </row>
    <row r="118" spans="1:52" x14ac:dyDescent="0.25">
      <c r="A118" s="7">
        <v>116</v>
      </c>
      <c r="B118" s="82">
        <v>4887.5600000000004</v>
      </c>
      <c r="C118" s="43">
        <v>376.8</v>
      </c>
      <c r="D118" s="35">
        <v>272.10000000000002</v>
      </c>
      <c r="E118" s="41">
        <v>746.4</v>
      </c>
      <c r="F118" s="36">
        <v>69.83</v>
      </c>
      <c r="G118" s="39">
        <v>94.72</v>
      </c>
      <c r="H118" s="45">
        <v>114.85</v>
      </c>
      <c r="I118" s="36">
        <v>94.64</v>
      </c>
      <c r="J118" s="36">
        <v>35.83</v>
      </c>
      <c r="K118" s="46">
        <v>104.13</v>
      </c>
      <c r="L118" s="36">
        <v>90.58</v>
      </c>
      <c r="M118" s="47">
        <v>36.01</v>
      </c>
      <c r="N118" s="33">
        <v>370.8</v>
      </c>
      <c r="O118" s="47">
        <v>18.82</v>
      </c>
      <c r="P118" s="33">
        <v>85.88</v>
      </c>
      <c r="Q118" s="47">
        <v>63.22</v>
      </c>
      <c r="R118" s="33">
        <v>8.34</v>
      </c>
      <c r="S118" s="33">
        <v>74.180000000000007</v>
      </c>
      <c r="T118" s="33">
        <v>31.46</v>
      </c>
      <c r="U118" s="33">
        <v>11.14</v>
      </c>
      <c r="V118" s="56">
        <v>14.89</v>
      </c>
      <c r="W118" s="38">
        <v>14.89</v>
      </c>
      <c r="X118" s="36">
        <v>10.69</v>
      </c>
      <c r="Y118" s="41">
        <v>29.77</v>
      </c>
      <c r="Z118" s="45">
        <v>63.98</v>
      </c>
      <c r="AA118" s="39">
        <v>495.15</v>
      </c>
      <c r="AB118" s="36">
        <v>144.94999999999999</v>
      </c>
      <c r="AC118" s="36"/>
      <c r="AD118" s="41">
        <v>22.9</v>
      </c>
      <c r="AE118" s="39">
        <v>98.48</v>
      </c>
      <c r="AG118" s="86">
        <v>2020</v>
      </c>
      <c r="AH118" s="86"/>
      <c r="AI118" s="87">
        <f t="shared" si="18"/>
        <v>229.45000000000002</v>
      </c>
      <c r="AJ118" s="88">
        <f t="shared" si="19"/>
        <v>247.90333333333334</v>
      </c>
      <c r="AK118" s="89">
        <f t="shared" si="20"/>
        <v>162.86571428571429</v>
      </c>
      <c r="AL118" s="90">
        <f t="shared" si="21"/>
        <v>128.40821428571431</v>
      </c>
      <c r="AN118" s="86">
        <v>2020</v>
      </c>
      <c r="AO118" s="91">
        <f t="shared" si="14"/>
        <v>2.1486162562649718E-2</v>
      </c>
      <c r="AP118" s="92">
        <f t="shared" si="15"/>
        <v>1.5664708017910062E-2</v>
      </c>
      <c r="AQ118" s="93">
        <f t="shared" si="16"/>
        <v>1.2494956405803182E-2</v>
      </c>
      <c r="AR118" s="94">
        <f t="shared" si="17"/>
        <v>1.1581368570657525E-2</v>
      </c>
      <c r="AS118" s="7">
        <f t="shared" si="22"/>
        <v>1.3301115485027151E-2</v>
      </c>
      <c r="AU118" s="86">
        <v>2020</v>
      </c>
      <c r="AV118" s="91">
        <f t="shared" si="23"/>
        <v>3.0587495508444265E-2</v>
      </c>
      <c r="AW118" s="92">
        <f t="shared" si="24"/>
        <v>2.5064608387029966E-2</v>
      </c>
      <c r="AX118" s="93">
        <f t="shared" si="25"/>
        <v>2.3815938358747787E-2</v>
      </c>
      <c r="AY118" s="94">
        <f t="shared" si="26"/>
        <v>2.4525839469305137E-2</v>
      </c>
      <c r="AZ118" s="7">
        <f t="shared" si="27"/>
        <v>4.1721638344263727E-2</v>
      </c>
    </row>
    <row r="119" spans="1:52" x14ac:dyDescent="0.25">
      <c r="A119" s="7">
        <v>117</v>
      </c>
      <c r="B119" s="82">
        <v>4952.57</v>
      </c>
      <c r="C119" s="43">
        <v>379.15</v>
      </c>
      <c r="D119" s="35">
        <v>276.2</v>
      </c>
      <c r="E119" s="41">
        <v>754.4</v>
      </c>
      <c r="F119" s="36">
        <v>69.75</v>
      </c>
      <c r="G119" s="39">
        <v>95.64</v>
      </c>
      <c r="H119" s="45">
        <v>115.95</v>
      </c>
      <c r="I119" s="36">
        <v>97.5</v>
      </c>
      <c r="J119" s="36">
        <v>35.950000000000003</v>
      </c>
      <c r="K119" s="46">
        <v>105.29</v>
      </c>
      <c r="L119" s="36">
        <v>93.2</v>
      </c>
      <c r="M119" s="47">
        <v>35.96</v>
      </c>
      <c r="N119" s="33">
        <v>375.6</v>
      </c>
      <c r="O119" s="47">
        <v>18.899999999999999</v>
      </c>
      <c r="P119" s="33">
        <v>85.92</v>
      </c>
      <c r="Q119" s="47">
        <v>63.34</v>
      </c>
      <c r="R119" s="33">
        <v>8.3000000000000007</v>
      </c>
      <c r="S119" s="33">
        <v>73.66</v>
      </c>
      <c r="T119" s="33">
        <v>31.71</v>
      </c>
      <c r="U119" s="33">
        <v>11.25</v>
      </c>
      <c r="V119" s="56">
        <v>14.7</v>
      </c>
      <c r="W119" s="38">
        <v>14.7</v>
      </c>
      <c r="X119" s="36">
        <v>10.62</v>
      </c>
      <c r="Y119" s="41">
        <v>30.29</v>
      </c>
      <c r="Z119" s="45">
        <v>64.599999999999994</v>
      </c>
      <c r="AA119" s="39">
        <v>507</v>
      </c>
      <c r="AB119" s="36">
        <v>144.1</v>
      </c>
      <c r="AC119" s="36"/>
      <c r="AD119" s="41">
        <v>22.89</v>
      </c>
      <c r="AE119" s="39">
        <v>100.5</v>
      </c>
      <c r="AG119" s="86">
        <v>2020</v>
      </c>
      <c r="AH119" s="86"/>
      <c r="AI119" s="87">
        <f t="shared" si="18"/>
        <v>234.38</v>
      </c>
      <c r="AJ119" s="88">
        <f t="shared" si="19"/>
        <v>251.78666666666663</v>
      </c>
      <c r="AK119" s="89">
        <f t="shared" si="20"/>
        <v>164.90071428571429</v>
      </c>
      <c r="AL119" s="90">
        <f t="shared" si="21"/>
        <v>129.89535714285714</v>
      </c>
      <c r="AN119" s="86">
        <v>2020</v>
      </c>
      <c r="AO119" s="91">
        <f t="shared" si="14"/>
        <v>2.3608385243336174E-3</v>
      </c>
      <c r="AP119" s="92">
        <f t="shared" si="15"/>
        <v>-3.058144460919112E-3</v>
      </c>
      <c r="AQ119" s="93">
        <f t="shared" si="16"/>
        <v>-3.4782834692737071E-3</v>
      </c>
      <c r="AR119" s="94">
        <f t="shared" si="17"/>
        <v>-4.6053554097116008E-3</v>
      </c>
      <c r="AS119" s="7">
        <f t="shared" si="22"/>
        <v>-8.8782187833790025E-3</v>
      </c>
      <c r="AU119" s="86">
        <v>2020</v>
      </c>
      <c r="AV119" s="91">
        <f t="shared" si="23"/>
        <v>2.1486162562649718E-2</v>
      </c>
      <c r="AW119" s="92">
        <f t="shared" si="24"/>
        <v>1.5664708017910062E-2</v>
      </c>
      <c r="AX119" s="93">
        <f t="shared" si="25"/>
        <v>1.2494956405803182E-2</v>
      </c>
      <c r="AY119" s="94">
        <f t="shared" si="26"/>
        <v>1.1581368570657525E-2</v>
      </c>
      <c r="AZ119" s="7">
        <f t="shared" si="27"/>
        <v>1.3301115485027151E-2</v>
      </c>
    </row>
    <row r="120" spans="1:52" x14ac:dyDescent="0.25">
      <c r="A120" s="7">
        <v>118</v>
      </c>
      <c r="B120" s="82">
        <v>4908.6000000000004</v>
      </c>
      <c r="C120" s="43">
        <v>377.3</v>
      </c>
      <c r="D120" s="35">
        <v>276.60000000000002</v>
      </c>
      <c r="E120" s="41">
        <v>749</v>
      </c>
      <c r="F120" s="36">
        <v>67.819999999999993</v>
      </c>
      <c r="G120" s="39">
        <v>94.88</v>
      </c>
      <c r="H120" s="45">
        <v>115.6</v>
      </c>
      <c r="I120" s="36">
        <v>95.66</v>
      </c>
      <c r="J120" s="36">
        <v>35.68</v>
      </c>
      <c r="K120" s="46">
        <v>104.59</v>
      </c>
      <c r="L120" s="36">
        <v>91.82</v>
      </c>
      <c r="M120" s="47">
        <v>35.82</v>
      </c>
      <c r="N120" s="33">
        <v>373.4</v>
      </c>
      <c r="O120" s="47">
        <v>18.77</v>
      </c>
      <c r="P120" s="33">
        <v>85.64</v>
      </c>
      <c r="Q120" s="47">
        <v>63.52</v>
      </c>
      <c r="R120" s="33">
        <v>8.24</v>
      </c>
      <c r="S120" s="33">
        <v>73.739999999999995</v>
      </c>
      <c r="T120" s="33">
        <v>31.63</v>
      </c>
      <c r="U120" s="33">
        <v>11.2</v>
      </c>
      <c r="V120" s="56">
        <v>14.62</v>
      </c>
      <c r="W120" s="38">
        <v>14.62</v>
      </c>
      <c r="X120" s="36">
        <v>10.39</v>
      </c>
      <c r="Y120" s="41">
        <v>30.09</v>
      </c>
      <c r="Z120" s="45">
        <v>64.260000000000005</v>
      </c>
      <c r="AA120" s="39">
        <v>510</v>
      </c>
      <c r="AB120" s="36">
        <v>143.30000000000001</v>
      </c>
      <c r="AC120" s="36"/>
      <c r="AD120" s="41">
        <v>22.21</v>
      </c>
      <c r="AE120" s="39">
        <v>99.92</v>
      </c>
      <c r="AG120" s="86">
        <v>2020</v>
      </c>
      <c r="AH120" s="86"/>
      <c r="AI120" s="87">
        <f t="shared" si="18"/>
        <v>234.93333333333331</v>
      </c>
      <c r="AJ120" s="88">
        <f t="shared" si="19"/>
        <v>251.01666666666668</v>
      </c>
      <c r="AK120" s="89">
        <f t="shared" si="20"/>
        <v>164.32714285714286</v>
      </c>
      <c r="AL120" s="90">
        <f t="shared" si="21"/>
        <v>129.29714285714286</v>
      </c>
      <c r="AN120" s="86">
        <v>2020</v>
      </c>
      <c r="AO120" s="91">
        <f t="shared" si="14"/>
        <v>6.5266742338265218E-4</v>
      </c>
      <c r="AP120" s="92">
        <f t="shared" si="15"/>
        <v>-5.849545182922895E-3</v>
      </c>
      <c r="AQ120" s="93">
        <f t="shared" si="16"/>
        <v>-3.477383964043405E-4</v>
      </c>
      <c r="AR120" s="94">
        <f t="shared" si="17"/>
        <v>3.6737084014683286E-4</v>
      </c>
      <c r="AS120" s="7">
        <f t="shared" si="22"/>
        <v>1.4433850792486543E-2</v>
      </c>
      <c r="AU120" s="86">
        <v>2020</v>
      </c>
      <c r="AV120" s="91">
        <f t="shared" si="23"/>
        <v>2.3608385243336174E-3</v>
      </c>
      <c r="AW120" s="92">
        <f t="shared" si="24"/>
        <v>-3.058144460919112E-3</v>
      </c>
      <c r="AX120" s="93">
        <f t="shared" si="25"/>
        <v>-3.4782834692737071E-3</v>
      </c>
      <c r="AY120" s="94">
        <f t="shared" si="26"/>
        <v>-4.6053554097116008E-3</v>
      </c>
      <c r="AZ120" s="7">
        <f t="shared" si="27"/>
        <v>-8.8782187833790025E-3</v>
      </c>
    </row>
    <row r="121" spans="1:52" x14ac:dyDescent="0.25">
      <c r="A121" s="7">
        <v>119</v>
      </c>
      <c r="B121" s="82">
        <v>4979.45</v>
      </c>
      <c r="C121" s="43">
        <v>380.05</v>
      </c>
      <c r="D121" s="35">
        <v>279.2</v>
      </c>
      <c r="E121" s="41">
        <v>739.2</v>
      </c>
      <c r="F121" s="36">
        <v>68.86</v>
      </c>
      <c r="G121" s="39">
        <v>95.76</v>
      </c>
      <c r="H121" s="45">
        <v>117.7</v>
      </c>
      <c r="I121" s="36">
        <v>94.38</v>
      </c>
      <c r="J121" s="36">
        <v>35.69</v>
      </c>
      <c r="K121" s="46">
        <v>105.87</v>
      </c>
      <c r="L121" s="36">
        <v>93.61</v>
      </c>
      <c r="M121" s="47">
        <v>35.299999999999997</v>
      </c>
      <c r="N121" s="33">
        <v>374</v>
      </c>
      <c r="O121" s="47">
        <v>18.48</v>
      </c>
      <c r="P121" s="33">
        <v>84.74</v>
      </c>
      <c r="Q121" s="47">
        <v>65.680000000000007</v>
      </c>
      <c r="R121" s="33">
        <v>8.07</v>
      </c>
      <c r="S121" s="33">
        <v>73.239999999999995</v>
      </c>
      <c r="T121" s="33">
        <v>31.19</v>
      </c>
      <c r="U121" s="33">
        <v>11.25</v>
      </c>
      <c r="V121" s="56">
        <v>14.37</v>
      </c>
      <c r="W121" s="38">
        <v>14.37</v>
      </c>
      <c r="X121" s="36">
        <v>10.57</v>
      </c>
      <c r="Y121" s="41">
        <v>30.64</v>
      </c>
      <c r="Z121" s="45">
        <v>65.040000000000006</v>
      </c>
      <c r="AA121" s="39">
        <v>509.9</v>
      </c>
      <c r="AB121" s="36">
        <v>142.69999999999999</v>
      </c>
      <c r="AC121" s="36"/>
      <c r="AD121" s="41">
        <v>22.19</v>
      </c>
      <c r="AE121" s="39">
        <v>99.6</v>
      </c>
      <c r="AG121" s="86">
        <v>2020</v>
      </c>
      <c r="AH121" s="86"/>
      <c r="AI121" s="87">
        <f t="shared" si="18"/>
        <v>235.08666666666667</v>
      </c>
      <c r="AJ121" s="88">
        <f t="shared" si="19"/>
        <v>249.54833333333332</v>
      </c>
      <c r="AK121" s="89">
        <f t="shared" si="20"/>
        <v>164.27</v>
      </c>
      <c r="AL121" s="90">
        <f t="shared" si="21"/>
        <v>129.34464285714287</v>
      </c>
      <c r="AN121" s="86">
        <v>2020</v>
      </c>
      <c r="AO121" s="91">
        <f t="shared" si="14"/>
        <v>-9.5567592093696065E-3</v>
      </c>
      <c r="AP121" s="92">
        <f t="shared" si="15"/>
        <v>-1.9368325441297886E-3</v>
      </c>
      <c r="AQ121" s="93">
        <f t="shared" si="16"/>
        <v>-3.5307725086748186E-3</v>
      </c>
      <c r="AR121" s="94">
        <f t="shared" si="17"/>
        <v>-5.1523476868281315E-3</v>
      </c>
      <c r="AS121" s="7">
        <f t="shared" si="22"/>
        <v>-1.5541877114942298E-2</v>
      </c>
      <c r="AU121" s="86">
        <v>2020</v>
      </c>
      <c r="AV121" s="91">
        <f t="shared" si="23"/>
        <v>6.5266742338265218E-4</v>
      </c>
      <c r="AW121" s="92">
        <f t="shared" si="24"/>
        <v>-5.849545182922895E-3</v>
      </c>
      <c r="AX121" s="93">
        <f t="shared" si="25"/>
        <v>-3.477383964043405E-4</v>
      </c>
      <c r="AY121" s="94">
        <f t="shared" si="26"/>
        <v>3.6737084014683286E-4</v>
      </c>
      <c r="AZ121" s="7">
        <f t="shared" si="27"/>
        <v>1.4433850792486543E-2</v>
      </c>
    </row>
    <row r="122" spans="1:52" x14ac:dyDescent="0.25">
      <c r="A122" s="7">
        <v>120</v>
      </c>
      <c r="B122" s="82">
        <v>4902.0600000000004</v>
      </c>
      <c r="C122" s="43">
        <v>378.9</v>
      </c>
      <c r="D122" s="35">
        <v>276.7</v>
      </c>
      <c r="E122" s="41">
        <v>742.8</v>
      </c>
      <c r="F122" s="36">
        <v>67.260000000000005</v>
      </c>
      <c r="G122" s="39">
        <v>95.8</v>
      </c>
      <c r="H122" s="45">
        <v>116.45</v>
      </c>
      <c r="I122" s="36">
        <v>93.54</v>
      </c>
      <c r="J122" s="36">
        <v>35.44</v>
      </c>
      <c r="K122" s="46">
        <v>105.25</v>
      </c>
      <c r="L122" s="36">
        <v>92.52</v>
      </c>
      <c r="M122" s="47">
        <v>35.1</v>
      </c>
      <c r="N122" s="33">
        <v>371.4</v>
      </c>
      <c r="O122" s="47">
        <v>18.54</v>
      </c>
      <c r="P122" s="33">
        <v>85.44</v>
      </c>
      <c r="Q122" s="47">
        <v>63.62</v>
      </c>
      <c r="R122" s="33">
        <v>8.08</v>
      </c>
      <c r="S122" s="33">
        <v>72.08</v>
      </c>
      <c r="T122" s="33">
        <v>31.32</v>
      </c>
      <c r="U122" s="33">
        <v>11.1</v>
      </c>
      <c r="V122" s="56">
        <v>14.31</v>
      </c>
      <c r="W122" s="38">
        <v>14.31</v>
      </c>
      <c r="X122" s="36">
        <v>10.49</v>
      </c>
      <c r="Y122" s="41">
        <v>30.43</v>
      </c>
      <c r="Z122" s="45">
        <v>65.099999999999994</v>
      </c>
      <c r="AA122" s="39">
        <v>504</v>
      </c>
      <c r="AB122" s="36">
        <v>141.65</v>
      </c>
      <c r="AC122" s="36"/>
      <c r="AD122" s="41">
        <v>22.64</v>
      </c>
      <c r="AE122" s="39">
        <v>98.72</v>
      </c>
      <c r="AG122" s="86">
        <v>2020</v>
      </c>
      <c r="AH122" s="86"/>
      <c r="AI122" s="87">
        <f t="shared" si="18"/>
        <v>232.84</v>
      </c>
      <c r="AJ122" s="88">
        <f t="shared" si="19"/>
        <v>249.06499999999997</v>
      </c>
      <c r="AK122" s="89">
        <f t="shared" si="20"/>
        <v>163.69</v>
      </c>
      <c r="AL122" s="90">
        <f t="shared" si="21"/>
        <v>128.67821428571426</v>
      </c>
      <c r="AN122" s="86">
        <v>2020</v>
      </c>
      <c r="AO122" s="91">
        <f t="shared" si="14"/>
        <v>-3.9655271144706499E-3</v>
      </c>
      <c r="AP122" s="92">
        <f t="shared" si="15"/>
        <v>4.1488500324548209E-3</v>
      </c>
      <c r="AQ122" s="93">
        <f t="shared" si="16"/>
        <v>1.0961486433415206E-2</v>
      </c>
      <c r="AR122" s="94">
        <f t="shared" si="17"/>
        <v>1.148768106489345E-2</v>
      </c>
      <c r="AS122" s="7">
        <f t="shared" si="22"/>
        <v>1.2349910037820827E-2</v>
      </c>
      <c r="AU122" s="86">
        <v>2020</v>
      </c>
      <c r="AV122" s="91">
        <f t="shared" si="23"/>
        <v>-9.5567592093696065E-3</v>
      </c>
      <c r="AW122" s="92">
        <f t="shared" si="24"/>
        <v>-1.9368325441297886E-3</v>
      </c>
      <c r="AX122" s="93">
        <f t="shared" si="25"/>
        <v>-3.5307725086748186E-3</v>
      </c>
      <c r="AY122" s="94">
        <f t="shared" si="26"/>
        <v>-5.1523476868281315E-3</v>
      </c>
      <c r="AZ122" s="7">
        <f t="shared" si="27"/>
        <v>-1.5541877114942298E-2</v>
      </c>
    </row>
    <row r="123" spans="1:52" x14ac:dyDescent="0.25">
      <c r="A123" s="7">
        <v>121</v>
      </c>
      <c r="B123" s="82">
        <v>4962.6000000000004</v>
      </c>
      <c r="C123" s="43">
        <v>390.65</v>
      </c>
      <c r="D123" s="35">
        <v>280.60000000000002</v>
      </c>
      <c r="E123" s="41">
        <v>751</v>
      </c>
      <c r="F123" s="36">
        <v>66.760000000000005</v>
      </c>
      <c r="G123" s="39">
        <v>97.6</v>
      </c>
      <c r="H123" s="45">
        <v>118</v>
      </c>
      <c r="I123" s="36">
        <v>95.12</v>
      </c>
      <c r="J123" s="36">
        <v>36.19</v>
      </c>
      <c r="K123" s="46">
        <v>106.65</v>
      </c>
      <c r="L123" s="36">
        <v>92.78</v>
      </c>
      <c r="M123" s="47">
        <v>36.31</v>
      </c>
      <c r="N123" s="33">
        <v>380.6</v>
      </c>
      <c r="O123" s="47">
        <v>18.82</v>
      </c>
      <c r="P123" s="33">
        <v>83.1</v>
      </c>
      <c r="Q123" s="47">
        <v>64.5</v>
      </c>
      <c r="R123" s="33">
        <v>8.4</v>
      </c>
      <c r="S123" s="33">
        <v>73.28</v>
      </c>
      <c r="T123" s="33">
        <v>31.34</v>
      </c>
      <c r="U123" s="33">
        <v>11.22</v>
      </c>
      <c r="V123" s="56">
        <v>14.94</v>
      </c>
      <c r="W123" s="38">
        <v>14.94</v>
      </c>
      <c r="X123" s="36">
        <v>10.52</v>
      </c>
      <c r="Y123" s="41">
        <v>30.5</v>
      </c>
      <c r="Z123" s="45">
        <v>66.319999999999993</v>
      </c>
      <c r="AA123" s="39">
        <v>497.6</v>
      </c>
      <c r="AB123" s="36">
        <v>142.75</v>
      </c>
      <c r="AC123" s="36"/>
      <c r="AD123" s="41">
        <v>23.34</v>
      </c>
      <c r="AE123" s="39">
        <v>100.55</v>
      </c>
      <c r="AG123" s="86">
        <v>2020</v>
      </c>
      <c r="AH123" s="86"/>
      <c r="AI123" s="87">
        <f t="shared" si="18"/>
        <v>231.91666666666666</v>
      </c>
      <c r="AJ123" s="88">
        <f t="shared" si="19"/>
        <v>250.09833333333333</v>
      </c>
      <c r="AK123" s="89">
        <f t="shared" si="20"/>
        <v>165.48428571428573</v>
      </c>
      <c r="AL123" s="90">
        <f t="shared" si="21"/>
        <v>130.15642857142856</v>
      </c>
      <c r="AN123" s="86">
        <v>2020</v>
      </c>
      <c r="AO123" s="91">
        <f t="shared" si="14"/>
        <v>-3.7872799137621267E-2</v>
      </c>
      <c r="AP123" s="92">
        <f t="shared" si="15"/>
        <v>-3.4586396017566558E-2</v>
      </c>
      <c r="AQ123" s="93">
        <f t="shared" si="16"/>
        <v>-3.1897720111534175E-2</v>
      </c>
      <c r="AR123" s="94">
        <f t="shared" si="17"/>
        <v>-3.1176770808752016E-2</v>
      </c>
      <c r="AS123" s="7">
        <f t="shared" si="22"/>
        <v>-1.8385523717406337E-2</v>
      </c>
      <c r="AU123" s="86">
        <v>2020</v>
      </c>
      <c r="AV123" s="91">
        <f t="shared" si="23"/>
        <v>-3.9655271144706499E-3</v>
      </c>
      <c r="AW123" s="92">
        <f t="shared" si="24"/>
        <v>4.1488500324548209E-3</v>
      </c>
      <c r="AX123" s="93">
        <f t="shared" si="25"/>
        <v>1.0961486433415206E-2</v>
      </c>
      <c r="AY123" s="94">
        <f t="shared" si="26"/>
        <v>1.148768106489345E-2</v>
      </c>
      <c r="AZ123" s="7">
        <f t="shared" si="27"/>
        <v>1.2349910037820827E-2</v>
      </c>
    </row>
    <row r="124" spans="1:52" x14ac:dyDescent="0.25">
      <c r="A124" s="7">
        <v>122</v>
      </c>
      <c r="B124" s="82">
        <v>4871.3599999999997</v>
      </c>
      <c r="C124" s="43">
        <v>381.35</v>
      </c>
      <c r="D124" s="35">
        <v>279</v>
      </c>
      <c r="E124" s="41">
        <v>726.8</v>
      </c>
      <c r="F124" s="36">
        <v>62.97</v>
      </c>
      <c r="G124" s="39">
        <v>96</v>
      </c>
      <c r="H124" s="45">
        <v>112.5</v>
      </c>
      <c r="I124" s="36">
        <v>89.76</v>
      </c>
      <c r="J124" s="36">
        <v>34.93</v>
      </c>
      <c r="K124" s="46">
        <v>104.3</v>
      </c>
      <c r="L124" s="36">
        <v>90.57</v>
      </c>
      <c r="M124" s="47">
        <v>34.51</v>
      </c>
      <c r="N124" s="33">
        <v>366.4</v>
      </c>
      <c r="O124" s="47">
        <v>18.41</v>
      </c>
      <c r="P124" s="33">
        <v>81.099999999999994</v>
      </c>
      <c r="Q124" s="47">
        <v>63.38</v>
      </c>
      <c r="R124" s="33">
        <v>8.0399999999999991</v>
      </c>
      <c r="S124" s="33">
        <v>69.599999999999994</v>
      </c>
      <c r="T124" s="33">
        <v>30.66</v>
      </c>
      <c r="U124" s="33">
        <v>10.94</v>
      </c>
      <c r="V124" s="56">
        <v>14.26</v>
      </c>
      <c r="W124" s="38">
        <v>14.26</v>
      </c>
      <c r="X124" s="36">
        <v>10.35</v>
      </c>
      <c r="Y124" s="41">
        <v>30.01</v>
      </c>
      <c r="Z124" s="45">
        <v>65.48</v>
      </c>
      <c r="AA124" s="39">
        <v>474.6</v>
      </c>
      <c r="AB124" s="36">
        <v>139.30000000000001</v>
      </c>
      <c r="AC124" s="36"/>
      <c r="AD124" s="41">
        <v>22.48</v>
      </c>
      <c r="AE124" s="39">
        <v>98.8</v>
      </c>
      <c r="AG124" s="86">
        <v>2020</v>
      </c>
      <c r="AH124" s="86"/>
      <c r="AI124" s="87">
        <f t="shared" si="18"/>
        <v>223.13333333333333</v>
      </c>
      <c r="AJ124" s="88">
        <f t="shared" si="19"/>
        <v>241.4483333333333</v>
      </c>
      <c r="AK124" s="89">
        <f t="shared" si="20"/>
        <v>160.20571428571429</v>
      </c>
      <c r="AL124" s="90">
        <f t="shared" si="21"/>
        <v>126.09857142857143</v>
      </c>
      <c r="AN124" s="86">
        <v>2020</v>
      </c>
      <c r="AO124" s="91">
        <f t="shared" si="14"/>
        <v>6.1398267104870235E-3</v>
      </c>
      <c r="AP124" s="92">
        <f t="shared" si="15"/>
        <v>9.6708060385591269E-3</v>
      </c>
      <c r="AQ124" s="93">
        <f t="shared" si="16"/>
        <v>9.7062705093451697E-3</v>
      </c>
      <c r="AR124" s="94">
        <f t="shared" si="17"/>
        <v>9.878892929567458E-3</v>
      </c>
      <c r="AS124" s="7">
        <f t="shared" si="22"/>
        <v>-1.5665029888983672E-2</v>
      </c>
      <c r="AU124" s="86">
        <v>2020</v>
      </c>
      <c r="AV124" s="91">
        <f t="shared" si="23"/>
        <v>-3.7872799137621267E-2</v>
      </c>
      <c r="AW124" s="92">
        <f t="shared" si="24"/>
        <v>-3.4586396017566558E-2</v>
      </c>
      <c r="AX124" s="93">
        <f t="shared" si="25"/>
        <v>-3.1897720111534175E-2</v>
      </c>
      <c r="AY124" s="94">
        <f t="shared" si="26"/>
        <v>-3.1176770808752016E-2</v>
      </c>
      <c r="AZ124" s="7">
        <f t="shared" si="27"/>
        <v>-1.8385523717406337E-2</v>
      </c>
    </row>
    <row r="125" spans="1:52" x14ac:dyDescent="0.25">
      <c r="A125" s="7">
        <v>123</v>
      </c>
      <c r="B125" s="82">
        <v>4795.05</v>
      </c>
      <c r="C125" s="43">
        <v>383.85</v>
      </c>
      <c r="D125" s="35">
        <v>281</v>
      </c>
      <c r="E125" s="41">
        <v>736</v>
      </c>
      <c r="F125" s="36">
        <v>63.92</v>
      </c>
      <c r="G125" s="39">
        <v>96.56</v>
      </c>
      <c r="H125" s="45">
        <v>115.15</v>
      </c>
      <c r="I125" s="36">
        <v>88.9</v>
      </c>
      <c r="J125" s="36">
        <v>35.21</v>
      </c>
      <c r="K125" s="46">
        <v>104.83</v>
      </c>
      <c r="L125" s="36">
        <v>91.36</v>
      </c>
      <c r="M125" s="47">
        <v>35.17</v>
      </c>
      <c r="N125" s="33">
        <v>373.2</v>
      </c>
      <c r="O125" s="47">
        <v>18.57</v>
      </c>
      <c r="P125" s="33">
        <v>82.02</v>
      </c>
      <c r="Q125" s="47">
        <v>63.34</v>
      </c>
      <c r="R125" s="33">
        <v>8.2799999999999994</v>
      </c>
      <c r="S125" s="33">
        <v>69.680000000000007</v>
      </c>
      <c r="T125" s="33">
        <v>31.21</v>
      </c>
      <c r="U125" s="33">
        <v>10.96</v>
      </c>
      <c r="V125" s="56">
        <v>14.76</v>
      </c>
      <c r="W125" s="38">
        <v>14.76</v>
      </c>
      <c r="X125" s="36">
        <v>10.39</v>
      </c>
      <c r="Y125" s="41">
        <v>30.17</v>
      </c>
      <c r="Z125" s="45">
        <v>66.28</v>
      </c>
      <c r="AA125" s="39">
        <v>474.9</v>
      </c>
      <c r="AB125" s="36">
        <v>140.1</v>
      </c>
      <c r="AC125" s="36"/>
      <c r="AD125" s="41">
        <v>23.02</v>
      </c>
      <c r="AE125" s="39">
        <v>102.05</v>
      </c>
      <c r="AG125" s="86">
        <v>2020</v>
      </c>
      <c r="AH125" s="86"/>
      <c r="AI125" s="87">
        <f t="shared" si="18"/>
        <v>224.50333333333333</v>
      </c>
      <c r="AJ125" s="88">
        <f t="shared" si="19"/>
        <v>243.78333333333333</v>
      </c>
      <c r="AK125" s="89">
        <f t="shared" si="20"/>
        <v>161.7607142857143</v>
      </c>
      <c r="AL125" s="90">
        <f t="shared" si="21"/>
        <v>127.3442857142857</v>
      </c>
      <c r="AN125" s="86">
        <v>2020</v>
      </c>
      <c r="AO125" s="91">
        <f t="shared" si="14"/>
        <v>6.1469020504520888E-3</v>
      </c>
      <c r="AP125" s="92">
        <f t="shared" si="15"/>
        <v>4.1703698639500505E-3</v>
      </c>
      <c r="AQ125" s="93">
        <f t="shared" si="16"/>
        <v>4.1419203850482089E-3</v>
      </c>
      <c r="AR125" s="94">
        <f t="shared" si="17"/>
        <v>2.7765001514456797E-3</v>
      </c>
      <c r="AS125" s="7">
        <f t="shared" si="22"/>
        <v>2.3586823912159299E-2</v>
      </c>
      <c r="AU125" s="86">
        <v>2020</v>
      </c>
      <c r="AV125" s="91">
        <f t="shared" si="23"/>
        <v>6.1398267104870235E-3</v>
      </c>
      <c r="AW125" s="92">
        <f t="shared" si="24"/>
        <v>9.6708060385591269E-3</v>
      </c>
      <c r="AX125" s="93">
        <f t="shared" si="25"/>
        <v>9.7062705093451697E-3</v>
      </c>
      <c r="AY125" s="94">
        <f t="shared" si="26"/>
        <v>9.878892929567458E-3</v>
      </c>
      <c r="AZ125" s="7">
        <f t="shared" si="27"/>
        <v>-1.5665029888983672E-2</v>
      </c>
    </row>
    <row r="126" spans="1:52" x14ac:dyDescent="0.25">
      <c r="A126" s="7">
        <v>124</v>
      </c>
      <c r="B126" s="82">
        <v>4908.1499999999996</v>
      </c>
      <c r="C126" s="43">
        <v>387.7</v>
      </c>
      <c r="D126" s="35">
        <v>285.10000000000002</v>
      </c>
      <c r="E126" s="41">
        <v>737.8</v>
      </c>
      <c r="F126" s="36">
        <v>61.88</v>
      </c>
      <c r="G126" s="39">
        <v>97.3</v>
      </c>
      <c r="H126" s="45">
        <v>115.2</v>
      </c>
      <c r="I126" s="36">
        <v>87.8</v>
      </c>
      <c r="J126" s="36">
        <v>35.15</v>
      </c>
      <c r="K126" s="46">
        <v>104.21</v>
      </c>
      <c r="L126" s="36">
        <v>90.6</v>
      </c>
      <c r="M126" s="47">
        <v>34.49</v>
      </c>
      <c r="N126" s="33">
        <v>373.8</v>
      </c>
      <c r="O126" s="47">
        <v>18.53</v>
      </c>
      <c r="P126" s="33">
        <v>81.319999999999993</v>
      </c>
      <c r="Q126" s="47">
        <v>63.44</v>
      </c>
      <c r="R126" s="33">
        <v>8.08</v>
      </c>
      <c r="S126" s="33">
        <v>70.5</v>
      </c>
      <c r="T126" s="33">
        <v>31.46</v>
      </c>
      <c r="U126" s="33">
        <v>10.9</v>
      </c>
      <c r="V126" s="56">
        <v>14.48</v>
      </c>
      <c r="W126" s="38">
        <v>14.48</v>
      </c>
      <c r="X126" s="36">
        <v>10.39</v>
      </c>
      <c r="Y126" s="41">
        <v>30.28</v>
      </c>
      <c r="Z126" s="45">
        <v>67.180000000000007</v>
      </c>
      <c r="AA126" s="39">
        <v>477</v>
      </c>
      <c r="AB126" s="36">
        <v>140.05000000000001</v>
      </c>
      <c r="AC126" s="36"/>
      <c r="AD126" s="41">
        <v>23.07</v>
      </c>
      <c r="AE126" s="39">
        <v>103.35</v>
      </c>
      <c r="AG126" s="86">
        <v>2020</v>
      </c>
      <c r="AH126" s="86"/>
      <c r="AI126" s="87">
        <f t="shared" si="18"/>
        <v>225.88333333333333</v>
      </c>
      <c r="AJ126" s="88">
        <f t="shared" si="19"/>
        <v>244.79999999999995</v>
      </c>
      <c r="AK126" s="89">
        <f t="shared" si="20"/>
        <v>162.43071428571426</v>
      </c>
      <c r="AL126" s="90">
        <f t="shared" si="21"/>
        <v>127.69785714285716</v>
      </c>
      <c r="AN126" s="86">
        <v>2020</v>
      </c>
      <c r="AO126" s="91">
        <f t="shared" si="14"/>
        <v>4.4270641186453189E-3</v>
      </c>
      <c r="AP126" s="92">
        <f t="shared" si="15"/>
        <v>4.6840958605667178E-3</v>
      </c>
      <c r="AQ126" s="93">
        <f t="shared" si="16"/>
        <v>5.5452214790485668E-3</v>
      </c>
      <c r="AR126" s="94">
        <f t="shared" si="17"/>
        <v>5.1880275426926959E-3</v>
      </c>
      <c r="AS126" s="7">
        <f t="shared" si="22"/>
        <v>-8.3167792345384128E-3</v>
      </c>
      <c r="AU126" s="86">
        <v>2020</v>
      </c>
      <c r="AV126" s="91">
        <f t="shared" si="23"/>
        <v>6.1469020504520888E-3</v>
      </c>
      <c r="AW126" s="92">
        <f t="shared" si="24"/>
        <v>4.1703698639500505E-3</v>
      </c>
      <c r="AX126" s="93">
        <f t="shared" si="25"/>
        <v>4.1419203850482089E-3</v>
      </c>
      <c r="AY126" s="94">
        <f t="shared" si="26"/>
        <v>2.7765001514456797E-3</v>
      </c>
      <c r="AZ126" s="7">
        <f t="shared" si="27"/>
        <v>2.3586823912159299E-2</v>
      </c>
    </row>
    <row r="127" spans="1:52" x14ac:dyDescent="0.25">
      <c r="A127" s="7">
        <v>125</v>
      </c>
      <c r="B127" s="82">
        <v>4867.33</v>
      </c>
      <c r="C127" s="43">
        <v>389.5</v>
      </c>
      <c r="D127" s="35">
        <v>285.3</v>
      </c>
      <c r="E127" s="41">
        <v>741.4</v>
      </c>
      <c r="F127" s="36">
        <v>63.35</v>
      </c>
      <c r="G127" s="39">
        <v>98.6</v>
      </c>
      <c r="H127" s="45">
        <v>117.45</v>
      </c>
      <c r="I127" s="36">
        <v>89.18</v>
      </c>
      <c r="J127" s="36">
        <v>34.549999999999997</v>
      </c>
      <c r="K127" s="46">
        <v>105.37</v>
      </c>
      <c r="L127" s="36">
        <v>91.04</v>
      </c>
      <c r="M127" s="47">
        <v>35.35</v>
      </c>
      <c r="N127" s="33">
        <v>372</v>
      </c>
      <c r="O127" s="47">
        <v>18.62</v>
      </c>
      <c r="P127" s="33">
        <v>82.74</v>
      </c>
      <c r="Q127" s="47">
        <v>62.1</v>
      </c>
      <c r="R127" s="33">
        <v>8.39</v>
      </c>
      <c r="S127" s="33">
        <v>71.86</v>
      </c>
      <c r="T127" s="33">
        <v>32.35</v>
      </c>
      <c r="U127" s="33">
        <v>11.19</v>
      </c>
      <c r="V127" s="56">
        <v>14.91</v>
      </c>
      <c r="W127" s="38">
        <v>14.91</v>
      </c>
      <c r="X127" s="36">
        <v>10.69</v>
      </c>
      <c r="Y127" s="41">
        <v>30.2</v>
      </c>
      <c r="Z127" s="45">
        <v>67.66</v>
      </c>
      <c r="AA127" s="39">
        <v>481.25</v>
      </c>
      <c r="AB127" s="36">
        <v>139.9</v>
      </c>
      <c r="AC127" s="36"/>
      <c r="AD127" s="41">
        <v>23.43</v>
      </c>
      <c r="AE127" s="39">
        <v>100.8</v>
      </c>
      <c r="AG127" s="86">
        <v>2020</v>
      </c>
      <c r="AH127" s="86"/>
      <c r="AI127" s="87">
        <f t="shared" si="18"/>
        <v>226.88333333333333</v>
      </c>
      <c r="AJ127" s="88">
        <f t="shared" si="19"/>
        <v>245.94666666666669</v>
      </c>
      <c r="AK127" s="89">
        <f t="shared" si="20"/>
        <v>163.3314285714286</v>
      </c>
      <c r="AL127" s="90">
        <f t="shared" si="21"/>
        <v>128.36035714285714</v>
      </c>
      <c r="AN127" s="86">
        <v>2020</v>
      </c>
      <c r="AO127" s="91">
        <f t="shared" si="14"/>
        <v>6.5084845368398791E-3</v>
      </c>
      <c r="AP127" s="92">
        <f t="shared" si="15"/>
        <v>4.7503523799197209E-3</v>
      </c>
      <c r="AQ127" s="93">
        <f t="shared" si="16"/>
        <v>2.1341356750514523E-3</v>
      </c>
      <c r="AR127" s="94">
        <f t="shared" si="17"/>
        <v>1.8001775136402031E-3</v>
      </c>
      <c r="AS127" s="7">
        <f t="shared" si="22"/>
        <v>7.1147836698970705E-3</v>
      </c>
      <c r="AU127" s="86">
        <v>2020</v>
      </c>
      <c r="AV127" s="91">
        <f t="shared" si="23"/>
        <v>4.4270641186453189E-3</v>
      </c>
      <c r="AW127" s="92">
        <f t="shared" si="24"/>
        <v>4.6840958605667178E-3</v>
      </c>
      <c r="AX127" s="93">
        <f t="shared" si="25"/>
        <v>5.5452214790485668E-3</v>
      </c>
      <c r="AY127" s="94">
        <f t="shared" si="26"/>
        <v>5.1880275426926959E-3</v>
      </c>
      <c r="AZ127" s="7">
        <f t="shared" si="27"/>
        <v>-8.3167792345384128E-3</v>
      </c>
    </row>
    <row r="128" spans="1:52" x14ac:dyDescent="0.25">
      <c r="A128" s="7">
        <v>126</v>
      </c>
      <c r="B128" s="82">
        <v>4901.96</v>
      </c>
      <c r="C128" s="43">
        <v>390.5</v>
      </c>
      <c r="D128" s="35">
        <v>285.7</v>
      </c>
      <c r="E128" s="41">
        <v>743.8</v>
      </c>
      <c r="F128" s="36">
        <v>63.52</v>
      </c>
      <c r="G128" s="39">
        <v>98.88</v>
      </c>
      <c r="H128" s="45">
        <v>114.25</v>
      </c>
      <c r="I128" s="36">
        <v>89.22</v>
      </c>
      <c r="J128" s="36">
        <v>33.979999999999997</v>
      </c>
      <c r="K128" s="46">
        <v>106.12</v>
      </c>
      <c r="L128" s="36">
        <v>90.16</v>
      </c>
      <c r="M128" s="47">
        <v>35.369999999999997</v>
      </c>
      <c r="N128" s="33">
        <v>375.6</v>
      </c>
      <c r="O128" s="47">
        <v>18.61</v>
      </c>
      <c r="P128" s="33">
        <v>82</v>
      </c>
      <c r="Q128" s="47">
        <v>61.56</v>
      </c>
      <c r="R128" s="33">
        <v>8.43</v>
      </c>
      <c r="S128" s="33">
        <v>71.88</v>
      </c>
      <c r="T128" s="33">
        <v>32.049999999999997</v>
      </c>
      <c r="U128" s="33">
        <v>11</v>
      </c>
      <c r="V128" s="56">
        <v>14.8</v>
      </c>
      <c r="W128" s="38">
        <v>14.8</v>
      </c>
      <c r="X128" s="36">
        <v>10.65</v>
      </c>
      <c r="Y128" s="41">
        <v>30.72</v>
      </c>
      <c r="Z128" s="45">
        <v>67.62</v>
      </c>
      <c r="AA128" s="39">
        <v>484.25</v>
      </c>
      <c r="AB128" s="36">
        <v>140.05000000000001</v>
      </c>
      <c r="AC128" s="36"/>
      <c r="AD128" s="41">
        <v>23.09</v>
      </c>
      <c r="AE128" s="39">
        <v>101.95</v>
      </c>
      <c r="AG128" s="86">
        <v>2020</v>
      </c>
      <c r="AH128" s="86"/>
      <c r="AI128" s="87">
        <f t="shared" si="18"/>
        <v>228.36</v>
      </c>
      <c r="AJ128" s="88">
        <f t="shared" si="19"/>
        <v>247.11500000000001</v>
      </c>
      <c r="AK128" s="89">
        <f t="shared" si="20"/>
        <v>163.68</v>
      </c>
      <c r="AL128" s="90">
        <f t="shared" si="21"/>
        <v>128.59142857142854</v>
      </c>
      <c r="AN128" s="86">
        <v>2020</v>
      </c>
      <c r="AO128" s="91">
        <f t="shared" si="14"/>
        <v>-7.6779354236001501E-3</v>
      </c>
      <c r="AP128" s="92">
        <f t="shared" si="15"/>
        <v>-6.8658991427743626E-3</v>
      </c>
      <c r="AQ128" s="93">
        <f t="shared" si="16"/>
        <v>-3.9842549923196306E-3</v>
      </c>
      <c r="AR128" s="94">
        <f t="shared" si="17"/>
        <v>-3.3439242784454081E-3</v>
      </c>
      <c r="AS128" s="7">
        <f t="shared" si="22"/>
        <v>-1.0320361651257893E-2</v>
      </c>
      <c r="AU128" s="86">
        <v>2020</v>
      </c>
      <c r="AV128" s="91">
        <f t="shared" si="23"/>
        <v>6.5084845368398791E-3</v>
      </c>
      <c r="AW128" s="92">
        <f t="shared" si="24"/>
        <v>4.7503523799197209E-3</v>
      </c>
      <c r="AX128" s="93">
        <f t="shared" si="25"/>
        <v>2.1341356750514523E-3</v>
      </c>
      <c r="AY128" s="94">
        <f t="shared" si="26"/>
        <v>1.8001775136402031E-3</v>
      </c>
      <c r="AZ128" s="7">
        <f t="shared" si="27"/>
        <v>7.1147836698970705E-3</v>
      </c>
    </row>
    <row r="129" spans="1:52" x14ac:dyDescent="0.25">
      <c r="A129" s="7">
        <v>127</v>
      </c>
      <c r="B129" s="82">
        <v>4851.37</v>
      </c>
      <c r="C129" s="43">
        <v>391.6</v>
      </c>
      <c r="D129" s="35">
        <v>286.7</v>
      </c>
      <c r="E129" s="41">
        <v>739.4</v>
      </c>
      <c r="F129" s="36">
        <v>64.19</v>
      </c>
      <c r="G129" s="39">
        <v>97.12</v>
      </c>
      <c r="H129" s="45">
        <v>115.55</v>
      </c>
      <c r="I129" s="36">
        <v>89.9</v>
      </c>
      <c r="J129" s="36">
        <v>34.159999999999997</v>
      </c>
      <c r="K129" s="46">
        <v>106.16</v>
      </c>
      <c r="L129" s="36">
        <v>90.6</v>
      </c>
      <c r="M129" s="47">
        <v>34.72</v>
      </c>
      <c r="N129" s="33">
        <v>370.6</v>
      </c>
      <c r="O129" s="47">
        <v>18.52</v>
      </c>
      <c r="P129" s="33">
        <v>81.8</v>
      </c>
      <c r="Q129" s="47">
        <v>60.88</v>
      </c>
      <c r="R129" s="33">
        <v>8.3800000000000008</v>
      </c>
      <c r="S129" s="33">
        <v>70.62</v>
      </c>
      <c r="T129" s="33">
        <v>32.409999999999997</v>
      </c>
      <c r="U129" s="33">
        <v>10.93</v>
      </c>
      <c r="V129" s="56">
        <v>14.69</v>
      </c>
      <c r="W129" s="38">
        <v>14.69</v>
      </c>
      <c r="X129" s="36">
        <v>10.6</v>
      </c>
      <c r="Y129" s="41">
        <v>30.69</v>
      </c>
      <c r="Z129" s="45">
        <v>67.760000000000005</v>
      </c>
      <c r="AA129" s="39">
        <v>481</v>
      </c>
      <c r="AB129" s="36">
        <v>140.55000000000001</v>
      </c>
      <c r="AC129" s="36"/>
      <c r="AD129" s="41">
        <v>22.6</v>
      </c>
      <c r="AE129" s="39">
        <v>101.7</v>
      </c>
      <c r="AG129" s="86">
        <v>2020</v>
      </c>
      <c r="AH129" s="86"/>
      <c r="AI129" s="87">
        <f t="shared" si="18"/>
        <v>226.60666666666668</v>
      </c>
      <c r="AJ129" s="88">
        <f t="shared" si="19"/>
        <v>245.41833333333332</v>
      </c>
      <c r="AK129" s="89">
        <f t="shared" si="20"/>
        <v>163.02785714285713</v>
      </c>
      <c r="AL129" s="90">
        <f t="shared" si="21"/>
        <v>128.16142857142856</v>
      </c>
      <c r="AN129" s="86">
        <v>2020</v>
      </c>
      <c r="AO129" s="91">
        <f t="shared" si="14"/>
        <v>1.8328381042040424E-2</v>
      </c>
      <c r="AP129" s="92">
        <f t="shared" si="15"/>
        <v>2.5419182212684393E-2</v>
      </c>
      <c r="AQ129" s="93">
        <f t="shared" si="16"/>
        <v>2.5661696730182031E-2</v>
      </c>
      <c r="AR129" s="94">
        <f t="shared" si="17"/>
        <v>2.7593548315183208E-2</v>
      </c>
      <c r="AS129" s="7">
        <f t="shared" si="22"/>
        <v>2.1703147770629733E-2</v>
      </c>
      <c r="AU129" s="86">
        <v>2020</v>
      </c>
      <c r="AV129" s="91">
        <f t="shared" si="23"/>
        <v>-7.6779354236001501E-3</v>
      </c>
      <c r="AW129" s="92">
        <f t="shared" si="24"/>
        <v>-6.8658991427743626E-3</v>
      </c>
      <c r="AX129" s="93">
        <f t="shared" si="25"/>
        <v>-3.9842549923196306E-3</v>
      </c>
      <c r="AY129" s="94">
        <f t="shared" si="26"/>
        <v>-3.3439242784454081E-3</v>
      </c>
      <c r="AZ129" s="7">
        <f t="shared" si="27"/>
        <v>-1.0320361651257893E-2</v>
      </c>
    </row>
    <row r="130" spans="1:52" x14ac:dyDescent="0.25">
      <c r="A130" s="7">
        <v>128</v>
      </c>
      <c r="B130" s="82">
        <v>4956.66</v>
      </c>
      <c r="C130" s="43">
        <v>401.85</v>
      </c>
      <c r="D130" s="35">
        <v>296.7</v>
      </c>
      <c r="E130" s="41">
        <v>763.4</v>
      </c>
      <c r="F130" s="36">
        <v>66.41</v>
      </c>
      <c r="G130" s="39">
        <v>98.28</v>
      </c>
      <c r="H130" s="45">
        <v>116.95</v>
      </c>
      <c r="I130" s="36">
        <v>91.56</v>
      </c>
      <c r="J130" s="36">
        <v>34.85</v>
      </c>
      <c r="K130" s="46">
        <v>109.63</v>
      </c>
      <c r="L130" s="36">
        <v>91.46</v>
      </c>
      <c r="M130" s="47">
        <v>36.6</v>
      </c>
      <c r="N130" s="33">
        <v>384.8</v>
      </c>
      <c r="O130" s="47">
        <v>19.09</v>
      </c>
      <c r="P130" s="33">
        <v>84.2</v>
      </c>
      <c r="Q130" s="47">
        <v>62.5</v>
      </c>
      <c r="R130" s="33">
        <v>8.75</v>
      </c>
      <c r="S130" s="33">
        <v>73.36</v>
      </c>
      <c r="T130" s="33">
        <v>32.94</v>
      </c>
      <c r="U130" s="33">
        <v>11.37</v>
      </c>
      <c r="V130" s="56">
        <v>15.5</v>
      </c>
      <c r="W130" s="38">
        <v>15.5</v>
      </c>
      <c r="X130" s="36">
        <v>10.83</v>
      </c>
      <c r="Y130" s="41">
        <v>30.88</v>
      </c>
      <c r="Z130" s="45">
        <v>68.900000000000006</v>
      </c>
      <c r="AA130" s="39">
        <v>492.4</v>
      </c>
      <c r="AB130" s="36">
        <v>143.85</v>
      </c>
      <c r="AC130" s="36"/>
      <c r="AD130" s="41">
        <v>23.38</v>
      </c>
      <c r="AE130" s="39">
        <v>101.6</v>
      </c>
      <c r="AG130" s="86">
        <v>2020</v>
      </c>
      <c r="AH130" s="86"/>
      <c r="AI130" s="87">
        <f t="shared" si="18"/>
        <v>230.76</v>
      </c>
      <c r="AJ130" s="88">
        <f t="shared" si="19"/>
        <v>251.65666666666664</v>
      </c>
      <c r="AK130" s="89">
        <f t="shared" si="20"/>
        <v>167.21142857142857</v>
      </c>
      <c r="AL130" s="90">
        <f t="shared" si="21"/>
        <v>131.69785714285717</v>
      </c>
      <c r="AN130" s="86">
        <v>2020</v>
      </c>
      <c r="AO130" s="91">
        <f t="shared" si="14"/>
        <v>1.7767377361760991E-3</v>
      </c>
      <c r="AP130" s="92">
        <f t="shared" si="15"/>
        <v>-8.0533001311309423E-3</v>
      </c>
      <c r="AQ130" s="93">
        <f t="shared" si="16"/>
        <v>-8.0351650604878842E-3</v>
      </c>
      <c r="AR130" s="94">
        <f t="shared" si="17"/>
        <v>-8.8866832630970158E-3</v>
      </c>
      <c r="AS130" s="7">
        <f t="shared" si="22"/>
        <v>5.1607332356869194E-3</v>
      </c>
      <c r="AU130" s="86">
        <v>2020</v>
      </c>
      <c r="AV130" s="91">
        <f t="shared" si="23"/>
        <v>1.8328381042040424E-2</v>
      </c>
      <c r="AW130" s="92">
        <f t="shared" si="24"/>
        <v>2.5419182212684393E-2</v>
      </c>
      <c r="AX130" s="93">
        <f t="shared" si="25"/>
        <v>2.5661696730182031E-2</v>
      </c>
      <c r="AY130" s="94">
        <f t="shared" si="26"/>
        <v>2.7593548315183208E-2</v>
      </c>
      <c r="AZ130" s="7">
        <f t="shared" si="27"/>
        <v>2.1703147770629733E-2</v>
      </c>
    </row>
    <row r="131" spans="1:52" x14ac:dyDescent="0.25">
      <c r="A131" s="7">
        <v>129</v>
      </c>
      <c r="B131" s="82">
        <v>4982.24</v>
      </c>
      <c r="C131" s="43">
        <v>396.7</v>
      </c>
      <c r="D131" s="35">
        <v>289.60000000000002</v>
      </c>
      <c r="E131" s="41">
        <v>750.6</v>
      </c>
      <c r="F131" s="36">
        <v>65.63</v>
      </c>
      <c r="G131" s="39">
        <v>97.86</v>
      </c>
      <c r="H131" s="45">
        <v>118.3</v>
      </c>
      <c r="I131" s="36">
        <v>90.7</v>
      </c>
      <c r="J131" s="36">
        <v>34.64</v>
      </c>
      <c r="K131" s="46">
        <v>107.73</v>
      </c>
      <c r="L131" s="36">
        <v>90.51</v>
      </c>
      <c r="M131" s="47">
        <v>36.28</v>
      </c>
      <c r="N131" s="33">
        <v>382</v>
      </c>
      <c r="O131" s="47">
        <v>18.899999999999999</v>
      </c>
      <c r="P131" s="33">
        <v>83.96</v>
      </c>
      <c r="Q131" s="47">
        <v>61.82</v>
      </c>
      <c r="R131" s="33">
        <v>8.7200000000000006</v>
      </c>
      <c r="S131" s="33">
        <v>73.98</v>
      </c>
      <c r="T131" s="33">
        <v>33.04</v>
      </c>
      <c r="U131" s="33">
        <v>11.39</v>
      </c>
      <c r="V131" s="56">
        <v>15.26</v>
      </c>
      <c r="W131" s="38">
        <v>15.26</v>
      </c>
      <c r="X131" s="36">
        <v>10.74</v>
      </c>
      <c r="Y131" s="41">
        <v>30.78</v>
      </c>
      <c r="Z131" s="45">
        <v>69.38</v>
      </c>
      <c r="AA131" s="39">
        <v>494.8</v>
      </c>
      <c r="AB131" s="36">
        <v>142.44999999999999</v>
      </c>
      <c r="AC131" s="36"/>
      <c r="AD131" s="41">
        <v>22.89</v>
      </c>
      <c r="AE131" s="39">
        <v>100.85</v>
      </c>
      <c r="AG131" s="86">
        <v>2020</v>
      </c>
      <c r="AH131" s="86"/>
      <c r="AI131" s="87">
        <f t="shared" si="18"/>
        <v>231.17</v>
      </c>
      <c r="AJ131" s="88">
        <f t="shared" si="19"/>
        <v>249.63</v>
      </c>
      <c r="AK131" s="89">
        <f t="shared" si="20"/>
        <v>165.86785714285716</v>
      </c>
      <c r="AL131" s="90">
        <f t="shared" si="21"/>
        <v>130.5275</v>
      </c>
      <c r="AN131" s="86">
        <v>2020</v>
      </c>
      <c r="AO131" s="91">
        <f t="shared" ref="AO131:AO194" si="28">(AI132-AI131)/AI131</f>
        <v>1.3006301279000999E-2</v>
      </c>
      <c r="AP131" s="92">
        <f t="shared" ref="AP131:AP194" si="29">(AJ132-AJ131)/AJ131</f>
        <v>2.0310058887153072E-2</v>
      </c>
      <c r="AQ131" s="93">
        <f t="shared" ref="AQ131:AQ194" si="30">(AK132-AK131)/AK131</f>
        <v>1.8142669508860294E-2</v>
      </c>
      <c r="AR131" s="94">
        <f t="shared" ref="AR131:AR194" si="31">(AL132-AL131)/AL131</f>
        <v>1.7456638858259287E-2</v>
      </c>
      <c r="AS131" s="7">
        <f t="shared" si="22"/>
        <v>1.5420774591348456E-2</v>
      </c>
      <c r="AU131" s="86">
        <v>2020</v>
      </c>
      <c r="AV131" s="91">
        <f t="shared" si="23"/>
        <v>1.7767377361760991E-3</v>
      </c>
      <c r="AW131" s="92">
        <f t="shared" si="24"/>
        <v>-8.0533001311309423E-3</v>
      </c>
      <c r="AX131" s="93">
        <f t="shared" si="25"/>
        <v>-8.0351650604878842E-3</v>
      </c>
      <c r="AY131" s="94">
        <f t="shared" si="26"/>
        <v>-8.8866832630970158E-3</v>
      </c>
      <c r="AZ131" s="7">
        <f t="shared" si="27"/>
        <v>5.1607332356869194E-3</v>
      </c>
    </row>
    <row r="132" spans="1:52" x14ac:dyDescent="0.25">
      <c r="A132" s="7">
        <v>130</v>
      </c>
      <c r="B132" s="82">
        <v>5059.07</v>
      </c>
      <c r="C132" s="43">
        <v>404</v>
      </c>
      <c r="D132" s="35">
        <v>290.3</v>
      </c>
      <c r="E132" s="41">
        <v>770.6</v>
      </c>
      <c r="F132" s="36">
        <v>67.72</v>
      </c>
      <c r="G132" s="39">
        <v>98.28</v>
      </c>
      <c r="H132" s="45">
        <v>118.8</v>
      </c>
      <c r="I132" s="36">
        <v>92.84</v>
      </c>
      <c r="J132" s="36">
        <v>35.090000000000003</v>
      </c>
      <c r="K132" s="46">
        <v>108.76</v>
      </c>
      <c r="L132" s="36">
        <v>91.99</v>
      </c>
      <c r="M132" s="47">
        <v>37.39</v>
      </c>
      <c r="N132" s="33">
        <v>392.2</v>
      </c>
      <c r="O132" s="47">
        <v>19.22</v>
      </c>
      <c r="P132" s="33">
        <v>84.52</v>
      </c>
      <c r="Q132" s="47">
        <v>61.56</v>
      </c>
      <c r="R132" s="33">
        <v>8.9600000000000009</v>
      </c>
      <c r="S132" s="33">
        <v>75.38</v>
      </c>
      <c r="T132" s="33">
        <v>33.409999999999997</v>
      </c>
      <c r="U132" s="33">
        <v>11.41</v>
      </c>
      <c r="V132" s="56">
        <v>15.87</v>
      </c>
      <c r="W132" s="38">
        <v>15.87</v>
      </c>
      <c r="X132" s="36">
        <v>10.95</v>
      </c>
      <c r="Y132" s="41">
        <v>31.59</v>
      </c>
      <c r="Z132" s="45">
        <v>70.48</v>
      </c>
      <c r="AA132" s="39">
        <v>499.95</v>
      </c>
      <c r="AB132" s="36">
        <v>143.65</v>
      </c>
      <c r="AC132" s="36"/>
      <c r="AD132" s="41">
        <v>23.48</v>
      </c>
      <c r="AE132" s="39">
        <v>104.3</v>
      </c>
      <c r="AG132" s="86">
        <v>2020</v>
      </c>
      <c r="AH132" s="86"/>
      <c r="AI132" s="87">
        <f t="shared" ref="AI132:AI195" si="32">AVERAGE(G132,AA132,AE132)</f>
        <v>234.17666666666665</v>
      </c>
      <c r="AJ132" s="88">
        <f t="shared" ref="AJ132:AJ195" si="33">AVERAGE(E132,Y132,AD132,G132,AA132,AE132)</f>
        <v>254.70000000000002</v>
      </c>
      <c r="AK132" s="89">
        <f t="shared" ref="AK132:AK195" si="34">AVERAGE(Z132,V132,Q132,O132,M132,K132,H132,C132,E132,Y132,AD132,G132,AA132,AE132)</f>
        <v>168.87714285714287</v>
      </c>
      <c r="AL132" s="90">
        <f t="shared" ref="AL132:AL195" si="35">AVERAGE(AC132,AB132,X132,W132,U132,T132,S132,R132,P132,N132,L132,J132,I132,F132,D132,Z132,V132,Q132,O132,M132,K132,H132,C132,E132,Y132,AD132,G132,AA132,AE132)</f>
        <v>132.80607142857144</v>
      </c>
      <c r="AN132" s="86">
        <v>2020</v>
      </c>
      <c r="AO132" s="91">
        <f t="shared" si="28"/>
        <v>-2.1209058687885348E-3</v>
      </c>
      <c r="AP132" s="92">
        <f t="shared" si="29"/>
        <v>-4.0177987174455001E-3</v>
      </c>
      <c r="AQ132" s="93">
        <f t="shared" si="30"/>
        <v>-3.6247821747001168E-3</v>
      </c>
      <c r="AR132" s="94">
        <f t="shared" si="31"/>
        <v>-6.2927415646337409E-3</v>
      </c>
      <c r="AS132" s="7">
        <f t="shared" ref="AS132:AS195" si="36">(B133-B132)/B132</f>
        <v>-9.8911460011424958E-3</v>
      </c>
      <c r="AU132" s="86">
        <v>2020</v>
      </c>
      <c r="AV132" s="91">
        <f t="shared" ref="AV132:AV195" si="37">(AI132-AI131)/AI131</f>
        <v>1.3006301279000999E-2</v>
      </c>
      <c r="AW132" s="92">
        <f t="shared" ref="AW132:AW195" si="38">(AJ132-AJ131)/AJ131</f>
        <v>2.0310058887153072E-2</v>
      </c>
      <c r="AX132" s="93">
        <f t="shared" ref="AX132:AX195" si="39">(AK132-AK131)/AK131</f>
        <v>1.8142669508860294E-2</v>
      </c>
      <c r="AY132" s="94">
        <f t="shared" ref="AY132:AY195" si="40">(AL132-AL131)/AL131</f>
        <v>1.7456638858259287E-2</v>
      </c>
      <c r="AZ132" s="7">
        <f t="shared" ref="AZ132:AZ195" si="41">(B132-B131)/B131</f>
        <v>1.5420774591348456E-2</v>
      </c>
    </row>
    <row r="133" spans="1:52" x14ac:dyDescent="0.25">
      <c r="A133" s="7">
        <v>131</v>
      </c>
      <c r="B133" s="82">
        <v>5009.03</v>
      </c>
      <c r="C133" s="43">
        <v>402.65</v>
      </c>
      <c r="D133" s="35">
        <v>288.3</v>
      </c>
      <c r="E133" s="41">
        <v>766.6</v>
      </c>
      <c r="F133" s="36">
        <v>67.3</v>
      </c>
      <c r="G133" s="39">
        <v>98.44</v>
      </c>
      <c r="H133" s="45">
        <v>118.75</v>
      </c>
      <c r="I133" s="36">
        <v>91.4</v>
      </c>
      <c r="J133" s="36">
        <v>34.69</v>
      </c>
      <c r="K133" s="46">
        <v>109.13</v>
      </c>
      <c r="L133" s="36">
        <v>91.16</v>
      </c>
      <c r="M133" s="47">
        <v>37.24</v>
      </c>
      <c r="N133" s="33">
        <v>388</v>
      </c>
      <c r="O133" s="47">
        <v>18.48</v>
      </c>
      <c r="P133" s="33">
        <v>83.5</v>
      </c>
      <c r="Q133" s="47">
        <v>61.26</v>
      </c>
      <c r="R133" s="33">
        <v>8.89</v>
      </c>
      <c r="S133" s="33">
        <v>73.94</v>
      </c>
      <c r="T133" s="33">
        <v>32.950000000000003</v>
      </c>
      <c r="U133" s="33">
        <v>11.31</v>
      </c>
      <c r="V133" s="56">
        <v>15.54</v>
      </c>
      <c r="W133" s="38">
        <v>15.54</v>
      </c>
      <c r="X133" s="36">
        <v>10.73</v>
      </c>
      <c r="Y133" s="41">
        <v>31.05</v>
      </c>
      <c r="Z133" s="45">
        <v>70.599999999999994</v>
      </c>
      <c r="AA133" s="39">
        <v>498.8</v>
      </c>
      <c r="AB133" s="36">
        <v>141.75</v>
      </c>
      <c r="AC133" s="36"/>
      <c r="AD133" s="41">
        <v>23.37</v>
      </c>
      <c r="AE133" s="39">
        <v>103.8</v>
      </c>
      <c r="AG133" s="86">
        <v>2020</v>
      </c>
      <c r="AH133" s="86"/>
      <c r="AI133" s="87">
        <f t="shared" si="32"/>
        <v>233.67999999999998</v>
      </c>
      <c r="AJ133" s="88">
        <f t="shared" si="33"/>
        <v>253.67666666666665</v>
      </c>
      <c r="AK133" s="89">
        <f t="shared" si="34"/>
        <v>168.26500000000001</v>
      </c>
      <c r="AL133" s="90">
        <f t="shared" si="35"/>
        <v>131.97035714285715</v>
      </c>
      <c r="AN133" s="86">
        <v>2020</v>
      </c>
      <c r="AO133" s="91">
        <f t="shared" si="28"/>
        <v>-1.366541138879377E-2</v>
      </c>
      <c r="AP133" s="92">
        <f t="shared" si="29"/>
        <v>-5.9327490374886495E-3</v>
      </c>
      <c r="AQ133" s="93">
        <f t="shared" si="30"/>
        <v>-6.9533176834161341E-3</v>
      </c>
      <c r="AR133" s="94">
        <f t="shared" si="31"/>
        <v>-8.0618753670331084E-3</v>
      </c>
      <c r="AS133" s="7">
        <f t="shared" si="36"/>
        <v>-7.8258664851278224E-3</v>
      </c>
      <c r="AU133" s="86">
        <v>2020</v>
      </c>
      <c r="AV133" s="91">
        <f t="shared" si="37"/>
        <v>-2.1209058687885348E-3</v>
      </c>
      <c r="AW133" s="92">
        <f t="shared" si="38"/>
        <v>-4.0177987174455001E-3</v>
      </c>
      <c r="AX133" s="93">
        <f t="shared" si="39"/>
        <v>-3.6247821747001168E-3</v>
      </c>
      <c r="AY133" s="94">
        <f t="shared" si="40"/>
        <v>-6.2927415646337409E-3</v>
      </c>
      <c r="AZ133" s="7">
        <f t="shared" si="41"/>
        <v>-9.8911460011424958E-3</v>
      </c>
    </row>
    <row r="134" spans="1:52" x14ac:dyDescent="0.25">
      <c r="A134" s="7">
        <v>132</v>
      </c>
      <c r="B134" s="82">
        <v>4969.83</v>
      </c>
      <c r="C134" s="43">
        <v>399.8</v>
      </c>
      <c r="D134" s="35">
        <v>285.39999999999998</v>
      </c>
      <c r="E134" s="41">
        <v>767.6</v>
      </c>
      <c r="F134" s="36">
        <v>65.83</v>
      </c>
      <c r="G134" s="39">
        <v>97.76</v>
      </c>
      <c r="H134" s="45">
        <v>117.55</v>
      </c>
      <c r="I134" s="36">
        <v>90.04</v>
      </c>
      <c r="J134" s="36">
        <v>34.28</v>
      </c>
      <c r="K134" s="46">
        <v>109.26</v>
      </c>
      <c r="L134" s="36">
        <v>90.07</v>
      </c>
      <c r="M134" s="47">
        <v>36.35</v>
      </c>
      <c r="N134" s="33">
        <v>386.8</v>
      </c>
      <c r="O134" s="47">
        <v>18.23</v>
      </c>
      <c r="P134" s="33">
        <v>81.2</v>
      </c>
      <c r="Q134" s="47">
        <v>60.7</v>
      </c>
      <c r="R134" s="33">
        <v>8.76</v>
      </c>
      <c r="S134" s="33">
        <v>73.7</v>
      </c>
      <c r="T134" s="33">
        <v>31.95</v>
      </c>
      <c r="U134" s="33">
        <v>11.28</v>
      </c>
      <c r="V134" s="56">
        <v>15.17</v>
      </c>
      <c r="W134" s="38">
        <v>15.17</v>
      </c>
      <c r="X134" s="36">
        <v>10.57</v>
      </c>
      <c r="Y134" s="41">
        <v>31.11</v>
      </c>
      <c r="Z134" s="45">
        <v>69.239999999999995</v>
      </c>
      <c r="AA134" s="39">
        <v>491.9</v>
      </c>
      <c r="AB134" s="36">
        <v>141</v>
      </c>
      <c r="AC134" s="36"/>
      <c r="AD134" s="41">
        <v>22.86</v>
      </c>
      <c r="AE134" s="39">
        <v>101.8</v>
      </c>
      <c r="AG134" s="86">
        <v>2020</v>
      </c>
      <c r="AH134" s="86"/>
      <c r="AI134" s="87">
        <f t="shared" si="32"/>
        <v>230.48666666666665</v>
      </c>
      <c r="AJ134" s="88">
        <f t="shared" si="33"/>
        <v>252.17166666666665</v>
      </c>
      <c r="AK134" s="89">
        <f t="shared" si="34"/>
        <v>167.095</v>
      </c>
      <c r="AL134" s="90">
        <f t="shared" si="35"/>
        <v>130.90642857142859</v>
      </c>
      <c r="AN134" s="86">
        <v>2020</v>
      </c>
      <c r="AO134" s="91">
        <f t="shared" si="28"/>
        <v>1.0253666155670657E-2</v>
      </c>
      <c r="AP134" s="92">
        <f t="shared" si="29"/>
        <v>4.0977376522608007E-3</v>
      </c>
      <c r="AQ134" s="93">
        <f t="shared" si="30"/>
        <v>1.4918801537190853E-3</v>
      </c>
      <c r="AR134" s="94">
        <f t="shared" si="31"/>
        <v>-1.2495293803098289E-3</v>
      </c>
      <c r="AS134" s="7">
        <f t="shared" si="36"/>
        <v>-1.1724747124147009E-2</v>
      </c>
      <c r="AU134" s="86">
        <v>2020</v>
      </c>
      <c r="AV134" s="91">
        <f t="shared" si="37"/>
        <v>-1.366541138879377E-2</v>
      </c>
      <c r="AW134" s="92">
        <f t="shared" si="38"/>
        <v>-5.9327490374886495E-3</v>
      </c>
      <c r="AX134" s="93">
        <f t="shared" si="39"/>
        <v>-6.9533176834161341E-3</v>
      </c>
      <c r="AY134" s="94">
        <f t="shared" si="40"/>
        <v>-8.0618753670331084E-3</v>
      </c>
      <c r="AZ134" s="7">
        <f t="shared" si="41"/>
        <v>-7.8258664851278224E-3</v>
      </c>
    </row>
    <row r="135" spans="1:52" x14ac:dyDescent="0.25">
      <c r="A135" s="7">
        <v>133</v>
      </c>
      <c r="B135" s="82">
        <v>4911.5600000000004</v>
      </c>
      <c r="C135" s="43">
        <v>400.95</v>
      </c>
      <c r="D135" s="35">
        <v>286.7</v>
      </c>
      <c r="E135" s="41">
        <v>766.4</v>
      </c>
      <c r="F135" s="36">
        <v>63.22</v>
      </c>
      <c r="G135" s="39">
        <v>95.9</v>
      </c>
      <c r="H135" s="45">
        <v>117.2</v>
      </c>
      <c r="I135" s="36">
        <v>88.28</v>
      </c>
      <c r="J135" s="36">
        <v>33.159999999999997</v>
      </c>
      <c r="K135" s="46">
        <v>109.26</v>
      </c>
      <c r="L135" s="36">
        <v>88.7</v>
      </c>
      <c r="M135" s="47">
        <v>35.51</v>
      </c>
      <c r="N135" s="33">
        <v>391.2</v>
      </c>
      <c r="O135" s="47">
        <v>17.920000000000002</v>
      </c>
      <c r="P135" s="33">
        <v>79.58</v>
      </c>
      <c r="Q135" s="47">
        <v>59.76</v>
      </c>
      <c r="R135" s="33">
        <v>8.56</v>
      </c>
      <c r="S135" s="33">
        <v>70.739999999999995</v>
      </c>
      <c r="T135" s="33">
        <v>31.5</v>
      </c>
      <c r="U135" s="33">
        <v>10.8</v>
      </c>
      <c r="V135" s="56">
        <v>14.63</v>
      </c>
      <c r="W135" s="38">
        <v>14.63</v>
      </c>
      <c r="X135" s="36">
        <v>10.41</v>
      </c>
      <c r="Y135" s="41">
        <v>31.48</v>
      </c>
      <c r="Z135" s="45">
        <v>68.36</v>
      </c>
      <c r="AA135" s="39">
        <v>498.4</v>
      </c>
      <c r="AB135" s="36">
        <v>140.5</v>
      </c>
      <c r="AC135" s="36"/>
      <c r="AD135" s="41">
        <v>22.8</v>
      </c>
      <c r="AE135" s="39">
        <v>104.25</v>
      </c>
      <c r="AG135" s="86">
        <v>2020</v>
      </c>
      <c r="AH135" s="86"/>
      <c r="AI135" s="87">
        <f t="shared" si="32"/>
        <v>232.85</v>
      </c>
      <c r="AJ135" s="88">
        <f t="shared" si="33"/>
        <v>253.20500000000001</v>
      </c>
      <c r="AK135" s="89">
        <f t="shared" si="34"/>
        <v>167.34428571428569</v>
      </c>
      <c r="AL135" s="90">
        <f t="shared" si="35"/>
        <v>130.74285714285716</v>
      </c>
      <c r="AN135" s="86">
        <v>2020</v>
      </c>
      <c r="AO135" s="91">
        <f t="shared" si="28"/>
        <v>3.3068499033713132E-3</v>
      </c>
      <c r="AP135" s="92">
        <f t="shared" si="29"/>
        <v>4.100761570005833E-3</v>
      </c>
      <c r="AQ135" s="93">
        <f t="shared" si="30"/>
        <v>4.7506850718366002E-3</v>
      </c>
      <c r="AR135" s="94">
        <f t="shared" si="31"/>
        <v>4.8759833916085212E-3</v>
      </c>
      <c r="AS135" s="7">
        <f t="shared" si="36"/>
        <v>-5.9166537719177606E-3</v>
      </c>
      <c r="AU135" s="86">
        <v>2020</v>
      </c>
      <c r="AV135" s="91">
        <f t="shared" si="37"/>
        <v>1.0253666155670657E-2</v>
      </c>
      <c r="AW135" s="92">
        <f t="shared" si="38"/>
        <v>4.0977376522608007E-3</v>
      </c>
      <c r="AX135" s="93">
        <f t="shared" si="39"/>
        <v>1.4918801537190853E-3</v>
      </c>
      <c r="AY135" s="94">
        <f t="shared" si="40"/>
        <v>-1.2495293803098289E-3</v>
      </c>
      <c r="AZ135" s="7">
        <f t="shared" si="41"/>
        <v>-1.1724747124147009E-2</v>
      </c>
    </row>
    <row r="136" spans="1:52" x14ac:dyDescent="0.25">
      <c r="A136" s="7">
        <v>134</v>
      </c>
      <c r="B136" s="82">
        <v>4882.5</v>
      </c>
      <c r="C136" s="43">
        <v>400.7</v>
      </c>
      <c r="D136" s="35">
        <v>288.60000000000002</v>
      </c>
      <c r="E136" s="41">
        <v>770</v>
      </c>
      <c r="F136" s="36">
        <v>65.45</v>
      </c>
      <c r="G136" s="39">
        <v>96.86</v>
      </c>
      <c r="H136" s="45">
        <v>116.95</v>
      </c>
      <c r="I136" s="36">
        <v>88.92</v>
      </c>
      <c r="J136" s="36">
        <v>33.32</v>
      </c>
      <c r="K136" s="46">
        <v>111.57</v>
      </c>
      <c r="L136" s="36">
        <v>88.44</v>
      </c>
      <c r="M136" s="47">
        <v>36.68</v>
      </c>
      <c r="N136" s="33">
        <v>389.4</v>
      </c>
      <c r="O136" s="47">
        <v>18.28</v>
      </c>
      <c r="P136" s="33">
        <v>80.5</v>
      </c>
      <c r="Q136" s="47">
        <v>60.64</v>
      </c>
      <c r="R136" s="33">
        <v>8.85</v>
      </c>
      <c r="S136" s="33">
        <v>71.3</v>
      </c>
      <c r="T136" s="33">
        <v>32.06</v>
      </c>
      <c r="U136" s="33">
        <v>10.93</v>
      </c>
      <c r="V136" s="56">
        <v>15.13</v>
      </c>
      <c r="W136" s="38">
        <v>15.13</v>
      </c>
      <c r="X136" s="36">
        <v>10.5</v>
      </c>
      <c r="Y136" s="41">
        <v>31.26</v>
      </c>
      <c r="Z136" s="45">
        <v>68.540000000000006</v>
      </c>
      <c r="AA136" s="39">
        <v>499.75</v>
      </c>
      <c r="AB136" s="36">
        <v>141.30000000000001</v>
      </c>
      <c r="AC136" s="36"/>
      <c r="AD136" s="41">
        <v>23.34</v>
      </c>
      <c r="AE136" s="39">
        <v>104.25</v>
      </c>
      <c r="AG136" s="86">
        <v>2020</v>
      </c>
      <c r="AH136" s="86"/>
      <c r="AI136" s="87">
        <f t="shared" si="32"/>
        <v>233.62</v>
      </c>
      <c r="AJ136" s="88">
        <f t="shared" si="33"/>
        <v>254.24333333333334</v>
      </c>
      <c r="AK136" s="89">
        <f t="shared" si="34"/>
        <v>168.13928571428571</v>
      </c>
      <c r="AL136" s="90">
        <f t="shared" si="35"/>
        <v>131.38035714285718</v>
      </c>
      <c r="AN136" s="86">
        <v>2020</v>
      </c>
      <c r="AO136" s="91">
        <f t="shared" si="28"/>
        <v>2.3314213965699125E-2</v>
      </c>
      <c r="AP136" s="92">
        <f t="shared" si="29"/>
        <v>1.4166218714355097E-2</v>
      </c>
      <c r="AQ136" s="93">
        <f t="shared" si="30"/>
        <v>1.6691093693579032E-2</v>
      </c>
      <c r="AR136" s="94">
        <f t="shared" si="31"/>
        <v>1.5549182444646821E-2</v>
      </c>
      <c r="AS136" s="7">
        <f t="shared" si="36"/>
        <v>1.9993855606758811E-2</v>
      </c>
      <c r="AU136" s="86">
        <v>2020</v>
      </c>
      <c r="AV136" s="91">
        <f t="shared" si="37"/>
        <v>3.3068499033713132E-3</v>
      </c>
      <c r="AW136" s="92">
        <f t="shared" si="38"/>
        <v>4.100761570005833E-3</v>
      </c>
      <c r="AX136" s="93">
        <f t="shared" si="39"/>
        <v>4.7506850718366002E-3</v>
      </c>
      <c r="AY136" s="94">
        <f t="shared" si="40"/>
        <v>4.8759833916085212E-3</v>
      </c>
      <c r="AZ136" s="7">
        <f t="shared" si="41"/>
        <v>-5.9166537719177606E-3</v>
      </c>
    </row>
    <row r="137" spans="1:52" x14ac:dyDescent="0.25">
      <c r="A137" s="7">
        <v>135</v>
      </c>
      <c r="B137" s="82">
        <v>4980.12</v>
      </c>
      <c r="C137" s="43">
        <v>408.35</v>
      </c>
      <c r="D137" s="35">
        <v>287.8</v>
      </c>
      <c r="E137" s="41">
        <v>775</v>
      </c>
      <c r="F137" s="36">
        <v>67.849999999999994</v>
      </c>
      <c r="G137" s="39">
        <v>98.4</v>
      </c>
      <c r="H137" s="45">
        <v>120.8</v>
      </c>
      <c r="I137" s="36">
        <v>92.5</v>
      </c>
      <c r="J137" s="36">
        <v>33.71</v>
      </c>
      <c r="K137" s="46">
        <v>114.05</v>
      </c>
      <c r="L137" s="36">
        <v>90.49</v>
      </c>
      <c r="M137" s="47">
        <v>37.74</v>
      </c>
      <c r="N137" s="33">
        <v>395.6</v>
      </c>
      <c r="O137" s="47">
        <v>18.47</v>
      </c>
      <c r="P137" s="33">
        <v>82</v>
      </c>
      <c r="Q137" s="47">
        <v>61.44</v>
      </c>
      <c r="R137" s="33">
        <v>8.9499999999999993</v>
      </c>
      <c r="S137" s="33">
        <v>71.92</v>
      </c>
      <c r="T137" s="33">
        <v>32.6</v>
      </c>
      <c r="U137" s="33">
        <v>11.12</v>
      </c>
      <c r="V137" s="56">
        <v>15.4</v>
      </c>
      <c r="W137" s="38">
        <v>15.4</v>
      </c>
      <c r="X137" s="36">
        <v>10.67</v>
      </c>
      <c r="Y137" s="41">
        <v>31.59</v>
      </c>
      <c r="Z137" s="45">
        <v>69.92</v>
      </c>
      <c r="AA137" s="39">
        <v>511.9</v>
      </c>
      <c r="AB137" s="36">
        <v>142</v>
      </c>
      <c r="AC137" s="36"/>
      <c r="AD137" s="41">
        <v>23.28</v>
      </c>
      <c r="AE137" s="39">
        <v>106.9</v>
      </c>
      <c r="AG137" s="86">
        <v>2020</v>
      </c>
      <c r="AH137" s="86"/>
      <c r="AI137" s="87">
        <f t="shared" si="32"/>
        <v>239.06666666666663</v>
      </c>
      <c r="AJ137" s="88">
        <f t="shared" si="33"/>
        <v>257.84500000000003</v>
      </c>
      <c r="AK137" s="89">
        <f t="shared" si="34"/>
        <v>170.9457142857143</v>
      </c>
      <c r="AL137" s="90">
        <f t="shared" si="35"/>
        <v>133.42321428571432</v>
      </c>
      <c r="AN137" s="86">
        <v>2020</v>
      </c>
      <c r="AO137" s="91">
        <f t="shared" si="28"/>
        <v>-1.1698271054099098E-2</v>
      </c>
      <c r="AP137" s="92">
        <f t="shared" si="29"/>
        <v>-2.0193010012475237E-2</v>
      </c>
      <c r="AQ137" s="93">
        <f t="shared" si="30"/>
        <v>-1.7440791562902225E-2</v>
      </c>
      <c r="AR137" s="94">
        <f t="shared" si="31"/>
        <v>-1.580630913982118E-2</v>
      </c>
      <c r="AS137" s="7">
        <f t="shared" si="36"/>
        <v>-7.7086495907729789E-3</v>
      </c>
      <c r="AU137" s="86">
        <v>2020</v>
      </c>
      <c r="AV137" s="91">
        <f t="shared" si="37"/>
        <v>2.3314213965699125E-2</v>
      </c>
      <c r="AW137" s="92">
        <f t="shared" si="38"/>
        <v>1.4166218714355097E-2</v>
      </c>
      <c r="AX137" s="93">
        <f t="shared" si="39"/>
        <v>1.6691093693579032E-2</v>
      </c>
      <c r="AY137" s="94">
        <f t="shared" si="40"/>
        <v>1.5549182444646821E-2</v>
      </c>
      <c r="AZ137" s="7">
        <f t="shared" si="41"/>
        <v>1.9993855606758811E-2</v>
      </c>
    </row>
    <row r="138" spans="1:52" x14ac:dyDescent="0.25">
      <c r="A138" s="7">
        <v>136</v>
      </c>
      <c r="B138" s="82">
        <v>4941.7299999999996</v>
      </c>
      <c r="C138" s="43">
        <v>404.65</v>
      </c>
      <c r="D138" s="35">
        <v>285.8</v>
      </c>
      <c r="E138" s="41">
        <v>753.4</v>
      </c>
      <c r="F138" s="36">
        <v>66.16</v>
      </c>
      <c r="G138" s="39">
        <v>96.86</v>
      </c>
      <c r="H138" s="45">
        <v>118.55</v>
      </c>
      <c r="I138" s="36">
        <v>89.74</v>
      </c>
      <c r="J138" s="36">
        <v>34.049999999999997</v>
      </c>
      <c r="K138" s="46">
        <v>112.36</v>
      </c>
      <c r="L138" s="36">
        <v>90.99</v>
      </c>
      <c r="M138" s="47">
        <v>37.51</v>
      </c>
      <c r="N138" s="33">
        <v>388.2</v>
      </c>
      <c r="O138" s="47">
        <v>18.59</v>
      </c>
      <c r="P138" s="33">
        <v>80.959999999999994</v>
      </c>
      <c r="Q138" s="47">
        <v>59.98</v>
      </c>
      <c r="R138" s="33">
        <v>9.01</v>
      </c>
      <c r="S138" s="33">
        <v>70</v>
      </c>
      <c r="T138" s="33">
        <v>32.49</v>
      </c>
      <c r="U138" s="33">
        <v>11.01</v>
      </c>
      <c r="V138" s="56">
        <v>15.31</v>
      </c>
      <c r="W138" s="38">
        <v>15.31</v>
      </c>
      <c r="X138" s="36">
        <v>10.88</v>
      </c>
      <c r="Y138" s="41">
        <v>30.48</v>
      </c>
      <c r="Z138" s="45">
        <v>68.72</v>
      </c>
      <c r="AA138" s="39">
        <v>506.5</v>
      </c>
      <c r="AB138" s="36">
        <v>140.69999999999999</v>
      </c>
      <c r="AC138" s="36"/>
      <c r="AD138" s="41">
        <v>23.14</v>
      </c>
      <c r="AE138" s="39">
        <v>105.45</v>
      </c>
      <c r="AG138" s="86">
        <v>2020</v>
      </c>
      <c r="AH138" s="86"/>
      <c r="AI138" s="87">
        <f t="shared" si="32"/>
        <v>236.27</v>
      </c>
      <c r="AJ138" s="88">
        <f t="shared" si="33"/>
        <v>252.63833333333335</v>
      </c>
      <c r="AK138" s="89">
        <f t="shared" si="34"/>
        <v>167.96428571428572</v>
      </c>
      <c r="AL138" s="90">
        <f t="shared" si="35"/>
        <v>131.31428571428572</v>
      </c>
      <c r="AN138" s="86">
        <v>2020</v>
      </c>
      <c r="AO138" s="91">
        <f t="shared" si="28"/>
        <v>3.1940858622197831E-2</v>
      </c>
      <c r="AP138" s="92">
        <f t="shared" si="29"/>
        <v>2.1809833556533459E-2</v>
      </c>
      <c r="AQ138" s="93">
        <f t="shared" si="30"/>
        <v>1.9732085902615364E-2</v>
      </c>
      <c r="AR138" s="94">
        <f t="shared" si="31"/>
        <v>2.0716383812010526E-2</v>
      </c>
      <c r="AS138" s="7">
        <f t="shared" si="36"/>
        <v>1.9721838303590047E-2</v>
      </c>
      <c r="AU138" s="86">
        <v>2020</v>
      </c>
      <c r="AV138" s="91">
        <f t="shared" si="37"/>
        <v>-1.1698271054099098E-2</v>
      </c>
      <c r="AW138" s="92">
        <f t="shared" si="38"/>
        <v>-2.0193010012475237E-2</v>
      </c>
      <c r="AX138" s="93">
        <f t="shared" si="39"/>
        <v>-1.7440791562902225E-2</v>
      </c>
      <c r="AY138" s="94">
        <f t="shared" si="40"/>
        <v>-1.580630913982118E-2</v>
      </c>
      <c r="AZ138" s="7">
        <f t="shared" si="41"/>
        <v>-7.7086495907729789E-3</v>
      </c>
    </row>
    <row r="139" spans="1:52" x14ac:dyDescent="0.25">
      <c r="A139" s="7">
        <v>137</v>
      </c>
      <c r="B139" s="82">
        <v>5039.1899999999996</v>
      </c>
      <c r="C139" s="43">
        <v>412.05</v>
      </c>
      <c r="D139" s="35">
        <v>291.10000000000002</v>
      </c>
      <c r="E139" s="41">
        <v>763.4</v>
      </c>
      <c r="F139" s="36">
        <v>69.22</v>
      </c>
      <c r="G139" s="39">
        <v>100.7</v>
      </c>
      <c r="H139" s="45">
        <v>120.45</v>
      </c>
      <c r="I139" s="36">
        <v>95.72</v>
      </c>
      <c r="J139" s="36">
        <v>34.33</v>
      </c>
      <c r="K139" s="46">
        <v>113.64</v>
      </c>
      <c r="L139" s="36">
        <v>93.16</v>
      </c>
      <c r="M139" s="47">
        <v>38.53</v>
      </c>
      <c r="N139" s="33">
        <v>395</v>
      </c>
      <c r="O139" s="47">
        <v>18.61</v>
      </c>
      <c r="P139" s="33">
        <v>83.86</v>
      </c>
      <c r="Q139" s="47">
        <v>60.54</v>
      </c>
      <c r="R139" s="33">
        <v>9.1300000000000008</v>
      </c>
      <c r="S139" s="33">
        <v>71.34</v>
      </c>
      <c r="T139" s="33">
        <v>32.97</v>
      </c>
      <c r="U139" s="33">
        <v>11.18</v>
      </c>
      <c r="V139" s="56">
        <v>15.73</v>
      </c>
      <c r="W139" s="38">
        <v>15.73</v>
      </c>
      <c r="X139" s="36">
        <v>10.93</v>
      </c>
      <c r="Y139" s="41">
        <v>30.69</v>
      </c>
      <c r="Z139" s="45">
        <v>69.459999999999994</v>
      </c>
      <c r="AA139" s="39">
        <v>523.70000000000005</v>
      </c>
      <c r="AB139" s="36">
        <v>141.4</v>
      </c>
      <c r="AC139" s="36"/>
      <c r="AD139" s="41">
        <v>23.35</v>
      </c>
      <c r="AE139" s="39">
        <v>107.05</v>
      </c>
      <c r="AG139" s="86">
        <v>2020</v>
      </c>
      <c r="AH139" s="86"/>
      <c r="AI139" s="87">
        <f t="shared" si="32"/>
        <v>243.81666666666669</v>
      </c>
      <c r="AJ139" s="88">
        <f t="shared" si="33"/>
        <v>258.14833333333337</v>
      </c>
      <c r="AK139" s="89">
        <f t="shared" si="34"/>
        <v>171.27857142857144</v>
      </c>
      <c r="AL139" s="90">
        <f t="shared" si="35"/>
        <v>134.03464285714287</v>
      </c>
      <c r="AN139" s="86">
        <v>2020</v>
      </c>
      <c r="AO139" s="91">
        <f t="shared" si="28"/>
        <v>-1.1073894319502427E-2</v>
      </c>
      <c r="AP139" s="92">
        <f t="shared" si="29"/>
        <v>-1.5869429075015217E-2</v>
      </c>
      <c r="AQ139" s="93">
        <f t="shared" si="30"/>
        <v>-1.1751949622586598E-2</v>
      </c>
      <c r="AR139" s="94">
        <f t="shared" si="31"/>
        <v>-1.1766680788815279E-2</v>
      </c>
      <c r="AS139" s="7">
        <f t="shared" si="36"/>
        <v>1.8117991185091474E-3</v>
      </c>
      <c r="AU139" s="86">
        <v>2020</v>
      </c>
      <c r="AV139" s="91">
        <f t="shared" si="37"/>
        <v>3.1940858622197831E-2</v>
      </c>
      <c r="AW139" s="92">
        <f t="shared" si="38"/>
        <v>2.1809833556533459E-2</v>
      </c>
      <c r="AX139" s="93">
        <f t="shared" si="39"/>
        <v>1.9732085902615364E-2</v>
      </c>
      <c r="AY139" s="94">
        <f t="shared" si="40"/>
        <v>2.0716383812010526E-2</v>
      </c>
      <c r="AZ139" s="7">
        <f t="shared" si="41"/>
        <v>1.9721838303590047E-2</v>
      </c>
    </row>
    <row r="140" spans="1:52" x14ac:dyDescent="0.25">
      <c r="A140" s="7">
        <v>138</v>
      </c>
      <c r="B140" s="82">
        <v>5048.32</v>
      </c>
      <c r="C140" s="43">
        <v>408.15</v>
      </c>
      <c r="D140" s="35">
        <v>287.10000000000002</v>
      </c>
      <c r="E140" s="41">
        <v>747</v>
      </c>
      <c r="F140" s="36">
        <v>67</v>
      </c>
      <c r="G140" s="39">
        <v>100.65</v>
      </c>
      <c r="H140" s="45">
        <v>118.4</v>
      </c>
      <c r="I140" s="36">
        <v>94.02</v>
      </c>
      <c r="J140" s="36">
        <v>34.42</v>
      </c>
      <c r="K140" s="46">
        <v>114.67</v>
      </c>
      <c r="L140" s="36">
        <v>92.42</v>
      </c>
      <c r="M140" s="47">
        <v>38.56</v>
      </c>
      <c r="N140" s="33">
        <v>389.4</v>
      </c>
      <c r="O140" s="47">
        <v>18.71</v>
      </c>
      <c r="P140" s="33">
        <v>83.52</v>
      </c>
      <c r="Q140" s="47">
        <v>60.24</v>
      </c>
      <c r="R140" s="33">
        <v>9.2200000000000006</v>
      </c>
      <c r="S140" s="33">
        <v>70.540000000000006</v>
      </c>
      <c r="T140" s="33">
        <v>32.92</v>
      </c>
      <c r="U140" s="33">
        <v>11.28</v>
      </c>
      <c r="V140" s="56">
        <v>15.96</v>
      </c>
      <c r="W140" s="38">
        <v>15.96</v>
      </c>
      <c r="X140" s="36">
        <v>10.99</v>
      </c>
      <c r="Y140" s="41">
        <v>30.68</v>
      </c>
      <c r="Z140" s="45">
        <v>70.72</v>
      </c>
      <c r="AA140" s="39">
        <v>517</v>
      </c>
      <c r="AB140" s="36">
        <v>140.30000000000001</v>
      </c>
      <c r="AC140" s="36"/>
      <c r="AD140" s="41">
        <v>23.28</v>
      </c>
      <c r="AE140" s="39">
        <v>105.7</v>
      </c>
      <c r="AG140" s="86">
        <v>2020</v>
      </c>
      <c r="AH140" s="86"/>
      <c r="AI140" s="87">
        <f t="shared" si="32"/>
        <v>241.11666666666667</v>
      </c>
      <c r="AJ140" s="88">
        <f t="shared" si="33"/>
        <v>254.05166666666665</v>
      </c>
      <c r="AK140" s="89">
        <f t="shared" si="34"/>
        <v>169.26571428571427</v>
      </c>
      <c r="AL140" s="90">
        <f t="shared" si="35"/>
        <v>132.45750000000001</v>
      </c>
      <c r="AN140" s="86">
        <v>2020</v>
      </c>
      <c r="AO140" s="91">
        <f t="shared" si="28"/>
        <v>-1.3824566254232987E-4</v>
      </c>
      <c r="AP140" s="92">
        <f t="shared" si="29"/>
        <v>2.7553450413631566E-3</v>
      </c>
      <c r="AQ140" s="93">
        <f t="shared" si="30"/>
        <v>1.6753034113736992E-3</v>
      </c>
      <c r="AR140" s="94">
        <f t="shared" si="31"/>
        <v>1.3211784912129613E-4</v>
      </c>
      <c r="AS140" s="7">
        <f t="shared" si="36"/>
        <v>-6.437785243407708E-4</v>
      </c>
      <c r="AU140" s="86">
        <v>2020</v>
      </c>
      <c r="AV140" s="91">
        <f t="shared" si="37"/>
        <v>-1.1073894319502427E-2</v>
      </c>
      <c r="AW140" s="92">
        <f t="shared" si="38"/>
        <v>-1.5869429075015217E-2</v>
      </c>
      <c r="AX140" s="93">
        <f t="shared" si="39"/>
        <v>-1.1751949622586598E-2</v>
      </c>
      <c r="AY140" s="94">
        <f t="shared" si="40"/>
        <v>-1.1766680788815279E-2</v>
      </c>
      <c r="AZ140" s="7">
        <f t="shared" si="41"/>
        <v>1.8117991185091474E-3</v>
      </c>
    </row>
    <row r="141" spans="1:52" x14ac:dyDescent="0.25">
      <c r="A141" s="7">
        <v>139</v>
      </c>
      <c r="B141" s="82">
        <v>5045.07</v>
      </c>
      <c r="C141" s="43">
        <v>410.25</v>
      </c>
      <c r="D141" s="35">
        <v>290.3</v>
      </c>
      <c r="E141" s="41">
        <v>750.8</v>
      </c>
      <c r="F141" s="36">
        <v>65.900000000000006</v>
      </c>
      <c r="G141" s="39">
        <v>100.95</v>
      </c>
      <c r="H141" s="45">
        <v>118.05</v>
      </c>
      <c r="I141" s="36">
        <v>93.12</v>
      </c>
      <c r="J141" s="36">
        <v>33.83</v>
      </c>
      <c r="K141" s="46">
        <v>114.71</v>
      </c>
      <c r="L141" s="36">
        <v>92.71</v>
      </c>
      <c r="M141" s="47">
        <v>37.979999999999997</v>
      </c>
      <c r="N141" s="33">
        <v>389.4</v>
      </c>
      <c r="O141" s="47">
        <v>18.37</v>
      </c>
      <c r="P141" s="33">
        <v>82.46</v>
      </c>
      <c r="Q141" s="47">
        <v>60.1</v>
      </c>
      <c r="R141" s="33">
        <v>9.11</v>
      </c>
      <c r="S141" s="33">
        <v>69.2</v>
      </c>
      <c r="T141" s="33">
        <v>32.57</v>
      </c>
      <c r="U141" s="33">
        <v>11.15</v>
      </c>
      <c r="V141" s="56">
        <v>15.7</v>
      </c>
      <c r="W141" s="38">
        <v>15.7</v>
      </c>
      <c r="X141" s="36">
        <v>11.01</v>
      </c>
      <c r="Y141" s="41">
        <v>30.96</v>
      </c>
      <c r="Z141" s="45">
        <v>70.02</v>
      </c>
      <c r="AA141" s="39">
        <v>515.4</v>
      </c>
      <c r="AB141" s="36">
        <v>139.15</v>
      </c>
      <c r="AC141" s="36"/>
      <c r="AD141" s="41">
        <v>23.5</v>
      </c>
      <c r="AE141" s="39">
        <v>106.9</v>
      </c>
      <c r="AG141" s="86">
        <v>2020</v>
      </c>
      <c r="AH141" s="86"/>
      <c r="AI141" s="87">
        <f t="shared" si="32"/>
        <v>241.08333333333334</v>
      </c>
      <c r="AJ141" s="88">
        <f t="shared" si="33"/>
        <v>254.75166666666669</v>
      </c>
      <c r="AK141" s="89">
        <f t="shared" si="34"/>
        <v>169.54928571428573</v>
      </c>
      <c r="AL141" s="90">
        <f t="shared" si="35"/>
        <v>132.47499999999999</v>
      </c>
      <c r="AN141" s="86">
        <v>2020</v>
      </c>
      <c r="AO141" s="91">
        <f t="shared" si="28"/>
        <v>1.6591773245764698E-3</v>
      </c>
      <c r="AP141" s="92">
        <f t="shared" si="29"/>
        <v>7.1442123375050131E-3</v>
      </c>
      <c r="AQ141" s="93">
        <f t="shared" si="30"/>
        <v>6.4119577535398107E-3</v>
      </c>
      <c r="AR141" s="94">
        <f t="shared" si="31"/>
        <v>5.3541099398811505E-3</v>
      </c>
      <c r="AS141" s="7">
        <f t="shared" si="36"/>
        <v>-5.9384706257792335E-3</v>
      </c>
      <c r="AU141" s="86">
        <v>2020</v>
      </c>
      <c r="AV141" s="91">
        <f t="shared" si="37"/>
        <v>-1.3824566254232987E-4</v>
      </c>
      <c r="AW141" s="92">
        <f t="shared" si="38"/>
        <v>2.7553450413631566E-3</v>
      </c>
      <c r="AX141" s="93">
        <f t="shared" si="39"/>
        <v>1.6753034113736992E-3</v>
      </c>
      <c r="AY141" s="94">
        <f t="shared" si="40"/>
        <v>1.3211784912129613E-4</v>
      </c>
      <c r="AZ141" s="7">
        <f t="shared" si="41"/>
        <v>-6.437785243407708E-4</v>
      </c>
    </row>
    <row r="142" spans="1:52" x14ac:dyDescent="0.25">
      <c r="A142" s="7">
        <v>140</v>
      </c>
      <c r="B142" s="82">
        <v>5015.1099999999997</v>
      </c>
      <c r="C142" s="43">
        <v>412.8</v>
      </c>
      <c r="D142" s="35">
        <v>290</v>
      </c>
      <c r="E142" s="41">
        <v>759.2</v>
      </c>
      <c r="F142" s="36">
        <v>65.709999999999994</v>
      </c>
      <c r="G142" s="39">
        <v>101.15</v>
      </c>
      <c r="H142" s="45">
        <v>117.25</v>
      </c>
      <c r="I142" s="36">
        <v>93.2</v>
      </c>
      <c r="J142" s="36">
        <v>33.21</v>
      </c>
      <c r="K142" s="46">
        <v>115.79</v>
      </c>
      <c r="L142" s="36">
        <v>93.78</v>
      </c>
      <c r="M142" s="47">
        <v>38.01</v>
      </c>
      <c r="N142" s="33">
        <v>391.2</v>
      </c>
      <c r="O142" s="47">
        <v>18.510000000000002</v>
      </c>
      <c r="P142" s="33">
        <v>82.22</v>
      </c>
      <c r="Q142" s="47">
        <v>60.76</v>
      </c>
      <c r="R142" s="33">
        <v>9.1300000000000008</v>
      </c>
      <c r="S142" s="33">
        <v>70.5</v>
      </c>
      <c r="T142" s="33">
        <v>33.090000000000003</v>
      </c>
      <c r="U142" s="33">
        <v>11.4</v>
      </c>
      <c r="V142" s="56">
        <v>15.7</v>
      </c>
      <c r="W142" s="38">
        <v>15.7</v>
      </c>
      <c r="X142" s="36">
        <v>11.11</v>
      </c>
      <c r="Y142" s="41">
        <v>32.130000000000003</v>
      </c>
      <c r="Z142" s="45">
        <v>70.66</v>
      </c>
      <c r="AA142" s="39">
        <v>515.79999999999995</v>
      </c>
      <c r="AB142" s="36">
        <v>140</v>
      </c>
      <c r="AC142" s="36"/>
      <c r="AD142" s="41">
        <v>23.65</v>
      </c>
      <c r="AE142" s="39">
        <v>107.5</v>
      </c>
      <c r="AG142" s="86">
        <v>2020</v>
      </c>
      <c r="AH142" s="86"/>
      <c r="AI142" s="87">
        <f t="shared" si="32"/>
        <v>241.48333333333332</v>
      </c>
      <c r="AJ142" s="88">
        <f t="shared" si="33"/>
        <v>256.57166666666666</v>
      </c>
      <c r="AK142" s="89">
        <f t="shared" si="34"/>
        <v>170.63642857142858</v>
      </c>
      <c r="AL142" s="90">
        <f t="shared" si="35"/>
        <v>133.18428571428575</v>
      </c>
      <c r="AN142" s="86">
        <v>2020</v>
      </c>
      <c r="AO142" s="91">
        <f t="shared" si="28"/>
        <v>8.2131271999449675E-3</v>
      </c>
      <c r="AP142" s="92">
        <f t="shared" si="29"/>
        <v>3.9365219594265054E-3</v>
      </c>
      <c r="AQ142" s="93">
        <f t="shared" si="30"/>
        <v>1.7246359218218738E-3</v>
      </c>
      <c r="AR142" s="94">
        <f t="shared" si="31"/>
        <v>2.705703161033348E-3</v>
      </c>
      <c r="AS142" s="7">
        <f t="shared" si="36"/>
        <v>1.6412401721996209E-2</v>
      </c>
      <c r="AU142" s="86">
        <v>2020</v>
      </c>
      <c r="AV142" s="91">
        <f t="shared" si="37"/>
        <v>1.6591773245764698E-3</v>
      </c>
      <c r="AW142" s="92">
        <f t="shared" si="38"/>
        <v>7.1442123375050131E-3</v>
      </c>
      <c r="AX142" s="93">
        <f t="shared" si="39"/>
        <v>6.4119577535398107E-3</v>
      </c>
      <c r="AY142" s="94">
        <f t="shared" si="40"/>
        <v>5.3541099398811505E-3</v>
      </c>
      <c r="AZ142" s="7">
        <f t="shared" si="41"/>
        <v>-5.9384706257792335E-3</v>
      </c>
    </row>
    <row r="143" spans="1:52" x14ac:dyDescent="0.25">
      <c r="A143" s="7">
        <v>141</v>
      </c>
      <c r="B143" s="82">
        <v>5097.42</v>
      </c>
      <c r="C143" s="43">
        <v>409.95</v>
      </c>
      <c r="D143" s="35">
        <v>289.60000000000002</v>
      </c>
      <c r="E143" s="41">
        <v>758.4</v>
      </c>
      <c r="F143" s="36">
        <v>68.05</v>
      </c>
      <c r="G143" s="39">
        <v>100.7</v>
      </c>
      <c r="H143" s="45">
        <v>117.9</v>
      </c>
      <c r="I143" s="36">
        <v>93.58</v>
      </c>
      <c r="J143" s="36">
        <v>33.76</v>
      </c>
      <c r="K143" s="46">
        <v>115.66</v>
      </c>
      <c r="L143" s="36">
        <v>92.22</v>
      </c>
      <c r="M143" s="47">
        <v>38.54</v>
      </c>
      <c r="N143" s="33">
        <v>390.4</v>
      </c>
      <c r="O143" s="47">
        <v>18.5</v>
      </c>
      <c r="P143" s="33">
        <v>82.36</v>
      </c>
      <c r="Q143" s="47">
        <v>60.84</v>
      </c>
      <c r="R143" s="33">
        <v>9.2100000000000009</v>
      </c>
      <c r="S143" s="33">
        <v>72.319999999999993</v>
      </c>
      <c r="T143" s="33">
        <v>33.799999999999997</v>
      </c>
      <c r="U143" s="33">
        <v>11.31</v>
      </c>
      <c r="V143" s="56">
        <v>15.67</v>
      </c>
      <c r="W143" s="38">
        <v>15.67</v>
      </c>
      <c r="X143" s="36">
        <v>10.94</v>
      </c>
      <c r="Y143" s="41">
        <v>32.479999999999997</v>
      </c>
      <c r="Z143" s="45">
        <v>70.48</v>
      </c>
      <c r="AA143" s="39">
        <v>521.5</v>
      </c>
      <c r="AB143" s="36">
        <v>143</v>
      </c>
      <c r="AC143" s="36"/>
      <c r="AD143" s="41">
        <v>24.21</v>
      </c>
      <c r="AE143" s="39">
        <v>108.2</v>
      </c>
      <c r="AG143" s="86">
        <v>2020</v>
      </c>
      <c r="AH143" s="86"/>
      <c r="AI143" s="87">
        <f t="shared" si="32"/>
        <v>243.4666666666667</v>
      </c>
      <c r="AJ143" s="88">
        <f t="shared" si="33"/>
        <v>257.58166666666665</v>
      </c>
      <c r="AK143" s="89">
        <f t="shared" si="34"/>
        <v>170.93071428571426</v>
      </c>
      <c r="AL143" s="90">
        <f t="shared" si="35"/>
        <v>133.54464285714286</v>
      </c>
      <c r="AN143" s="86">
        <v>2020</v>
      </c>
      <c r="AO143" s="91">
        <f t="shared" si="28"/>
        <v>-2.1563526834611286E-2</v>
      </c>
      <c r="AP143" s="92">
        <f t="shared" si="29"/>
        <v>-1.708843150068912E-2</v>
      </c>
      <c r="AQ143" s="93">
        <f t="shared" si="30"/>
        <v>-1.5373814787110628E-2</v>
      </c>
      <c r="AR143" s="94">
        <f t="shared" si="31"/>
        <v>-1.5631476900447992E-2</v>
      </c>
      <c r="AS143" s="7">
        <f t="shared" si="36"/>
        <v>-1.3524488859069983E-2</v>
      </c>
      <c r="AU143" s="86">
        <v>2020</v>
      </c>
      <c r="AV143" s="91">
        <f t="shared" si="37"/>
        <v>8.2131271999449675E-3</v>
      </c>
      <c r="AW143" s="92">
        <f t="shared" si="38"/>
        <v>3.9365219594265054E-3</v>
      </c>
      <c r="AX143" s="93">
        <f t="shared" si="39"/>
        <v>1.7246359218218738E-3</v>
      </c>
      <c r="AY143" s="94">
        <f t="shared" si="40"/>
        <v>2.705703161033348E-3</v>
      </c>
      <c r="AZ143" s="7">
        <f t="shared" si="41"/>
        <v>1.6412401721996209E-2</v>
      </c>
    </row>
    <row r="144" spans="1:52" x14ac:dyDescent="0.25">
      <c r="A144" s="7">
        <v>142</v>
      </c>
      <c r="B144" s="82">
        <v>5028.4799999999996</v>
      </c>
      <c r="C144" s="43">
        <v>404</v>
      </c>
      <c r="D144" s="35">
        <v>287.10000000000002</v>
      </c>
      <c r="E144" s="41">
        <v>749</v>
      </c>
      <c r="F144" s="36">
        <v>67.11</v>
      </c>
      <c r="G144" s="39">
        <v>101.15</v>
      </c>
      <c r="H144" s="45">
        <v>115.4</v>
      </c>
      <c r="I144" s="36">
        <v>91.46</v>
      </c>
      <c r="J144" s="36">
        <v>32.700000000000003</v>
      </c>
      <c r="K144" s="46">
        <v>115.29</v>
      </c>
      <c r="L144" s="36">
        <v>91.01</v>
      </c>
      <c r="M144" s="47">
        <v>37.799999999999997</v>
      </c>
      <c r="N144" s="33">
        <v>382.4</v>
      </c>
      <c r="O144" s="47">
        <v>18.3</v>
      </c>
      <c r="P144" s="33">
        <v>81.92</v>
      </c>
      <c r="Q144" s="47">
        <v>60.08</v>
      </c>
      <c r="R144" s="33">
        <v>9</v>
      </c>
      <c r="S144" s="33">
        <v>70.06</v>
      </c>
      <c r="T144" s="33">
        <v>34</v>
      </c>
      <c r="U144" s="33">
        <v>11.23</v>
      </c>
      <c r="V144" s="56">
        <v>15.25</v>
      </c>
      <c r="W144" s="38">
        <v>15.25</v>
      </c>
      <c r="X144" s="36">
        <v>10.87</v>
      </c>
      <c r="Y144" s="41">
        <v>31.98</v>
      </c>
      <c r="Z144" s="45">
        <v>71.040000000000006</v>
      </c>
      <c r="AA144" s="39">
        <v>506</v>
      </c>
      <c r="AB144" s="36">
        <v>140.44999999999999</v>
      </c>
      <c r="AC144" s="36"/>
      <c r="AD144" s="41">
        <v>23.45</v>
      </c>
      <c r="AE144" s="39">
        <v>107.5</v>
      </c>
      <c r="AG144" s="86">
        <v>2020</v>
      </c>
      <c r="AH144" s="86"/>
      <c r="AI144" s="87">
        <f t="shared" si="32"/>
        <v>238.21666666666667</v>
      </c>
      <c r="AJ144" s="88">
        <f t="shared" si="33"/>
        <v>253.17999999999998</v>
      </c>
      <c r="AK144" s="89">
        <f t="shared" si="34"/>
        <v>168.30285714285716</v>
      </c>
      <c r="AL144" s="90">
        <f t="shared" si="35"/>
        <v>131.45714285714286</v>
      </c>
      <c r="AN144" s="86">
        <v>2020</v>
      </c>
      <c r="AO144" s="91">
        <f t="shared" si="28"/>
        <v>-5.9469670468062083E-3</v>
      </c>
      <c r="AP144" s="92">
        <f t="shared" si="29"/>
        <v>-1.3824156726438342E-3</v>
      </c>
      <c r="AQ144" s="93">
        <f t="shared" si="30"/>
        <v>1.0185719621074727E-4</v>
      </c>
      <c r="AR144" s="94">
        <f t="shared" si="31"/>
        <v>5.0260812866771796E-4</v>
      </c>
      <c r="AS144" s="7">
        <f t="shared" si="36"/>
        <v>-1.8434994272622199E-3</v>
      </c>
      <c r="AU144" s="86">
        <v>2020</v>
      </c>
      <c r="AV144" s="91">
        <f t="shared" si="37"/>
        <v>-2.1563526834611286E-2</v>
      </c>
      <c r="AW144" s="92">
        <f t="shared" si="38"/>
        <v>-1.708843150068912E-2</v>
      </c>
      <c r="AX144" s="93">
        <f t="shared" si="39"/>
        <v>-1.5373814787110628E-2</v>
      </c>
      <c r="AY144" s="94">
        <f t="shared" si="40"/>
        <v>-1.5631476900447992E-2</v>
      </c>
      <c r="AZ144" s="7">
        <f t="shared" si="41"/>
        <v>-1.3524488859069983E-2</v>
      </c>
    </row>
    <row r="145" spans="1:52" x14ac:dyDescent="0.25">
      <c r="A145" s="7">
        <v>143</v>
      </c>
      <c r="B145" s="82">
        <v>5019.21</v>
      </c>
      <c r="C145" s="43">
        <v>403.6</v>
      </c>
      <c r="D145" s="35">
        <v>291.3</v>
      </c>
      <c r="E145" s="41">
        <v>752</v>
      </c>
      <c r="F145" s="36">
        <v>65.28</v>
      </c>
      <c r="G145" s="39">
        <v>100.6</v>
      </c>
      <c r="H145" s="45">
        <v>116.7</v>
      </c>
      <c r="I145" s="36">
        <v>88.96</v>
      </c>
      <c r="J145" s="36">
        <v>32.53</v>
      </c>
      <c r="K145" s="46">
        <v>116.2</v>
      </c>
      <c r="L145" s="36">
        <v>90.6</v>
      </c>
      <c r="M145" s="47">
        <v>37.57</v>
      </c>
      <c r="N145" s="33">
        <v>381.6</v>
      </c>
      <c r="O145" s="47">
        <v>18.170000000000002</v>
      </c>
      <c r="P145" s="33">
        <v>80.64</v>
      </c>
      <c r="Q145" s="47">
        <v>60.98</v>
      </c>
      <c r="R145" s="33">
        <v>8.99</v>
      </c>
      <c r="S145" s="33">
        <v>71.260000000000005</v>
      </c>
      <c r="T145" s="33">
        <v>34.15</v>
      </c>
      <c r="U145" s="33">
        <v>11.11</v>
      </c>
      <c r="V145" s="56">
        <v>15.02</v>
      </c>
      <c r="W145" s="38">
        <v>15.02</v>
      </c>
      <c r="X145" s="36">
        <v>10.83</v>
      </c>
      <c r="Y145" s="41">
        <v>30.77</v>
      </c>
      <c r="Z145" s="45">
        <v>71.260000000000005</v>
      </c>
      <c r="AA145" s="39">
        <v>503.3</v>
      </c>
      <c r="AB145" s="36">
        <v>143.9</v>
      </c>
      <c r="AC145" s="36"/>
      <c r="AD145" s="41">
        <v>23.81</v>
      </c>
      <c r="AE145" s="39">
        <v>106.5</v>
      </c>
      <c r="AG145" s="86">
        <v>2020</v>
      </c>
      <c r="AH145" s="86"/>
      <c r="AI145" s="87">
        <f t="shared" si="32"/>
        <v>236.79999999999998</v>
      </c>
      <c r="AJ145" s="88">
        <f t="shared" si="33"/>
        <v>252.83</v>
      </c>
      <c r="AK145" s="89">
        <f t="shared" si="34"/>
        <v>168.32</v>
      </c>
      <c r="AL145" s="90">
        <f t="shared" si="35"/>
        <v>131.52321428571429</v>
      </c>
      <c r="AN145" s="86">
        <v>2020</v>
      </c>
      <c r="AO145" s="91">
        <f t="shared" si="28"/>
        <v>-1.7201576576576415E-2</v>
      </c>
      <c r="AP145" s="92">
        <f t="shared" si="29"/>
        <v>-1.6440559532755979E-2</v>
      </c>
      <c r="AQ145" s="93">
        <f t="shared" si="30"/>
        <v>-1.473384030418245E-2</v>
      </c>
      <c r="AR145" s="94">
        <f t="shared" si="31"/>
        <v>-1.586086106472253E-2</v>
      </c>
      <c r="AS145" s="7">
        <f t="shared" si="36"/>
        <v>-1.8688199935846514E-2</v>
      </c>
      <c r="AU145" s="86">
        <v>2020</v>
      </c>
      <c r="AV145" s="91">
        <f t="shared" si="37"/>
        <v>-5.9469670468062083E-3</v>
      </c>
      <c r="AW145" s="92">
        <f t="shared" si="38"/>
        <v>-1.3824156726438342E-3</v>
      </c>
      <c r="AX145" s="93">
        <f t="shared" si="39"/>
        <v>1.0185719621074727E-4</v>
      </c>
      <c r="AY145" s="94">
        <f t="shared" si="40"/>
        <v>5.0260812866771796E-4</v>
      </c>
      <c r="AZ145" s="7">
        <f t="shared" si="41"/>
        <v>-1.8434994272622199E-3</v>
      </c>
    </row>
    <row r="146" spans="1:52" x14ac:dyDescent="0.25">
      <c r="A146" s="7">
        <v>144</v>
      </c>
      <c r="B146" s="82">
        <v>4925.41</v>
      </c>
      <c r="C146" s="43">
        <v>399.1</v>
      </c>
      <c r="D146" s="35">
        <v>284.89999999999998</v>
      </c>
      <c r="E146" s="41">
        <v>741.6</v>
      </c>
      <c r="F146" s="36">
        <v>63.93</v>
      </c>
      <c r="G146" s="39">
        <v>99.18</v>
      </c>
      <c r="H146" s="45">
        <v>114.8</v>
      </c>
      <c r="I146" s="36">
        <v>88.54</v>
      </c>
      <c r="J146" s="36">
        <v>32.65</v>
      </c>
      <c r="K146" s="46">
        <v>114.96</v>
      </c>
      <c r="L146" s="36">
        <v>88.33</v>
      </c>
      <c r="M146" s="47">
        <v>37.14</v>
      </c>
      <c r="N146" s="33">
        <v>375.2</v>
      </c>
      <c r="O146" s="47">
        <v>17.91</v>
      </c>
      <c r="P146" s="33">
        <v>79.400000000000006</v>
      </c>
      <c r="Q146" s="47">
        <v>60.74</v>
      </c>
      <c r="R146" s="33">
        <v>8.91</v>
      </c>
      <c r="S146" s="33">
        <v>66.8</v>
      </c>
      <c r="T146" s="33">
        <v>33.32</v>
      </c>
      <c r="U146" s="33">
        <v>10.92</v>
      </c>
      <c r="V146" s="56">
        <v>14.69</v>
      </c>
      <c r="W146" s="38">
        <v>14.69</v>
      </c>
      <c r="X146" s="36">
        <v>10.64</v>
      </c>
      <c r="Y146" s="41">
        <v>29.16</v>
      </c>
      <c r="Z146" s="45">
        <v>70.38</v>
      </c>
      <c r="AA146" s="39">
        <v>495</v>
      </c>
      <c r="AB146" s="36">
        <v>144.25</v>
      </c>
      <c r="AC146" s="36"/>
      <c r="AD146" s="41">
        <v>23.1</v>
      </c>
      <c r="AE146" s="39">
        <v>104</v>
      </c>
      <c r="AG146" s="86">
        <v>2020</v>
      </c>
      <c r="AH146" s="86"/>
      <c r="AI146" s="87">
        <f t="shared" si="32"/>
        <v>232.72666666666669</v>
      </c>
      <c r="AJ146" s="88">
        <f t="shared" si="33"/>
        <v>248.67333333333332</v>
      </c>
      <c r="AK146" s="89">
        <f t="shared" si="34"/>
        <v>165.84</v>
      </c>
      <c r="AL146" s="90">
        <f t="shared" si="35"/>
        <v>129.43714285714285</v>
      </c>
      <c r="AN146" s="86">
        <v>2020</v>
      </c>
      <c r="AO146" s="91">
        <f t="shared" si="28"/>
        <v>3.3945400899479941E-3</v>
      </c>
      <c r="AP146" s="92">
        <f t="shared" si="29"/>
        <v>6.2196723948421337E-3</v>
      </c>
      <c r="AQ146" s="93">
        <f t="shared" si="30"/>
        <v>4.1606367583210888E-3</v>
      </c>
      <c r="AR146" s="94">
        <f t="shared" si="31"/>
        <v>1.633445908659679E-3</v>
      </c>
      <c r="AS146" s="7">
        <f t="shared" si="36"/>
        <v>-4.5072389912723099E-4</v>
      </c>
      <c r="AU146" s="86">
        <v>2020</v>
      </c>
      <c r="AV146" s="91">
        <f t="shared" si="37"/>
        <v>-1.7201576576576415E-2</v>
      </c>
      <c r="AW146" s="92">
        <f t="shared" si="38"/>
        <v>-1.6440559532755979E-2</v>
      </c>
      <c r="AX146" s="93">
        <f t="shared" si="39"/>
        <v>-1.473384030418245E-2</v>
      </c>
      <c r="AY146" s="94">
        <f t="shared" si="40"/>
        <v>-1.586086106472253E-2</v>
      </c>
      <c r="AZ146" s="7">
        <f t="shared" si="41"/>
        <v>-1.8688199935846514E-2</v>
      </c>
    </row>
    <row r="147" spans="1:52" x14ac:dyDescent="0.25">
      <c r="A147" s="7">
        <v>145</v>
      </c>
      <c r="B147" s="82">
        <v>4923.1899999999996</v>
      </c>
      <c r="C147" s="43">
        <v>401.4</v>
      </c>
      <c r="D147" s="35">
        <v>285.60000000000002</v>
      </c>
      <c r="E147" s="41">
        <v>747.6</v>
      </c>
      <c r="F147" s="36">
        <v>61.92</v>
      </c>
      <c r="G147" s="39">
        <v>100.65</v>
      </c>
      <c r="H147" s="45">
        <v>114.75</v>
      </c>
      <c r="I147" s="36">
        <v>86.96</v>
      </c>
      <c r="J147" s="36">
        <v>32.39</v>
      </c>
      <c r="K147" s="46">
        <v>115.41</v>
      </c>
      <c r="L147" s="36">
        <v>88.64</v>
      </c>
      <c r="M147" s="47">
        <v>36.32</v>
      </c>
      <c r="N147" s="33">
        <v>378</v>
      </c>
      <c r="O147" s="47">
        <v>17.77</v>
      </c>
      <c r="P147" s="33">
        <v>78.84</v>
      </c>
      <c r="Q147" s="47">
        <v>59.84</v>
      </c>
      <c r="R147" s="33">
        <v>8.7200000000000006</v>
      </c>
      <c r="S147" s="33">
        <v>64.959999999999994</v>
      </c>
      <c r="T147" s="33">
        <v>33.21</v>
      </c>
      <c r="U147" s="33">
        <v>10.83</v>
      </c>
      <c r="V147" s="56">
        <v>14.13</v>
      </c>
      <c r="W147" s="38">
        <v>14.13</v>
      </c>
      <c r="X147" s="36">
        <v>10.39</v>
      </c>
      <c r="Y147" s="41">
        <v>29.85</v>
      </c>
      <c r="Z147" s="45">
        <v>70.48</v>
      </c>
      <c r="AA147" s="39">
        <v>496.75</v>
      </c>
      <c r="AB147" s="36">
        <v>144.15</v>
      </c>
      <c r="AC147" s="36"/>
      <c r="AD147" s="41">
        <v>23.32</v>
      </c>
      <c r="AE147" s="39">
        <v>103.15</v>
      </c>
      <c r="AG147" s="86">
        <v>2020</v>
      </c>
      <c r="AH147" s="86"/>
      <c r="AI147" s="87">
        <f t="shared" si="32"/>
        <v>233.51666666666665</v>
      </c>
      <c r="AJ147" s="88">
        <f t="shared" si="33"/>
        <v>250.22000000000003</v>
      </c>
      <c r="AK147" s="89">
        <f t="shared" si="34"/>
        <v>166.52999999999997</v>
      </c>
      <c r="AL147" s="90">
        <f t="shared" si="35"/>
        <v>129.64857142857144</v>
      </c>
      <c r="AN147" s="86">
        <v>2020</v>
      </c>
      <c r="AO147" s="91">
        <f t="shared" si="28"/>
        <v>-1.8442652201841311E-2</v>
      </c>
      <c r="AP147" s="92">
        <f t="shared" si="29"/>
        <v>-1.9589427970053034E-2</v>
      </c>
      <c r="AQ147" s="93">
        <f t="shared" si="30"/>
        <v>-1.8739652229113588E-2</v>
      </c>
      <c r="AR147" s="94">
        <f t="shared" si="31"/>
        <v>-1.5371223306962039E-2</v>
      </c>
      <c r="AS147" s="7">
        <f t="shared" si="36"/>
        <v>-6.0042370901792321E-3</v>
      </c>
      <c r="AU147" s="86">
        <v>2020</v>
      </c>
      <c r="AV147" s="91">
        <f t="shared" si="37"/>
        <v>3.3945400899479941E-3</v>
      </c>
      <c r="AW147" s="92">
        <f t="shared" si="38"/>
        <v>6.2196723948421337E-3</v>
      </c>
      <c r="AX147" s="93">
        <f t="shared" si="39"/>
        <v>4.1606367583210888E-3</v>
      </c>
      <c r="AY147" s="94">
        <f t="shared" si="40"/>
        <v>1.633445908659679E-3</v>
      </c>
      <c r="AZ147" s="7">
        <f t="shared" si="41"/>
        <v>-4.5072389912723099E-4</v>
      </c>
    </row>
    <row r="148" spans="1:52" x14ac:dyDescent="0.25">
      <c r="A148" s="7">
        <v>146</v>
      </c>
      <c r="B148" s="82">
        <v>4893.63</v>
      </c>
      <c r="C148" s="43">
        <v>385.05</v>
      </c>
      <c r="D148" s="35">
        <v>286.7</v>
      </c>
      <c r="E148" s="41">
        <v>731.2</v>
      </c>
      <c r="F148" s="36">
        <v>63.85</v>
      </c>
      <c r="G148" s="39">
        <v>99.58</v>
      </c>
      <c r="H148" s="45">
        <v>116</v>
      </c>
      <c r="I148" s="36">
        <v>90.36</v>
      </c>
      <c r="J148" s="36">
        <v>32.409999999999997</v>
      </c>
      <c r="K148" s="46">
        <v>116.57</v>
      </c>
      <c r="L148" s="36">
        <v>89.01</v>
      </c>
      <c r="M148" s="47">
        <v>36.17</v>
      </c>
      <c r="N148" s="33">
        <v>358.6</v>
      </c>
      <c r="O148" s="47">
        <v>17.87</v>
      </c>
      <c r="P148" s="33">
        <v>78.48</v>
      </c>
      <c r="Q148" s="47">
        <v>59.76</v>
      </c>
      <c r="R148" s="33">
        <v>8.75</v>
      </c>
      <c r="S148" s="33">
        <v>64.8</v>
      </c>
      <c r="T148" s="33">
        <v>32.869999999999997</v>
      </c>
      <c r="U148" s="33">
        <v>11.16</v>
      </c>
      <c r="V148" s="56">
        <v>14.26</v>
      </c>
      <c r="W148" s="38">
        <v>14.26</v>
      </c>
      <c r="X148" s="36">
        <v>10.43</v>
      </c>
      <c r="Y148" s="41">
        <v>29.97</v>
      </c>
      <c r="Z148" s="45">
        <v>70.14</v>
      </c>
      <c r="AA148" s="39">
        <v>483.2</v>
      </c>
      <c r="AB148" s="36">
        <v>144.94999999999999</v>
      </c>
      <c r="AC148" s="36"/>
      <c r="AD148" s="41">
        <v>23.11</v>
      </c>
      <c r="AE148" s="39">
        <v>104.85</v>
      </c>
      <c r="AG148" s="86">
        <v>2020</v>
      </c>
      <c r="AH148" s="86"/>
      <c r="AI148" s="87">
        <f t="shared" si="32"/>
        <v>229.21</v>
      </c>
      <c r="AJ148" s="88">
        <f t="shared" si="33"/>
        <v>245.31833333333336</v>
      </c>
      <c r="AK148" s="89">
        <f t="shared" si="34"/>
        <v>163.40928571428569</v>
      </c>
      <c r="AL148" s="90">
        <f t="shared" si="35"/>
        <v>127.65571428571425</v>
      </c>
      <c r="AN148" s="86">
        <v>2020</v>
      </c>
      <c r="AO148" s="91">
        <f t="shared" si="28"/>
        <v>4.2130215377455899E-2</v>
      </c>
      <c r="AP148" s="92">
        <f t="shared" si="29"/>
        <v>2.3112826191818741E-2</v>
      </c>
      <c r="AQ148" s="93">
        <f t="shared" si="30"/>
        <v>1.6461732809378894E-2</v>
      </c>
      <c r="AR148" s="94">
        <f t="shared" si="31"/>
        <v>1.24273995904164E-2</v>
      </c>
      <c r="AS148" s="7">
        <f t="shared" si="36"/>
        <v>1.06158414101597E-2</v>
      </c>
      <c r="AU148" s="86">
        <v>2020</v>
      </c>
      <c r="AV148" s="91">
        <f t="shared" si="37"/>
        <v>-1.8442652201841311E-2</v>
      </c>
      <c r="AW148" s="92">
        <f t="shared" si="38"/>
        <v>-1.9589427970053034E-2</v>
      </c>
      <c r="AX148" s="93">
        <f t="shared" si="39"/>
        <v>-1.8739652229113588E-2</v>
      </c>
      <c r="AY148" s="94">
        <f t="shared" si="40"/>
        <v>-1.5371223306962039E-2</v>
      </c>
      <c r="AZ148" s="7">
        <f t="shared" si="41"/>
        <v>-6.0042370901792321E-3</v>
      </c>
    </row>
    <row r="149" spans="1:52" x14ac:dyDescent="0.25">
      <c r="A149" s="7">
        <v>147</v>
      </c>
      <c r="B149" s="82">
        <v>4945.58</v>
      </c>
      <c r="C149" s="43">
        <v>387.15</v>
      </c>
      <c r="D149" s="35">
        <v>289.2</v>
      </c>
      <c r="E149" s="41">
        <v>736</v>
      </c>
      <c r="F149" s="36">
        <v>62.18</v>
      </c>
      <c r="G149" s="39">
        <v>102.5</v>
      </c>
      <c r="H149" s="45">
        <v>117.3</v>
      </c>
      <c r="I149" s="36">
        <v>90.7</v>
      </c>
      <c r="J149" s="36">
        <v>32.450000000000003</v>
      </c>
      <c r="K149" s="46">
        <v>116.24</v>
      </c>
      <c r="L149" s="36">
        <v>89.43</v>
      </c>
      <c r="M149" s="47">
        <v>35.799999999999997</v>
      </c>
      <c r="N149" s="33">
        <v>359.4</v>
      </c>
      <c r="O149" s="47">
        <v>17.87</v>
      </c>
      <c r="P149" s="33">
        <v>79.599999999999994</v>
      </c>
      <c r="Q149" s="47">
        <v>60.26</v>
      </c>
      <c r="R149" s="33">
        <v>8.65</v>
      </c>
      <c r="S149" s="33">
        <v>64.16</v>
      </c>
      <c r="T149" s="33">
        <v>33.25</v>
      </c>
      <c r="U149" s="33">
        <v>11.22</v>
      </c>
      <c r="V149" s="56">
        <v>13.88</v>
      </c>
      <c r="W149" s="38">
        <v>13.88</v>
      </c>
      <c r="X149" s="36">
        <v>10.47</v>
      </c>
      <c r="Y149" s="41">
        <v>30.62</v>
      </c>
      <c r="Z149" s="45">
        <v>70.959999999999994</v>
      </c>
      <c r="AA149" s="39">
        <v>502.4</v>
      </c>
      <c r="AB149" s="36">
        <v>148.80000000000001</v>
      </c>
      <c r="AC149" s="36"/>
      <c r="AD149" s="41">
        <v>22.71</v>
      </c>
      <c r="AE149" s="39">
        <v>111.7</v>
      </c>
      <c r="AG149" s="86">
        <v>2020</v>
      </c>
      <c r="AH149" s="86"/>
      <c r="AI149" s="87">
        <f t="shared" si="32"/>
        <v>238.86666666666667</v>
      </c>
      <c r="AJ149" s="88">
        <f t="shared" si="33"/>
        <v>250.98833333333334</v>
      </c>
      <c r="AK149" s="89">
        <f t="shared" si="34"/>
        <v>166.09928571428571</v>
      </c>
      <c r="AL149" s="90">
        <f t="shared" si="35"/>
        <v>129.24214285714285</v>
      </c>
      <c r="AN149" s="86">
        <v>2020</v>
      </c>
      <c r="AO149" s="91">
        <f t="shared" si="28"/>
        <v>-2.3569634384593897E-2</v>
      </c>
      <c r="AP149" s="92">
        <f t="shared" si="29"/>
        <v>-2.7962787114938874E-2</v>
      </c>
      <c r="AQ149" s="93">
        <f t="shared" si="30"/>
        <v>-2.8287728080020974E-2</v>
      </c>
      <c r="AR149" s="94">
        <f t="shared" si="31"/>
        <v>-2.2927616489535046E-2</v>
      </c>
      <c r="AS149" s="7">
        <f t="shared" si="36"/>
        <v>-2.9230140853044435E-2</v>
      </c>
      <c r="AU149" s="86">
        <v>2020</v>
      </c>
      <c r="AV149" s="91">
        <f t="shared" si="37"/>
        <v>4.2130215377455899E-2</v>
      </c>
      <c r="AW149" s="92">
        <f t="shared" si="38"/>
        <v>2.3112826191818741E-2</v>
      </c>
      <c r="AX149" s="93">
        <f t="shared" si="39"/>
        <v>1.6461732809378894E-2</v>
      </c>
      <c r="AY149" s="94">
        <f t="shared" si="40"/>
        <v>1.24273995904164E-2</v>
      </c>
      <c r="AZ149" s="7">
        <f t="shared" si="41"/>
        <v>1.06158414101597E-2</v>
      </c>
    </row>
    <row r="150" spans="1:52" x14ac:dyDescent="0.25">
      <c r="A150" s="7">
        <v>148</v>
      </c>
      <c r="B150" s="82">
        <v>4801.0200000000004</v>
      </c>
      <c r="C150" s="43">
        <v>373.85</v>
      </c>
      <c r="D150" s="35">
        <v>284.5</v>
      </c>
      <c r="E150" s="41">
        <v>711</v>
      </c>
      <c r="F150" s="36">
        <v>63.34</v>
      </c>
      <c r="G150" s="39">
        <v>99.96</v>
      </c>
      <c r="H150" s="45">
        <v>115.35</v>
      </c>
      <c r="I150" s="36">
        <v>94.24</v>
      </c>
      <c r="J150" s="36">
        <v>31.93</v>
      </c>
      <c r="K150" s="46">
        <v>115.45</v>
      </c>
      <c r="L150" s="36">
        <v>88.07</v>
      </c>
      <c r="M150" s="47">
        <v>34.380000000000003</v>
      </c>
      <c r="N150" s="33">
        <v>349.8</v>
      </c>
      <c r="O150" s="47">
        <v>17.21</v>
      </c>
      <c r="P150" s="33">
        <v>77.64</v>
      </c>
      <c r="Q150" s="47">
        <v>57.02</v>
      </c>
      <c r="R150" s="33">
        <v>8.24</v>
      </c>
      <c r="S150" s="33">
        <v>64</v>
      </c>
      <c r="T150" s="33">
        <v>32.25</v>
      </c>
      <c r="U150" s="33">
        <v>10.86</v>
      </c>
      <c r="V150" s="56">
        <v>13.17</v>
      </c>
      <c r="W150" s="38">
        <v>13.17</v>
      </c>
      <c r="X150" s="36">
        <v>9.9600000000000009</v>
      </c>
      <c r="Y150" s="41">
        <v>30.46</v>
      </c>
      <c r="Z150" s="45">
        <v>69.36</v>
      </c>
      <c r="AA150" s="39">
        <v>492.6</v>
      </c>
      <c r="AB150" s="36">
        <v>148.19999999999999</v>
      </c>
      <c r="AC150" s="36"/>
      <c r="AD150" s="41">
        <v>22.65</v>
      </c>
      <c r="AE150" s="39">
        <v>107.15</v>
      </c>
      <c r="AG150" s="86">
        <v>2020</v>
      </c>
      <c r="AH150" s="86"/>
      <c r="AI150" s="87">
        <f t="shared" si="32"/>
        <v>233.23666666666668</v>
      </c>
      <c r="AJ150" s="88">
        <f t="shared" si="33"/>
        <v>243.97000000000003</v>
      </c>
      <c r="AK150" s="89">
        <f t="shared" si="34"/>
        <v>161.40071428571429</v>
      </c>
      <c r="AL150" s="90">
        <f t="shared" si="35"/>
        <v>126.27892857142858</v>
      </c>
      <c r="AN150" s="86">
        <v>2020</v>
      </c>
      <c r="AO150" s="91">
        <f t="shared" si="28"/>
        <v>-1.4606051078303867E-2</v>
      </c>
      <c r="AP150" s="92">
        <f t="shared" si="29"/>
        <v>-2.4060335287125482E-2</v>
      </c>
      <c r="AQ150" s="93">
        <f t="shared" si="30"/>
        <v>-2.2441925819057386E-2</v>
      </c>
      <c r="AR150" s="94">
        <f t="shared" si="31"/>
        <v>-2.1112559781210068E-2</v>
      </c>
      <c r="AS150" s="7">
        <f t="shared" si="36"/>
        <v>-3.6096496161234144E-3</v>
      </c>
      <c r="AU150" s="86">
        <v>2020</v>
      </c>
      <c r="AV150" s="91">
        <f t="shared" si="37"/>
        <v>-2.3569634384593897E-2</v>
      </c>
      <c r="AW150" s="92">
        <f t="shared" si="38"/>
        <v>-2.7962787114938874E-2</v>
      </c>
      <c r="AX150" s="93">
        <f t="shared" si="39"/>
        <v>-2.8287728080020974E-2</v>
      </c>
      <c r="AY150" s="94">
        <f t="shared" si="40"/>
        <v>-2.2927616489535046E-2</v>
      </c>
      <c r="AZ150" s="7">
        <f t="shared" si="41"/>
        <v>-2.9230140853044435E-2</v>
      </c>
    </row>
    <row r="151" spans="1:52" x14ac:dyDescent="0.25">
      <c r="A151" s="7">
        <v>149</v>
      </c>
      <c r="B151" s="82">
        <v>4783.6899999999996</v>
      </c>
      <c r="C151" s="43">
        <v>366.75</v>
      </c>
      <c r="D151" s="35">
        <v>283</v>
      </c>
      <c r="E151" s="41">
        <v>686.2</v>
      </c>
      <c r="F151" s="36">
        <v>62.01</v>
      </c>
      <c r="G151" s="39">
        <v>98.24</v>
      </c>
      <c r="H151" s="45">
        <v>112.2</v>
      </c>
      <c r="I151" s="36">
        <v>89.44</v>
      </c>
      <c r="J151" s="36">
        <v>31.3</v>
      </c>
      <c r="K151" s="46">
        <v>115.37</v>
      </c>
      <c r="L151" s="36">
        <v>88.07</v>
      </c>
      <c r="M151" s="47">
        <v>34.119999999999997</v>
      </c>
      <c r="N151" s="33">
        <v>344.8</v>
      </c>
      <c r="O151" s="47">
        <v>16.86</v>
      </c>
      <c r="P151" s="33">
        <v>72.8</v>
      </c>
      <c r="Q151" s="47">
        <v>56.54</v>
      </c>
      <c r="R151" s="33">
        <v>8.1300000000000008</v>
      </c>
      <c r="S151" s="33">
        <v>61.36</v>
      </c>
      <c r="T151" s="33">
        <v>31.17</v>
      </c>
      <c r="U151" s="33">
        <v>11.29</v>
      </c>
      <c r="V151" s="56">
        <v>12.98</v>
      </c>
      <c r="W151" s="38">
        <v>12.98</v>
      </c>
      <c r="X151" s="36">
        <v>9.91</v>
      </c>
      <c r="Y151" s="41">
        <v>30.82</v>
      </c>
      <c r="Z151" s="45">
        <v>65.48</v>
      </c>
      <c r="AA151" s="39">
        <v>481.75</v>
      </c>
      <c r="AB151" s="36">
        <v>146</v>
      </c>
      <c r="AC151" s="36"/>
      <c r="AD151" s="41">
        <v>22.09</v>
      </c>
      <c r="AE151" s="39">
        <v>109.5</v>
      </c>
      <c r="AG151" s="86">
        <v>2020</v>
      </c>
      <c r="AH151" s="86"/>
      <c r="AI151" s="87">
        <f t="shared" si="32"/>
        <v>229.83</v>
      </c>
      <c r="AJ151" s="88">
        <f t="shared" si="33"/>
        <v>238.10000000000002</v>
      </c>
      <c r="AK151" s="89">
        <f t="shared" si="34"/>
        <v>157.77857142857141</v>
      </c>
      <c r="AL151" s="90">
        <f t="shared" si="35"/>
        <v>123.61285714285714</v>
      </c>
      <c r="AN151" s="86">
        <v>2020</v>
      </c>
      <c r="AO151" s="91">
        <f t="shared" si="28"/>
        <v>1.6766015460702922E-2</v>
      </c>
      <c r="AP151" s="92">
        <f t="shared" si="29"/>
        <v>1.1829763404731769E-2</v>
      </c>
      <c r="AQ151" s="93">
        <f t="shared" si="30"/>
        <v>1.193354158178282E-2</v>
      </c>
      <c r="AR151" s="94">
        <f t="shared" si="31"/>
        <v>1.2348461209536542E-2</v>
      </c>
      <c r="AS151" s="7">
        <f t="shared" si="36"/>
        <v>-4.1996868526177986E-3</v>
      </c>
      <c r="AU151" s="86">
        <v>2020</v>
      </c>
      <c r="AV151" s="91">
        <f t="shared" si="37"/>
        <v>-1.4606051078303867E-2</v>
      </c>
      <c r="AW151" s="92">
        <f t="shared" si="38"/>
        <v>-2.4060335287125482E-2</v>
      </c>
      <c r="AX151" s="93">
        <f t="shared" si="39"/>
        <v>-2.2441925819057386E-2</v>
      </c>
      <c r="AY151" s="94">
        <f t="shared" si="40"/>
        <v>-2.1112559781210068E-2</v>
      </c>
      <c r="AZ151" s="7">
        <f t="shared" si="41"/>
        <v>-3.6096496161234144E-3</v>
      </c>
    </row>
    <row r="152" spans="1:52" x14ac:dyDescent="0.25">
      <c r="A152" s="7">
        <v>150</v>
      </c>
      <c r="B152" s="82">
        <v>4763.6000000000004</v>
      </c>
      <c r="C152" s="43">
        <v>372.3</v>
      </c>
      <c r="D152" s="35">
        <v>278.10000000000002</v>
      </c>
      <c r="E152" s="41">
        <v>690.6</v>
      </c>
      <c r="F152" s="36">
        <v>63.73</v>
      </c>
      <c r="G152" s="39">
        <v>101.65</v>
      </c>
      <c r="H152" s="45">
        <v>110.5</v>
      </c>
      <c r="I152" s="36">
        <v>89.62</v>
      </c>
      <c r="J152" s="36">
        <v>32.4</v>
      </c>
      <c r="K152" s="46">
        <v>117.85</v>
      </c>
      <c r="L152" s="36">
        <v>89.77</v>
      </c>
      <c r="M152" s="47">
        <v>35.46</v>
      </c>
      <c r="N152" s="33">
        <v>351.2</v>
      </c>
      <c r="O152" s="47">
        <v>17.309999999999999</v>
      </c>
      <c r="P152" s="33">
        <v>75.680000000000007</v>
      </c>
      <c r="Q152" s="47">
        <v>56.82</v>
      </c>
      <c r="R152" s="33">
        <v>8.3699999999999992</v>
      </c>
      <c r="S152" s="33">
        <v>62.26</v>
      </c>
      <c r="T152" s="33">
        <v>32.659999999999997</v>
      </c>
      <c r="U152" s="33">
        <v>11.9</v>
      </c>
      <c r="V152" s="56">
        <v>12.9</v>
      </c>
      <c r="W152" s="38">
        <v>12.9</v>
      </c>
      <c r="X152" s="36">
        <v>10</v>
      </c>
      <c r="Y152" s="41">
        <v>31.23</v>
      </c>
      <c r="Z152" s="45">
        <v>66.62</v>
      </c>
      <c r="AA152" s="39">
        <v>489.7</v>
      </c>
      <c r="AB152" s="36">
        <v>150.05000000000001</v>
      </c>
      <c r="AC152" s="36"/>
      <c r="AD152" s="41">
        <v>22.62</v>
      </c>
      <c r="AE152" s="39">
        <v>109.7</v>
      </c>
      <c r="AG152" s="86">
        <v>2020</v>
      </c>
      <c r="AH152" s="86"/>
      <c r="AI152" s="87">
        <f t="shared" si="32"/>
        <v>233.68333333333337</v>
      </c>
      <c r="AJ152" s="88">
        <f t="shared" si="33"/>
        <v>240.91666666666666</v>
      </c>
      <c r="AK152" s="89">
        <f t="shared" si="34"/>
        <v>159.66142857142856</v>
      </c>
      <c r="AL152" s="90">
        <f t="shared" si="35"/>
        <v>125.13928571428569</v>
      </c>
      <c r="AN152" s="86">
        <v>2020</v>
      </c>
      <c r="AO152" s="91">
        <f t="shared" si="28"/>
        <v>-6.5615861921404731E-3</v>
      </c>
      <c r="AP152" s="92">
        <f t="shared" si="29"/>
        <v>-5.6589415427185904E-3</v>
      </c>
      <c r="AQ152" s="93">
        <f t="shared" si="30"/>
        <v>-3.6371607777171827E-3</v>
      </c>
      <c r="AR152" s="94">
        <f t="shared" si="31"/>
        <v>-1.4926225063499913E-3</v>
      </c>
      <c r="AS152" s="7">
        <f t="shared" si="36"/>
        <v>1.9533546057603338E-2</v>
      </c>
      <c r="AU152" s="86">
        <v>2020</v>
      </c>
      <c r="AV152" s="91">
        <f t="shared" si="37"/>
        <v>1.6766015460702922E-2</v>
      </c>
      <c r="AW152" s="92">
        <f t="shared" si="38"/>
        <v>1.1829763404731769E-2</v>
      </c>
      <c r="AX152" s="93">
        <f t="shared" si="39"/>
        <v>1.193354158178282E-2</v>
      </c>
      <c r="AY152" s="94">
        <f t="shared" si="40"/>
        <v>1.2348461209536542E-2</v>
      </c>
      <c r="AZ152" s="7">
        <f t="shared" si="41"/>
        <v>-4.1996868526177986E-3</v>
      </c>
    </row>
    <row r="153" spans="1:52" x14ac:dyDescent="0.25">
      <c r="A153" s="7">
        <v>151</v>
      </c>
      <c r="B153" s="82">
        <v>4856.6499999999996</v>
      </c>
      <c r="C153" s="43">
        <v>371.65</v>
      </c>
      <c r="D153" s="35">
        <v>281.60000000000002</v>
      </c>
      <c r="E153" s="41">
        <v>687.6</v>
      </c>
      <c r="F153" s="36">
        <v>65.680000000000007</v>
      </c>
      <c r="G153" s="39">
        <v>100.2</v>
      </c>
      <c r="H153" s="45">
        <v>110.5</v>
      </c>
      <c r="I153" s="36">
        <v>92.28</v>
      </c>
      <c r="J153" s="36">
        <v>33.200000000000003</v>
      </c>
      <c r="K153" s="46">
        <v>117.48</v>
      </c>
      <c r="L153" s="36">
        <v>87.73</v>
      </c>
      <c r="M153" s="47">
        <v>36.19</v>
      </c>
      <c r="N153" s="33">
        <v>345.8</v>
      </c>
      <c r="O153" s="47">
        <v>17.510000000000002</v>
      </c>
      <c r="P153" s="33">
        <v>75.78</v>
      </c>
      <c r="Q153" s="47">
        <v>56.18</v>
      </c>
      <c r="R153" s="33">
        <v>8.5399999999999991</v>
      </c>
      <c r="S153" s="33">
        <v>64.3</v>
      </c>
      <c r="T153" s="33">
        <v>32.880000000000003</v>
      </c>
      <c r="U153" s="33">
        <v>11.76</v>
      </c>
      <c r="V153" s="56">
        <v>13.58</v>
      </c>
      <c r="W153" s="38">
        <v>13.58</v>
      </c>
      <c r="X153" s="36">
        <v>10.11</v>
      </c>
      <c r="Y153" s="41">
        <v>30.35</v>
      </c>
      <c r="Z153" s="45">
        <v>66.72</v>
      </c>
      <c r="AA153" s="39">
        <v>486.55</v>
      </c>
      <c r="AB153" s="36">
        <v>148.30000000000001</v>
      </c>
      <c r="AC153" s="36"/>
      <c r="AD153" s="41">
        <v>22.92</v>
      </c>
      <c r="AE153" s="39">
        <v>109.7</v>
      </c>
      <c r="AG153" s="86">
        <v>2020</v>
      </c>
      <c r="AH153" s="86"/>
      <c r="AI153" s="87">
        <f t="shared" si="32"/>
        <v>232.15</v>
      </c>
      <c r="AJ153" s="88">
        <f t="shared" si="33"/>
        <v>239.55333333333337</v>
      </c>
      <c r="AK153" s="89">
        <f t="shared" si="34"/>
        <v>159.08071428571427</v>
      </c>
      <c r="AL153" s="90">
        <f t="shared" si="35"/>
        <v>124.95249999999999</v>
      </c>
      <c r="AN153" s="86">
        <v>2020</v>
      </c>
      <c r="AO153" s="91">
        <f t="shared" si="28"/>
        <v>1.328164261612455E-2</v>
      </c>
      <c r="AP153" s="92">
        <f t="shared" si="29"/>
        <v>9.7055631313832397E-3</v>
      </c>
      <c r="AQ153" s="93">
        <f t="shared" si="30"/>
        <v>8.6523911940480664E-3</v>
      </c>
      <c r="AR153" s="94">
        <f t="shared" si="31"/>
        <v>9.6465228215296336E-3</v>
      </c>
      <c r="AS153" s="7">
        <f t="shared" si="36"/>
        <v>1.0451648770242909E-2</v>
      </c>
      <c r="AU153" s="86">
        <v>2020</v>
      </c>
      <c r="AV153" s="91">
        <f t="shared" si="37"/>
        <v>-6.5615861921404731E-3</v>
      </c>
      <c r="AW153" s="92">
        <f t="shared" si="38"/>
        <v>-5.6589415427185904E-3</v>
      </c>
      <c r="AX153" s="93">
        <f t="shared" si="39"/>
        <v>-3.6371607777171827E-3</v>
      </c>
      <c r="AY153" s="94">
        <f t="shared" si="40"/>
        <v>-1.4926225063499913E-3</v>
      </c>
      <c r="AZ153" s="7">
        <f t="shared" si="41"/>
        <v>1.9533546057603338E-2</v>
      </c>
    </row>
    <row r="154" spans="1:52" x14ac:dyDescent="0.25">
      <c r="A154" s="7">
        <v>152</v>
      </c>
      <c r="B154" s="82">
        <v>4907.41</v>
      </c>
      <c r="C154" s="43">
        <v>376.1</v>
      </c>
      <c r="D154" s="35">
        <v>282.5</v>
      </c>
      <c r="E154" s="41">
        <v>692</v>
      </c>
      <c r="F154" s="36">
        <v>67.97</v>
      </c>
      <c r="G154" s="39">
        <v>101.8</v>
      </c>
      <c r="H154" s="45">
        <v>110.3</v>
      </c>
      <c r="I154" s="36">
        <v>96.92</v>
      </c>
      <c r="J154" s="36">
        <v>33.840000000000003</v>
      </c>
      <c r="K154" s="46">
        <v>117.19</v>
      </c>
      <c r="L154" s="36">
        <v>87</v>
      </c>
      <c r="M154" s="47">
        <v>35.950000000000003</v>
      </c>
      <c r="N154" s="33">
        <v>349.6</v>
      </c>
      <c r="O154" s="47">
        <v>17.649999999999999</v>
      </c>
      <c r="P154" s="33">
        <v>78.5</v>
      </c>
      <c r="Q154" s="47">
        <v>56.06</v>
      </c>
      <c r="R154" s="33">
        <v>8.5299999999999994</v>
      </c>
      <c r="S154" s="33">
        <v>66</v>
      </c>
      <c r="T154" s="33">
        <v>33.31</v>
      </c>
      <c r="U154" s="33">
        <v>11.79</v>
      </c>
      <c r="V154" s="56">
        <v>13.48</v>
      </c>
      <c r="W154" s="38">
        <v>13.48</v>
      </c>
      <c r="X154" s="36">
        <v>9.98</v>
      </c>
      <c r="Y154" s="41">
        <v>30.34</v>
      </c>
      <c r="Z154" s="45">
        <v>68.400000000000006</v>
      </c>
      <c r="AA154" s="39">
        <v>491.75</v>
      </c>
      <c r="AB154" s="36">
        <v>146.6</v>
      </c>
      <c r="AC154" s="36"/>
      <c r="AD154" s="41">
        <v>23.23</v>
      </c>
      <c r="AE154" s="39">
        <v>112.15</v>
      </c>
      <c r="AG154" s="86">
        <v>2020</v>
      </c>
      <c r="AH154" s="86"/>
      <c r="AI154" s="87">
        <f t="shared" si="32"/>
        <v>235.23333333333332</v>
      </c>
      <c r="AJ154" s="88">
        <f t="shared" si="33"/>
        <v>241.87833333333333</v>
      </c>
      <c r="AK154" s="89">
        <f t="shared" si="34"/>
        <v>160.45714285714286</v>
      </c>
      <c r="AL154" s="90">
        <f t="shared" si="35"/>
        <v>126.15785714285717</v>
      </c>
      <c r="AN154" s="86">
        <v>2020</v>
      </c>
      <c r="AO154" s="91">
        <f t="shared" si="28"/>
        <v>-1.2611591327759559E-2</v>
      </c>
      <c r="AP154" s="92">
        <f t="shared" si="29"/>
        <v>-1.0425351588608633E-2</v>
      </c>
      <c r="AQ154" s="93">
        <f t="shared" si="30"/>
        <v>-9.5664173789173582E-3</v>
      </c>
      <c r="AR154" s="94">
        <f t="shared" si="31"/>
        <v>-9.8544340706939858E-3</v>
      </c>
      <c r="AS154" s="7">
        <f t="shared" si="36"/>
        <v>-9.4612025487987132E-3</v>
      </c>
      <c r="AU154" s="86">
        <v>2020</v>
      </c>
      <c r="AV154" s="91">
        <f t="shared" si="37"/>
        <v>1.328164261612455E-2</v>
      </c>
      <c r="AW154" s="92">
        <f t="shared" si="38"/>
        <v>9.7055631313832397E-3</v>
      </c>
      <c r="AX154" s="93">
        <f t="shared" si="39"/>
        <v>8.6523911940480664E-3</v>
      </c>
      <c r="AY154" s="94">
        <f t="shared" si="40"/>
        <v>9.6465228215296336E-3</v>
      </c>
      <c r="AZ154" s="7">
        <f t="shared" si="41"/>
        <v>1.0451648770242909E-2</v>
      </c>
    </row>
    <row r="155" spans="1:52" x14ac:dyDescent="0.25">
      <c r="A155" s="7">
        <v>153</v>
      </c>
      <c r="B155" s="82">
        <v>4860.9799999999996</v>
      </c>
      <c r="C155" s="43">
        <v>374</v>
      </c>
      <c r="D155" s="35">
        <v>279</v>
      </c>
      <c r="E155" s="41">
        <v>686.4</v>
      </c>
      <c r="F155" s="36">
        <v>68.33</v>
      </c>
      <c r="G155" s="39">
        <v>101.9</v>
      </c>
      <c r="H155" s="45">
        <v>108.85</v>
      </c>
      <c r="I155" s="36">
        <v>98.54</v>
      </c>
      <c r="J155" s="36">
        <v>33.049999999999997</v>
      </c>
      <c r="K155" s="46">
        <v>115.21</v>
      </c>
      <c r="L155" s="36">
        <v>85.93</v>
      </c>
      <c r="M155" s="47">
        <v>35.840000000000003</v>
      </c>
      <c r="N155" s="33">
        <v>342.8</v>
      </c>
      <c r="O155" s="47">
        <v>17.03</v>
      </c>
      <c r="P155" s="33">
        <v>78.38</v>
      </c>
      <c r="Q155" s="47">
        <v>55.58</v>
      </c>
      <c r="R155" s="33">
        <v>8.44</v>
      </c>
      <c r="S155" s="33">
        <v>65.739999999999995</v>
      </c>
      <c r="T155" s="33">
        <v>33.35</v>
      </c>
      <c r="U155" s="33">
        <v>11.6</v>
      </c>
      <c r="V155" s="56">
        <v>13.3</v>
      </c>
      <c r="W155" s="38">
        <v>13.3</v>
      </c>
      <c r="X155" s="36">
        <v>9.74</v>
      </c>
      <c r="Y155" s="41">
        <v>30.08</v>
      </c>
      <c r="Z155" s="45">
        <v>68.959999999999994</v>
      </c>
      <c r="AA155" s="39">
        <v>483.05</v>
      </c>
      <c r="AB155" s="36">
        <v>144.5</v>
      </c>
      <c r="AC155" s="36"/>
      <c r="AD155" s="41">
        <v>22.86</v>
      </c>
      <c r="AE155" s="39">
        <v>111.85</v>
      </c>
      <c r="AG155" s="86">
        <v>2020</v>
      </c>
      <c r="AH155" s="86"/>
      <c r="AI155" s="87">
        <f t="shared" si="32"/>
        <v>232.26666666666668</v>
      </c>
      <c r="AJ155" s="88">
        <f t="shared" si="33"/>
        <v>239.35666666666665</v>
      </c>
      <c r="AK155" s="89">
        <f t="shared" si="34"/>
        <v>158.92214285714286</v>
      </c>
      <c r="AL155" s="90">
        <f t="shared" si="35"/>
        <v>124.91464285714285</v>
      </c>
      <c r="AN155" s="86">
        <v>2020</v>
      </c>
      <c r="AO155" s="91">
        <f t="shared" si="28"/>
        <v>4.2336394948334676E-3</v>
      </c>
      <c r="AP155" s="92">
        <f t="shared" si="29"/>
        <v>6.7124375060927909E-3</v>
      </c>
      <c r="AQ155" s="93">
        <f t="shared" si="30"/>
        <v>4.49456382505347E-3</v>
      </c>
      <c r="AR155" s="94">
        <f t="shared" si="31"/>
        <v>1.8612709821848776E-3</v>
      </c>
      <c r="AS155" s="7">
        <f t="shared" si="36"/>
        <v>-3.5136947693674789E-3</v>
      </c>
      <c r="AU155" s="86">
        <v>2020</v>
      </c>
      <c r="AV155" s="91">
        <f t="shared" si="37"/>
        <v>-1.2611591327759559E-2</v>
      </c>
      <c r="AW155" s="92">
        <f t="shared" si="38"/>
        <v>-1.0425351588608633E-2</v>
      </c>
      <c r="AX155" s="93">
        <f t="shared" si="39"/>
        <v>-9.5664173789173582E-3</v>
      </c>
      <c r="AY155" s="94">
        <f t="shared" si="40"/>
        <v>-9.8544340706939858E-3</v>
      </c>
      <c r="AZ155" s="7">
        <f t="shared" si="41"/>
        <v>-9.4612025487987132E-3</v>
      </c>
    </row>
    <row r="156" spans="1:52" x14ac:dyDescent="0.25">
      <c r="A156" s="7">
        <v>154</v>
      </c>
      <c r="B156" s="82">
        <v>4843.8999999999996</v>
      </c>
      <c r="C156" s="43">
        <v>374</v>
      </c>
      <c r="D156" s="35">
        <v>277.60000000000002</v>
      </c>
      <c r="E156" s="41">
        <v>692.8</v>
      </c>
      <c r="F156" s="36">
        <v>69.3</v>
      </c>
      <c r="G156" s="39">
        <v>103.1</v>
      </c>
      <c r="H156" s="45">
        <v>109.3</v>
      </c>
      <c r="I156" s="36">
        <v>97.72</v>
      </c>
      <c r="J156" s="36">
        <v>32.799999999999997</v>
      </c>
      <c r="K156" s="46">
        <v>115.74</v>
      </c>
      <c r="L156" s="36">
        <v>86.91</v>
      </c>
      <c r="M156" s="47">
        <v>35.479999999999997</v>
      </c>
      <c r="N156" s="33">
        <v>340.4</v>
      </c>
      <c r="O156" s="47">
        <v>17.03</v>
      </c>
      <c r="P156" s="33">
        <v>78.459999999999994</v>
      </c>
      <c r="Q156" s="47">
        <v>54.58</v>
      </c>
      <c r="R156" s="33">
        <v>8.4499999999999993</v>
      </c>
      <c r="S156" s="33">
        <v>65.599999999999994</v>
      </c>
      <c r="T156" s="33">
        <v>33.340000000000003</v>
      </c>
      <c r="U156" s="33">
        <v>11.63</v>
      </c>
      <c r="V156" s="56">
        <v>13.3</v>
      </c>
      <c r="W156" s="38">
        <v>13.3</v>
      </c>
      <c r="X156" s="36">
        <v>9.6999999999999993</v>
      </c>
      <c r="Y156" s="41">
        <v>30.43</v>
      </c>
      <c r="Z156" s="45">
        <v>69.7</v>
      </c>
      <c r="AA156" s="39">
        <v>485.35</v>
      </c>
      <c r="AB156" s="36">
        <v>144</v>
      </c>
      <c r="AC156" s="36"/>
      <c r="AD156" s="41">
        <v>22.8</v>
      </c>
      <c r="AE156" s="39">
        <v>111.3</v>
      </c>
      <c r="AG156" s="86">
        <v>2020</v>
      </c>
      <c r="AH156" s="86"/>
      <c r="AI156" s="87">
        <f t="shared" si="32"/>
        <v>233.25</v>
      </c>
      <c r="AJ156" s="88">
        <f t="shared" si="33"/>
        <v>240.96333333333334</v>
      </c>
      <c r="AK156" s="89">
        <f t="shared" si="34"/>
        <v>159.63642857142855</v>
      </c>
      <c r="AL156" s="90">
        <f t="shared" si="35"/>
        <v>125.14714285714284</v>
      </c>
      <c r="AN156" s="86">
        <v>2020</v>
      </c>
      <c r="AO156" s="91">
        <f t="shared" si="28"/>
        <v>-6.645230439442585E-3</v>
      </c>
      <c r="AP156" s="92">
        <f t="shared" si="29"/>
        <v>-9.7663544937680331E-3</v>
      </c>
      <c r="AQ156" s="93">
        <f t="shared" si="30"/>
        <v>-7.5976213807264952E-3</v>
      </c>
      <c r="AR156" s="94">
        <f t="shared" si="31"/>
        <v>-3.5415453808657653E-3</v>
      </c>
      <c r="AS156" s="7">
        <f t="shared" si="36"/>
        <v>7.1595202213093363E-3</v>
      </c>
      <c r="AU156" s="86">
        <v>2020</v>
      </c>
      <c r="AV156" s="91">
        <f t="shared" si="37"/>
        <v>4.2336394948334676E-3</v>
      </c>
      <c r="AW156" s="92">
        <f t="shared" si="38"/>
        <v>6.7124375060927909E-3</v>
      </c>
      <c r="AX156" s="93">
        <f t="shared" si="39"/>
        <v>4.49456382505347E-3</v>
      </c>
      <c r="AY156" s="94">
        <f t="shared" si="40"/>
        <v>1.8612709821848776E-3</v>
      </c>
      <c r="AZ156" s="7">
        <f t="shared" si="41"/>
        <v>-3.5136947693674789E-3</v>
      </c>
    </row>
    <row r="157" spans="1:52" x14ac:dyDescent="0.25">
      <c r="A157" s="7">
        <v>155</v>
      </c>
      <c r="B157" s="82">
        <v>4878.58</v>
      </c>
      <c r="C157" s="43">
        <v>371.55</v>
      </c>
      <c r="D157" s="35">
        <v>276</v>
      </c>
      <c r="E157" s="41">
        <v>683.4</v>
      </c>
      <c r="F157" s="36">
        <v>72.06</v>
      </c>
      <c r="G157" s="39">
        <v>102.45</v>
      </c>
      <c r="H157" s="45">
        <v>108.8</v>
      </c>
      <c r="I157" s="36">
        <v>100.75</v>
      </c>
      <c r="J157" s="36">
        <v>33.24</v>
      </c>
      <c r="K157" s="46">
        <v>114.75</v>
      </c>
      <c r="L157" s="36">
        <v>86.25</v>
      </c>
      <c r="M157" s="47">
        <v>35.82</v>
      </c>
      <c r="N157" s="33">
        <v>337</v>
      </c>
      <c r="O157" s="47">
        <v>17.34</v>
      </c>
      <c r="P157" s="33">
        <v>80.14</v>
      </c>
      <c r="Q157" s="47">
        <v>54.8</v>
      </c>
      <c r="R157" s="33">
        <v>8.61</v>
      </c>
      <c r="S157" s="33">
        <v>66.88</v>
      </c>
      <c r="T157" s="33">
        <v>33.700000000000003</v>
      </c>
      <c r="U157" s="33">
        <v>11.79</v>
      </c>
      <c r="V157" s="56">
        <v>13.71</v>
      </c>
      <c r="W157" s="38">
        <v>13.71</v>
      </c>
      <c r="X157" s="36">
        <v>9.8000000000000007</v>
      </c>
      <c r="Y157" s="41">
        <v>30.07</v>
      </c>
      <c r="Z157" s="45">
        <v>69.5</v>
      </c>
      <c r="AA157" s="39">
        <v>482.1</v>
      </c>
      <c r="AB157" s="36">
        <v>143.85</v>
      </c>
      <c r="AC157" s="36"/>
      <c r="AD157" s="41">
        <v>23.09</v>
      </c>
      <c r="AE157" s="39">
        <v>110.55</v>
      </c>
      <c r="AG157" s="86">
        <v>2020</v>
      </c>
      <c r="AH157" s="86"/>
      <c r="AI157" s="87">
        <f t="shared" si="32"/>
        <v>231.70000000000002</v>
      </c>
      <c r="AJ157" s="88">
        <f t="shared" si="33"/>
        <v>238.61</v>
      </c>
      <c r="AK157" s="89">
        <f t="shared" si="34"/>
        <v>158.42357142857145</v>
      </c>
      <c r="AL157" s="90">
        <f t="shared" si="35"/>
        <v>124.70392857142858</v>
      </c>
      <c r="AN157" s="86">
        <v>2020</v>
      </c>
      <c r="AO157" s="91">
        <f t="shared" si="28"/>
        <v>2.3377931232915962E-2</v>
      </c>
      <c r="AP157" s="92">
        <f t="shared" si="29"/>
        <v>1.7462246622801464E-2</v>
      </c>
      <c r="AQ157" s="93">
        <f t="shared" si="30"/>
        <v>2.0077279264899987E-2</v>
      </c>
      <c r="AR157" s="94">
        <f t="shared" si="31"/>
        <v>2.1505222369555505E-2</v>
      </c>
      <c r="AS157" s="7">
        <f t="shared" si="36"/>
        <v>1.4444776963788696E-2</v>
      </c>
      <c r="AU157" s="86">
        <v>2020</v>
      </c>
      <c r="AV157" s="91">
        <f t="shared" si="37"/>
        <v>-6.645230439442585E-3</v>
      </c>
      <c r="AW157" s="92">
        <f t="shared" si="38"/>
        <v>-9.7663544937680331E-3</v>
      </c>
      <c r="AX157" s="93">
        <f t="shared" si="39"/>
        <v>-7.5976213807264952E-3</v>
      </c>
      <c r="AY157" s="94">
        <f t="shared" si="40"/>
        <v>-3.5415453808657653E-3</v>
      </c>
      <c r="AZ157" s="7">
        <f t="shared" si="41"/>
        <v>7.1595202213093363E-3</v>
      </c>
    </row>
    <row r="158" spans="1:52" x14ac:dyDescent="0.25">
      <c r="A158" s="7">
        <v>156</v>
      </c>
      <c r="B158" s="82">
        <v>4949.05</v>
      </c>
      <c r="C158" s="43">
        <v>382.7</v>
      </c>
      <c r="D158" s="35">
        <v>277.2</v>
      </c>
      <c r="E158" s="41">
        <v>691.2</v>
      </c>
      <c r="F158" s="36">
        <v>76.180000000000007</v>
      </c>
      <c r="G158" s="39">
        <v>104.3</v>
      </c>
      <c r="H158" s="45">
        <v>111.1</v>
      </c>
      <c r="I158" s="36">
        <v>106.4</v>
      </c>
      <c r="J158" s="36">
        <v>34.19</v>
      </c>
      <c r="K158" s="46">
        <v>115.95</v>
      </c>
      <c r="L158" s="36">
        <v>87.15</v>
      </c>
      <c r="M158" s="47">
        <v>37.49</v>
      </c>
      <c r="N158" s="33">
        <v>345.6</v>
      </c>
      <c r="O158" s="47">
        <v>17.829999999999998</v>
      </c>
      <c r="P158" s="33">
        <v>82.52</v>
      </c>
      <c r="Q158" s="47">
        <v>55.58</v>
      </c>
      <c r="R158" s="33">
        <v>9.0299999999999994</v>
      </c>
      <c r="S158" s="33">
        <v>71.599999999999994</v>
      </c>
      <c r="T158" s="33">
        <v>34.21</v>
      </c>
      <c r="U158" s="33">
        <v>11.98</v>
      </c>
      <c r="V158" s="56">
        <v>14.21</v>
      </c>
      <c r="W158" s="38">
        <v>14.21</v>
      </c>
      <c r="X158" s="36">
        <v>9.92</v>
      </c>
      <c r="Y158" s="41">
        <v>30.23</v>
      </c>
      <c r="Z158" s="45">
        <v>70.94</v>
      </c>
      <c r="AA158" s="39">
        <v>494.65</v>
      </c>
      <c r="AB158" s="36">
        <v>144.15</v>
      </c>
      <c r="AC158" s="36"/>
      <c r="AD158" s="41">
        <v>23.88</v>
      </c>
      <c r="AE158" s="39">
        <v>112.4</v>
      </c>
      <c r="AG158" s="86">
        <v>2020</v>
      </c>
      <c r="AH158" s="86"/>
      <c r="AI158" s="87">
        <f t="shared" si="32"/>
        <v>237.11666666666665</v>
      </c>
      <c r="AJ158" s="88">
        <f t="shared" si="33"/>
        <v>242.77666666666667</v>
      </c>
      <c r="AK158" s="89">
        <f t="shared" si="34"/>
        <v>161.60428571428571</v>
      </c>
      <c r="AL158" s="90">
        <f t="shared" si="35"/>
        <v>127.38571428571431</v>
      </c>
      <c r="AN158" s="86">
        <v>2020</v>
      </c>
      <c r="AO158" s="91">
        <f t="shared" si="28"/>
        <v>1.6307021859844111E-2</v>
      </c>
      <c r="AP158" s="92">
        <f t="shared" si="29"/>
        <v>1.7663696401356385E-2</v>
      </c>
      <c r="AQ158" s="93">
        <f t="shared" si="30"/>
        <v>1.7423512459888928E-2</v>
      </c>
      <c r="AR158" s="94">
        <f t="shared" si="31"/>
        <v>1.5355500728944305E-2</v>
      </c>
      <c r="AS158" s="7">
        <f t="shared" si="36"/>
        <v>1.2477142077772502E-2</v>
      </c>
      <c r="AU158" s="86">
        <v>2020</v>
      </c>
      <c r="AV158" s="91">
        <f t="shared" si="37"/>
        <v>2.3377931232915962E-2</v>
      </c>
      <c r="AW158" s="92">
        <f t="shared" si="38"/>
        <v>1.7462246622801464E-2</v>
      </c>
      <c r="AX158" s="93">
        <f t="shared" si="39"/>
        <v>2.0077279264899987E-2</v>
      </c>
      <c r="AY158" s="94">
        <f t="shared" si="40"/>
        <v>2.1505222369555505E-2</v>
      </c>
      <c r="AZ158" s="7">
        <f t="shared" si="41"/>
        <v>1.4444776963788696E-2</v>
      </c>
    </row>
    <row r="159" spans="1:52" x14ac:dyDescent="0.25">
      <c r="A159" s="7">
        <v>157</v>
      </c>
      <c r="B159" s="82">
        <v>5010.8</v>
      </c>
      <c r="C159" s="43">
        <v>391.2</v>
      </c>
      <c r="D159" s="35">
        <v>282.2</v>
      </c>
      <c r="E159" s="41">
        <v>704.6</v>
      </c>
      <c r="F159" s="36">
        <v>74.92</v>
      </c>
      <c r="G159" s="39">
        <v>104.9</v>
      </c>
      <c r="H159" s="45">
        <v>112.7</v>
      </c>
      <c r="I159" s="36">
        <v>103.5</v>
      </c>
      <c r="J159" s="36">
        <v>34.42</v>
      </c>
      <c r="K159" s="46">
        <v>117.98</v>
      </c>
      <c r="L159" s="36">
        <v>87.72</v>
      </c>
      <c r="M159" s="47">
        <v>37.83</v>
      </c>
      <c r="N159" s="33">
        <v>357.8</v>
      </c>
      <c r="O159" s="47">
        <v>17.95</v>
      </c>
      <c r="P159" s="33">
        <v>82.86</v>
      </c>
      <c r="Q159" s="47">
        <v>56.3</v>
      </c>
      <c r="R159" s="33">
        <v>9.09</v>
      </c>
      <c r="S159" s="33">
        <v>70.94</v>
      </c>
      <c r="T159" s="33">
        <v>34.619999999999997</v>
      </c>
      <c r="U159" s="33">
        <v>12.18</v>
      </c>
      <c r="V159" s="56">
        <v>14.31</v>
      </c>
      <c r="W159" s="38">
        <v>14.31</v>
      </c>
      <c r="X159" s="36">
        <v>10.029999999999999</v>
      </c>
      <c r="Y159" s="41">
        <v>30.52</v>
      </c>
      <c r="Z159" s="45">
        <v>71.22</v>
      </c>
      <c r="AA159" s="39">
        <v>503.7</v>
      </c>
      <c r="AB159" s="36">
        <v>145.1</v>
      </c>
      <c r="AC159" s="36"/>
      <c r="AD159" s="41">
        <v>24.32</v>
      </c>
      <c r="AE159" s="39">
        <v>114.35</v>
      </c>
      <c r="AG159" s="86">
        <v>2020</v>
      </c>
      <c r="AH159" s="86"/>
      <c r="AI159" s="87">
        <f t="shared" si="32"/>
        <v>240.98333333333335</v>
      </c>
      <c r="AJ159" s="88">
        <f t="shared" si="33"/>
        <v>247.06499999999997</v>
      </c>
      <c r="AK159" s="89">
        <f t="shared" si="34"/>
        <v>164.42000000000002</v>
      </c>
      <c r="AL159" s="90">
        <f t="shared" si="35"/>
        <v>129.34178571428569</v>
      </c>
      <c r="AN159" s="86">
        <v>2020</v>
      </c>
      <c r="AO159" s="91">
        <f t="shared" si="28"/>
        <v>2.6281208935610722E-3</v>
      </c>
      <c r="AP159" s="92">
        <f t="shared" si="29"/>
        <v>4.0205344072749942E-3</v>
      </c>
      <c r="AQ159" s="93">
        <f t="shared" si="30"/>
        <v>1.3293481849617347E-3</v>
      </c>
      <c r="AR159" s="94">
        <f t="shared" si="31"/>
        <v>-1.5076334297001064E-3</v>
      </c>
      <c r="AS159" s="7">
        <f t="shared" si="36"/>
        <v>5.3384689071605332E-3</v>
      </c>
      <c r="AU159" s="86">
        <v>2020</v>
      </c>
      <c r="AV159" s="91">
        <f t="shared" si="37"/>
        <v>1.6307021859844111E-2</v>
      </c>
      <c r="AW159" s="92">
        <f t="shared" si="38"/>
        <v>1.7663696401356385E-2</v>
      </c>
      <c r="AX159" s="93">
        <f t="shared" si="39"/>
        <v>1.7423512459888928E-2</v>
      </c>
      <c r="AY159" s="94">
        <f t="shared" si="40"/>
        <v>1.5355500728944305E-2</v>
      </c>
      <c r="AZ159" s="7">
        <f t="shared" si="41"/>
        <v>1.2477142077772502E-2</v>
      </c>
    </row>
    <row r="160" spans="1:52" x14ac:dyDescent="0.25">
      <c r="A160" s="7">
        <v>158</v>
      </c>
      <c r="B160" s="82">
        <v>5037.55</v>
      </c>
      <c r="C160" s="43">
        <v>391.2</v>
      </c>
      <c r="D160" s="35">
        <v>282.5</v>
      </c>
      <c r="E160" s="41">
        <v>708.6</v>
      </c>
      <c r="F160" s="36">
        <v>73.3</v>
      </c>
      <c r="G160" s="39">
        <v>104.75</v>
      </c>
      <c r="H160" s="45">
        <v>111.7</v>
      </c>
      <c r="I160" s="36">
        <v>103.75</v>
      </c>
      <c r="J160" s="36">
        <v>33.99</v>
      </c>
      <c r="K160" s="46">
        <v>117.11</v>
      </c>
      <c r="L160" s="36">
        <v>86.52</v>
      </c>
      <c r="M160" s="47">
        <v>36.99</v>
      </c>
      <c r="N160" s="33">
        <v>352.6</v>
      </c>
      <c r="O160" s="47">
        <v>17.670000000000002</v>
      </c>
      <c r="P160" s="33">
        <v>81.98</v>
      </c>
      <c r="Q160" s="47">
        <v>56.54</v>
      </c>
      <c r="R160" s="33">
        <v>8.91</v>
      </c>
      <c r="S160" s="33">
        <v>70.5</v>
      </c>
      <c r="T160" s="33">
        <v>34.49</v>
      </c>
      <c r="U160" s="33">
        <v>12.01</v>
      </c>
      <c r="V160" s="56">
        <v>14.2</v>
      </c>
      <c r="W160" s="38">
        <v>14.2</v>
      </c>
      <c r="X160" s="36">
        <v>10.02</v>
      </c>
      <c r="Y160" s="41">
        <v>30.76</v>
      </c>
      <c r="Z160" s="45">
        <v>71.180000000000007</v>
      </c>
      <c r="AA160" s="39">
        <v>506.7</v>
      </c>
      <c r="AB160" s="36">
        <v>146.4</v>
      </c>
      <c r="AC160" s="36"/>
      <c r="AD160" s="41">
        <v>24.14</v>
      </c>
      <c r="AE160" s="39">
        <v>113.4</v>
      </c>
      <c r="AG160" s="86">
        <v>2020</v>
      </c>
      <c r="AH160" s="86"/>
      <c r="AI160" s="87">
        <f t="shared" si="32"/>
        <v>241.61666666666667</v>
      </c>
      <c r="AJ160" s="88">
        <f t="shared" si="33"/>
        <v>248.05833333333337</v>
      </c>
      <c r="AK160" s="89">
        <f t="shared" si="34"/>
        <v>164.63857142857142</v>
      </c>
      <c r="AL160" s="90">
        <f t="shared" si="35"/>
        <v>129.14678571428573</v>
      </c>
      <c r="AN160" s="86">
        <v>2020</v>
      </c>
      <c r="AO160" s="91">
        <f t="shared" si="28"/>
        <v>-1.9797199420569764E-2</v>
      </c>
      <c r="AP160" s="92">
        <f t="shared" si="29"/>
        <v>-1.452615312258549E-2</v>
      </c>
      <c r="AQ160" s="93">
        <f t="shared" si="30"/>
        <v>-1.3991687419195219E-2</v>
      </c>
      <c r="AR160" s="94">
        <f t="shared" si="31"/>
        <v>-1.464004137042299E-2</v>
      </c>
      <c r="AS160" s="7">
        <f t="shared" si="36"/>
        <v>-2.3021111452988109E-2</v>
      </c>
      <c r="AU160" s="86">
        <v>2020</v>
      </c>
      <c r="AV160" s="91">
        <f t="shared" si="37"/>
        <v>2.6281208935610722E-3</v>
      </c>
      <c r="AW160" s="92">
        <f t="shared" si="38"/>
        <v>4.0205344072749942E-3</v>
      </c>
      <c r="AX160" s="93">
        <f t="shared" si="39"/>
        <v>1.3293481849617347E-3</v>
      </c>
      <c r="AY160" s="94">
        <f t="shared" si="40"/>
        <v>-1.5076334297001064E-3</v>
      </c>
      <c r="AZ160" s="7">
        <f t="shared" si="41"/>
        <v>5.3384689071605332E-3</v>
      </c>
    </row>
    <row r="161" spans="1:52" x14ac:dyDescent="0.25">
      <c r="A161" s="7">
        <v>159</v>
      </c>
      <c r="B161" s="82">
        <v>4921.58</v>
      </c>
      <c r="C161" s="43">
        <v>386.05</v>
      </c>
      <c r="D161" s="35">
        <v>278.5</v>
      </c>
      <c r="E161" s="41">
        <v>702</v>
      </c>
      <c r="F161" s="36">
        <v>72.11</v>
      </c>
      <c r="G161" s="39">
        <v>102.55</v>
      </c>
      <c r="H161" s="45">
        <v>109.95</v>
      </c>
      <c r="I161" s="36">
        <v>101.5</v>
      </c>
      <c r="J161" s="36">
        <v>33.5</v>
      </c>
      <c r="K161" s="46">
        <v>115.66</v>
      </c>
      <c r="L161" s="36">
        <v>85</v>
      </c>
      <c r="M161" s="47">
        <v>36.659999999999997</v>
      </c>
      <c r="N161" s="33">
        <v>349</v>
      </c>
      <c r="O161" s="47">
        <v>17.55</v>
      </c>
      <c r="P161" s="33">
        <v>80.38</v>
      </c>
      <c r="Q161" s="47">
        <v>56.12</v>
      </c>
      <c r="R161" s="33">
        <v>8.7899999999999991</v>
      </c>
      <c r="S161" s="33">
        <v>69.3</v>
      </c>
      <c r="T161" s="33">
        <v>33.82</v>
      </c>
      <c r="U161" s="33">
        <v>11.75</v>
      </c>
      <c r="V161" s="56">
        <v>14.07</v>
      </c>
      <c r="W161" s="38">
        <v>14.07</v>
      </c>
      <c r="X161" s="36">
        <v>9.91</v>
      </c>
      <c r="Y161" s="41">
        <v>30.15</v>
      </c>
      <c r="Z161" s="45">
        <v>69.900000000000006</v>
      </c>
      <c r="AA161" s="39">
        <v>496.6</v>
      </c>
      <c r="AB161" s="36">
        <v>142.85</v>
      </c>
      <c r="AC161" s="36"/>
      <c r="AD161" s="41">
        <v>24.08</v>
      </c>
      <c r="AE161" s="39">
        <v>111.35</v>
      </c>
      <c r="AG161" s="86">
        <v>2020</v>
      </c>
      <c r="AH161" s="86"/>
      <c r="AI161" s="87">
        <f t="shared" si="32"/>
        <v>236.83333333333334</v>
      </c>
      <c r="AJ161" s="88">
        <f t="shared" si="33"/>
        <v>244.45500000000001</v>
      </c>
      <c r="AK161" s="89">
        <f t="shared" si="34"/>
        <v>162.33500000000001</v>
      </c>
      <c r="AL161" s="90">
        <f t="shared" si="35"/>
        <v>127.25607142857143</v>
      </c>
      <c r="AN161" s="86">
        <v>2020</v>
      </c>
      <c r="AO161" s="91">
        <f t="shared" si="28"/>
        <v>6.0520760028149349E-3</v>
      </c>
      <c r="AP161" s="92">
        <f t="shared" si="29"/>
        <v>2.5294362288902569E-3</v>
      </c>
      <c r="AQ161" s="93">
        <f t="shared" si="30"/>
        <v>3.0272496468940319E-3</v>
      </c>
      <c r="AR161" s="94">
        <f t="shared" si="31"/>
        <v>4.8917115938895053E-3</v>
      </c>
      <c r="AS161" s="7">
        <f t="shared" si="36"/>
        <v>3.2794346530992747E-3</v>
      </c>
      <c r="AU161" s="86">
        <v>2020</v>
      </c>
      <c r="AV161" s="91">
        <f t="shared" si="37"/>
        <v>-1.9797199420569764E-2</v>
      </c>
      <c r="AW161" s="92">
        <f t="shared" si="38"/>
        <v>-1.452615312258549E-2</v>
      </c>
      <c r="AX161" s="93">
        <f t="shared" si="39"/>
        <v>-1.3991687419195219E-2</v>
      </c>
      <c r="AY161" s="94">
        <f t="shared" si="40"/>
        <v>-1.464004137042299E-2</v>
      </c>
      <c r="AZ161" s="7">
        <f t="shared" si="41"/>
        <v>-2.3021111452988109E-2</v>
      </c>
    </row>
    <row r="162" spans="1:52" x14ac:dyDescent="0.25">
      <c r="A162" s="7">
        <v>160</v>
      </c>
      <c r="B162" s="82">
        <v>4937.72</v>
      </c>
      <c r="C162" s="43">
        <v>387.75</v>
      </c>
      <c r="D162" s="35">
        <v>278.89999999999998</v>
      </c>
      <c r="E162" s="41">
        <v>701.2</v>
      </c>
      <c r="F162" s="36">
        <v>71.44</v>
      </c>
      <c r="G162" s="39">
        <v>103.7</v>
      </c>
      <c r="H162" s="45">
        <v>111.05</v>
      </c>
      <c r="I162" s="36">
        <v>101.1</v>
      </c>
      <c r="J162" s="36">
        <v>33.29</v>
      </c>
      <c r="K162" s="46">
        <v>116.12</v>
      </c>
      <c r="L162" s="36">
        <v>86.04</v>
      </c>
      <c r="M162" s="47">
        <v>36.299999999999997</v>
      </c>
      <c r="N162" s="33">
        <v>355.6</v>
      </c>
      <c r="O162" s="47">
        <v>17.350000000000001</v>
      </c>
      <c r="P162" s="33">
        <v>80.459999999999994</v>
      </c>
      <c r="Q162" s="47">
        <v>56.48</v>
      </c>
      <c r="R162" s="33">
        <v>8.69</v>
      </c>
      <c r="S162" s="33">
        <v>68.540000000000006</v>
      </c>
      <c r="T162" s="33">
        <v>33.93</v>
      </c>
      <c r="U162" s="33">
        <v>11.65</v>
      </c>
      <c r="V162" s="56">
        <v>14</v>
      </c>
      <c r="W162" s="38">
        <v>14</v>
      </c>
      <c r="X162" s="36">
        <v>9.84</v>
      </c>
      <c r="Y162" s="41">
        <v>30.48</v>
      </c>
      <c r="Z162" s="45">
        <v>70.08</v>
      </c>
      <c r="AA162" s="39">
        <v>499.15</v>
      </c>
      <c r="AB162" s="36">
        <v>147.55000000000001</v>
      </c>
      <c r="AC162" s="36"/>
      <c r="AD162" s="41">
        <v>23.96</v>
      </c>
      <c r="AE162" s="39">
        <v>111.95</v>
      </c>
      <c r="AG162" s="86">
        <v>2020</v>
      </c>
      <c r="AH162" s="86"/>
      <c r="AI162" s="87">
        <f t="shared" si="32"/>
        <v>238.26666666666668</v>
      </c>
      <c r="AJ162" s="88">
        <f t="shared" si="33"/>
        <v>245.07333333333338</v>
      </c>
      <c r="AK162" s="89">
        <f t="shared" si="34"/>
        <v>162.82642857142855</v>
      </c>
      <c r="AL162" s="90">
        <f t="shared" si="35"/>
        <v>127.87857142857141</v>
      </c>
      <c r="AN162" s="86">
        <v>2020</v>
      </c>
      <c r="AO162" s="91">
        <f t="shared" si="28"/>
        <v>1.5388919977615241E-3</v>
      </c>
      <c r="AP162" s="92">
        <f t="shared" si="29"/>
        <v>-3.6655694894047928E-3</v>
      </c>
      <c r="AQ162" s="93">
        <f t="shared" si="30"/>
        <v>-3.8428300074136506E-3</v>
      </c>
      <c r="AR162" s="94">
        <f t="shared" si="31"/>
        <v>-6.6245880578671675E-3</v>
      </c>
      <c r="AS162" s="7">
        <f t="shared" si="36"/>
        <v>-2.748231977512013E-3</v>
      </c>
      <c r="AU162" s="86">
        <v>2020</v>
      </c>
      <c r="AV162" s="91">
        <f t="shared" si="37"/>
        <v>6.0520760028149349E-3</v>
      </c>
      <c r="AW162" s="92">
        <f t="shared" si="38"/>
        <v>2.5294362288902569E-3</v>
      </c>
      <c r="AX162" s="93">
        <f t="shared" si="39"/>
        <v>3.0272496468940319E-3</v>
      </c>
      <c r="AY162" s="94">
        <f t="shared" si="40"/>
        <v>4.8917115938895053E-3</v>
      </c>
      <c r="AZ162" s="7">
        <f t="shared" si="41"/>
        <v>3.2794346530992747E-3</v>
      </c>
    </row>
    <row r="163" spans="1:52" x14ac:dyDescent="0.25">
      <c r="A163" s="7">
        <v>161</v>
      </c>
      <c r="B163" s="82">
        <v>4924.1499999999996</v>
      </c>
      <c r="C163" s="43">
        <v>386.05</v>
      </c>
      <c r="D163" s="35">
        <v>279.2</v>
      </c>
      <c r="E163" s="41">
        <v>695</v>
      </c>
      <c r="F163" s="36">
        <v>69.23</v>
      </c>
      <c r="G163" s="39">
        <v>103.25</v>
      </c>
      <c r="H163" s="45">
        <v>110.9</v>
      </c>
      <c r="I163" s="36">
        <v>99.12</v>
      </c>
      <c r="J163" s="36">
        <v>32.81</v>
      </c>
      <c r="K163" s="46">
        <v>115.62</v>
      </c>
      <c r="L163" s="36">
        <v>86.91</v>
      </c>
      <c r="M163" s="47">
        <v>35.89</v>
      </c>
      <c r="N163" s="33">
        <v>349.2</v>
      </c>
      <c r="O163" s="47">
        <v>17.38</v>
      </c>
      <c r="P163" s="33">
        <v>79.72</v>
      </c>
      <c r="Q163" s="47">
        <v>56.46</v>
      </c>
      <c r="R163" s="33">
        <v>8.57</v>
      </c>
      <c r="S163" s="33">
        <v>66.959999999999994</v>
      </c>
      <c r="T163" s="33">
        <v>34</v>
      </c>
      <c r="U163" s="33">
        <v>11.4</v>
      </c>
      <c r="V163" s="56">
        <v>13.74</v>
      </c>
      <c r="W163" s="38">
        <v>13.74</v>
      </c>
      <c r="X163" s="36">
        <v>9.81</v>
      </c>
      <c r="Y163" s="41">
        <v>30.2</v>
      </c>
      <c r="Z163" s="45">
        <v>69.72</v>
      </c>
      <c r="AA163" s="39">
        <v>499.8</v>
      </c>
      <c r="AB163" s="36">
        <v>145.4</v>
      </c>
      <c r="AC163" s="36"/>
      <c r="AD163" s="41">
        <v>23.95</v>
      </c>
      <c r="AE163" s="39">
        <v>112.85</v>
      </c>
      <c r="AG163" s="86">
        <v>2020</v>
      </c>
      <c r="AH163" s="86"/>
      <c r="AI163" s="87">
        <f t="shared" si="32"/>
        <v>238.63333333333333</v>
      </c>
      <c r="AJ163" s="88">
        <f t="shared" si="33"/>
        <v>244.17499999999998</v>
      </c>
      <c r="AK163" s="89">
        <f t="shared" si="34"/>
        <v>162.20071428571427</v>
      </c>
      <c r="AL163" s="90">
        <f t="shared" si="35"/>
        <v>127.03142857142858</v>
      </c>
      <c r="AN163" s="86">
        <v>2020</v>
      </c>
      <c r="AO163" s="91">
        <f t="shared" si="28"/>
        <v>2.5841597988546204E-3</v>
      </c>
      <c r="AP163" s="92">
        <f t="shared" si="29"/>
        <v>3.617623971879459E-4</v>
      </c>
      <c r="AQ163" s="93">
        <f t="shared" si="30"/>
        <v>2.1358017623668429E-3</v>
      </c>
      <c r="AR163" s="94">
        <f t="shared" si="31"/>
        <v>5.1562043138930836E-3</v>
      </c>
      <c r="AS163" s="7">
        <f t="shared" si="36"/>
        <v>-1.3443944640191487E-3</v>
      </c>
      <c r="AU163" s="86">
        <v>2020</v>
      </c>
      <c r="AV163" s="91">
        <f t="shared" si="37"/>
        <v>1.5388919977615241E-3</v>
      </c>
      <c r="AW163" s="92">
        <f t="shared" si="38"/>
        <v>-3.6655694894047928E-3</v>
      </c>
      <c r="AX163" s="93">
        <f t="shared" si="39"/>
        <v>-3.8428300074136506E-3</v>
      </c>
      <c r="AY163" s="94">
        <f t="shared" si="40"/>
        <v>-6.6245880578671675E-3</v>
      </c>
      <c r="AZ163" s="7">
        <f t="shared" si="41"/>
        <v>-2.748231977512013E-3</v>
      </c>
    </row>
    <row r="164" spans="1:52" x14ac:dyDescent="0.25">
      <c r="A164" s="7">
        <v>162</v>
      </c>
      <c r="B164" s="82">
        <v>4917.53</v>
      </c>
      <c r="C164" s="43">
        <v>387.2</v>
      </c>
      <c r="D164" s="35">
        <v>283</v>
      </c>
      <c r="E164" s="41">
        <v>693.6</v>
      </c>
      <c r="F164" s="36">
        <v>70.25</v>
      </c>
      <c r="G164" s="39">
        <v>104.3</v>
      </c>
      <c r="H164" s="45">
        <v>111.4</v>
      </c>
      <c r="I164" s="36">
        <v>99.38</v>
      </c>
      <c r="J164" s="36">
        <v>33.08</v>
      </c>
      <c r="K164" s="46">
        <v>116.28</v>
      </c>
      <c r="L164" s="36">
        <v>87.16</v>
      </c>
      <c r="M164" s="47">
        <v>36.840000000000003</v>
      </c>
      <c r="N164" s="33">
        <v>351.8</v>
      </c>
      <c r="O164" s="47">
        <v>17.61</v>
      </c>
      <c r="P164" s="33">
        <v>81.14</v>
      </c>
      <c r="Q164" s="47">
        <v>56.7</v>
      </c>
      <c r="R164" s="33">
        <v>8.6999999999999993</v>
      </c>
      <c r="S164" s="33">
        <v>68.040000000000006</v>
      </c>
      <c r="T164" s="33">
        <v>34.44</v>
      </c>
      <c r="U164" s="33">
        <v>11.45</v>
      </c>
      <c r="V164" s="56">
        <v>13.91</v>
      </c>
      <c r="W164" s="38">
        <v>13.91</v>
      </c>
      <c r="X164" s="36">
        <v>10.01</v>
      </c>
      <c r="Y164" s="41">
        <v>30.34</v>
      </c>
      <c r="Z164" s="45">
        <v>70.14</v>
      </c>
      <c r="AA164" s="39">
        <v>499.8</v>
      </c>
      <c r="AB164" s="36">
        <v>147.19999999999999</v>
      </c>
      <c r="AC164" s="36"/>
      <c r="AD164" s="41">
        <v>23.89</v>
      </c>
      <c r="AE164" s="39">
        <v>113.65</v>
      </c>
      <c r="AG164" s="86">
        <v>2020</v>
      </c>
      <c r="AH164" s="86"/>
      <c r="AI164" s="87">
        <f t="shared" si="32"/>
        <v>239.25</v>
      </c>
      <c r="AJ164" s="88">
        <f t="shared" si="33"/>
        <v>244.26333333333335</v>
      </c>
      <c r="AK164" s="89">
        <f t="shared" si="34"/>
        <v>162.54714285714286</v>
      </c>
      <c r="AL164" s="90">
        <f t="shared" si="35"/>
        <v>127.68642857142858</v>
      </c>
      <c r="AN164" s="86">
        <v>2020</v>
      </c>
      <c r="AO164" s="91">
        <f t="shared" si="28"/>
        <v>-1.1494252873563338E-2</v>
      </c>
      <c r="AP164" s="92">
        <f t="shared" si="29"/>
        <v>-8.3516423531981351E-3</v>
      </c>
      <c r="AQ164" s="93">
        <f t="shared" si="30"/>
        <v>-9.9663394355921642E-3</v>
      </c>
      <c r="AR164" s="94">
        <f t="shared" si="31"/>
        <v>-1.1252454394414703E-2</v>
      </c>
      <c r="AS164" s="7">
        <f t="shared" si="36"/>
        <v>-5.9745441308950041E-3</v>
      </c>
      <c r="AU164" s="86">
        <v>2020</v>
      </c>
      <c r="AV164" s="91">
        <f t="shared" si="37"/>
        <v>2.5841597988546204E-3</v>
      </c>
      <c r="AW164" s="92">
        <f t="shared" si="38"/>
        <v>3.617623971879459E-4</v>
      </c>
      <c r="AX164" s="93">
        <f t="shared" si="39"/>
        <v>2.1358017623668429E-3</v>
      </c>
      <c r="AY164" s="94">
        <f t="shared" si="40"/>
        <v>5.1562043138930836E-3</v>
      </c>
      <c r="AZ164" s="7">
        <f t="shared" si="41"/>
        <v>-1.3443944640191487E-3</v>
      </c>
    </row>
    <row r="165" spans="1:52" x14ac:dyDescent="0.25">
      <c r="A165" s="7">
        <v>163</v>
      </c>
      <c r="B165" s="82">
        <v>4888.1499999999996</v>
      </c>
      <c r="C165" s="43">
        <v>383.35</v>
      </c>
      <c r="D165" s="35">
        <v>279</v>
      </c>
      <c r="E165" s="41">
        <v>690.2</v>
      </c>
      <c r="F165" s="36">
        <v>69.17</v>
      </c>
      <c r="G165" s="39">
        <v>103.05</v>
      </c>
      <c r="H165" s="45">
        <v>109.05</v>
      </c>
      <c r="I165" s="36">
        <v>97.64</v>
      </c>
      <c r="J165" s="36">
        <v>32.520000000000003</v>
      </c>
      <c r="K165" s="46">
        <v>114.83</v>
      </c>
      <c r="L165" s="36">
        <v>86.5</v>
      </c>
      <c r="M165" s="47">
        <v>35.96</v>
      </c>
      <c r="N165" s="33">
        <v>346.6</v>
      </c>
      <c r="O165" s="47">
        <v>17.420000000000002</v>
      </c>
      <c r="P165" s="33">
        <v>80.38</v>
      </c>
      <c r="Q165" s="47">
        <v>56.04</v>
      </c>
      <c r="R165" s="33">
        <v>8.4600000000000009</v>
      </c>
      <c r="S165" s="33">
        <v>68</v>
      </c>
      <c r="T165" s="33">
        <v>33.78</v>
      </c>
      <c r="U165" s="33">
        <v>11.24</v>
      </c>
      <c r="V165" s="56">
        <v>13.55</v>
      </c>
      <c r="W165" s="38">
        <v>13.55</v>
      </c>
      <c r="X165" s="36">
        <v>9.8699999999999992</v>
      </c>
      <c r="Y165" s="41">
        <v>30.14</v>
      </c>
      <c r="Z165" s="45">
        <v>69.44</v>
      </c>
      <c r="AA165" s="39">
        <v>494.15</v>
      </c>
      <c r="AB165" s="36">
        <v>145.30000000000001</v>
      </c>
      <c r="AC165" s="36"/>
      <c r="AD165" s="41">
        <v>23.5</v>
      </c>
      <c r="AE165" s="39">
        <v>112.3</v>
      </c>
      <c r="AG165" s="86">
        <v>2020</v>
      </c>
      <c r="AH165" s="86"/>
      <c r="AI165" s="87">
        <f t="shared" si="32"/>
        <v>236.49999999999997</v>
      </c>
      <c r="AJ165" s="88">
        <f t="shared" si="33"/>
        <v>242.22333333333333</v>
      </c>
      <c r="AK165" s="89">
        <f t="shared" si="34"/>
        <v>160.92714285714288</v>
      </c>
      <c r="AL165" s="90">
        <f t="shared" si="35"/>
        <v>126.24964285714289</v>
      </c>
      <c r="AN165" s="86">
        <v>2020</v>
      </c>
      <c r="AO165" s="91">
        <f t="shared" si="28"/>
        <v>4.8625792811840774E-3</v>
      </c>
      <c r="AP165" s="92">
        <f t="shared" si="29"/>
        <v>8.5527130609492283E-3</v>
      </c>
      <c r="AQ165" s="93">
        <f t="shared" si="30"/>
        <v>5.8056440802846439E-3</v>
      </c>
      <c r="AR165" s="94">
        <f t="shared" si="31"/>
        <v>1.4314043321194301E-3</v>
      </c>
      <c r="AS165" s="7">
        <f t="shared" si="36"/>
        <v>-1.0038562646399908E-2</v>
      </c>
      <c r="AU165" s="86">
        <v>2020</v>
      </c>
      <c r="AV165" s="91">
        <f t="shared" si="37"/>
        <v>-1.1494252873563338E-2</v>
      </c>
      <c r="AW165" s="92">
        <f t="shared" si="38"/>
        <v>-8.3516423531981351E-3</v>
      </c>
      <c r="AX165" s="93">
        <f t="shared" si="39"/>
        <v>-9.9663394355921642E-3</v>
      </c>
      <c r="AY165" s="94">
        <f t="shared" si="40"/>
        <v>-1.1252454394414703E-2</v>
      </c>
      <c r="AZ165" s="7">
        <f t="shared" si="41"/>
        <v>-5.9745441308950041E-3</v>
      </c>
    </row>
    <row r="166" spans="1:52" x14ac:dyDescent="0.25">
      <c r="A166" s="7">
        <v>164</v>
      </c>
      <c r="B166" s="82">
        <v>4839.08</v>
      </c>
      <c r="C166" s="43">
        <v>385.45</v>
      </c>
      <c r="D166" s="35">
        <v>273.89999999999998</v>
      </c>
      <c r="E166" s="41">
        <v>699</v>
      </c>
      <c r="F166" s="36">
        <v>69.08</v>
      </c>
      <c r="G166" s="39">
        <v>103.45</v>
      </c>
      <c r="H166" s="45">
        <v>109</v>
      </c>
      <c r="I166" s="36">
        <v>97.24</v>
      </c>
      <c r="J166" s="36">
        <v>32.36</v>
      </c>
      <c r="K166" s="46">
        <v>114.17</v>
      </c>
      <c r="L166" s="36">
        <v>85.87</v>
      </c>
      <c r="M166" s="47">
        <v>35.36</v>
      </c>
      <c r="N166" s="33">
        <v>348</v>
      </c>
      <c r="O166" s="47">
        <v>17.21</v>
      </c>
      <c r="P166" s="33">
        <v>80.38</v>
      </c>
      <c r="Q166" s="47">
        <v>55.94</v>
      </c>
      <c r="R166" s="33">
        <v>8.33</v>
      </c>
      <c r="S166" s="33">
        <v>67.62</v>
      </c>
      <c r="T166" s="33">
        <v>33.36</v>
      </c>
      <c r="U166" s="33">
        <v>11.19</v>
      </c>
      <c r="V166" s="56">
        <v>13.28</v>
      </c>
      <c r="W166" s="38">
        <v>13.28</v>
      </c>
      <c r="X166" s="36">
        <v>9.83</v>
      </c>
      <c r="Y166" s="41">
        <v>30.48</v>
      </c>
      <c r="Z166" s="45">
        <v>69.88</v>
      </c>
      <c r="AA166" s="39">
        <v>495.5</v>
      </c>
      <c r="AB166" s="36">
        <v>143.55000000000001</v>
      </c>
      <c r="AC166" s="36"/>
      <c r="AD166" s="41">
        <v>23.34</v>
      </c>
      <c r="AE166" s="39">
        <v>114</v>
      </c>
      <c r="AG166" s="86">
        <v>2020</v>
      </c>
      <c r="AH166" s="86"/>
      <c r="AI166" s="87">
        <f t="shared" si="32"/>
        <v>237.65</v>
      </c>
      <c r="AJ166" s="88">
        <f t="shared" si="33"/>
        <v>244.29499999999999</v>
      </c>
      <c r="AK166" s="89">
        <f t="shared" si="34"/>
        <v>161.86142857142858</v>
      </c>
      <c r="AL166" s="90">
        <f t="shared" si="35"/>
        <v>126.43035714285713</v>
      </c>
      <c r="AN166" s="86">
        <v>2020</v>
      </c>
      <c r="AO166" s="91">
        <f t="shared" si="28"/>
        <v>1.9005540360474023E-2</v>
      </c>
      <c r="AP166" s="92">
        <f t="shared" si="29"/>
        <v>1.4456565491175402E-2</v>
      </c>
      <c r="AQ166" s="93">
        <f t="shared" si="30"/>
        <v>1.6614741004209965E-2</v>
      </c>
      <c r="AR166" s="94">
        <f t="shared" si="31"/>
        <v>1.9745483820849952E-2</v>
      </c>
      <c r="AS166" s="7">
        <f t="shared" si="36"/>
        <v>2.2655132793836869E-2</v>
      </c>
      <c r="AU166" s="86">
        <v>2020</v>
      </c>
      <c r="AV166" s="91">
        <f t="shared" si="37"/>
        <v>4.8625792811840774E-3</v>
      </c>
      <c r="AW166" s="92">
        <f t="shared" si="38"/>
        <v>8.5527130609492283E-3</v>
      </c>
      <c r="AX166" s="93">
        <f t="shared" si="39"/>
        <v>5.8056440802846439E-3</v>
      </c>
      <c r="AY166" s="94">
        <f t="shared" si="40"/>
        <v>1.4314043321194301E-3</v>
      </c>
      <c r="AZ166" s="7">
        <f t="shared" si="41"/>
        <v>-1.0038562646399908E-2</v>
      </c>
    </row>
    <row r="167" spans="1:52" x14ac:dyDescent="0.25">
      <c r="A167" s="7">
        <v>165</v>
      </c>
      <c r="B167" s="82">
        <v>4948.71</v>
      </c>
      <c r="C167" s="43">
        <v>393.45</v>
      </c>
      <c r="D167" s="35">
        <v>278.60000000000002</v>
      </c>
      <c r="E167" s="41">
        <v>705.6</v>
      </c>
      <c r="F167" s="36">
        <v>72.099999999999994</v>
      </c>
      <c r="G167" s="39">
        <v>105.25</v>
      </c>
      <c r="H167" s="45">
        <v>111.85</v>
      </c>
      <c r="I167" s="36">
        <v>100.05</v>
      </c>
      <c r="J167" s="36">
        <v>33.630000000000003</v>
      </c>
      <c r="K167" s="46">
        <v>116.57</v>
      </c>
      <c r="L167" s="36">
        <v>86.95</v>
      </c>
      <c r="M167" s="47">
        <v>36.28</v>
      </c>
      <c r="N167" s="33">
        <v>358.2</v>
      </c>
      <c r="O167" s="47">
        <v>17.559999999999999</v>
      </c>
      <c r="P167" s="33">
        <v>82.44</v>
      </c>
      <c r="Q167" s="47">
        <v>56.32</v>
      </c>
      <c r="R167" s="33">
        <v>8.57</v>
      </c>
      <c r="S167" s="33">
        <v>69.36</v>
      </c>
      <c r="T167" s="33">
        <v>34.159999999999997</v>
      </c>
      <c r="U167" s="33">
        <v>11.59</v>
      </c>
      <c r="V167" s="56">
        <v>13.84</v>
      </c>
      <c r="W167" s="38">
        <v>13.84</v>
      </c>
      <c r="X167" s="36">
        <v>10.050000000000001</v>
      </c>
      <c r="Y167" s="41">
        <v>31.1</v>
      </c>
      <c r="Z167" s="45">
        <v>70.88</v>
      </c>
      <c r="AA167" s="39">
        <v>505.6</v>
      </c>
      <c r="AB167" s="36">
        <v>146.69999999999999</v>
      </c>
      <c r="AC167" s="36"/>
      <c r="AD167" s="41">
        <v>23.76</v>
      </c>
      <c r="AE167" s="39">
        <v>115.65</v>
      </c>
      <c r="AG167" s="86">
        <v>2020</v>
      </c>
      <c r="AH167" s="86"/>
      <c r="AI167" s="87">
        <f t="shared" si="32"/>
        <v>242.16666666666666</v>
      </c>
      <c r="AJ167" s="88">
        <f t="shared" si="33"/>
        <v>247.82666666666668</v>
      </c>
      <c r="AK167" s="89">
        <f t="shared" si="34"/>
        <v>164.55071428571429</v>
      </c>
      <c r="AL167" s="90">
        <f t="shared" si="35"/>
        <v>128.9267857142857</v>
      </c>
      <c r="AN167" s="86">
        <v>2020</v>
      </c>
      <c r="AO167" s="91">
        <f t="shared" si="28"/>
        <v>8.1899518238128643E-3</v>
      </c>
      <c r="AP167" s="92">
        <f t="shared" si="29"/>
        <v>6.3888739441543248E-3</v>
      </c>
      <c r="AQ167" s="93">
        <f t="shared" si="30"/>
        <v>5.369599472155785E-3</v>
      </c>
      <c r="AR167" s="94">
        <f t="shared" si="31"/>
        <v>2.9030873003781585E-3</v>
      </c>
      <c r="AS167" s="7">
        <f t="shared" si="36"/>
        <v>1.2035459746075321E-2</v>
      </c>
      <c r="AU167" s="86">
        <v>2020</v>
      </c>
      <c r="AV167" s="91">
        <f t="shared" si="37"/>
        <v>1.9005540360474023E-2</v>
      </c>
      <c r="AW167" s="92">
        <f t="shared" si="38"/>
        <v>1.4456565491175402E-2</v>
      </c>
      <c r="AX167" s="93">
        <f t="shared" si="39"/>
        <v>1.6614741004209965E-2</v>
      </c>
      <c r="AY167" s="94">
        <f t="shared" si="40"/>
        <v>1.9745483820849952E-2</v>
      </c>
      <c r="AZ167" s="7">
        <f t="shared" si="41"/>
        <v>2.2655132793836869E-2</v>
      </c>
    </row>
    <row r="168" spans="1:52" x14ac:dyDescent="0.25">
      <c r="A168" s="7">
        <v>166</v>
      </c>
      <c r="B168" s="82">
        <v>5008.2700000000004</v>
      </c>
      <c r="C168" s="43">
        <v>397.05</v>
      </c>
      <c r="D168" s="35">
        <v>278.8</v>
      </c>
      <c r="E168" s="41">
        <v>708.8</v>
      </c>
      <c r="F168" s="36">
        <v>71.56</v>
      </c>
      <c r="G168" s="39">
        <v>105.75</v>
      </c>
      <c r="H168" s="45">
        <v>111.6</v>
      </c>
      <c r="I168" s="36">
        <v>99.36</v>
      </c>
      <c r="J168" s="36">
        <v>33.26</v>
      </c>
      <c r="K168" s="46">
        <v>115.87</v>
      </c>
      <c r="L168" s="36">
        <v>87.19</v>
      </c>
      <c r="M168" s="47">
        <v>36.36</v>
      </c>
      <c r="N168" s="33">
        <v>358.6</v>
      </c>
      <c r="O168" s="47">
        <v>17.600000000000001</v>
      </c>
      <c r="P168" s="33">
        <v>82.16</v>
      </c>
      <c r="Q168" s="47">
        <v>56.3</v>
      </c>
      <c r="R168" s="33">
        <v>8.6</v>
      </c>
      <c r="S168" s="33">
        <v>68.8</v>
      </c>
      <c r="T168" s="33">
        <v>33.86</v>
      </c>
      <c r="U168" s="33">
        <v>11.44</v>
      </c>
      <c r="V168" s="56">
        <v>13.8</v>
      </c>
      <c r="W168" s="38">
        <v>13.8</v>
      </c>
      <c r="X168" s="36">
        <v>9.9700000000000006</v>
      </c>
      <c r="Y168" s="41">
        <v>31.17</v>
      </c>
      <c r="Z168" s="45">
        <v>71.040000000000006</v>
      </c>
      <c r="AA168" s="39">
        <v>510.1</v>
      </c>
      <c r="AB168" s="36">
        <v>146.94999999999999</v>
      </c>
      <c r="AC168" s="36"/>
      <c r="AD168" s="41">
        <v>24.04</v>
      </c>
      <c r="AE168" s="39">
        <v>116.6</v>
      </c>
      <c r="AG168" s="86">
        <v>2020</v>
      </c>
      <c r="AH168" s="86"/>
      <c r="AI168" s="87">
        <f t="shared" si="32"/>
        <v>244.15</v>
      </c>
      <c r="AJ168" s="88">
        <f t="shared" si="33"/>
        <v>249.40999999999997</v>
      </c>
      <c r="AK168" s="89">
        <f t="shared" si="34"/>
        <v>165.43428571428572</v>
      </c>
      <c r="AL168" s="90">
        <f t="shared" si="35"/>
        <v>129.30107142857142</v>
      </c>
      <c r="AN168" s="86">
        <v>2020</v>
      </c>
      <c r="AO168" s="91">
        <f t="shared" si="28"/>
        <v>1.9455252918287938E-2</v>
      </c>
      <c r="AP168" s="92">
        <f t="shared" si="29"/>
        <v>1.9572858612993651E-2</v>
      </c>
      <c r="AQ168" s="93">
        <f t="shared" si="30"/>
        <v>1.7624607094746045E-2</v>
      </c>
      <c r="AR168" s="94">
        <f t="shared" si="31"/>
        <v>1.3429344028195579E-2</v>
      </c>
      <c r="AS168" s="7">
        <f t="shared" si="36"/>
        <v>-6.0559834034508587E-3</v>
      </c>
      <c r="AU168" s="86">
        <v>2020</v>
      </c>
      <c r="AV168" s="91">
        <f t="shared" si="37"/>
        <v>8.1899518238128643E-3</v>
      </c>
      <c r="AW168" s="92">
        <f t="shared" si="38"/>
        <v>6.3888739441543248E-3</v>
      </c>
      <c r="AX168" s="93">
        <f t="shared" si="39"/>
        <v>5.369599472155785E-3</v>
      </c>
      <c r="AY168" s="94">
        <f t="shared" si="40"/>
        <v>2.9030873003781585E-3</v>
      </c>
      <c r="AZ168" s="7">
        <f t="shared" si="41"/>
        <v>1.2035459746075321E-2</v>
      </c>
    </row>
    <row r="169" spans="1:52" x14ac:dyDescent="0.25">
      <c r="A169" s="7">
        <v>167</v>
      </c>
      <c r="B169" s="82">
        <v>4977.9399999999996</v>
      </c>
      <c r="C169" s="43">
        <v>403</v>
      </c>
      <c r="D169" s="35">
        <v>281.39999999999998</v>
      </c>
      <c r="E169" s="41">
        <v>723</v>
      </c>
      <c r="F169" s="36">
        <v>70.239999999999995</v>
      </c>
      <c r="G169" s="39">
        <v>107.3</v>
      </c>
      <c r="H169" s="45">
        <v>114.1</v>
      </c>
      <c r="I169" s="36">
        <v>99.86</v>
      </c>
      <c r="J169" s="36">
        <v>33.369999999999997</v>
      </c>
      <c r="K169" s="46">
        <v>117.48</v>
      </c>
      <c r="L169" s="36">
        <v>87.01</v>
      </c>
      <c r="M169" s="47">
        <v>36.9</v>
      </c>
      <c r="N169" s="33">
        <v>364.2</v>
      </c>
      <c r="O169" s="47">
        <v>17.61</v>
      </c>
      <c r="P169" s="33">
        <v>82.3</v>
      </c>
      <c r="Q169" s="47">
        <v>56.24</v>
      </c>
      <c r="R169" s="33">
        <v>8.67</v>
      </c>
      <c r="S169" s="33">
        <v>67.959999999999994</v>
      </c>
      <c r="T169" s="33">
        <v>34.4</v>
      </c>
      <c r="U169" s="33">
        <v>11.36</v>
      </c>
      <c r="V169" s="56">
        <v>13.9</v>
      </c>
      <c r="W169" s="38">
        <v>13.9</v>
      </c>
      <c r="X169" s="36">
        <v>9.83</v>
      </c>
      <c r="Y169" s="41">
        <v>31.72</v>
      </c>
      <c r="Z169" s="45">
        <v>71.92</v>
      </c>
      <c r="AA169" s="39">
        <v>521.20000000000005</v>
      </c>
      <c r="AB169" s="36">
        <v>147.65</v>
      </c>
      <c r="AC169" s="36"/>
      <c r="AD169" s="41">
        <v>24.33</v>
      </c>
      <c r="AE169" s="39">
        <v>118.2</v>
      </c>
      <c r="AG169" s="86">
        <v>2020</v>
      </c>
      <c r="AH169" s="86"/>
      <c r="AI169" s="87">
        <f t="shared" si="32"/>
        <v>248.9</v>
      </c>
      <c r="AJ169" s="88">
        <f t="shared" si="33"/>
        <v>254.29166666666671</v>
      </c>
      <c r="AK169" s="89">
        <f t="shared" si="34"/>
        <v>168.34999999999997</v>
      </c>
      <c r="AL169" s="90">
        <f t="shared" si="35"/>
        <v>131.03749999999999</v>
      </c>
      <c r="AN169" s="86">
        <v>2020</v>
      </c>
      <c r="AO169" s="91">
        <f t="shared" si="28"/>
        <v>-4.0846390786126148E-3</v>
      </c>
      <c r="AP169" s="92">
        <f t="shared" si="29"/>
        <v>-4.1946583647388611E-3</v>
      </c>
      <c r="AQ169" s="93">
        <f t="shared" si="30"/>
        <v>-5.5284483855910877E-3</v>
      </c>
      <c r="AR169" s="94">
        <f t="shared" si="31"/>
        <v>-4.4125863643175991E-3</v>
      </c>
      <c r="AS169" s="7">
        <f t="shared" si="36"/>
        <v>5.528391262249131E-3</v>
      </c>
      <c r="AU169" s="86">
        <v>2020</v>
      </c>
      <c r="AV169" s="91">
        <f t="shared" si="37"/>
        <v>1.9455252918287938E-2</v>
      </c>
      <c r="AW169" s="92">
        <f t="shared" si="38"/>
        <v>1.9572858612993651E-2</v>
      </c>
      <c r="AX169" s="93">
        <f t="shared" si="39"/>
        <v>1.7624607094746045E-2</v>
      </c>
      <c r="AY169" s="94">
        <f t="shared" si="40"/>
        <v>1.3429344028195579E-2</v>
      </c>
      <c r="AZ169" s="7">
        <f t="shared" si="41"/>
        <v>-6.0559834034508587E-3</v>
      </c>
    </row>
    <row r="170" spans="1:52" x14ac:dyDescent="0.25">
      <c r="A170" s="7">
        <v>168</v>
      </c>
      <c r="B170" s="82">
        <v>5005.46</v>
      </c>
      <c r="C170" s="43">
        <v>401</v>
      </c>
      <c r="D170" s="35">
        <v>280.60000000000002</v>
      </c>
      <c r="E170" s="41">
        <v>719.8</v>
      </c>
      <c r="F170" s="36">
        <v>72.11</v>
      </c>
      <c r="G170" s="39">
        <v>105.55</v>
      </c>
      <c r="H170" s="45">
        <v>113.05</v>
      </c>
      <c r="I170" s="36">
        <v>100.95</v>
      </c>
      <c r="J170" s="36">
        <v>33.28</v>
      </c>
      <c r="K170" s="46">
        <v>115.7</v>
      </c>
      <c r="L170" s="36">
        <v>85.68</v>
      </c>
      <c r="M170" s="47">
        <v>36.49</v>
      </c>
      <c r="N170" s="33">
        <v>362.8</v>
      </c>
      <c r="O170" s="47">
        <v>17.39</v>
      </c>
      <c r="P170" s="33">
        <v>81.34</v>
      </c>
      <c r="Q170" s="47">
        <v>56.24</v>
      </c>
      <c r="R170" s="33">
        <v>8.6199999999999992</v>
      </c>
      <c r="S170" s="33">
        <v>67.94</v>
      </c>
      <c r="T170" s="33">
        <v>34.159999999999997</v>
      </c>
      <c r="U170" s="33">
        <v>11.17</v>
      </c>
      <c r="V170" s="56">
        <v>13.73</v>
      </c>
      <c r="W170" s="38">
        <v>13.73</v>
      </c>
      <c r="X170" s="36">
        <v>9.66</v>
      </c>
      <c r="Y170" s="41">
        <v>31.79</v>
      </c>
      <c r="Z170" s="45">
        <v>70.92</v>
      </c>
      <c r="AA170" s="39">
        <v>521.1</v>
      </c>
      <c r="AB170" s="36">
        <v>146.94999999999999</v>
      </c>
      <c r="AC170" s="36"/>
      <c r="AD170" s="41">
        <v>24.11</v>
      </c>
      <c r="AE170" s="39">
        <v>117</v>
      </c>
      <c r="AG170" s="86">
        <v>2020</v>
      </c>
      <c r="AH170" s="86"/>
      <c r="AI170" s="87">
        <f t="shared" si="32"/>
        <v>247.88333333333333</v>
      </c>
      <c r="AJ170" s="88">
        <f t="shared" si="33"/>
        <v>253.22499999999999</v>
      </c>
      <c r="AK170" s="89">
        <f t="shared" si="34"/>
        <v>167.41928571428571</v>
      </c>
      <c r="AL170" s="90">
        <f t="shared" si="35"/>
        <v>130.45928571428573</v>
      </c>
      <c r="AN170" s="86">
        <v>2020</v>
      </c>
      <c r="AO170" s="91">
        <f t="shared" si="28"/>
        <v>-6.4546493646205454E-3</v>
      </c>
      <c r="AP170" s="92">
        <f t="shared" si="29"/>
        <v>-3.4290979695264664E-3</v>
      </c>
      <c r="AQ170" s="93">
        <f t="shared" si="30"/>
        <v>-4.1043231919858326E-3</v>
      </c>
      <c r="AR170" s="94">
        <f t="shared" si="31"/>
        <v>-4.3664416375112855E-3</v>
      </c>
      <c r="AS170" s="7">
        <f t="shared" si="36"/>
        <v>-6.9564036072608127E-3</v>
      </c>
      <c r="AU170" s="86">
        <v>2020</v>
      </c>
      <c r="AV170" s="91">
        <f t="shared" si="37"/>
        <v>-4.0846390786126148E-3</v>
      </c>
      <c r="AW170" s="92">
        <f t="shared" si="38"/>
        <v>-4.1946583647388611E-3</v>
      </c>
      <c r="AX170" s="93">
        <f t="shared" si="39"/>
        <v>-5.5284483855910877E-3</v>
      </c>
      <c r="AY170" s="94">
        <f t="shared" si="40"/>
        <v>-4.4125863643175991E-3</v>
      </c>
      <c r="AZ170" s="7">
        <f t="shared" si="41"/>
        <v>5.528391262249131E-3</v>
      </c>
    </row>
    <row r="171" spans="1:52" x14ac:dyDescent="0.25">
      <c r="A171" s="7">
        <v>169</v>
      </c>
      <c r="B171" s="82">
        <v>4970.6400000000003</v>
      </c>
      <c r="C171" s="43">
        <v>396.35</v>
      </c>
      <c r="D171" s="35">
        <v>277.2</v>
      </c>
      <c r="E171" s="41">
        <v>719.8</v>
      </c>
      <c r="F171" s="36">
        <v>71.44</v>
      </c>
      <c r="G171" s="39">
        <v>105</v>
      </c>
      <c r="H171" s="45">
        <v>113.45</v>
      </c>
      <c r="I171" s="36">
        <v>102.25</v>
      </c>
      <c r="J171" s="36">
        <v>33.299999999999997</v>
      </c>
      <c r="K171" s="46">
        <v>115.37</v>
      </c>
      <c r="L171" s="36">
        <v>84.57</v>
      </c>
      <c r="M171" s="47">
        <v>37.81</v>
      </c>
      <c r="N171" s="33">
        <v>361</v>
      </c>
      <c r="O171" s="47">
        <v>17.48</v>
      </c>
      <c r="P171" s="33">
        <v>81.5</v>
      </c>
      <c r="Q171" s="47">
        <v>55.22</v>
      </c>
      <c r="R171" s="33">
        <v>8.9</v>
      </c>
      <c r="S171" s="33">
        <v>67.98</v>
      </c>
      <c r="T171" s="33">
        <v>34.159999999999997</v>
      </c>
      <c r="U171" s="33">
        <v>11.14</v>
      </c>
      <c r="V171" s="56">
        <v>14.15</v>
      </c>
      <c r="W171" s="38">
        <v>14.15</v>
      </c>
      <c r="X171" s="36">
        <v>9.57</v>
      </c>
      <c r="Y171" s="41">
        <v>31.61</v>
      </c>
      <c r="Z171" s="45">
        <v>70.28</v>
      </c>
      <c r="AA171" s="39">
        <v>516.29999999999995</v>
      </c>
      <c r="AB171" s="36">
        <v>145.5</v>
      </c>
      <c r="AC171" s="36"/>
      <c r="AD171" s="41">
        <v>23.88</v>
      </c>
      <c r="AE171" s="39">
        <v>117.55</v>
      </c>
      <c r="AG171" s="86">
        <v>2020</v>
      </c>
      <c r="AH171" s="86"/>
      <c r="AI171" s="87">
        <f t="shared" si="32"/>
        <v>246.2833333333333</v>
      </c>
      <c r="AJ171" s="88">
        <f t="shared" si="33"/>
        <v>252.35666666666665</v>
      </c>
      <c r="AK171" s="89">
        <f t="shared" si="34"/>
        <v>166.73214285714286</v>
      </c>
      <c r="AL171" s="90">
        <f t="shared" si="35"/>
        <v>129.88964285714289</v>
      </c>
      <c r="AN171" s="86">
        <v>2020</v>
      </c>
      <c r="AO171" s="91">
        <f t="shared" si="28"/>
        <v>-6.0905461189685525E-3</v>
      </c>
      <c r="AP171" s="92">
        <f t="shared" si="29"/>
        <v>-3.4078750974149757E-3</v>
      </c>
      <c r="AQ171" s="93">
        <f t="shared" si="30"/>
        <v>-5.663489343472365E-3</v>
      </c>
      <c r="AR171" s="94">
        <f t="shared" si="31"/>
        <v>-9.1533747054508684E-3</v>
      </c>
      <c r="AS171" s="7">
        <f t="shared" si="36"/>
        <v>-5.7256208456054015E-3</v>
      </c>
      <c r="AU171" s="86">
        <v>2020</v>
      </c>
      <c r="AV171" s="91">
        <f t="shared" si="37"/>
        <v>-6.4546493646205454E-3</v>
      </c>
      <c r="AW171" s="92">
        <f t="shared" si="38"/>
        <v>-3.4290979695264664E-3</v>
      </c>
      <c r="AX171" s="93">
        <f t="shared" si="39"/>
        <v>-4.1043231919858326E-3</v>
      </c>
      <c r="AY171" s="94">
        <f t="shared" si="40"/>
        <v>-4.3664416375112855E-3</v>
      </c>
      <c r="AZ171" s="7">
        <f t="shared" si="41"/>
        <v>-6.9564036072608127E-3</v>
      </c>
    </row>
    <row r="172" spans="1:52" x14ac:dyDescent="0.25">
      <c r="A172" s="7">
        <v>170</v>
      </c>
      <c r="B172" s="82">
        <v>4942.18</v>
      </c>
      <c r="C172" s="43">
        <v>392.8</v>
      </c>
      <c r="D172" s="35">
        <v>276.89999999999998</v>
      </c>
      <c r="E172" s="41">
        <v>719.4</v>
      </c>
      <c r="F172" s="36">
        <v>68.84</v>
      </c>
      <c r="G172" s="39">
        <v>103.75</v>
      </c>
      <c r="H172" s="45">
        <v>112.1</v>
      </c>
      <c r="I172" s="36">
        <v>97.02</v>
      </c>
      <c r="J172" s="36">
        <v>33.1</v>
      </c>
      <c r="K172" s="46">
        <v>114.92</v>
      </c>
      <c r="L172" s="36">
        <v>84.41</v>
      </c>
      <c r="M172" s="47">
        <v>36.57</v>
      </c>
      <c r="N172" s="33">
        <v>357.6</v>
      </c>
      <c r="O172" s="47">
        <v>17.079999999999998</v>
      </c>
      <c r="P172" s="33">
        <v>78.58</v>
      </c>
      <c r="Q172" s="47">
        <v>55.1</v>
      </c>
      <c r="R172" s="33">
        <v>8.59</v>
      </c>
      <c r="S172" s="33">
        <v>65.5</v>
      </c>
      <c r="T172" s="33">
        <v>33.979999999999997</v>
      </c>
      <c r="U172" s="33">
        <v>11.66</v>
      </c>
      <c r="V172" s="56">
        <v>13.58</v>
      </c>
      <c r="W172" s="38">
        <v>13.58</v>
      </c>
      <c r="X172" s="36">
        <v>9.33</v>
      </c>
      <c r="Y172" s="41">
        <v>31.57</v>
      </c>
      <c r="Z172" s="45">
        <v>69.900000000000006</v>
      </c>
      <c r="AA172" s="39">
        <v>514.6</v>
      </c>
      <c r="AB172" s="36">
        <v>143.5</v>
      </c>
      <c r="AC172" s="36"/>
      <c r="AD172" s="41">
        <v>23.66</v>
      </c>
      <c r="AE172" s="39">
        <v>116</v>
      </c>
      <c r="AG172" s="86">
        <v>2020</v>
      </c>
      <c r="AH172" s="86"/>
      <c r="AI172" s="87">
        <f t="shared" si="32"/>
        <v>244.78333333333333</v>
      </c>
      <c r="AJ172" s="88">
        <f t="shared" si="33"/>
        <v>251.49666666666667</v>
      </c>
      <c r="AK172" s="89">
        <f t="shared" si="34"/>
        <v>165.78785714285712</v>
      </c>
      <c r="AL172" s="90">
        <f t="shared" si="35"/>
        <v>128.70071428571427</v>
      </c>
      <c r="AN172" s="86">
        <v>2020</v>
      </c>
      <c r="AO172" s="91">
        <f t="shared" si="28"/>
        <v>1.6136719547899574E-2</v>
      </c>
      <c r="AP172" s="92">
        <f t="shared" si="29"/>
        <v>6.0305636920304304E-3</v>
      </c>
      <c r="AQ172" s="93">
        <f t="shared" si="30"/>
        <v>4.1791790713604331E-3</v>
      </c>
      <c r="AR172" s="94">
        <f t="shared" si="31"/>
        <v>1.7399170833773919E-3</v>
      </c>
      <c r="AS172" s="7">
        <f t="shared" si="36"/>
        <v>-9.9854719981871086E-3</v>
      </c>
      <c r="AU172" s="86">
        <v>2020</v>
      </c>
      <c r="AV172" s="91">
        <f t="shared" si="37"/>
        <v>-6.0905461189685525E-3</v>
      </c>
      <c r="AW172" s="92">
        <f t="shared" si="38"/>
        <v>-3.4078750974149757E-3</v>
      </c>
      <c r="AX172" s="93">
        <f t="shared" si="39"/>
        <v>-5.663489343472365E-3</v>
      </c>
      <c r="AY172" s="94">
        <f t="shared" si="40"/>
        <v>-9.1533747054508684E-3</v>
      </c>
      <c r="AZ172" s="7">
        <f t="shared" si="41"/>
        <v>-5.7256208456054015E-3</v>
      </c>
    </row>
    <row r="173" spans="1:52" x14ac:dyDescent="0.25">
      <c r="A173" s="7">
        <v>171</v>
      </c>
      <c r="B173" s="82">
        <v>4892.83</v>
      </c>
      <c r="C173" s="43">
        <v>396.7</v>
      </c>
      <c r="D173" s="35">
        <v>277.5</v>
      </c>
      <c r="E173" s="41">
        <v>716.6</v>
      </c>
      <c r="F173" s="36">
        <v>69.569999999999993</v>
      </c>
      <c r="G173" s="39">
        <v>104.5</v>
      </c>
      <c r="H173" s="45">
        <v>109.7</v>
      </c>
      <c r="I173" s="36">
        <v>98</v>
      </c>
      <c r="J173" s="36">
        <v>32.950000000000003</v>
      </c>
      <c r="K173" s="46">
        <v>115</v>
      </c>
      <c r="L173" s="36">
        <v>83.45</v>
      </c>
      <c r="M173" s="47">
        <v>36.090000000000003</v>
      </c>
      <c r="N173" s="33">
        <v>358</v>
      </c>
      <c r="O173" s="47">
        <v>17.09</v>
      </c>
      <c r="P173" s="33">
        <v>77.819999999999993</v>
      </c>
      <c r="Q173" s="47">
        <v>54.52</v>
      </c>
      <c r="R173" s="33">
        <v>8.51</v>
      </c>
      <c r="S173" s="33">
        <v>64.3</v>
      </c>
      <c r="T173" s="33">
        <v>33.619999999999997</v>
      </c>
      <c r="U173" s="33">
        <v>11.59</v>
      </c>
      <c r="V173" s="56">
        <v>13.23</v>
      </c>
      <c r="W173" s="38">
        <v>13.23</v>
      </c>
      <c r="X173" s="36">
        <v>9.17</v>
      </c>
      <c r="Y173" s="41">
        <v>31.78</v>
      </c>
      <c r="Z173" s="45">
        <v>70.319999999999993</v>
      </c>
      <c r="AA173" s="39">
        <v>525</v>
      </c>
      <c r="AB173" s="36">
        <v>141.44999999999999</v>
      </c>
      <c r="AC173" s="36"/>
      <c r="AD173" s="41">
        <v>23.5</v>
      </c>
      <c r="AE173" s="39">
        <v>116.7</v>
      </c>
      <c r="AG173" s="86">
        <v>2020</v>
      </c>
      <c r="AH173" s="86"/>
      <c r="AI173" s="87">
        <f t="shared" si="32"/>
        <v>248.73333333333335</v>
      </c>
      <c r="AJ173" s="88">
        <f t="shared" si="33"/>
        <v>253.01333333333335</v>
      </c>
      <c r="AK173" s="89">
        <f t="shared" si="34"/>
        <v>166.48071428571424</v>
      </c>
      <c r="AL173" s="90">
        <f t="shared" si="35"/>
        <v>128.92464285714286</v>
      </c>
      <c r="AN173" s="86">
        <v>2020</v>
      </c>
      <c r="AO173" s="91">
        <f t="shared" si="28"/>
        <v>4.1342803537925361E-2</v>
      </c>
      <c r="AP173" s="92">
        <f t="shared" si="29"/>
        <v>3.5900611298482106E-2</v>
      </c>
      <c r="AQ173" s="93">
        <f t="shared" si="30"/>
        <v>3.0981709593132178E-2</v>
      </c>
      <c r="AR173" s="94">
        <f t="shared" si="31"/>
        <v>2.8028554886713922E-2</v>
      </c>
      <c r="AS173" s="7">
        <f t="shared" si="36"/>
        <v>1.3654674288704165E-2</v>
      </c>
      <c r="AU173" s="86">
        <v>2020</v>
      </c>
      <c r="AV173" s="91">
        <f t="shared" si="37"/>
        <v>1.6136719547899574E-2</v>
      </c>
      <c r="AW173" s="92">
        <f t="shared" si="38"/>
        <v>6.0305636920304304E-3</v>
      </c>
      <c r="AX173" s="93">
        <f t="shared" si="39"/>
        <v>4.1791790713604331E-3</v>
      </c>
      <c r="AY173" s="94">
        <f t="shared" si="40"/>
        <v>1.7399170833773919E-3</v>
      </c>
      <c r="AZ173" s="7">
        <f t="shared" si="41"/>
        <v>-9.9854719981871086E-3</v>
      </c>
    </row>
    <row r="174" spans="1:52" x14ac:dyDescent="0.25">
      <c r="A174" s="7">
        <v>172</v>
      </c>
      <c r="B174" s="82">
        <v>4959.6400000000003</v>
      </c>
      <c r="C174" s="43">
        <v>407.25</v>
      </c>
      <c r="D174" s="35">
        <v>281.2</v>
      </c>
      <c r="E174" s="41">
        <v>739.4</v>
      </c>
      <c r="F174" s="36">
        <v>72.08</v>
      </c>
      <c r="G174" s="39">
        <v>106</v>
      </c>
      <c r="H174" s="45">
        <v>113.05</v>
      </c>
      <c r="I174" s="36">
        <v>100.45</v>
      </c>
      <c r="J174" s="36">
        <v>33.29</v>
      </c>
      <c r="K174" s="46">
        <v>117.48</v>
      </c>
      <c r="L174" s="36">
        <v>84.72</v>
      </c>
      <c r="M174" s="47">
        <v>35.880000000000003</v>
      </c>
      <c r="N174" s="33">
        <v>368.2</v>
      </c>
      <c r="O174" s="47">
        <v>17.28</v>
      </c>
      <c r="P174" s="33">
        <v>80.099999999999994</v>
      </c>
      <c r="Q174" s="47">
        <v>55.66</v>
      </c>
      <c r="R174" s="33">
        <v>8.44</v>
      </c>
      <c r="S174" s="33">
        <v>66.38</v>
      </c>
      <c r="T174" s="33">
        <v>34.340000000000003</v>
      </c>
      <c r="U174" s="33">
        <v>11.75</v>
      </c>
      <c r="V174" s="56">
        <v>12.92</v>
      </c>
      <c r="W174" s="38">
        <v>12.92</v>
      </c>
      <c r="X174" s="36">
        <v>9.2100000000000009</v>
      </c>
      <c r="Y174" s="41">
        <v>32.18</v>
      </c>
      <c r="Z174" s="45">
        <v>70.84</v>
      </c>
      <c r="AA174" s="39">
        <v>553</v>
      </c>
      <c r="AB174" s="36">
        <v>145.05000000000001</v>
      </c>
      <c r="AC174" s="36"/>
      <c r="AD174" s="41">
        <v>23.95</v>
      </c>
      <c r="AE174" s="39">
        <v>118.05</v>
      </c>
      <c r="AG174" s="86">
        <v>2020</v>
      </c>
      <c r="AH174" s="86"/>
      <c r="AI174" s="87">
        <f t="shared" si="32"/>
        <v>259.01666666666665</v>
      </c>
      <c r="AJ174" s="88">
        <f t="shared" si="33"/>
        <v>262.09666666666664</v>
      </c>
      <c r="AK174" s="89">
        <f t="shared" si="34"/>
        <v>171.63857142857145</v>
      </c>
      <c r="AL174" s="90">
        <f t="shared" si="35"/>
        <v>132.53821428571428</v>
      </c>
      <c r="AN174" s="86">
        <v>2020</v>
      </c>
      <c r="AO174" s="91">
        <f t="shared" si="28"/>
        <v>1.351264397400293E-3</v>
      </c>
      <c r="AP174" s="92">
        <f t="shared" si="29"/>
        <v>6.2953871981083498E-4</v>
      </c>
      <c r="AQ174" s="93">
        <f t="shared" si="30"/>
        <v>4.7025726817969283E-4</v>
      </c>
      <c r="AR174" s="94">
        <f t="shared" si="31"/>
        <v>-9.889331109356797E-4</v>
      </c>
      <c r="AS174" s="7">
        <f t="shared" si="36"/>
        <v>4.5769451008540575E-3</v>
      </c>
      <c r="AU174" s="86">
        <v>2020</v>
      </c>
      <c r="AV174" s="91">
        <f t="shared" si="37"/>
        <v>4.1342803537925361E-2</v>
      </c>
      <c r="AW174" s="92">
        <f t="shared" si="38"/>
        <v>3.5900611298482106E-2</v>
      </c>
      <c r="AX174" s="93">
        <f t="shared" si="39"/>
        <v>3.0981709593132178E-2</v>
      </c>
      <c r="AY174" s="94">
        <f t="shared" si="40"/>
        <v>2.8028554886713922E-2</v>
      </c>
      <c r="AZ174" s="7">
        <f t="shared" si="41"/>
        <v>1.3654674288704165E-2</v>
      </c>
    </row>
    <row r="175" spans="1:52" x14ac:dyDescent="0.25">
      <c r="A175" s="7">
        <v>173</v>
      </c>
      <c r="B175" s="82">
        <v>4982.34</v>
      </c>
      <c r="C175" s="43">
        <v>408.4</v>
      </c>
      <c r="D175" s="35">
        <v>278.60000000000002</v>
      </c>
      <c r="E175" s="41">
        <v>740.2</v>
      </c>
      <c r="F175" s="36">
        <v>71.5</v>
      </c>
      <c r="G175" s="39">
        <v>104.5</v>
      </c>
      <c r="H175" s="45">
        <v>113.15</v>
      </c>
      <c r="I175" s="36">
        <v>97.68</v>
      </c>
      <c r="J175" s="36">
        <v>33.21</v>
      </c>
      <c r="K175" s="46">
        <v>116.07</v>
      </c>
      <c r="L175" s="36">
        <v>83.95</v>
      </c>
      <c r="M175" s="47">
        <v>36.15</v>
      </c>
      <c r="N175" s="33">
        <v>368.4</v>
      </c>
      <c r="O175" s="47">
        <v>17.3</v>
      </c>
      <c r="P175" s="33">
        <v>81.14</v>
      </c>
      <c r="Q175" s="47">
        <v>56.68</v>
      </c>
      <c r="R175" s="33">
        <v>8.44</v>
      </c>
      <c r="S175" s="33">
        <v>66.94</v>
      </c>
      <c r="T175" s="33">
        <v>33.630000000000003</v>
      </c>
      <c r="U175" s="33">
        <v>11.87</v>
      </c>
      <c r="V175" s="56">
        <v>12.95</v>
      </c>
      <c r="W175" s="38">
        <v>12.95</v>
      </c>
      <c r="X175" s="36">
        <v>9.32</v>
      </c>
      <c r="Y175" s="41">
        <v>31.27</v>
      </c>
      <c r="Z175" s="45">
        <v>69.8</v>
      </c>
      <c r="AA175" s="39">
        <v>555.29999999999995</v>
      </c>
      <c r="AB175" s="36">
        <v>145.69999999999999</v>
      </c>
      <c r="AC175" s="36"/>
      <c r="AD175" s="41">
        <v>24</v>
      </c>
      <c r="AE175" s="39">
        <v>118.3</v>
      </c>
      <c r="AG175" s="86">
        <v>2020</v>
      </c>
      <c r="AH175" s="86"/>
      <c r="AI175" s="87">
        <f t="shared" si="32"/>
        <v>259.36666666666662</v>
      </c>
      <c r="AJ175" s="88">
        <f t="shared" si="33"/>
        <v>262.26166666666666</v>
      </c>
      <c r="AK175" s="89">
        <f t="shared" si="34"/>
        <v>171.71928571428572</v>
      </c>
      <c r="AL175" s="90">
        <f t="shared" si="35"/>
        <v>132.40714285714284</v>
      </c>
      <c r="AN175" s="86">
        <v>2020</v>
      </c>
      <c r="AO175" s="91">
        <f t="shared" si="28"/>
        <v>-3.8555455596964786E-3</v>
      </c>
      <c r="AP175" s="92">
        <f t="shared" si="29"/>
        <v>-3.8256957110262913E-3</v>
      </c>
      <c r="AQ175" s="93">
        <f t="shared" si="30"/>
        <v>-5.9399268740095521E-3</v>
      </c>
      <c r="AR175" s="94">
        <f t="shared" si="31"/>
        <v>-9.4136052219882058E-3</v>
      </c>
      <c r="AS175" s="7">
        <f t="shared" si="36"/>
        <v>-1.0747961801081455E-2</v>
      </c>
      <c r="AU175" s="86">
        <v>2020</v>
      </c>
      <c r="AV175" s="91">
        <f t="shared" si="37"/>
        <v>1.351264397400293E-3</v>
      </c>
      <c r="AW175" s="92">
        <f t="shared" si="38"/>
        <v>6.2953871981083498E-4</v>
      </c>
      <c r="AX175" s="93">
        <f t="shared" si="39"/>
        <v>4.7025726817969283E-4</v>
      </c>
      <c r="AY175" s="94">
        <f t="shared" si="40"/>
        <v>-9.889331109356797E-4</v>
      </c>
      <c r="AZ175" s="7">
        <f t="shared" si="41"/>
        <v>4.5769451008540575E-3</v>
      </c>
    </row>
    <row r="176" spans="1:52" x14ac:dyDescent="0.25">
      <c r="A176" s="7">
        <v>174</v>
      </c>
      <c r="B176" s="82">
        <v>4928.79</v>
      </c>
      <c r="C176" s="43">
        <v>402.85</v>
      </c>
      <c r="D176" s="35">
        <v>273.89999999999998</v>
      </c>
      <c r="E176" s="41">
        <v>738.2</v>
      </c>
      <c r="F176" s="36">
        <v>69.78</v>
      </c>
      <c r="G176" s="39">
        <v>103.1</v>
      </c>
      <c r="H176" s="45">
        <v>111.1</v>
      </c>
      <c r="I176" s="36">
        <v>97.24</v>
      </c>
      <c r="J176" s="36">
        <v>32.97</v>
      </c>
      <c r="K176" s="46">
        <v>114.71</v>
      </c>
      <c r="L176" s="36">
        <v>83.12</v>
      </c>
      <c r="M176" s="47">
        <v>37.229999999999997</v>
      </c>
      <c r="N176" s="33">
        <v>362</v>
      </c>
      <c r="O176" s="47">
        <v>17.18</v>
      </c>
      <c r="P176" s="33">
        <v>79.62</v>
      </c>
      <c r="Q176" s="47">
        <v>56.18</v>
      </c>
      <c r="R176" s="33">
        <v>8.67</v>
      </c>
      <c r="S176" s="33">
        <v>65.34</v>
      </c>
      <c r="T176" s="33">
        <v>34.24</v>
      </c>
      <c r="U176" s="33">
        <v>11.64</v>
      </c>
      <c r="V176" s="56">
        <v>13.67</v>
      </c>
      <c r="W176" s="38">
        <v>13.67</v>
      </c>
      <c r="X176" s="36">
        <v>9.2200000000000006</v>
      </c>
      <c r="Y176" s="41">
        <v>30.42</v>
      </c>
      <c r="Z176" s="45">
        <v>69.319999999999993</v>
      </c>
      <c r="AA176" s="39">
        <v>555</v>
      </c>
      <c r="AB176" s="36">
        <v>141.30000000000001</v>
      </c>
      <c r="AC176" s="36"/>
      <c r="AD176" s="41">
        <v>23.83</v>
      </c>
      <c r="AE176" s="39">
        <v>117</v>
      </c>
      <c r="AG176" s="86">
        <v>2020</v>
      </c>
      <c r="AH176" s="86"/>
      <c r="AI176" s="87">
        <f t="shared" si="32"/>
        <v>258.36666666666667</v>
      </c>
      <c r="AJ176" s="88">
        <f t="shared" si="33"/>
        <v>261.25833333333338</v>
      </c>
      <c r="AK176" s="89">
        <f t="shared" si="34"/>
        <v>170.69928571428571</v>
      </c>
      <c r="AL176" s="90">
        <f t="shared" si="35"/>
        <v>131.16071428571431</v>
      </c>
      <c r="AN176" s="86">
        <v>2020</v>
      </c>
      <c r="AO176" s="91">
        <f t="shared" si="28"/>
        <v>1.2579022061669462E-2</v>
      </c>
      <c r="AP176" s="92">
        <f t="shared" si="29"/>
        <v>7.4702561321805232E-3</v>
      </c>
      <c r="AQ176" s="93">
        <f t="shared" si="30"/>
        <v>9.3983153331462285E-3</v>
      </c>
      <c r="AR176" s="94">
        <f t="shared" si="31"/>
        <v>1.3075561606534865E-2</v>
      </c>
      <c r="AS176" s="7">
        <f t="shared" si="36"/>
        <v>1.036359836795642E-2</v>
      </c>
      <c r="AU176" s="86">
        <v>2020</v>
      </c>
      <c r="AV176" s="91">
        <f t="shared" si="37"/>
        <v>-3.8555455596964786E-3</v>
      </c>
      <c r="AW176" s="92">
        <f t="shared" si="38"/>
        <v>-3.8256957110262913E-3</v>
      </c>
      <c r="AX176" s="93">
        <f t="shared" si="39"/>
        <v>-5.9399268740095521E-3</v>
      </c>
      <c r="AY176" s="94">
        <f t="shared" si="40"/>
        <v>-9.4136052219882058E-3</v>
      </c>
      <c r="AZ176" s="7">
        <f t="shared" si="41"/>
        <v>-1.0747961801081455E-2</v>
      </c>
    </row>
    <row r="177" spans="1:52" x14ac:dyDescent="0.25">
      <c r="A177" s="7">
        <v>175</v>
      </c>
      <c r="B177" s="82">
        <v>4979.87</v>
      </c>
      <c r="C177" s="43">
        <v>408.8</v>
      </c>
      <c r="D177" s="35">
        <v>278.60000000000002</v>
      </c>
      <c r="E177" s="41">
        <v>739.4</v>
      </c>
      <c r="F177" s="36">
        <v>73.77</v>
      </c>
      <c r="G177" s="39">
        <v>105.5</v>
      </c>
      <c r="H177" s="45">
        <v>111.6</v>
      </c>
      <c r="I177" s="36">
        <v>100.9</v>
      </c>
      <c r="J177" s="36">
        <v>33.58</v>
      </c>
      <c r="K177" s="46">
        <v>116.65</v>
      </c>
      <c r="L177" s="36">
        <v>85.07</v>
      </c>
      <c r="M177" s="47">
        <v>37.4</v>
      </c>
      <c r="N177" s="33">
        <v>366</v>
      </c>
      <c r="O177" s="47">
        <v>17.309999999999999</v>
      </c>
      <c r="P177" s="33">
        <v>81.56</v>
      </c>
      <c r="Q177" s="47">
        <v>56.78</v>
      </c>
      <c r="R177" s="33">
        <v>8.74</v>
      </c>
      <c r="S177" s="33">
        <v>67.3</v>
      </c>
      <c r="T177" s="33">
        <v>35.24</v>
      </c>
      <c r="U177" s="33">
        <v>12.02</v>
      </c>
      <c r="V177" s="56">
        <v>13.53</v>
      </c>
      <c r="W177" s="38">
        <v>13.53</v>
      </c>
      <c r="X177" s="36">
        <v>9.26</v>
      </c>
      <c r="Y177" s="41">
        <v>31.24</v>
      </c>
      <c r="Z177" s="45">
        <v>70.92</v>
      </c>
      <c r="AA177" s="39">
        <v>561</v>
      </c>
      <c r="AB177" s="36">
        <v>142.69999999999999</v>
      </c>
      <c r="AC177" s="36"/>
      <c r="AD177" s="41">
        <v>23.77</v>
      </c>
      <c r="AE177" s="39">
        <v>118.35</v>
      </c>
      <c r="AG177" s="86">
        <v>2020</v>
      </c>
      <c r="AH177" s="86"/>
      <c r="AI177" s="87">
        <f t="shared" si="32"/>
        <v>261.61666666666667</v>
      </c>
      <c r="AJ177" s="88">
        <f t="shared" si="33"/>
        <v>263.20999999999998</v>
      </c>
      <c r="AK177" s="89">
        <f t="shared" si="34"/>
        <v>172.30357142857139</v>
      </c>
      <c r="AL177" s="90">
        <f t="shared" si="35"/>
        <v>132.87571428571428</v>
      </c>
      <c r="AN177" s="86">
        <v>2020</v>
      </c>
      <c r="AO177" s="91">
        <f t="shared" si="28"/>
        <v>-1.2996113907116139E-2</v>
      </c>
      <c r="AP177" s="92">
        <f t="shared" si="29"/>
        <v>-1.1328090371439637E-2</v>
      </c>
      <c r="AQ177" s="93">
        <f t="shared" si="30"/>
        <v>-1.1541092341174867E-2</v>
      </c>
      <c r="AR177" s="94">
        <f t="shared" si="31"/>
        <v>-1.3686258910044638E-2</v>
      </c>
      <c r="AS177" s="7">
        <f t="shared" si="36"/>
        <v>-8.933968155795188E-3</v>
      </c>
      <c r="AU177" s="86">
        <v>2020</v>
      </c>
      <c r="AV177" s="91">
        <f t="shared" si="37"/>
        <v>1.2579022061669462E-2</v>
      </c>
      <c r="AW177" s="92">
        <f t="shared" si="38"/>
        <v>7.4702561321805232E-3</v>
      </c>
      <c r="AX177" s="93">
        <f t="shared" si="39"/>
        <v>9.3983153331462285E-3</v>
      </c>
      <c r="AY177" s="94">
        <f t="shared" si="40"/>
        <v>1.3075561606534865E-2</v>
      </c>
      <c r="AZ177" s="7">
        <f t="shared" si="41"/>
        <v>1.036359836795642E-2</v>
      </c>
    </row>
    <row r="178" spans="1:52" x14ac:dyDescent="0.25">
      <c r="A178" s="7">
        <v>176</v>
      </c>
      <c r="B178" s="82">
        <v>4935.38</v>
      </c>
      <c r="C178" s="43">
        <v>404.4</v>
      </c>
      <c r="D178" s="35">
        <v>275.89999999999998</v>
      </c>
      <c r="E178" s="41">
        <v>732.2</v>
      </c>
      <c r="F178" s="36">
        <v>70.78</v>
      </c>
      <c r="G178" s="39">
        <v>104.25</v>
      </c>
      <c r="H178" s="45">
        <v>111.05</v>
      </c>
      <c r="I178" s="36">
        <v>98.22</v>
      </c>
      <c r="J178" s="36">
        <v>32.35</v>
      </c>
      <c r="K178" s="46">
        <v>115.12</v>
      </c>
      <c r="L178" s="36">
        <v>85.23</v>
      </c>
      <c r="M178" s="47">
        <v>36.42</v>
      </c>
      <c r="N178" s="33">
        <v>359.8</v>
      </c>
      <c r="O178" s="47">
        <v>16.95</v>
      </c>
      <c r="P178" s="33">
        <v>79.28</v>
      </c>
      <c r="Q178" s="47">
        <v>56.42</v>
      </c>
      <c r="R178" s="33">
        <v>8.52</v>
      </c>
      <c r="S178" s="33">
        <v>65.52</v>
      </c>
      <c r="T178" s="33">
        <v>35.03</v>
      </c>
      <c r="U178" s="33">
        <v>11.77</v>
      </c>
      <c r="V178" s="56">
        <v>13.02</v>
      </c>
      <c r="W178" s="38">
        <v>13.02</v>
      </c>
      <c r="X178" s="36">
        <v>9.17</v>
      </c>
      <c r="Y178" s="41">
        <v>30.79</v>
      </c>
      <c r="Z178" s="45">
        <v>69.66</v>
      </c>
      <c r="AA178" s="39">
        <v>555</v>
      </c>
      <c r="AB178" s="36">
        <v>140.6</v>
      </c>
      <c r="AC178" s="36"/>
      <c r="AD178" s="41">
        <v>23.73</v>
      </c>
      <c r="AE178" s="39">
        <v>115.4</v>
      </c>
      <c r="AG178" s="86">
        <v>2020</v>
      </c>
      <c r="AH178" s="86"/>
      <c r="AI178" s="87">
        <f t="shared" si="32"/>
        <v>258.21666666666664</v>
      </c>
      <c r="AJ178" s="88">
        <f t="shared" si="33"/>
        <v>260.22833333333335</v>
      </c>
      <c r="AK178" s="89">
        <f t="shared" si="34"/>
        <v>170.31500000000003</v>
      </c>
      <c r="AL178" s="90">
        <f t="shared" si="35"/>
        <v>131.05714285714288</v>
      </c>
      <c r="AN178" s="86">
        <v>2020</v>
      </c>
      <c r="AO178" s="91">
        <f t="shared" si="28"/>
        <v>2.7754469760538194E-3</v>
      </c>
      <c r="AP178" s="92">
        <f t="shared" si="29"/>
        <v>4.1117736346925832E-3</v>
      </c>
      <c r="AQ178" s="93">
        <f t="shared" si="30"/>
        <v>5.3891738417470234E-3</v>
      </c>
      <c r="AR178" s="94">
        <f t="shared" si="31"/>
        <v>7.8101155439286073E-3</v>
      </c>
      <c r="AS178" s="7">
        <f t="shared" si="36"/>
        <v>7.6954560743042206E-3</v>
      </c>
      <c r="AU178" s="86">
        <v>2020</v>
      </c>
      <c r="AV178" s="91">
        <f t="shared" si="37"/>
        <v>-1.2996113907116139E-2</v>
      </c>
      <c r="AW178" s="92">
        <f t="shared" si="38"/>
        <v>-1.1328090371439637E-2</v>
      </c>
      <c r="AX178" s="93">
        <f t="shared" si="39"/>
        <v>-1.1541092341174867E-2</v>
      </c>
      <c r="AY178" s="94">
        <f t="shared" si="40"/>
        <v>-1.3686258910044638E-2</v>
      </c>
      <c r="AZ178" s="7">
        <f t="shared" si="41"/>
        <v>-8.933968155795188E-3</v>
      </c>
    </row>
    <row r="179" spans="1:52" x14ac:dyDescent="0.25">
      <c r="A179" s="7">
        <v>177</v>
      </c>
      <c r="B179" s="82">
        <v>4973.3599999999997</v>
      </c>
      <c r="C179" s="43">
        <v>404.05</v>
      </c>
      <c r="D179" s="35">
        <v>282.60000000000002</v>
      </c>
      <c r="E179" s="41">
        <v>735.8</v>
      </c>
      <c r="F179" s="36">
        <v>69.39</v>
      </c>
      <c r="G179" s="39">
        <v>107.15</v>
      </c>
      <c r="H179" s="45">
        <v>111.65</v>
      </c>
      <c r="I179" s="36">
        <v>97.44</v>
      </c>
      <c r="J179" s="36">
        <v>32.74</v>
      </c>
      <c r="K179" s="46">
        <v>117.56</v>
      </c>
      <c r="L179" s="36">
        <v>87.64</v>
      </c>
      <c r="M179" s="47">
        <v>36.79</v>
      </c>
      <c r="N179" s="33">
        <v>363.8</v>
      </c>
      <c r="O179" s="47">
        <v>17.440000000000001</v>
      </c>
      <c r="P179" s="33">
        <v>80.180000000000007</v>
      </c>
      <c r="Q179" s="47">
        <v>57.58</v>
      </c>
      <c r="R179" s="33">
        <v>8.66</v>
      </c>
      <c r="S179" s="33">
        <v>66.16</v>
      </c>
      <c r="T179" s="33">
        <v>35.68</v>
      </c>
      <c r="U179" s="33">
        <v>11.93</v>
      </c>
      <c r="V179" s="56">
        <v>13.18</v>
      </c>
      <c r="W179" s="38">
        <v>13.18</v>
      </c>
      <c r="X179" s="36">
        <v>9.6</v>
      </c>
      <c r="Y179" s="41">
        <v>31.25</v>
      </c>
      <c r="Z179" s="45">
        <v>71.22</v>
      </c>
      <c r="AA179" s="39">
        <v>552.6</v>
      </c>
      <c r="AB179" s="36">
        <v>142</v>
      </c>
      <c r="AC179" s="36"/>
      <c r="AD179" s="41">
        <v>23.94</v>
      </c>
      <c r="AE179" s="39">
        <v>117.05</v>
      </c>
      <c r="AG179" s="86">
        <v>2020</v>
      </c>
      <c r="AH179" s="86"/>
      <c r="AI179" s="87">
        <f t="shared" si="32"/>
        <v>258.93333333333334</v>
      </c>
      <c r="AJ179" s="88">
        <f t="shared" si="33"/>
        <v>261.29833333333335</v>
      </c>
      <c r="AK179" s="89">
        <f t="shared" si="34"/>
        <v>171.23285714285717</v>
      </c>
      <c r="AL179" s="90">
        <f t="shared" si="35"/>
        <v>132.08071428571432</v>
      </c>
      <c r="AN179" s="86">
        <v>2020</v>
      </c>
      <c r="AO179" s="91">
        <f t="shared" si="28"/>
        <v>7.0803295571574961E-3</v>
      </c>
      <c r="AP179" s="92">
        <f t="shared" si="29"/>
        <v>1.9326567971475596E-3</v>
      </c>
      <c r="AQ179" s="93">
        <f t="shared" si="30"/>
        <v>8.7600010011416418E-4</v>
      </c>
      <c r="AR179" s="94">
        <f t="shared" si="31"/>
        <v>-7.3277703568727767E-4</v>
      </c>
      <c r="AS179" s="7">
        <f t="shared" si="36"/>
        <v>6.5307960815224469E-3</v>
      </c>
      <c r="AU179" s="86">
        <v>2020</v>
      </c>
      <c r="AV179" s="91">
        <f t="shared" si="37"/>
        <v>2.7754469760538194E-3</v>
      </c>
      <c r="AW179" s="92">
        <f t="shared" si="38"/>
        <v>4.1117736346925832E-3</v>
      </c>
      <c r="AX179" s="93">
        <f t="shared" si="39"/>
        <v>5.3891738417470234E-3</v>
      </c>
      <c r="AY179" s="94">
        <f t="shared" si="40"/>
        <v>7.8101155439286073E-3</v>
      </c>
      <c r="AZ179" s="7">
        <f t="shared" si="41"/>
        <v>7.6954560743042206E-3</v>
      </c>
    </row>
    <row r="180" spans="1:52" x14ac:dyDescent="0.25">
      <c r="A180" s="7">
        <v>178</v>
      </c>
      <c r="B180" s="82">
        <v>5005.84</v>
      </c>
      <c r="C180" s="43">
        <v>404.35</v>
      </c>
      <c r="D180" s="35">
        <v>281.5</v>
      </c>
      <c r="E180" s="41">
        <v>733.2</v>
      </c>
      <c r="F180" s="36">
        <v>69.44</v>
      </c>
      <c r="G180" s="39">
        <v>106.4</v>
      </c>
      <c r="H180" s="45">
        <v>112</v>
      </c>
      <c r="I180" s="36">
        <v>97.08</v>
      </c>
      <c r="J180" s="36">
        <v>32.74</v>
      </c>
      <c r="K180" s="46">
        <v>116.86</v>
      </c>
      <c r="L180" s="36">
        <v>86.22</v>
      </c>
      <c r="M180" s="47">
        <v>37.01</v>
      </c>
      <c r="N180" s="33">
        <v>363.4</v>
      </c>
      <c r="O180" s="47">
        <v>17.37</v>
      </c>
      <c r="P180" s="33">
        <v>77.94</v>
      </c>
      <c r="Q180" s="47">
        <v>57</v>
      </c>
      <c r="R180" s="33">
        <v>8.69</v>
      </c>
      <c r="S180" s="33">
        <v>66.48</v>
      </c>
      <c r="T180" s="33">
        <v>35.659999999999997</v>
      </c>
      <c r="U180" s="33">
        <v>11.83</v>
      </c>
      <c r="V180" s="56">
        <v>13.25</v>
      </c>
      <c r="W180" s="38">
        <v>13.25</v>
      </c>
      <c r="X180" s="36">
        <v>9.51</v>
      </c>
      <c r="Y180" s="41">
        <v>31.37</v>
      </c>
      <c r="Z180" s="45">
        <v>70.7</v>
      </c>
      <c r="AA180" s="39">
        <v>559.4</v>
      </c>
      <c r="AB180" s="36">
        <v>142.44999999999999</v>
      </c>
      <c r="AC180" s="36"/>
      <c r="AD180" s="41">
        <v>23.95</v>
      </c>
      <c r="AE180" s="39">
        <v>116.5</v>
      </c>
      <c r="AG180" s="86">
        <v>2020</v>
      </c>
      <c r="AH180" s="86"/>
      <c r="AI180" s="87">
        <f t="shared" si="32"/>
        <v>260.76666666666665</v>
      </c>
      <c r="AJ180" s="88">
        <f t="shared" si="33"/>
        <v>261.80333333333334</v>
      </c>
      <c r="AK180" s="89">
        <f t="shared" si="34"/>
        <v>171.38285714285715</v>
      </c>
      <c r="AL180" s="90">
        <f t="shared" si="35"/>
        <v>131.98392857142858</v>
      </c>
      <c r="AN180" s="86">
        <v>2020</v>
      </c>
      <c r="AO180" s="91">
        <f t="shared" si="28"/>
        <v>1.4700242873578058E-2</v>
      </c>
      <c r="AP180" s="92">
        <f t="shared" si="29"/>
        <v>1.3687118829655993E-2</v>
      </c>
      <c r="AQ180" s="93">
        <f t="shared" si="30"/>
        <v>1.3411909842624655E-2</v>
      </c>
      <c r="AR180" s="94">
        <f t="shared" si="31"/>
        <v>1.0252871697040724E-2</v>
      </c>
      <c r="AS180" s="7">
        <f t="shared" si="36"/>
        <v>-1.5941380467614772E-3</v>
      </c>
      <c r="AU180" s="86">
        <v>2020</v>
      </c>
      <c r="AV180" s="91">
        <f t="shared" si="37"/>
        <v>7.0803295571574961E-3</v>
      </c>
      <c r="AW180" s="92">
        <f t="shared" si="38"/>
        <v>1.9326567971475596E-3</v>
      </c>
      <c r="AX180" s="93">
        <f t="shared" si="39"/>
        <v>8.7600010011416418E-4</v>
      </c>
      <c r="AY180" s="94">
        <f t="shared" si="40"/>
        <v>-7.3277703568727767E-4</v>
      </c>
      <c r="AZ180" s="7">
        <f t="shared" si="41"/>
        <v>6.5307960815224469E-3</v>
      </c>
    </row>
    <row r="181" spans="1:52" x14ac:dyDescent="0.25">
      <c r="A181" s="7">
        <v>179</v>
      </c>
      <c r="B181" s="82">
        <v>4997.8599999999997</v>
      </c>
      <c r="C181" s="43">
        <v>416.6</v>
      </c>
      <c r="D181" s="35">
        <v>282.2</v>
      </c>
      <c r="E181" s="41">
        <v>743.2</v>
      </c>
      <c r="F181" s="36">
        <v>68.819999999999993</v>
      </c>
      <c r="G181" s="39">
        <v>106.6</v>
      </c>
      <c r="H181" s="45">
        <v>111.55</v>
      </c>
      <c r="I181" s="36">
        <v>97.18</v>
      </c>
      <c r="J181" s="36">
        <v>32.520000000000003</v>
      </c>
      <c r="K181" s="46">
        <v>117.36</v>
      </c>
      <c r="L181" s="36">
        <v>87.06</v>
      </c>
      <c r="M181" s="47">
        <v>36.11</v>
      </c>
      <c r="N181" s="33">
        <v>370.2</v>
      </c>
      <c r="O181" s="47">
        <v>17.260000000000002</v>
      </c>
      <c r="P181" s="33">
        <v>77.44</v>
      </c>
      <c r="Q181" s="47">
        <v>57.3</v>
      </c>
      <c r="R181" s="33">
        <v>8.52</v>
      </c>
      <c r="S181" s="33">
        <v>65.959999999999994</v>
      </c>
      <c r="T181" s="33">
        <v>35.53</v>
      </c>
      <c r="U181" s="33">
        <v>11.78</v>
      </c>
      <c r="V181" s="56">
        <v>12.84</v>
      </c>
      <c r="W181" s="38">
        <v>12.84</v>
      </c>
      <c r="X181" s="36">
        <v>9.5</v>
      </c>
      <c r="Y181" s="41">
        <v>31.22</v>
      </c>
      <c r="Z181" s="45">
        <v>70.2</v>
      </c>
      <c r="AA181" s="39">
        <v>570.6</v>
      </c>
      <c r="AB181" s="36">
        <v>142.35</v>
      </c>
      <c r="AC181" s="36"/>
      <c r="AD181" s="41">
        <v>24.1</v>
      </c>
      <c r="AE181" s="39">
        <v>116.6</v>
      </c>
      <c r="AG181" s="86">
        <v>2020</v>
      </c>
      <c r="AH181" s="86"/>
      <c r="AI181" s="87">
        <f t="shared" si="32"/>
        <v>264.60000000000002</v>
      </c>
      <c r="AJ181" s="88">
        <f t="shared" si="33"/>
        <v>265.38666666666671</v>
      </c>
      <c r="AK181" s="89">
        <f t="shared" si="34"/>
        <v>173.68142857142857</v>
      </c>
      <c r="AL181" s="90">
        <f t="shared" si="35"/>
        <v>133.33714285714282</v>
      </c>
      <c r="AN181" s="86">
        <v>2020</v>
      </c>
      <c r="AO181" s="91">
        <f t="shared" si="28"/>
        <v>1.0770975056689213E-2</v>
      </c>
      <c r="AP181" s="92">
        <f t="shared" si="29"/>
        <v>3.4101185691315151E-3</v>
      </c>
      <c r="AQ181" s="93">
        <f t="shared" si="30"/>
        <v>3.3188843284501627E-3</v>
      </c>
      <c r="AR181" s="94">
        <f t="shared" si="31"/>
        <v>3.891853089911954E-3</v>
      </c>
      <c r="AS181" s="7">
        <f t="shared" si="36"/>
        <v>7.4131728379746896E-3</v>
      </c>
      <c r="AU181" s="86">
        <v>2020</v>
      </c>
      <c r="AV181" s="91">
        <f t="shared" si="37"/>
        <v>1.4700242873578058E-2</v>
      </c>
      <c r="AW181" s="92">
        <f t="shared" si="38"/>
        <v>1.3687118829655993E-2</v>
      </c>
      <c r="AX181" s="93">
        <f t="shared" si="39"/>
        <v>1.3411909842624655E-2</v>
      </c>
      <c r="AY181" s="94">
        <f t="shared" si="40"/>
        <v>1.0252871697040724E-2</v>
      </c>
      <c r="AZ181" s="7">
        <f t="shared" si="41"/>
        <v>-1.5941380467614772E-3</v>
      </c>
    </row>
    <row r="182" spans="1:52" x14ac:dyDescent="0.25">
      <c r="A182" s="7">
        <v>180</v>
      </c>
      <c r="B182" s="82">
        <v>5034.91</v>
      </c>
      <c r="C182" s="43">
        <v>420.25</v>
      </c>
      <c r="D182" s="35">
        <v>281.39999999999998</v>
      </c>
      <c r="E182" s="41">
        <v>739.8</v>
      </c>
      <c r="F182" s="36">
        <v>71.319999999999993</v>
      </c>
      <c r="G182" s="39">
        <v>107.05</v>
      </c>
      <c r="H182" s="45">
        <v>110.5</v>
      </c>
      <c r="I182" s="36">
        <v>97.48</v>
      </c>
      <c r="J182" s="36">
        <v>32.03</v>
      </c>
      <c r="K182" s="46">
        <v>116.61</v>
      </c>
      <c r="L182" s="36">
        <v>86.59</v>
      </c>
      <c r="M182" s="47">
        <v>36.57</v>
      </c>
      <c r="N182" s="33">
        <v>371.2</v>
      </c>
      <c r="O182" s="47">
        <v>17.27</v>
      </c>
      <c r="P182" s="33">
        <v>77.78</v>
      </c>
      <c r="Q182" s="47">
        <v>57.34</v>
      </c>
      <c r="R182" s="33">
        <v>8.64</v>
      </c>
      <c r="S182" s="33">
        <v>68.819999999999993</v>
      </c>
      <c r="T182" s="33">
        <v>36.04</v>
      </c>
      <c r="U182" s="33">
        <v>11.95</v>
      </c>
      <c r="V182" s="56">
        <v>13.2</v>
      </c>
      <c r="W182" s="38">
        <v>13.2</v>
      </c>
      <c r="X182" s="36">
        <v>9.51</v>
      </c>
      <c r="Y182" s="41">
        <v>31.59</v>
      </c>
      <c r="Z182" s="45">
        <v>70.12</v>
      </c>
      <c r="AA182" s="39">
        <v>577</v>
      </c>
      <c r="AB182" s="36">
        <v>142.4</v>
      </c>
      <c r="AC182" s="36"/>
      <c r="AD182" s="41">
        <v>24.01</v>
      </c>
      <c r="AE182" s="39">
        <v>118.3</v>
      </c>
      <c r="AG182" s="86">
        <v>2020</v>
      </c>
      <c r="AH182" s="86"/>
      <c r="AI182" s="87">
        <f t="shared" si="32"/>
        <v>267.45</v>
      </c>
      <c r="AJ182" s="88">
        <f t="shared" si="33"/>
        <v>266.29166666666663</v>
      </c>
      <c r="AK182" s="89">
        <f t="shared" si="34"/>
        <v>174.25785714285712</v>
      </c>
      <c r="AL182" s="90">
        <f t="shared" si="35"/>
        <v>133.85607142857143</v>
      </c>
      <c r="AN182" s="86">
        <v>2020</v>
      </c>
      <c r="AO182" s="91">
        <f t="shared" si="28"/>
        <v>1.7137159593693666E-2</v>
      </c>
      <c r="AP182" s="92">
        <f t="shared" si="29"/>
        <v>1.5227663902362939E-2</v>
      </c>
      <c r="AQ182" s="93">
        <f t="shared" si="30"/>
        <v>1.132967974389365E-2</v>
      </c>
      <c r="AR182" s="94">
        <f t="shared" si="31"/>
        <v>9.3997550674099501E-3</v>
      </c>
      <c r="AS182" s="7">
        <f t="shared" si="36"/>
        <v>3.7736523592379867E-5</v>
      </c>
      <c r="AU182" s="86">
        <v>2020</v>
      </c>
      <c r="AV182" s="91">
        <f t="shared" si="37"/>
        <v>1.0770975056689213E-2</v>
      </c>
      <c r="AW182" s="92">
        <f t="shared" si="38"/>
        <v>3.4101185691315151E-3</v>
      </c>
      <c r="AX182" s="93">
        <f t="shared" si="39"/>
        <v>3.3188843284501627E-3</v>
      </c>
      <c r="AY182" s="94">
        <f t="shared" si="40"/>
        <v>3.891853089911954E-3</v>
      </c>
      <c r="AZ182" s="7">
        <f t="shared" si="41"/>
        <v>7.4131728379746896E-3</v>
      </c>
    </row>
    <row r="183" spans="1:52" x14ac:dyDescent="0.25">
      <c r="A183" s="7">
        <v>181</v>
      </c>
      <c r="B183" s="82">
        <v>5035.1000000000004</v>
      </c>
      <c r="C183" s="43">
        <v>424</v>
      </c>
      <c r="D183" s="35">
        <v>283.39999999999998</v>
      </c>
      <c r="E183" s="41">
        <v>750.6</v>
      </c>
      <c r="F183" s="36">
        <v>69.48</v>
      </c>
      <c r="G183" s="39">
        <v>108</v>
      </c>
      <c r="H183" s="45">
        <v>110.9</v>
      </c>
      <c r="I183" s="36">
        <v>96.94</v>
      </c>
      <c r="J183" s="36">
        <v>32.32</v>
      </c>
      <c r="K183" s="46">
        <v>116.69</v>
      </c>
      <c r="L183" s="36">
        <v>88.26</v>
      </c>
      <c r="M183" s="47">
        <v>35.840000000000003</v>
      </c>
      <c r="N183" s="33">
        <v>378</v>
      </c>
      <c r="O183" s="47">
        <v>17.22</v>
      </c>
      <c r="P183" s="33">
        <v>77.319999999999993</v>
      </c>
      <c r="Q183" s="47">
        <v>57.58</v>
      </c>
      <c r="R183" s="33">
        <v>8.5399999999999991</v>
      </c>
      <c r="S183" s="33">
        <v>68.12</v>
      </c>
      <c r="T183" s="33">
        <v>36.4</v>
      </c>
      <c r="U183" s="33">
        <v>11.91</v>
      </c>
      <c r="V183" s="56">
        <v>13</v>
      </c>
      <c r="W183" s="38">
        <v>13</v>
      </c>
      <c r="X183" s="36">
        <v>9.51</v>
      </c>
      <c r="Y183" s="41">
        <v>31.6</v>
      </c>
      <c r="Z183" s="45">
        <v>69.94</v>
      </c>
      <c r="AA183" s="39">
        <v>589.20000000000005</v>
      </c>
      <c r="AB183" s="36">
        <v>142.75</v>
      </c>
      <c r="AC183" s="36"/>
      <c r="AD183" s="41">
        <v>23.78</v>
      </c>
      <c r="AE183" s="39">
        <v>118.9</v>
      </c>
      <c r="AG183" s="86">
        <v>2020</v>
      </c>
      <c r="AH183" s="86"/>
      <c r="AI183" s="87">
        <f t="shared" si="32"/>
        <v>272.03333333333336</v>
      </c>
      <c r="AJ183" s="88">
        <f t="shared" si="33"/>
        <v>270.34666666666669</v>
      </c>
      <c r="AK183" s="89">
        <f t="shared" si="34"/>
        <v>176.23214285714286</v>
      </c>
      <c r="AL183" s="90">
        <f t="shared" si="35"/>
        <v>135.11428571428573</v>
      </c>
      <c r="AN183" s="86">
        <v>2020</v>
      </c>
      <c r="AO183" s="91">
        <f t="shared" si="28"/>
        <v>1.2866070334517827E-2</v>
      </c>
      <c r="AP183" s="92">
        <f t="shared" si="29"/>
        <v>1.1627046754783918E-2</v>
      </c>
      <c r="AQ183" s="93">
        <f t="shared" si="30"/>
        <v>8.8479075894216212E-3</v>
      </c>
      <c r="AR183" s="94">
        <f t="shared" si="31"/>
        <v>6.4680693592723097E-3</v>
      </c>
      <c r="AS183" s="7">
        <f t="shared" si="36"/>
        <v>-1.1002760620444406E-3</v>
      </c>
      <c r="AU183" s="86">
        <v>2020</v>
      </c>
      <c r="AV183" s="91">
        <f t="shared" si="37"/>
        <v>1.7137159593693666E-2</v>
      </c>
      <c r="AW183" s="92">
        <f t="shared" si="38"/>
        <v>1.5227663902362939E-2</v>
      </c>
      <c r="AX183" s="93">
        <f t="shared" si="39"/>
        <v>1.132967974389365E-2</v>
      </c>
      <c r="AY183" s="94">
        <f t="shared" si="40"/>
        <v>9.3997550674099501E-3</v>
      </c>
      <c r="AZ183" s="7">
        <f t="shared" si="41"/>
        <v>3.7736523592379867E-5</v>
      </c>
    </row>
    <row r="184" spans="1:52" x14ac:dyDescent="0.25">
      <c r="A184" s="7">
        <v>182</v>
      </c>
      <c r="B184" s="82">
        <v>5029.5600000000004</v>
      </c>
      <c r="C184" s="43">
        <v>426.15</v>
      </c>
      <c r="D184" s="35">
        <v>281</v>
      </c>
      <c r="E184" s="41">
        <v>758.6</v>
      </c>
      <c r="F184" s="36">
        <v>70.790000000000006</v>
      </c>
      <c r="G184" s="39">
        <v>107.2</v>
      </c>
      <c r="H184" s="45">
        <v>111.6</v>
      </c>
      <c r="I184" s="36">
        <v>97.48</v>
      </c>
      <c r="J184" s="36">
        <v>32.19</v>
      </c>
      <c r="K184" s="46">
        <v>116.53</v>
      </c>
      <c r="L184" s="36">
        <v>87.77</v>
      </c>
      <c r="M184" s="47">
        <v>35.71</v>
      </c>
      <c r="N184" s="33">
        <v>383.4</v>
      </c>
      <c r="O184" s="47">
        <v>17.12</v>
      </c>
      <c r="P184" s="33">
        <v>77.36</v>
      </c>
      <c r="Q184" s="47">
        <v>58.1</v>
      </c>
      <c r="R184" s="33">
        <v>8.4499999999999993</v>
      </c>
      <c r="S184" s="33">
        <v>68.06</v>
      </c>
      <c r="T184" s="33">
        <v>36.520000000000003</v>
      </c>
      <c r="U184" s="33">
        <v>11.96</v>
      </c>
      <c r="V184" s="56">
        <v>12.97</v>
      </c>
      <c r="W184" s="38">
        <v>12.97</v>
      </c>
      <c r="X184" s="36">
        <v>9.64</v>
      </c>
      <c r="Y184" s="41">
        <v>32</v>
      </c>
      <c r="Z184" s="45">
        <v>69.959999999999994</v>
      </c>
      <c r="AA184" s="39">
        <v>600</v>
      </c>
      <c r="AB184" s="36">
        <v>141</v>
      </c>
      <c r="AC184" s="36"/>
      <c r="AD184" s="41">
        <v>23.74</v>
      </c>
      <c r="AE184" s="39">
        <v>119.4</v>
      </c>
      <c r="AG184" s="86">
        <v>2020</v>
      </c>
      <c r="AH184" s="86"/>
      <c r="AI184" s="87">
        <f t="shared" si="32"/>
        <v>275.53333333333336</v>
      </c>
      <c r="AJ184" s="88">
        <f t="shared" si="33"/>
        <v>273.49</v>
      </c>
      <c r="AK184" s="89">
        <f t="shared" si="34"/>
        <v>177.79142857142861</v>
      </c>
      <c r="AL184" s="90">
        <f t="shared" si="35"/>
        <v>135.98821428571426</v>
      </c>
      <c r="AN184" s="86">
        <v>2020</v>
      </c>
      <c r="AO184" s="91">
        <f t="shared" si="28"/>
        <v>-6.7747398983789286E-3</v>
      </c>
      <c r="AP184" s="92">
        <f t="shared" si="29"/>
        <v>-4.5766450936658197E-3</v>
      </c>
      <c r="AQ184" s="93">
        <f t="shared" si="30"/>
        <v>-5.8736561299760088E-3</v>
      </c>
      <c r="AR184" s="94">
        <f t="shared" si="31"/>
        <v>-5.1081107343859842E-3</v>
      </c>
      <c r="AS184" s="7">
        <f t="shared" si="36"/>
        <v>-6.7421404655677161E-3</v>
      </c>
      <c r="AU184" s="86">
        <v>2020</v>
      </c>
      <c r="AV184" s="91">
        <f t="shared" si="37"/>
        <v>1.2866070334517827E-2</v>
      </c>
      <c r="AW184" s="92">
        <f t="shared" si="38"/>
        <v>1.1627046754783918E-2</v>
      </c>
      <c r="AX184" s="93">
        <f t="shared" si="39"/>
        <v>8.8479075894216212E-3</v>
      </c>
      <c r="AY184" s="94">
        <f t="shared" si="40"/>
        <v>6.4680693592723097E-3</v>
      </c>
      <c r="AZ184" s="7">
        <f t="shared" si="41"/>
        <v>-1.1002760620444406E-3</v>
      </c>
    </row>
    <row r="185" spans="1:52" x14ac:dyDescent="0.25">
      <c r="A185" s="7">
        <v>183</v>
      </c>
      <c r="B185" s="82">
        <v>4995.6499999999996</v>
      </c>
      <c r="C185" s="43">
        <v>420</v>
      </c>
      <c r="D185" s="35">
        <v>280</v>
      </c>
      <c r="E185" s="41">
        <v>756.8</v>
      </c>
      <c r="F185" s="36">
        <v>71.12</v>
      </c>
      <c r="G185" s="39">
        <v>106.95</v>
      </c>
      <c r="H185" s="45">
        <v>111.9</v>
      </c>
      <c r="I185" s="36">
        <v>98</v>
      </c>
      <c r="J185" s="36">
        <v>31.54</v>
      </c>
      <c r="K185" s="46">
        <v>115.87</v>
      </c>
      <c r="L185" s="36">
        <v>87.55</v>
      </c>
      <c r="M185" s="47">
        <v>35.42</v>
      </c>
      <c r="N185" s="33">
        <v>381</v>
      </c>
      <c r="O185" s="47">
        <v>16.850000000000001</v>
      </c>
      <c r="P185" s="33">
        <v>77</v>
      </c>
      <c r="Q185" s="47">
        <v>57.7</v>
      </c>
      <c r="R185" s="33">
        <v>8.36</v>
      </c>
      <c r="S185" s="33">
        <v>68.180000000000007</v>
      </c>
      <c r="T185" s="33">
        <v>36.5</v>
      </c>
      <c r="U185" s="33">
        <v>11.82</v>
      </c>
      <c r="V185" s="56">
        <v>13.03</v>
      </c>
      <c r="W185" s="38">
        <v>13.03</v>
      </c>
      <c r="X185" s="36">
        <v>9.66</v>
      </c>
      <c r="Y185" s="41">
        <v>31.64</v>
      </c>
      <c r="Z185" s="45">
        <v>70.260000000000005</v>
      </c>
      <c r="AA185" s="39">
        <v>596.5</v>
      </c>
      <c r="AB185" s="36">
        <v>140</v>
      </c>
      <c r="AC185" s="36"/>
      <c r="AD185" s="41">
        <v>23.99</v>
      </c>
      <c r="AE185" s="39">
        <v>117.55</v>
      </c>
      <c r="AG185" s="86">
        <v>2020</v>
      </c>
      <c r="AH185" s="86"/>
      <c r="AI185" s="87">
        <f t="shared" si="32"/>
        <v>273.66666666666669</v>
      </c>
      <c r="AJ185" s="88">
        <f t="shared" si="33"/>
        <v>272.23833333333334</v>
      </c>
      <c r="AK185" s="89">
        <f t="shared" si="34"/>
        <v>176.74714285714285</v>
      </c>
      <c r="AL185" s="90">
        <f t="shared" si="35"/>
        <v>135.29357142857143</v>
      </c>
      <c r="AN185" s="86">
        <v>2020</v>
      </c>
      <c r="AO185" s="91">
        <f t="shared" si="28"/>
        <v>-1.1997563946406917E-2</v>
      </c>
      <c r="AP185" s="92">
        <f t="shared" si="29"/>
        <v>-1.3854282093508679E-2</v>
      </c>
      <c r="AQ185" s="93">
        <f t="shared" si="30"/>
        <v>-1.2523944618219646E-2</v>
      </c>
      <c r="AR185" s="94">
        <f t="shared" si="31"/>
        <v>-1.2536230736335273E-2</v>
      </c>
      <c r="AS185" s="7">
        <f t="shared" si="36"/>
        <v>-3.4970424269112821E-3</v>
      </c>
      <c r="AU185" s="86">
        <v>2020</v>
      </c>
      <c r="AV185" s="91">
        <f t="shared" si="37"/>
        <v>-6.7747398983789286E-3</v>
      </c>
      <c r="AW185" s="92">
        <f t="shared" si="38"/>
        <v>-4.5766450936658197E-3</v>
      </c>
      <c r="AX185" s="93">
        <f t="shared" si="39"/>
        <v>-5.8736561299760088E-3</v>
      </c>
      <c r="AY185" s="94">
        <f t="shared" si="40"/>
        <v>-5.1081107343859842E-3</v>
      </c>
      <c r="AZ185" s="7">
        <f t="shared" si="41"/>
        <v>-6.7421404655677161E-3</v>
      </c>
    </row>
    <row r="186" spans="1:52" x14ac:dyDescent="0.25">
      <c r="A186" s="7">
        <v>184</v>
      </c>
      <c r="B186" s="82">
        <v>4978.18</v>
      </c>
      <c r="C186" s="43">
        <v>413.85</v>
      </c>
      <c r="D186" s="35">
        <v>276.60000000000002</v>
      </c>
      <c r="E186" s="41">
        <v>744</v>
      </c>
      <c r="F186" s="36">
        <v>68.599999999999994</v>
      </c>
      <c r="G186" s="39">
        <v>105.55</v>
      </c>
      <c r="H186" s="45">
        <v>112.05</v>
      </c>
      <c r="I186" s="36">
        <v>95.2</v>
      </c>
      <c r="J186" s="36">
        <v>31.11</v>
      </c>
      <c r="K186" s="46">
        <v>115.5</v>
      </c>
      <c r="L186" s="36">
        <v>87.96</v>
      </c>
      <c r="M186" s="47">
        <v>34.6</v>
      </c>
      <c r="N186" s="33">
        <v>379.6</v>
      </c>
      <c r="O186" s="47">
        <v>16.66</v>
      </c>
      <c r="P186" s="33">
        <v>75.900000000000006</v>
      </c>
      <c r="Q186" s="47">
        <v>57.34</v>
      </c>
      <c r="R186" s="33">
        <v>8.1</v>
      </c>
      <c r="S186" s="33">
        <v>65.62</v>
      </c>
      <c r="T186" s="33">
        <v>36.270000000000003</v>
      </c>
      <c r="U186" s="33">
        <v>11.6</v>
      </c>
      <c r="V186" s="56">
        <v>12.63</v>
      </c>
      <c r="W186" s="38">
        <v>12.63</v>
      </c>
      <c r="X186" s="36">
        <v>9.52</v>
      </c>
      <c r="Y186" s="41">
        <v>31.99</v>
      </c>
      <c r="Z186" s="45">
        <v>70.040000000000006</v>
      </c>
      <c r="AA186" s="39">
        <v>587.70000000000005</v>
      </c>
      <c r="AB186" s="36">
        <v>138.55000000000001</v>
      </c>
      <c r="AC186" s="36"/>
      <c r="AD186" s="41">
        <v>23.66</v>
      </c>
      <c r="AE186" s="39">
        <v>117.9</v>
      </c>
      <c r="AG186" s="86">
        <v>2020</v>
      </c>
      <c r="AH186" s="86"/>
      <c r="AI186" s="87">
        <f t="shared" si="32"/>
        <v>270.38333333333333</v>
      </c>
      <c r="AJ186" s="88">
        <f t="shared" si="33"/>
        <v>268.4666666666667</v>
      </c>
      <c r="AK186" s="89">
        <f t="shared" si="34"/>
        <v>174.53357142857143</v>
      </c>
      <c r="AL186" s="90">
        <f t="shared" si="35"/>
        <v>133.5975</v>
      </c>
      <c r="AN186" s="86">
        <v>2020</v>
      </c>
      <c r="AO186" s="91">
        <f t="shared" si="28"/>
        <v>-2.4286506811317252E-2</v>
      </c>
      <c r="AP186" s="92">
        <f t="shared" si="29"/>
        <v>-2.3149987583809616E-2</v>
      </c>
      <c r="AQ186" s="93">
        <f t="shared" si="30"/>
        <v>-2.9417181303637997E-2</v>
      </c>
      <c r="AR186" s="94">
        <f t="shared" si="31"/>
        <v>-3.424197950667366E-2</v>
      </c>
      <c r="AS186" s="7">
        <f t="shared" si="36"/>
        <v>-3.9968422194456656E-2</v>
      </c>
      <c r="AU186" s="86">
        <v>2020</v>
      </c>
      <c r="AV186" s="91">
        <f t="shared" si="37"/>
        <v>-1.1997563946406917E-2</v>
      </c>
      <c r="AW186" s="92">
        <f t="shared" si="38"/>
        <v>-1.3854282093508679E-2</v>
      </c>
      <c r="AX186" s="93">
        <f t="shared" si="39"/>
        <v>-1.2523944618219646E-2</v>
      </c>
      <c r="AY186" s="94">
        <f t="shared" si="40"/>
        <v>-1.2536230736335273E-2</v>
      </c>
      <c r="AZ186" s="7">
        <f t="shared" si="41"/>
        <v>-3.4970424269112821E-3</v>
      </c>
    </row>
    <row r="187" spans="1:52" x14ac:dyDescent="0.25">
      <c r="A187" s="7">
        <v>185</v>
      </c>
      <c r="B187" s="82">
        <v>4779.21</v>
      </c>
      <c r="C187" s="43">
        <v>395.55</v>
      </c>
      <c r="D187" s="35">
        <v>271.10000000000002</v>
      </c>
      <c r="E187" s="41">
        <v>727.8</v>
      </c>
      <c r="F187" s="36">
        <v>64.09</v>
      </c>
      <c r="G187" s="39">
        <v>101.05</v>
      </c>
      <c r="H187" s="45">
        <v>108.45</v>
      </c>
      <c r="I187" s="36">
        <v>88.72</v>
      </c>
      <c r="J187" s="36">
        <v>29.73</v>
      </c>
      <c r="K187" s="46">
        <v>112.23</v>
      </c>
      <c r="L187" s="36">
        <v>85.41</v>
      </c>
      <c r="M187" s="47">
        <v>32.39</v>
      </c>
      <c r="N187" s="33">
        <v>355.8</v>
      </c>
      <c r="O187" s="47">
        <v>16</v>
      </c>
      <c r="P187" s="33">
        <v>72.8</v>
      </c>
      <c r="Q187" s="47">
        <v>55.48</v>
      </c>
      <c r="R187" s="33">
        <v>7.66</v>
      </c>
      <c r="S187" s="33">
        <v>62.3</v>
      </c>
      <c r="T187" s="33">
        <v>34.9</v>
      </c>
      <c r="U187" s="33">
        <v>11.24</v>
      </c>
      <c r="V187" s="56">
        <v>11.66</v>
      </c>
      <c r="W187" s="38">
        <v>11.66</v>
      </c>
      <c r="X187" s="36">
        <v>9.14</v>
      </c>
      <c r="Y187" s="41">
        <v>31.51</v>
      </c>
      <c r="Z187" s="45">
        <v>66.319999999999993</v>
      </c>
      <c r="AA187" s="39">
        <v>576.79999999999995</v>
      </c>
      <c r="AB187" s="36">
        <v>136.5</v>
      </c>
      <c r="AC187" s="36"/>
      <c r="AD187" s="41">
        <v>22.75</v>
      </c>
      <c r="AE187" s="39">
        <v>113.6</v>
      </c>
      <c r="AG187" s="86">
        <v>2020</v>
      </c>
      <c r="AH187" s="86"/>
      <c r="AI187" s="87">
        <f t="shared" si="32"/>
        <v>263.81666666666666</v>
      </c>
      <c r="AJ187" s="88">
        <f t="shared" si="33"/>
        <v>262.25166666666661</v>
      </c>
      <c r="AK187" s="89">
        <f t="shared" si="34"/>
        <v>169.3992857142857</v>
      </c>
      <c r="AL187" s="90">
        <f t="shared" si="35"/>
        <v>129.02285714285716</v>
      </c>
      <c r="AN187" s="86">
        <v>2020</v>
      </c>
      <c r="AO187" s="91">
        <f t="shared" si="28"/>
        <v>-9.8553288268369045E-3</v>
      </c>
      <c r="AP187" s="92">
        <f t="shared" si="29"/>
        <v>-8.5287033447511568E-3</v>
      </c>
      <c r="AQ187" s="93">
        <f t="shared" si="30"/>
        <v>-9.1373298082720704E-3</v>
      </c>
      <c r="AR187" s="94">
        <f t="shared" si="31"/>
        <v>-7.9609371539929117E-3</v>
      </c>
      <c r="AS187" s="7">
        <f t="shared" si="36"/>
        <v>-1.3328562670399272E-3</v>
      </c>
      <c r="AU187" s="86">
        <v>2020</v>
      </c>
      <c r="AV187" s="91">
        <f t="shared" si="37"/>
        <v>-2.4286506811317252E-2</v>
      </c>
      <c r="AW187" s="92">
        <f t="shared" si="38"/>
        <v>-2.3149987583809616E-2</v>
      </c>
      <c r="AX187" s="93">
        <f t="shared" si="39"/>
        <v>-2.9417181303637997E-2</v>
      </c>
      <c r="AY187" s="94">
        <f t="shared" si="40"/>
        <v>-3.424197950667366E-2</v>
      </c>
      <c r="AZ187" s="7">
        <f t="shared" si="41"/>
        <v>-3.9968422194456656E-2</v>
      </c>
    </row>
    <row r="188" spans="1:52" x14ac:dyDescent="0.25">
      <c r="A188" s="7">
        <v>186</v>
      </c>
      <c r="B188" s="82">
        <v>4772.84</v>
      </c>
      <c r="C188" s="43">
        <v>391.05</v>
      </c>
      <c r="D188" s="35">
        <v>273.89999999999998</v>
      </c>
      <c r="E188" s="41">
        <v>722</v>
      </c>
      <c r="F188" s="36">
        <v>62.37</v>
      </c>
      <c r="G188" s="39">
        <v>101.7</v>
      </c>
      <c r="H188" s="45">
        <v>106.15</v>
      </c>
      <c r="I188" s="36">
        <v>88.98</v>
      </c>
      <c r="J188" s="36">
        <v>29.94</v>
      </c>
      <c r="K188" s="46">
        <v>112.36</v>
      </c>
      <c r="L188" s="36">
        <v>84.3</v>
      </c>
      <c r="M188" s="47">
        <v>32.22</v>
      </c>
      <c r="N188" s="33">
        <v>350</v>
      </c>
      <c r="O188" s="47">
        <v>15.64</v>
      </c>
      <c r="P188" s="33">
        <v>71.56</v>
      </c>
      <c r="Q188" s="47">
        <v>54.96</v>
      </c>
      <c r="R188" s="33">
        <v>7.62</v>
      </c>
      <c r="S188" s="33">
        <v>62.58</v>
      </c>
      <c r="T188" s="33">
        <v>35.4</v>
      </c>
      <c r="U188" s="33">
        <v>11.16</v>
      </c>
      <c r="V188" s="56">
        <v>11.65</v>
      </c>
      <c r="W188" s="38">
        <v>11.65</v>
      </c>
      <c r="X188" s="36">
        <v>9.25</v>
      </c>
      <c r="Y188" s="41">
        <v>31.57</v>
      </c>
      <c r="Z188" s="45">
        <v>65.8</v>
      </c>
      <c r="AA188" s="39">
        <v>568.29999999999995</v>
      </c>
      <c r="AB188" s="36">
        <v>135.25</v>
      </c>
      <c r="AC188" s="36"/>
      <c r="AD188" s="41">
        <v>22.87</v>
      </c>
      <c r="AE188" s="39">
        <v>113.65</v>
      </c>
      <c r="AG188" s="86">
        <v>2020</v>
      </c>
      <c r="AH188" s="86"/>
      <c r="AI188" s="87">
        <f t="shared" si="32"/>
        <v>261.21666666666664</v>
      </c>
      <c r="AJ188" s="88">
        <f t="shared" si="33"/>
        <v>260.01500000000004</v>
      </c>
      <c r="AK188" s="89">
        <f t="shared" si="34"/>
        <v>167.85142857142856</v>
      </c>
      <c r="AL188" s="90">
        <f t="shared" si="35"/>
        <v>127.99571428571427</v>
      </c>
      <c r="AN188" s="86">
        <v>2020</v>
      </c>
      <c r="AO188" s="91">
        <f t="shared" si="28"/>
        <v>1.3398838767306834E-2</v>
      </c>
      <c r="AP188" s="92">
        <f t="shared" si="29"/>
        <v>1.3165907095103317E-2</v>
      </c>
      <c r="AQ188" s="93">
        <f t="shared" si="30"/>
        <v>1.288554503983135E-2</v>
      </c>
      <c r="AR188" s="94">
        <f t="shared" si="31"/>
        <v>1.0226346864292406E-2</v>
      </c>
      <c r="AS188" s="7">
        <f t="shared" si="36"/>
        <v>6.164044887320772E-3</v>
      </c>
      <c r="AU188" s="86">
        <v>2020</v>
      </c>
      <c r="AV188" s="91">
        <f t="shared" si="37"/>
        <v>-9.8553288268369045E-3</v>
      </c>
      <c r="AW188" s="92">
        <f t="shared" si="38"/>
        <v>-8.5287033447511568E-3</v>
      </c>
      <c r="AX188" s="93">
        <f t="shared" si="39"/>
        <v>-9.1373298082720704E-3</v>
      </c>
      <c r="AY188" s="94">
        <f t="shared" si="40"/>
        <v>-7.9609371539929117E-3</v>
      </c>
      <c r="AZ188" s="7">
        <f t="shared" si="41"/>
        <v>-1.3328562670399272E-3</v>
      </c>
    </row>
    <row r="189" spans="1:52" x14ac:dyDescent="0.25">
      <c r="A189" s="7">
        <v>187</v>
      </c>
      <c r="B189" s="82">
        <v>4802.26</v>
      </c>
      <c r="C189" s="43">
        <v>400.1</v>
      </c>
      <c r="D189" s="35">
        <v>277.5</v>
      </c>
      <c r="E189" s="41">
        <v>731.8</v>
      </c>
      <c r="F189" s="36">
        <v>61.79</v>
      </c>
      <c r="G189" s="39">
        <v>103.05</v>
      </c>
      <c r="H189" s="45">
        <v>106.95</v>
      </c>
      <c r="I189" s="36">
        <v>85.8</v>
      </c>
      <c r="J189" s="36">
        <v>29.7</v>
      </c>
      <c r="K189" s="46">
        <v>113.14</v>
      </c>
      <c r="L189" s="36">
        <v>86.59</v>
      </c>
      <c r="M189" s="47">
        <v>31.46</v>
      </c>
      <c r="N189" s="33">
        <v>353.4</v>
      </c>
      <c r="O189" s="47">
        <v>15.77</v>
      </c>
      <c r="P189" s="33">
        <v>72</v>
      </c>
      <c r="Q189" s="47">
        <v>54.88</v>
      </c>
      <c r="R189" s="33">
        <v>7.56</v>
      </c>
      <c r="S189" s="33">
        <v>62.74</v>
      </c>
      <c r="T189" s="33">
        <v>35.61</v>
      </c>
      <c r="U189" s="33">
        <v>11.36</v>
      </c>
      <c r="V189" s="56">
        <v>11.51</v>
      </c>
      <c r="W189" s="38">
        <v>11.51</v>
      </c>
      <c r="X189" s="36">
        <v>9.2200000000000006</v>
      </c>
      <c r="Y189" s="41">
        <v>31.71</v>
      </c>
      <c r="Z189" s="45">
        <v>65.760000000000005</v>
      </c>
      <c r="AA189" s="39">
        <v>577.70000000000005</v>
      </c>
      <c r="AB189" s="36">
        <v>135.55000000000001</v>
      </c>
      <c r="AC189" s="36"/>
      <c r="AD189" s="41">
        <v>22.97</v>
      </c>
      <c r="AE189" s="39">
        <v>113.4</v>
      </c>
      <c r="AG189" s="86">
        <v>2020</v>
      </c>
      <c r="AH189" s="86"/>
      <c r="AI189" s="87">
        <f t="shared" si="32"/>
        <v>264.71666666666664</v>
      </c>
      <c r="AJ189" s="88">
        <f t="shared" si="33"/>
        <v>263.43833333333333</v>
      </c>
      <c r="AK189" s="89">
        <f t="shared" si="34"/>
        <v>170.01428571428573</v>
      </c>
      <c r="AL189" s="90">
        <f t="shared" si="35"/>
        <v>129.30464285714285</v>
      </c>
      <c r="AN189" s="86">
        <v>2020</v>
      </c>
      <c r="AO189" s="91">
        <f t="shared" si="28"/>
        <v>-1.2088396398664982E-2</v>
      </c>
      <c r="AP189" s="92">
        <f t="shared" si="29"/>
        <v>-8.6927364405330679E-3</v>
      </c>
      <c r="AQ189" s="93">
        <f t="shared" si="30"/>
        <v>-6.5414671036047355E-3</v>
      </c>
      <c r="AR189" s="94">
        <f t="shared" si="31"/>
        <v>-8.4518012556173729E-3</v>
      </c>
      <c r="AS189" s="7">
        <f t="shared" si="36"/>
        <v>-1.2123458538271617E-2</v>
      </c>
      <c r="AU189" s="86">
        <v>2020</v>
      </c>
      <c r="AV189" s="91">
        <f t="shared" si="37"/>
        <v>1.3398838767306834E-2</v>
      </c>
      <c r="AW189" s="92">
        <f t="shared" si="38"/>
        <v>1.3165907095103317E-2</v>
      </c>
      <c r="AX189" s="93">
        <f t="shared" si="39"/>
        <v>1.288554503983135E-2</v>
      </c>
      <c r="AY189" s="94">
        <f t="shared" si="40"/>
        <v>1.0226346864292406E-2</v>
      </c>
      <c r="AZ189" s="7">
        <f t="shared" si="41"/>
        <v>6.164044887320772E-3</v>
      </c>
    </row>
    <row r="190" spans="1:52" x14ac:dyDescent="0.25">
      <c r="A190" s="7">
        <v>188</v>
      </c>
      <c r="B190" s="82">
        <v>4744.04</v>
      </c>
      <c r="C190" s="43">
        <v>401.8</v>
      </c>
      <c r="D190" s="35">
        <v>274.10000000000002</v>
      </c>
      <c r="E190" s="41">
        <v>728</v>
      </c>
      <c r="F190" s="36">
        <v>59.65</v>
      </c>
      <c r="G190" s="39">
        <v>103.45</v>
      </c>
      <c r="H190" s="45">
        <v>106.65</v>
      </c>
      <c r="I190" s="36">
        <v>82.88</v>
      </c>
      <c r="J190" s="36">
        <v>29.03</v>
      </c>
      <c r="K190" s="46">
        <v>112.02</v>
      </c>
      <c r="L190" s="36">
        <v>86.67</v>
      </c>
      <c r="M190" s="47">
        <v>31.16</v>
      </c>
      <c r="N190" s="33">
        <v>351.2</v>
      </c>
      <c r="O190" s="47">
        <v>15.78</v>
      </c>
      <c r="P190" s="33">
        <v>71.06</v>
      </c>
      <c r="Q190" s="47">
        <v>54.4</v>
      </c>
      <c r="R190" s="33">
        <v>7.42</v>
      </c>
      <c r="S190" s="33">
        <v>61.94</v>
      </c>
      <c r="T190" s="33">
        <v>35.08</v>
      </c>
      <c r="U190" s="33">
        <v>11.14</v>
      </c>
      <c r="V190" s="56">
        <v>11.21</v>
      </c>
      <c r="W190" s="38">
        <v>11.21</v>
      </c>
      <c r="X190" s="36">
        <v>9.02</v>
      </c>
      <c r="Y190" s="41">
        <v>31.48</v>
      </c>
      <c r="Z190" s="45">
        <v>64.72</v>
      </c>
      <c r="AA190" s="39">
        <v>569.6</v>
      </c>
      <c r="AB190" s="36">
        <v>134.9</v>
      </c>
      <c r="AC190" s="36"/>
      <c r="AD190" s="41">
        <v>22.86</v>
      </c>
      <c r="AE190" s="39">
        <v>111.5</v>
      </c>
      <c r="AG190" s="86">
        <v>2020</v>
      </c>
      <c r="AH190" s="86"/>
      <c r="AI190" s="87">
        <f t="shared" si="32"/>
        <v>261.51666666666671</v>
      </c>
      <c r="AJ190" s="88">
        <f t="shared" si="33"/>
        <v>261.14833333333337</v>
      </c>
      <c r="AK190" s="89">
        <f t="shared" si="34"/>
        <v>168.90214285714288</v>
      </c>
      <c r="AL190" s="90">
        <f t="shared" si="35"/>
        <v>128.2117857142857</v>
      </c>
      <c r="AN190" s="86">
        <v>2020</v>
      </c>
      <c r="AO190" s="91">
        <f t="shared" si="28"/>
        <v>-6.6917341150978258E-3</v>
      </c>
      <c r="AP190" s="92">
        <f t="shared" si="29"/>
        <v>-1.4934041317515964E-3</v>
      </c>
      <c r="AQ190" s="93">
        <f t="shared" si="30"/>
        <v>-1.898817151098071E-3</v>
      </c>
      <c r="AR190" s="94">
        <f t="shared" si="31"/>
        <v>-3.4011805244113028E-3</v>
      </c>
      <c r="AS190" s="7">
        <f t="shared" si="36"/>
        <v>-1.6395308639893372E-2</v>
      </c>
      <c r="AU190" s="86">
        <v>2020</v>
      </c>
      <c r="AV190" s="91">
        <f t="shared" si="37"/>
        <v>-1.2088396398664982E-2</v>
      </c>
      <c r="AW190" s="92">
        <f t="shared" si="38"/>
        <v>-8.6927364405330679E-3</v>
      </c>
      <c r="AX190" s="93">
        <f t="shared" si="39"/>
        <v>-6.5414671036047355E-3</v>
      </c>
      <c r="AY190" s="94">
        <f t="shared" si="40"/>
        <v>-8.4518012556173729E-3</v>
      </c>
      <c r="AZ190" s="7">
        <f t="shared" si="41"/>
        <v>-1.2123458538271617E-2</v>
      </c>
    </row>
    <row r="191" spans="1:52" x14ac:dyDescent="0.25">
      <c r="A191" s="7">
        <v>189</v>
      </c>
      <c r="B191" s="82">
        <v>4666.26</v>
      </c>
      <c r="C191" s="43">
        <v>400.2</v>
      </c>
      <c r="D191" s="35">
        <v>270.7</v>
      </c>
      <c r="E191" s="41">
        <v>731</v>
      </c>
      <c r="F191" s="36">
        <v>60.02</v>
      </c>
      <c r="G191" s="39">
        <v>102.85</v>
      </c>
      <c r="H191" s="45">
        <v>108.35</v>
      </c>
      <c r="I191" s="36">
        <v>85.22</v>
      </c>
      <c r="J191" s="36">
        <v>28.06</v>
      </c>
      <c r="K191" s="46">
        <v>111.12</v>
      </c>
      <c r="L191" s="36">
        <v>86.14</v>
      </c>
      <c r="M191" s="47">
        <v>30.25</v>
      </c>
      <c r="N191" s="33">
        <v>348.6</v>
      </c>
      <c r="O191" s="47">
        <v>15.57</v>
      </c>
      <c r="P191" s="33">
        <v>71.02</v>
      </c>
      <c r="Q191" s="47">
        <v>54.56</v>
      </c>
      <c r="R191" s="33">
        <v>7.16</v>
      </c>
      <c r="S191" s="33">
        <v>62.46</v>
      </c>
      <c r="T191" s="33">
        <v>34.94</v>
      </c>
      <c r="U191" s="33">
        <v>11.12</v>
      </c>
      <c r="V191" s="56">
        <v>10.9</v>
      </c>
      <c r="W191" s="38">
        <v>10.9</v>
      </c>
      <c r="X191" s="36">
        <v>8.89</v>
      </c>
      <c r="Y191" s="41">
        <v>31.51</v>
      </c>
      <c r="Z191" s="45">
        <v>64.64</v>
      </c>
      <c r="AA191" s="39">
        <v>566</v>
      </c>
      <c r="AB191" s="36">
        <v>132.35</v>
      </c>
      <c r="AC191" s="36"/>
      <c r="AD191" s="41">
        <v>22.74</v>
      </c>
      <c r="AE191" s="39">
        <v>110.45</v>
      </c>
      <c r="AG191" s="86">
        <v>2020</v>
      </c>
      <c r="AH191" s="86"/>
      <c r="AI191" s="87">
        <f t="shared" si="32"/>
        <v>259.76666666666671</v>
      </c>
      <c r="AJ191" s="88">
        <f t="shared" si="33"/>
        <v>260.75833333333333</v>
      </c>
      <c r="AK191" s="89">
        <f t="shared" si="34"/>
        <v>168.58142857142852</v>
      </c>
      <c r="AL191" s="90">
        <f t="shared" si="35"/>
        <v>127.77571428571427</v>
      </c>
      <c r="AN191" s="86">
        <v>2020</v>
      </c>
      <c r="AO191" s="91">
        <f t="shared" si="28"/>
        <v>1.8542281534710402E-2</v>
      </c>
      <c r="AP191" s="92">
        <f t="shared" si="29"/>
        <v>1.1536863634911186E-2</v>
      </c>
      <c r="AQ191" s="93">
        <f t="shared" si="30"/>
        <v>1.552450278373365E-2</v>
      </c>
      <c r="AR191" s="94">
        <f t="shared" si="31"/>
        <v>1.864595328868671E-2</v>
      </c>
      <c r="AS191" s="7">
        <f t="shared" si="36"/>
        <v>2.6127991153514822E-2</v>
      </c>
      <c r="AU191" s="86">
        <v>2020</v>
      </c>
      <c r="AV191" s="91">
        <f t="shared" si="37"/>
        <v>-6.6917341150978258E-3</v>
      </c>
      <c r="AW191" s="92">
        <f t="shared" si="38"/>
        <v>-1.4934041317515964E-3</v>
      </c>
      <c r="AX191" s="93">
        <f t="shared" si="39"/>
        <v>-1.898817151098071E-3</v>
      </c>
      <c r="AY191" s="94">
        <f t="shared" si="40"/>
        <v>-3.4011805244113028E-3</v>
      </c>
      <c r="AZ191" s="7">
        <f t="shared" si="41"/>
        <v>-1.6395308639893372E-2</v>
      </c>
    </row>
    <row r="192" spans="1:52" x14ac:dyDescent="0.25">
      <c r="A192" s="7">
        <v>190</v>
      </c>
      <c r="B192" s="82">
        <v>4788.18</v>
      </c>
      <c r="C192" s="43">
        <v>405.9</v>
      </c>
      <c r="D192" s="35">
        <v>278.60000000000002</v>
      </c>
      <c r="E192" s="41">
        <v>733.4</v>
      </c>
      <c r="F192" s="36">
        <v>62.31</v>
      </c>
      <c r="G192" s="39">
        <v>106.7</v>
      </c>
      <c r="H192" s="45">
        <v>113</v>
      </c>
      <c r="I192" s="36">
        <v>85.7</v>
      </c>
      <c r="J192" s="36">
        <v>28.8</v>
      </c>
      <c r="K192" s="46">
        <v>113.39</v>
      </c>
      <c r="L192" s="36">
        <v>86.85</v>
      </c>
      <c r="M192" s="47">
        <v>31.82</v>
      </c>
      <c r="N192" s="33">
        <v>357.6</v>
      </c>
      <c r="O192" s="47">
        <v>16.100000000000001</v>
      </c>
      <c r="P192" s="33">
        <v>72.42</v>
      </c>
      <c r="Q192" s="47">
        <v>55.66</v>
      </c>
      <c r="R192" s="33">
        <v>7.58</v>
      </c>
      <c r="S192" s="33">
        <v>63.98</v>
      </c>
      <c r="T192" s="33">
        <v>36</v>
      </c>
      <c r="U192" s="33">
        <v>11.41</v>
      </c>
      <c r="V192" s="56">
        <v>11.45</v>
      </c>
      <c r="W192" s="38">
        <v>11.45</v>
      </c>
      <c r="X192" s="36">
        <v>9</v>
      </c>
      <c r="Y192" s="41">
        <v>32.06</v>
      </c>
      <c r="Z192" s="45">
        <v>66.86</v>
      </c>
      <c r="AA192" s="39">
        <v>574.4</v>
      </c>
      <c r="AB192" s="36">
        <v>135.94999999999999</v>
      </c>
      <c r="AC192" s="36"/>
      <c r="AD192" s="41">
        <v>23.39</v>
      </c>
      <c r="AE192" s="39">
        <v>112.65</v>
      </c>
      <c r="AG192" s="86">
        <v>2020</v>
      </c>
      <c r="AH192" s="86"/>
      <c r="AI192" s="87">
        <f t="shared" si="32"/>
        <v>264.58333333333331</v>
      </c>
      <c r="AJ192" s="88">
        <f t="shared" si="33"/>
        <v>263.76666666666671</v>
      </c>
      <c r="AK192" s="89">
        <f t="shared" si="34"/>
        <v>171.19857142857146</v>
      </c>
      <c r="AL192" s="90">
        <f t="shared" si="35"/>
        <v>130.15821428571428</v>
      </c>
      <c r="AN192" s="86">
        <v>2020</v>
      </c>
      <c r="AO192" s="91">
        <f t="shared" si="28"/>
        <v>3.2755905511811312E-3</v>
      </c>
      <c r="AP192" s="92">
        <f t="shared" si="29"/>
        <v>4.5305193984579908E-3</v>
      </c>
      <c r="AQ192" s="93">
        <f t="shared" si="30"/>
        <v>5.3571875599761716E-3</v>
      </c>
      <c r="AR192" s="94">
        <f t="shared" si="31"/>
        <v>2.8536698468621608E-3</v>
      </c>
      <c r="AS192" s="7">
        <f t="shared" si="36"/>
        <v>3.8156460283447001E-3</v>
      </c>
      <c r="AU192" s="86">
        <v>2020</v>
      </c>
      <c r="AV192" s="91">
        <f t="shared" si="37"/>
        <v>1.8542281534710402E-2</v>
      </c>
      <c r="AW192" s="92">
        <f t="shared" si="38"/>
        <v>1.1536863634911186E-2</v>
      </c>
      <c r="AX192" s="93">
        <f t="shared" si="39"/>
        <v>1.552450278373365E-2</v>
      </c>
      <c r="AY192" s="94">
        <f t="shared" si="40"/>
        <v>1.864595328868671E-2</v>
      </c>
      <c r="AZ192" s="7">
        <f t="shared" si="41"/>
        <v>2.6127991153514822E-2</v>
      </c>
    </row>
    <row r="193" spans="1:52" x14ac:dyDescent="0.25">
      <c r="A193" s="7">
        <v>191</v>
      </c>
      <c r="B193" s="82">
        <v>4806.45</v>
      </c>
      <c r="C193" s="43">
        <v>409.95</v>
      </c>
      <c r="D193" s="35">
        <v>281.5</v>
      </c>
      <c r="E193" s="41">
        <v>738</v>
      </c>
      <c r="F193" s="36">
        <v>62.59</v>
      </c>
      <c r="G193" s="39">
        <v>108.9</v>
      </c>
      <c r="H193" s="45">
        <v>115.4</v>
      </c>
      <c r="I193" s="36">
        <v>85.3</v>
      </c>
      <c r="J193" s="36">
        <v>28.33</v>
      </c>
      <c r="K193" s="46">
        <v>113.64</v>
      </c>
      <c r="L193" s="36">
        <v>85.71</v>
      </c>
      <c r="M193" s="47">
        <v>31</v>
      </c>
      <c r="N193" s="33">
        <v>355.8</v>
      </c>
      <c r="O193" s="47">
        <v>15.75</v>
      </c>
      <c r="P193" s="33">
        <v>72.44</v>
      </c>
      <c r="Q193" s="47">
        <v>55.08</v>
      </c>
      <c r="R193" s="33">
        <v>7.4</v>
      </c>
      <c r="S193" s="33">
        <v>63.22</v>
      </c>
      <c r="T193" s="33">
        <v>35.909999999999997</v>
      </c>
      <c r="U193" s="33">
        <v>11.28</v>
      </c>
      <c r="V193" s="56">
        <v>11.03</v>
      </c>
      <c r="W193" s="38">
        <v>11.03</v>
      </c>
      <c r="X193" s="36">
        <v>8.8000000000000007</v>
      </c>
      <c r="Y193" s="41">
        <v>32.31</v>
      </c>
      <c r="Z193" s="45">
        <v>68</v>
      </c>
      <c r="AA193" s="39">
        <v>576.6</v>
      </c>
      <c r="AB193" s="36">
        <v>135.9</v>
      </c>
      <c r="AC193" s="36"/>
      <c r="AD193" s="41">
        <v>23.11</v>
      </c>
      <c r="AE193" s="39">
        <v>110.85</v>
      </c>
      <c r="AG193" s="86">
        <v>2020</v>
      </c>
      <c r="AH193" s="86"/>
      <c r="AI193" s="87">
        <f t="shared" si="32"/>
        <v>265.45</v>
      </c>
      <c r="AJ193" s="88">
        <f t="shared" si="33"/>
        <v>264.96166666666664</v>
      </c>
      <c r="AK193" s="89">
        <f t="shared" si="34"/>
        <v>172.11571428571429</v>
      </c>
      <c r="AL193" s="90">
        <f t="shared" si="35"/>
        <v>130.52964285714285</v>
      </c>
      <c r="AN193" s="86">
        <v>2020</v>
      </c>
      <c r="AO193" s="91">
        <f t="shared" si="28"/>
        <v>-1.6261693978778163E-2</v>
      </c>
      <c r="AP193" s="92">
        <f t="shared" si="29"/>
        <v>-9.6177434471651484E-3</v>
      </c>
      <c r="AQ193" s="93">
        <f t="shared" si="30"/>
        <v>-1.084403349905794E-2</v>
      </c>
      <c r="AR193" s="94">
        <f t="shared" si="31"/>
        <v>-1.0022353980896511E-2</v>
      </c>
      <c r="AS193" s="7">
        <f t="shared" si="36"/>
        <v>-4.9433573635427851E-3</v>
      </c>
      <c r="AU193" s="86">
        <v>2020</v>
      </c>
      <c r="AV193" s="91">
        <f t="shared" si="37"/>
        <v>3.2755905511811312E-3</v>
      </c>
      <c r="AW193" s="92">
        <f t="shared" si="38"/>
        <v>4.5305193984579908E-3</v>
      </c>
      <c r="AX193" s="93">
        <f t="shared" si="39"/>
        <v>5.3571875599761716E-3</v>
      </c>
      <c r="AY193" s="94">
        <f t="shared" si="40"/>
        <v>2.8536698468621608E-3</v>
      </c>
      <c r="AZ193" s="7">
        <f t="shared" si="41"/>
        <v>3.8156460283447001E-3</v>
      </c>
    </row>
    <row r="194" spans="1:52" x14ac:dyDescent="0.25">
      <c r="A194" s="7">
        <v>192</v>
      </c>
      <c r="B194" s="82">
        <v>4782.6899999999996</v>
      </c>
      <c r="C194" s="43">
        <v>399.4</v>
      </c>
      <c r="D194" s="35">
        <v>277.60000000000002</v>
      </c>
      <c r="E194" s="41">
        <v>736.2</v>
      </c>
      <c r="F194" s="36">
        <v>62.07</v>
      </c>
      <c r="G194" s="39">
        <v>106.05</v>
      </c>
      <c r="H194" s="45">
        <v>116.15</v>
      </c>
      <c r="I194" s="36">
        <v>84.44</v>
      </c>
      <c r="J194" s="36">
        <v>29.2</v>
      </c>
      <c r="K194" s="46">
        <v>111.98</v>
      </c>
      <c r="L194" s="36">
        <v>84.87</v>
      </c>
      <c r="M194" s="47">
        <v>30.98</v>
      </c>
      <c r="N194" s="33">
        <v>349.6</v>
      </c>
      <c r="O194" s="47">
        <v>15.78</v>
      </c>
      <c r="P194" s="33">
        <v>71.52</v>
      </c>
      <c r="Q194" s="47">
        <v>55.22</v>
      </c>
      <c r="R194" s="33">
        <v>7.47</v>
      </c>
      <c r="S194" s="33">
        <v>64.16</v>
      </c>
      <c r="T194" s="33">
        <v>36.01</v>
      </c>
      <c r="U194" s="33">
        <v>11.42</v>
      </c>
      <c r="V194" s="56">
        <v>11.32</v>
      </c>
      <c r="W194" s="38">
        <v>11.32</v>
      </c>
      <c r="X194" s="36">
        <v>8.8800000000000008</v>
      </c>
      <c r="Y194" s="41">
        <v>31.95</v>
      </c>
      <c r="Z194" s="45">
        <v>68.180000000000007</v>
      </c>
      <c r="AA194" s="39">
        <v>567.6</v>
      </c>
      <c r="AB194" s="36">
        <v>136.15</v>
      </c>
      <c r="AC194" s="36"/>
      <c r="AD194" s="41">
        <v>22.93</v>
      </c>
      <c r="AE194" s="39">
        <v>109.75</v>
      </c>
      <c r="AG194" s="86">
        <v>2020</v>
      </c>
      <c r="AH194" s="86"/>
      <c r="AI194" s="87">
        <f t="shared" si="32"/>
        <v>261.13333333333333</v>
      </c>
      <c r="AJ194" s="88">
        <f t="shared" si="33"/>
        <v>262.41333333333336</v>
      </c>
      <c r="AK194" s="89">
        <f t="shared" si="34"/>
        <v>170.24928571428572</v>
      </c>
      <c r="AL194" s="90">
        <f t="shared" si="35"/>
        <v>129.22142857142856</v>
      </c>
      <c r="AN194" s="86">
        <v>2020</v>
      </c>
      <c r="AO194" s="91">
        <f t="shared" si="28"/>
        <v>1.806229257084515E-2</v>
      </c>
      <c r="AP194" s="92">
        <f t="shared" si="29"/>
        <v>1.7097708449773721E-2</v>
      </c>
      <c r="AQ194" s="93">
        <f t="shared" si="30"/>
        <v>1.5150053073434267E-2</v>
      </c>
      <c r="AR194" s="94">
        <f t="shared" si="31"/>
        <v>1.2290641755568855E-2</v>
      </c>
      <c r="AS194" s="7">
        <f t="shared" si="36"/>
        <v>4.6166487896980232E-3</v>
      </c>
      <c r="AU194" s="86">
        <v>2020</v>
      </c>
      <c r="AV194" s="91">
        <f t="shared" si="37"/>
        <v>-1.6261693978778163E-2</v>
      </c>
      <c r="AW194" s="92">
        <f t="shared" si="38"/>
        <v>-9.6177434471651484E-3</v>
      </c>
      <c r="AX194" s="93">
        <f t="shared" si="39"/>
        <v>-1.084403349905794E-2</v>
      </c>
      <c r="AY194" s="94">
        <f t="shared" si="40"/>
        <v>-1.0022353980896511E-2</v>
      </c>
      <c r="AZ194" s="7">
        <f t="shared" si="41"/>
        <v>-4.9433573635427851E-3</v>
      </c>
    </row>
    <row r="195" spans="1:52" x14ac:dyDescent="0.25">
      <c r="A195" s="7">
        <v>193</v>
      </c>
      <c r="B195" s="82">
        <v>4804.7700000000004</v>
      </c>
      <c r="C195" s="43">
        <v>409.7</v>
      </c>
      <c r="D195" s="35">
        <v>282.7</v>
      </c>
      <c r="E195" s="41">
        <v>748.8</v>
      </c>
      <c r="F195" s="36">
        <v>64.900000000000006</v>
      </c>
      <c r="G195" s="39">
        <v>106.35</v>
      </c>
      <c r="H195" s="45">
        <v>115.25</v>
      </c>
      <c r="I195" s="36">
        <v>84.18</v>
      </c>
      <c r="J195" s="36">
        <v>28.49</v>
      </c>
      <c r="K195" s="46">
        <v>111.61</v>
      </c>
      <c r="L195" s="36">
        <v>84.84</v>
      </c>
      <c r="M195" s="47">
        <v>30.66</v>
      </c>
      <c r="N195" s="33">
        <v>353</v>
      </c>
      <c r="O195" s="47">
        <v>15.71</v>
      </c>
      <c r="P195" s="33">
        <v>70.239999999999995</v>
      </c>
      <c r="Q195" s="47">
        <v>55.26</v>
      </c>
      <c r="R195" s="33">
        <v>7.34</v>
      </c>
      <c r="S195" s="33">
        <v>64.44</v>
      </c>
      <c r="T195" s="33">
        <v>36.18</v>
      </c>
      <c r="U195" s="33">
        <v>11.43</v>
      </c>
      <c r="V195" s="56">
        <v>11.05</v>
      </c>
      <c r="W195" s="38">
        <v>11.05</v>
      </c>
      <c r="X195" s="36">
        <v>8.68</v>
      </c>
      <c r="Y195" s="41">
        <v>32.18</v>
      </c>
      <c r="Z195" s="45">
        <v>68.959999999999994</v>
      </c>
      <c r="AA195" s="39">
        <v>582.6</v>
      </c>
      <c r="AB195" s="36">
        <v>135.6</v>
      </c>
      <c r="AC195" s="36"/>
      <c r="AD195" s="41">
        <v>22.87</v>
      </c>
      <c r="AE195" s="39">
        <v>108.6</v>
      </c>
      <c r="AG195" s="86">
        <v>2020</v>
      </c>
      <c r="AH195" s="86"/>
      <c r="AI195" s="87">
        <f t="shared" si="32"/>
        <v>265.85000000000002</v>
      </c>
      <c r="AJ195" s="88">
        <f t="shared" si="33"/>
        <v>266.89999999999998</v>
      </c>
      <c r="AK195" s="89">
        <f t="shared" si="34"/>
        <v>172.82857142857142</v>
      </c>
      <c r="AL195" s="90">
        <f t="shared" si="35"/>
        <v>130.80964285714282</v>
      </c>
      <c r="AN195" s="86">
        <v>2020</v>
      </c>
      <c r="AO195" s="91">
        <f t="shared" ref="AO195:AO258" si="42">(AI196-AI195)/AI195</f>
        <v>-6.2065074290014446E-3</v>
      </c>
      <c r="AP195" s="92">
        <f t="shared" ref="AP195:AP258" si="43">(AJ196-AJ195)/AJ195</f>
        <v>-4.9519170725614778E-3</v>
      </c>
      <c r="AQ195" s="93">
        <f t="shared" ref="AQ195:AQ258" si="44">(AK196-AK195)/AK195</f>
        <v>-2.5458753512977222E-3</v>
      </c>
      <c r="AR195" s="94">
        <f t="shared" ref="AR195:AR258" si="45">(AL196-AL195)/AL195</f>
        <v>-1.9412068245293402E-3</v>
      </c>
      <c r="AS195" s="7">
        <f t="shared" si="36"/>
        <v>-9.8964154371593595E-3</v>
      </c>
      <c r="AU195" s="86">
        <v>2020</v>
      </c>
      <c r="AV195" s="91">
        <f t="shared" si="37"/>
        <v>1.806229257084515E-2</v>
      </c>
      <c r="AW195" s="92">
        <f t="shared" si="38"/>
        <v>1.7097708449773721E-2</v>
      </c>
      <c r="AX195" s="93">
        <f t="shared" si="39"/>
        <v>1.5150053073434267E-2</v>
      </c>
      <c r="AY195" s="94">
        <f t="shared" si="40"/>
        <v>1.2290641755568855E-2</v>
      </c>
      <c r="AZ195" s="7">
        <f t="shared" si="41"/>
        <v>4.6166487896980232E-3</v>
      </c>
    </row>
    <row r="196" spans="1:52" x14ac:dyDescent="0.25">
      <c r="A196" s="7">
        <v>194</v>
      </c>
      <c r="B196" s="82">
        <v>4757.22</v>
      </c>
      <c r="C196" s="43">
        <v>407.65</v>
      </c>
      <c r="D196" s="35">
        <v>281.2</v>
      </c>
      <c r="E196" s="41">
        <v>746.4</v>
      </c>
      <c r="F196" s="36">
        <v>64.62</v>
      </c>
      <c r="G196" s="39">
        <v>106.7</v>
      </c>
      <c r="H196" s="45">
        <v>118.5</v>
      </c>
      <c r="I196" s="36">
        <v>84.4</v>
      </c>
      <c r="J196" s="36">
        <v>28.21</v>
      </c>
      <c r="K196" s="46">
        <v>111.69</v>
      </c>
      <c r="L196" s="36">
        <v>85.61</v>
      </c>
      <c r="M196" s="47">
        <v>30.49</v>
      </c>
      <c r="N196" s="33">
        <v>350.8</v>
      </c>
      <c r="O196" s="47">
        <v>15.66</v>
      </c>
      <c r="P196" s="33">
        <v>73.34</v>
      </c>
      <c r="Q196" s="47">
        <v>55.06</v>
      </c>
      <c r="R196" s="33">
        <v>7.25</v>
      </c>
      <c r="S196" s="33">
        <v>64.44</v>
      </c>
      <c r="T196" s="33">
        <v>36.21</v>
      </c>
      <c r="U196" s="33">
        <v>11.46</v>
      </c>
      <c r="V196" s="56">
        <v>11.04</v>
      </c>
      <c r="W196" s="38">
        <v>11.04</v>
      </c>
      <c r="X196" s="36">
        <v>8.84</v>
      </c>
      <c r="Y196" s="41">
        <v>31.66</v>
      </c>
      <c r="Z196" s="45">
        <v>69.88</v>
      </c>
      <c r="AA196" s="39">
        <v>577.79999999999995</v>
      </c>
      <c r="AB196" s="36">
        <v>134.69999999999999</v>
      </c>
      <c r="AC196" s="36"/>
      <c r="AD196" s="41">
        <v>22.81</v>
      </c>
      <c r="AE196" s="39">
        <v>108.1</v>
      </c>
      <c r="AG196" s="86">
        <v>2020</v>
      </c>
      <c r="AH196" s="86"/>
      <c r="AI196" s="87">
        <f t="shared" ref="AI196:AI259" si="46">AVERAGE(G196,AA196,AE196)</f>
        <v>264.2</v>
      </c>
      <c r="AJ196" s="88">
        <f t="shared" ref="AJ196:AJ259" si="47">AVERAGE(E196,Y196,AD196,G196,AA196,AE196)</f>
        <v>265.57833333333332</v>
      </c>
      <c r="AK196" s="89">
        <f t="shared" ref="AK196:AK259" si="48">AVERAGE(Z196,V196,Q196,O196,M196,K196,H196,C196,E196,Y196,AD196,G196,AA196,AE196)</f>
        <v>172.38857142857142</v>
      </c>
      <c r="AL196" s="90">
        <f t="shared" ref="AL196:AL259" si="49">AVERAGE(AC196,AB196,X196,W196,U196,T196,S196,R196,P196,N196,L196,J196,I196,F196,D196,Z196,V196,Q196,O196,M196,K196,H196,C196,E196,Y196,AD196,G196,AA196,AE196)</f>
        <v>130.55571428571429</v>
      </c>
      <c r="AN196" s="86">
        <v>2020</v>
      </c>
      <c r="AO196" s="91">
        <f t="shared" si="42"/>
        <v>8.957860206913984E-3</v>
      </c>
      <c r="AP196" s="92">
        <f t="shared" si="43"/>
        <v>8.7293767689382105E-3</v>
      </c>
      <c r="AQ196" s="93">
        <f t="shared" si="44"/>
        <v>8.05903606470427E-3</v>
      </c>
      <c r="AR196" s="94">
        <f t="shared" si="45"/>
        <v>1.0222783923666932E-2</v>
      </c>
      <c r="AS196" s="7">
        <f t="shared" ref="AS196:AS259" si="50">(B197-B196)/B196</f>
        <v>1.7875986395415801E-2</v>
      </c>
      <c r="AU196" s="86">
        <v>2020</v>
      </c>
      <c r="AV196" s="91">
        <f t="shared" ref="AV196:AV259" si="51">(AI196-AI195)/AI195</f>
        <v>-6.2065074290014446E-3</v>
      </c>
      <c r="AW196" s="92">
        <f t="shared" ref="AW196:AW259" si="52">(AJ196-AJ195)/AJ195</f>
        <v>-4.9519170725614778E-3</v>
      </c>
      <c r="AX196" s="93">
        <f t="shared" ref="AX196:AX259" si="53">(AK196-AK195)/AK195</f>
        <v>-2.5458753512977222E-3</v>
      </c>
      <c r="AY196" s="94">
        <f t="shared" ref="AY196:AY259" si="54">(AL196-AL195)/AL195</f>
        <v>-1.9412068245293402E-3</v>
      </c>
      <c r="AZ196" s="7">
        <f t="shared" ref="AZ196:AZ259" si="55">(B196-B195)/B195</f>
        <v>-9.8964154371593595E-3</v>
      </c>
    </row>
    <row r="197" spans="1:52" x14ac:dyDescent="0.25">
      <c r="A197" s="7">
        <v>195</v>
      </c>
      <c r="B197" s="82">
        <v>4842.26</v>
      </c>
      <c r="C197" s="43">
        <v>412.55</v>
      </c>
      <c r="D197" s="35">
        <v>280</v>
      </c>
      <c r="E197" s="41">
        <v>752.6</v>
      </c>
      <c r="F197" s="36">
        <v>65.8</v>
      </c>
      <c r="G197" s="39">
        <v>107.55</v>
      </c>
      <c r="H197" s="45">
        <v>117.8</v>
      </c>
      <c r="I197" s="36">
        <v>84.8</v>
      </c>
      <c r="J197" s="36">
        <v>28.86</v>
      </c>
      <c r="K197" s="46">
        <v>110.33</v>
      </c>
      <c r="L197" s="36">
        <v>86.05</v>
      </c>
      <c r="M197" s="47">
        <v>31.46</v>
      </c>
      <c r="N197" s="33">
        <v>362.8</v>
      </c>
      <c r="O197" s="47">
        <v>15.92</v>
      </c>
      <c r="P197" s="33">
        <v>74.3</v>
      </c>
      <c r="Q197" s="47">
        <v>55.26</v>
      </c>
      <c r="R197" s="33">
        <v>7.38</v>
      </c>
      <c r="S197" s="33">
        <v>64.94</v>
      </c>
      <c r="T197" s="33">
        <v>36.700000000000003</v>
      </c>
      <c r="U197" s="33">
        <v>11.51</v>
      </c>
      <c r="V197" s="56">
        <v>11.39</v>
      </c>
      <c r="W197" s="38">
        <v>11.39</v>
      </c>
      <c r="X197" s="36">
        <v>9.16</v>
      </c>
      <c r="Y197" s="41">
        <v>32.08</v>
      </c>
      <c r="Z197" s="45">
        <v>70.8</v>
      </c>
      <c r="AA197" s="39">
        <v>583.29999999999995</v>
      </c>
      <c r="AB197" s="36">
        <v>136.35</v>
      </c>
      <c r="AC197" s="36"/>
      <c r="AD197" s="41">
        <v>23</v>
      </c>
      <c r="AE197" s="39">
        <v>108.85</v>
      </c>
      <c r="AG197" s="86">
        <v>2020</v>
      </c>
      <c r="AH197" s="86"/>
      <c r="AI197" s="87">
        <f t="shared" si="46"/>
        <v>266.56666666666666</v>
      </c>
      <c r="AJ197" s="88">
        <f t="shared" si="47"/>
        <v>267.89666666666665</v>
      </c>
      <c r="AK197" s="89">
        <f t="shared" si="48"/>
        <v>173.77785714285713</v>
      </c>
      <c r="AL197" s="90">
        <f t="shared" si="49"/>
        <v>131.89035714285714</v>
      </c>
      <c r="AN197" s="86">
        <v>2020</v>
      </c>
      <c r="AO197" s="91">
        <f t="shared" si="42"/>
        <v>-4.5642115793423669E-3</v>
      </c>
      <c r="AP197" s="92">
        <f t="shared" si="43"/>
        <v>-5.2321168609786453E-3</v>
      </c>
      <c r="AQ197" s="93">
        <f t="shared" si="44"/>
        <v>-3.1361878260012673E-3</v>
      </c>
      <c r="AR197" s="94">
        <f t="shared" si="45"/>
        <v>-3.3577674096172463E-4</v>
      </c>
      <c r="AS197" s="7">
        <f t="shared" si="50"/>
        <v>1.6727726309614631E-3</v>
      </c>
      <c r="AU197" s="86">
        <v>2020</v>
      </c>
      <c r="AV197" s="91">
        <f t="shared" si="51"/>
        <v>8.957860206913984E-3</v>
      </c>
      <c r="AW197" s="92">
        <f t="shared" si="52"/>
        <v>8.7293767689382105E-3</v>
      </c>
      <c r="AX197" s="93">
        <f t="shared" si="53"/>
        <v>8.05903606470427E-3</v>
      </c>
      <c r="AY197" s="94">
        <f t="shared" si="54"/>
        <v>1.0222783923666932E-2</v>
      </c>
      <c r="AZ197" s="7">
        <f t="shared" si="55"/>
        <v>1.7875986395415801E-2</v>
      </c>
    </row>
    <row r="198" spans="1:52" x14ac:dyDescent="0.25">
      <c r="A198" s="7">
        <v>196</v>
      </c>
      <c r="B198" s="82">
        <v>4850.3599999999997</v>
      </c>
      <c r="C198" s="43">
        <v>411.2</v>
      </c>
      <c r="D198" s="35">
        <v>279.2</v>
      </c>
      <c r="E198" s="41">
        <v>748.6</v>
      </c>
      <c r="F198" s="36">
        <v>67.77</v>
      </c>
      <c r="G198" s="39">
        <v>107.15</v>
      </c>
      <c r="H198" s="45">
        <v>118.35</v>
      </c>
      <c r="I198" s="36">
        <v>87.2</v>
      </c>
      <c r="J198" s="36">
        <v>29.52</v>
      </c>
      <c r="K198" s="46">
        <v>109.42</v>
      </c>
      <c r="L198" s="36">
        <v>84.41</v>
      </c>
      <c r="M198" s="47">
        <v>33.03</v>
      </c>
      <c r="N198" s="33">
        <v>362.8</v>
      </c>
      <c r="O198" s="47">
        <v>16.239999999999998</v>
      </c>
      <c r="P198" s="33">
        <v>76.099999999999994</v>
      </c>
      <c r="Q198" s="47">
        <v>55.14</v>
      </c>
      <c r="R198" s="33">
        <v>7.77</v>
      </c>
      <c r="S198" s="33">
        <v>66.58</v>
      </c>
      <c r="T198" s="33">
        <v>36.72</v>
      </c>
      <c r="U198" s="33">
        <v>11.84</v>
      </c>
      <c r="V198" s="56">
        <v>12.15</v>
      </c>
      <c r="W198" s="38">
        <v>12.15</v>
      </c>
      <c r="X198" s="36">
        <v>9.2200000000000006</v>
      </c>
      <c r="Y198" s="41">
        <v>31.25</v>
      </c>
      <c r="Z198" s="45">
        <v>70.760000000000005</v>
      </c>
      <c r="AA198" s="39">
        <v>581.4</v>
      </c>
      <c r="AB198" s="36">
        <v>135.15</v>
      </c>
      <c r="AC198" s="36"/>
      <c r="AD198" s="41">
        <v>23.07</v>
      </c>
      <c r="AE198" s="39">
        <v>107.5</v>
      </c>
      <c r="AG198" s="86">
        <v>2020</v>
      </c>
      <c r="AH198" s="86"/>
      <c r="AI198" s="87">
        <f t="shared" si="46"/>
        <v>265.34999999999997</v>
      </c>
      <c r="AJ198" s="88">
        <f t="shared" si="47"/>
        <v>266.495</v>
      </c>
      <c r="AK198" s="89">
        <f t="shared" si="48"/>
        <v>173.23285714285711</v>
      </c>
      <c r="AL198" s="90">
        <f t="shared" si="49"/>
        <v>131.84607142857143</v>
      </c>
      <c r="AN198" s="86">
        <v>2020</v>
      </c>
      <c r="AO198" s="91">
        <f t="shared" si="42"/>
        <v>1.0677721248666286E-3</v>
      </c>
      <c r="AP198" s="92">
        <f t="shared" si="43"/>
        <v>5.5160509578039757E-3</v>
      </c>
      <c r="AQ198" s="93">
        <f t="shared" si="44"/>
        <v>3.7892844478532948E-3</v>
      </c>
      <c r="AR198" s="94">
        <f t="shared" si="45"/>
        <v>1.8203045217771423E-3</v>
      </c>
      <c r="AS198" s="7">
        <f t="shared" si="50"/>
        <v>3.0719369283930568E-3</v>
      </c>
      <c r="AU198" s="86">
        <v>2020</v>
      </c>
      <c r="AV198" s="91">
        <f t="shared" si="51"/>
        <v>-4.5642115793423669E-3</v>
      </c>
      <c r="AW198" s="92">
        <f t="shared" si="52"/>
        <v>-5.2321168609786453E-3</v>
      </c>
      <c r="AX198" s="93">
        <f t="shared" si="53"/>
        <v>-3.1361878260012673E-3</v>
      </c>
      <c r="AY198" s="94">
        <f t="shared" si="54"/>
        <v>-3.3577674096172463E-4</v>
      </c>
      <c r="AZ198" s="7">
        <f t="shared" si="55"/>
        <v>1.6727726309614631E-3</v>
      </c>
    </row>
    <row r="199" spans="1:52" x14ac:dyDescent="0.25">
      <c r="A199" s="7">
        <v>197</v>
      </c>
      <c r="B199" s="82">
        <v>4865.26</v>
      </c>
      <c r="C199" s="43">
        <v>410.75</v>
      </c>
      <c r="D199" s="35">
        <v>278.10000000000002</v>
      </c>
      <c r="E199" s="41">
        <v>756.8</v>
      </c>
      <c r="F199" s="36">
        <v>66.7</v>
      </c>
      <c r="G199" s="39">
        <v>107.75</v>
      </c>
      <c r="H199" s="45">
        <v>119.55</v>
      </c>
      <c r="I199" s="36">
        <v>85.6</v>
      </c>
      <c r="J199" s="36">
        <v>29.17</v>
      </c>
      <c r="K199" s="46">
        <v>109.75</v>
      </c>
      <c r="L199" s="36">
        <v>83.45</v>
      </c>
      <c r="M199" s="47">
        <v>33.1</v>
      </c>
      <c r="N199" s="33">
        <v>364.6</v>
      </c>
      <c r="O199" s="47">
        <v>16.010000000000002</v>
      </c>
      <c r="P199" s="33">
        <v>75.98</v>
      </c>
      <c r="Q199" s="47">
        <v>54.6</v>
      </c>
      <c r="R199" s="33">
        <v>7.67</v>
      </c>
      <c r="S199" s="33">
        <v>65.06</v>
      </c>
      <c r="T199" s="33">
        <v>37.24</v>
      </c>
      <c r="U199" s="33">
        <v>12.07</v>
      </c>
      <c r="V199" s="56">
        <v>12.34</v>
      </c>
      <c r="W199" s="38">
        <v>12.34</v>
      </c>
      <c r="X199" s="36">
        <v>9.08</v>
      </c>
      <c r="Y199" s="41">
        <v>30.95</v>
      </c>
      <c r="Z199" s="45">
        <v>70.56</v>
      </c>
      <c r="AA199" s="39">
        <v>583</v>
      </c>
      <c r="AB199" s="36">
        <v>136.9</v>
      </c>
      <c r="AC199" s="36"/>
      <c r="AD199" s="41">
        <v>23.14</v>
      </c>
      <c r="AE199" s="39">
        <v>106.15</v>
      </c>
      <c r="AG199" s="86">
        <v>2020</v>
      </c>
      <c r="AH199" s="86"/>
      <c r="AI199" s="87">
        <f t="shared" si="46"/>
        <v>265.63333333333333</v>
      </c>
      <c r="AJ199" s="88">
        <f t="shared" si="47"/>
        <v>267.96499999999997</v>
      </c>
      <c r="AK199" s="89">
        <f t="shared" si="48"/>
        <v>173.88928571428573</v>
      </c>
      <c r="AL199" s="90">
        <f t="shared" si="49"/>
        <v>132.08607142857142</v>
      </c>
      <c r="AN199" s="86">
        <v>2020</v>
      </c>
      <c r="AO199" s="91">
        <f t="shared" si="42"/>
        <v>-1.4430919814280051E-3</v>
      </c>
      <c r="AP199" s="92">
        <f t="shared" si="43"/>
        <v>-8.1478302514621423E-4</v>
      </c>
      <c r="AQ199" s="93">
        <f t="shared" si="44"/>
        <v>-9.2012569574250857E-4</v>
      </c>
      <c r="AR199" s="94">
        <f t="shared" si="45"/>
        <v>1.092361312023173E-3</v>
      </c>
      <c r="AS199" s="7">
        <f t="shared" si="50"/>
        <v>2.4335801169927495E-3</v>
      </c>
      <c r="AU199" s="86">
        <v>2020</v>
      </c>
      <c r="AV199" s="91">
        <f t="shared" si="51"/>
        <v>1.0677721248666286E-3</v>
      </c>
      <c r="AW199" s="92">
        <f t="shared" si="52"/>
        <v>5.5160509578039757E-3</v>
      </c>
      <c r="AX199" s="93">
        <f t="shared" si="53"/>
        <v>3.7892844478532948E-3</v>
      </c>
      <c r="AY199" s="94">
        <f t="shared" si="54"/>
        <v>1.8203045217771423E-3</v>
      </c>
      <c r="AZ199" s="7">
        <f t="shared" si="55"/>
        <v>3.0719369283930568E-3</v>
      </c>
    </row>
    <row r="200" spans="1:52" x14ac:dyDescent="0.25">
      <c r="A200" s="7">
        <v>198</v>
      </c>
      <c r="B200" s="82">
        <v>4877.1000000000004</v>
      </c>
      <c r="C200" s="43">
        <v>407.2</v>
      </c>
      <c r="D200" s="35">
        <v>278.5</v>
      </c>
      <c r="E200" s="41">
        <v>755.8</v>
      </c>
      <c r="F200" s="36">
        <v>66.92</v>
      </c>
      <c r="G200" s="39">
        <v>107.45</v>
      </c>
      <c r="H200" s="45">
        <v>120.95</v>
      </c>
      <c r="I200" s="36">
        <v>87.14</v>
      </c>
      <c r="J200" s="36">
        <v>29.5</v>
      </c>
      <c r="K200" s="46">
        <v>110.08</v>
      </c>
      <c r="L200" s="36">
        <v>84.82</v>
      </c>
      <c r="M200" s="47">
        <v>33.72</v>
      </c>
      <c r="N200" s="33">
        <v>365</v>
      </c>
      <c r="O200" s="47">
        <v>16.21</v>
      </c>
      <c r="P200" s="33">
        <v>76.28</v>
      </c>
      <c r="Q200" s="47">
        <v>55</v>
      </c>
      <c r="R200" s="33">
        <v>7.78</v>
      </c>
      <c r="S200" s="33">
        <v>66.44</v>
      </c>
      <c r="T200" s="33">
        <v>37.07</v>
      </c>
      <c r="U200" s="33">
        <v>12.13</v>
      </c>
      <c r="V200" s="56">
        <v>12.59</v>
      </c>
      <c r="W200" s="38">
        <v>12.59</v>
      </c>
      <c r="X200" s="36">
        <v>9.17</v>
      </c>
      <c r="Y200" s="41">
        <v>31.69</v>
      </c>
      <c r="Z200" s="45">
        <v>69.98</v>
      </c>
      <c r="AA200" s="39">
        <v>576.5</v>
      </c>
      <c r="AB200" s="36">
        <v>136.9</v>
      </c>
      <c r="AC200" s="36"/>
      <c r="AD200" s="41">
        <v>23.24</v>
      </c>
      <c r="AE200" s="39">
        <v>111.8</v>
      </c>
      <c r="AG200" s="86">
        <v>2020</v>
      </c>
      <c r="AH200" s="86"/>
      <c r="AI200" s="87">
        <f t="shared" si="46"/>
        <v>265.25</v>
      </c>
      <c r="AJ200" s="88">
        <f t="shared" si="47"/>
        <v>267.74666666666667</v>
      </c>
      <c r="AK200" s="89">
        <f t="shared" si="48"/>
        <v>173.72928571428571</v>
      </c>
      <c r="AL200" s="90">
        <f t="shared" si="49"/>
        <v>132.23035714285712</v>
      </c>
      <c r="AN200" s="86">
        <v>2020</v>
      </c>
      <c r="AO200" s="91">
        <f t="shared" si="42"/>
        <v>9.4879044926169716E-3</v>
      </c>
      <c r="AP200" s="92">
        <f t="shared" si="43"/>
        <v>8.6026592301180534E-3</v>
      </c>
      <c r="AQ200" s="93">
        <f t="shared" si="44"/>
        <v>7.9187241233281396E-3</v>
      </c>
      <c r="AR200" s="94">
        <f t="shared" si="45"/>
        <v>8.4619643749409001E-3</v>
      </c>
      <c r="AS200" s="7">
        <f t="shared" si="50"/>
        <v>8.398433495314845E-3</v>
      </c>
      <c r="AU200" s="86">
        <v>2020</v>
      </c>
      <c r="AV200" s="91">
        <f t="shared" si="51"/>
        <v>-1.4430919814280051E-3</v>
      </c>
      <c r="AW200" s="92">
        <f t="shared" si="52"/>
        <v>-8.1478302514621423E-4</v>
      </c>
      <c r="AX200" s="93">
        <f t="shared" si="53"/>
        <v>-9.2012569574250857E-4</v>
      </c>
      <c r="AY200" s="94">
        <f t="shared" si="54"/>
        <v>1.092361312023173E-3</v>
      </c>
      <c r="AZ200" s="7">
        <f t="shared" si="55"/>
        <v>2.4335801169927495E-3</v>
      </c>
    </row>
    <row r="201" spans="1:52" x14ac:dyDescent="0.25">
      <c r="A201" s="7">
        <v>199</v>
      </c>
      <c r="B201" s="82">
        <v>4918.0600000000004</v>
      </c>
      <c r="C201" s="43">
        <v>411.9</v>
      </c>
      <c r="D201" s="35">
        <v>282.39999999999998</v>
      </c>
      <c r="E201" s="41">
        <v>761.6</v>
      </c>
      <c r="F201" s="36">
        <v>66.78</v>
      </c>
      <c r="G201" s="39">
        <v>108.6</v>
      </c>
      <c r="H201" s="45">
        <v>121.5</v>
      </c>
      <c r="I201" s="36">
        <v>88.66</v>
      </c>
      <c r="J201" s="36">
        <v>29.95</v>
      </c>
      <c r="K201" s="46">
        <v>110.37</v>
      </c>
      <c r="L201" s="36">
        <v>85.84</v>
      </c>
      <c r="M201" s="47">
        <v>33.42</v>
      </c>
      <c r="N201" s="33">
        <v>369.8</v>
      </c>
      <c r="O201" s="47">
        <v>16.2</v>
      </c>
      <c r="P201" s="33">
        <v>75.14</v>
      </c>
      <c r="Q201" s="47">
        <v>55.54</v>
      </c>
      <c r="R201" s="33">
        <v>7.67</v>
      </c>
      <c r="S201" s="33">
        <v>67.2</v>
      </c>
      <c r="T201" s="33">
        <v>36.72</v>
      </c>
      <c r="U201" s="33">
        <v>12.14</v>
      </c>
      <c r="V201" s="56">
        <v>12.42</v>
      </c>
      <c r="W201" s="38">
        <v>12.42</v>
      </c>
      <c r="X201" s="36">
        <v>9.44</v>
      </c>
      <c r="Y201" s="41">
        <v>32.159999999999997</v>
      </c>
      <c r="Z201" s="45">
        <v>69.819999999999993</v>
      </c>
      <c r="AA201" s="39">
        <v>581.79999999999995</v>
      </c>
      <c r="AB201" s="36">
        <v>138.15</v>
      </c>
      <c r="AC201" s="36"/>
      <c r="AD201" s="41">
        <v>23.24</v>
      </c>
      <c r="AE201" s="39">
        <v>112.9</v>
      </c>
      <c r="AG201" s="86">
        <v>2020</v>
      </c>
      <c r="AH201" s="86"/>
      <c r="AI201" s="87">
        <f t="shared" si="46"/>
        <v>267.76666666666665</v>
      </c>
      <c r="AJ201" s="88">
        <f t="shared" si="47"/>
        <v>270.05</v>
      </c>
      <c r="AK201" s="89">
        <f t="shared" si="48"/>
        <v>175.10499999999999</v>
      </c>
      <c r="AL201" s="90">
        <f t="shared" si="49"/>
        <v>133.34928571428568</v>
      </c>
      <c r="AN201" s="86">
        <v>2020</v>
      </c>
      <c r="AO201" s="91">
        <f t="shared" si="42"/>
        <v>1.2137433088509897E-2</v>
      </c>
      <c r="AP201" s="92">
        <f t="shared" si="43"/>
        <v>1.4670122816762245E-2</v>
      </c>
      <c r="AQ201" s="93">
        <f t="shared" si="44"/>
        <v>1.2996283862335666E-2</v>
      </c>
      <c r="AR201" s="94">
        <f t="shared" si="45"/>
        <v>1.4052782970609036E-2</v>
      </c>
      <c r="AS201" s="7">
        <f t="shared" si="50"/>
        <v>5.2744374814458544E-3</v>
      </c>
      <c r="AU201" s="86">
        <v>2020</v>
      </c>
      <c r="AV201" s="91">
        <f t="shared" si="51"/>
        <v>9.4879044926169716E-3</v>
      </c>
      <c r="AW201" s="92">
        <f t="shared" si="52"/>
        <v>8.6026592301180534E-3</v>
      </c>
      <c r="AX201" s="93">
        <f t="shared" si="53"/>
        <v>7.9187241233281396E-3</v>
      </c>
      <c r="AY201" s="94">
        <f t="shared" si="54"/>
        <v>8.4619643749409001E-3</v>
      </c>
      <c r="AZ201" s="7">
        <f t="shared" si="55"/>
        <v>8.398433495314845E-3</v>
      </c>
    </row>
    <row r="202" spans="1:52" x14ac:dyDescent="0.25">
      <c r="A202" s="7">
        <v>200</v>
      </c>
      <c r="B202" s="82">
        <v>4944</v>
      </c>
      <c r="C202" s="43">
        <v>418.25</v>
      </c>
      <c r="D202" s="35">
        <v>287.39999999999998</v>
      </c>
      <c r="E202" s="41">
        <v>775</v>
      </c>
      <c r="F202" s="36">
        <v>65.989999999999995</v>
      </c>
      <c r="G202" s="39">
        <v>110.35</v>
      </c>
      <c r="H202" s="45">
        <v>120.7</v>
      </c>
      <c r="I202" s="36">
        <v>87</v>
      </c>
      <c r="J202" s="36">
        <v>29.68</v>
      </c>
      <c r="K202" s="46">
        <v>111.98</v>
      </c>
      <c r="L202" s="36">
        <v>86.03</v>
      </c>
      <c r="M202" s="47">
        <v>33.54</v>
      </c>
      <c r="N202" s="33">
        <v>386</v>
      </c>
      <c r="O202" s="47">
        <v>16.3</v>
      </c>
      <c r="P202" s="33">
        <v>74.92</v>
      </c>
      <c r="Q202" s="47">
        <v>55.72</v>
      </c>
      <c r="R202" s="33">
        <v>7.71</v>
      </c>
      <c r="S202" s="33">
        <v>67</v>
      </c>
      <c r="T202" s="33">
        <v>37.1</v>
      </c>
      <c r="U202" s="33">
        <v>12.16</v>
      </c>
      <c r="V202" s="56">
        <v>12.71</v>
      </c>
      <c r="W202" s="38">
        <v>12.71</v>
      </c>
      <c r="X202" s="36">
        <v>9.57</v>
      </c>
      <c r="Y202" s="41">
        <v>32.43</v>
      </c>
      <c r="Z202" s="45">
        <v>70.06</v>
      </c>
      <c r="AA202" s="39">
        <v>589.4</v>
      </c>
      <c r="AB202" s="36">
        <v>139.65</v>
      </c>
      <c r="AC202" s="36"/>
      <c r="AD202" s="41">
        <v>23.59</v>
      </c>
      <c r="AE202" s="39">
        <v>113.3</v>
      </c>
      <c r="AG202" s="86">
        <v>2020</v>
      </c>
      <c r="AH202" s="86"/>
      <c r="AI202" s="87">
        <f t="shared" si="46"/>
        <v>271.01666666666665</v>
      </c>
      <c r="AJ202" s="88">
        <f t="shared" si="47"/>
        <v>274.01166666666666</v>
      </c>
      <c r="AK202" s="89">
        <f t="shared" si="48"/>
        <v>177.38071428571428</v>
      </c>
      <c r="AL202" s="90">
        <f t="shared" si="49"/>
        <v>135.22321428571428</v>
      </c>
      <c r="AN202" s="86">
        <v>2020</v>
      </c>
      <c r="AO202" s="91">
        <f t="shared" si="42"/>
        <v>-1.1069429924357218E-3</v>
      </c>
      <c r="AP202" s="92">
        <f t="shared" si="43"/>
        <v>2.0802033976655247E-3</v>
      </c>
      <c r="AQ202" s="93">
        <f t="shared" si="44"/>
        <v>-4.7114157200204784E-4</v>
      </c>
      <c r="AR202" s="94">
        <f t="shared" si="45"/>
        <v>7.3951799273830617E-5</v>
      </c>
      <c r="AS202" s="7">
        <f t="shared" si="50"/>
        <v>-3.1067961165047882E-3</v>
      </c>
      <c r="AU202" s="86">
        <v>2020</v>
      </c>
      <c r="AV202" s="91">
        <f t="shared" si="51"/>
        <v>1.2137433088509897E-2</v>
      </c>
      <c r="AW202" s="92">
        <f t="shared" si="52"/>
        <v>1.4670122816762245E-2</v>
      </c>
      <c r="AX202" s="93">
        <f t="shared" si="53"/>
        <v>1.2996283862335666E-2</v>
      </c>
      <c r="AY202" s="94">
        <f t="shared" si="54"/>
        <v>1.4052782970609036E-2</v>
      </c>
      <c r="AZ202" s="7">
        <f t="shared" si="55"/>
        <v>5.2744374814458544E-3</v>
      </c>
    </row>
    <row r="203" spans="1:52" x14ac:dyDescent="0.25">
      <c r="A203" s="7">
        <v>201</v>
      </c>
      <c r="B203" s="82">
        <v>4928.6400000000003</v>
      </c>
      <c r="C203" s="43">
        <v>416.75</v>
      </c>
      <c r="D203" s="35">
        <v>287.10000000000002</v>
      </c>
      <c r="E203" s="41">
        <v>779.8</v>
      </c>
      <c r="F203" s="36">
        <v>63.68</v>
      </c>
      <c r="G203" s="39">
        <v>111.1</v>
      </c>
      <c r="H203" s="45">
        <v>119.45</v>
      </c>
      <c r="I203" s="36">
        <v>85.28</v>
      </c>
      <c r="J203" s="36">
        <v>29.21</v>
      </c>
      <c r="K203" s="46">
        <v>112.07</v>
      </c>
      <c r="L203" s="36">
        <v>87.04</v>
      </c>
      <c r="M203" s="47">
        <v>32.17</v>
      </c>
      <c r="N203" s="33">
        <v>394</v>
      </c>
      <c r="O203" s="47">
        <v>15.96</v>
      </c>
      <c r="P203" s="33">
        <v>72.94</v>
      </c>
      <c r="Q203" s="47">
        <v>55</v>
      </c>
      <c r="R203" s="33">
        <v>7.42</v>
      </c>
      <c r="S203" s="33">
        <v>65.739999999999995</v>
      </c>
      <c r="T203" s="33">
        <v>36.979999999999997</v>
      </c>
      <c r="U203" s="33">
        <v>12.05</v>
      </c>
      <c r="V203" s="56">
        <v>12.21</v>
      </c>
      <c r="W203" s="38">
        <v>12.21</v>
      </c>
      <c r="X203" s="36">
        <v>9.7200000000000006</v>
      </c>
      <c r="Y203" s="41">
        <v>32.18</v>
      </c>
      <c r="Z203" s="45">
        <v>71.06</v>
      </c>
      <c r="AA203" s="39">
        <v>589.20000000000005</v>
      </c>
      <c r="AB203" s="36">
        <v>141</v>
      </c>
      <c r="AC203" s="36"/>
      <c r="AD203" s="41">
        <v>23.36</v>
      </c>
      <c r="AE203" s="39">
        <v>111.85</v>
      </c>
      <c r="AG203" s="86">
        <v>2020</v>
      </c>
      <c r="AH203" s="86"/>
      <c r="AI203" s="87">
        <f t="shared" si="46"/>
        <v>270.7166666666667</v>
      </c>
      <c r="AJ203" s="88">
        <f t="shared" si="47"/>
        <v>274.58166666666665</v>
      </c>
      <c r="AK203" s="89">
        <f t="shared" si="48"/>
        <v>177.29714285714286</v>
      </c>
      <c r="AL203" s="90">
        <f t="shared" si="49"/>
        <v>135.2332142857143</v>
      </c>
      <c r="AN203" s="86">
        <v>2020</v>
      </c>
      <c r="AO203" s="91">
        <f t="shared" si="42"/>
        <v>-1.04660469125163E-2</v>
      </c>
      <c r="AP203" s="92">
        <f t="shared" si="43"/>
        <v>-8.1517945480701331E-3</v>
      </c>
      <c r="AQ203" s="93">
        <f t="shared" si="44"/>
        <v>-6.9818222838172912E-3</v>
      </c>
      <c r="AR203" s="94">
        <f t="shared" si="45"/>
        <v>-5.0045820315699034E-3</v>
      </c>
      <c r="AS203" s="7">
        <f t="shared" si="50"/>
        <v>-4.2608102843793902E-5</v>
      </c>
      <c r="AU203" s="86">
        <v>2020</v>
      </c>
      <c r="AV203" s="91">
        <f t="shared" si="51"/>
        <v>-1.1069429924357218E-3</v>
      </c>
      <c r="AW203" s="92">
        <f t="shared" si="52"/>
        <v>2.0802033976655247E-3</v>
      </c>
      <c r="AX203" s="93">
        <f t="shared" si="53"/>
        <v>-4.7114157200204784E-4</v>
      </c>
      <c r="AY203" s="94">
        <f t="shared" si="54"/>
        <v>7.3951799273830617E-5</v>
      </c>
      <c r="AZ203" s="7">
        <f t="shared" si="55"/>
        <v>-3.1067961165047882E-3</v>
      </c>
    </row>
    <row r="204" spans="1:52" x14ac:dyDescent="0.25">
      <c r="A204" s="7">
        <v>202</v>
      </c>
      <c r="B204" s="82">
        <v>4928.43</v>
      </c>
      <c r="C204" s="43">
        <v>412.2</v>
      </c>
      <c r="D204" s="35">
        <v>290.3</v>
      </c>
      <c r="E204" s="41">
        <v>775</v>
      </c>
      <c r="F204" s="36">
        <v>62.15</v>
      </c>
      <c r="G204" s="39">
        <v>111.5</v>
      </c>
      <c r="H204" s="45">
        <v>119.5</v>
      </c>
      <c r="I204" s="36">
        <v>86.12</v>
      </c>
      <c r="J204" s="36">
        <v>29.17</v>
      </c>
      <c r="K204" s="46">
        <v>111.49</v>
      </c>
      <c r="L204" s="36">
        <v>86.62</v>
      </c>
      <c r="M204" s="47">
        <v>32.549999999999997</v>
      </c>
      <c r="N204" s="33">
        <v>389.8</v>
      </c>
      <c r="O204" s="47">
        <v>15.91</v>
      </c>
      <c r="P204" s="33">
        <v>73.819999999999993</v>
      </c>
      <c r="Q204" s="47">
        <v>55.5</v>
      </c>
      <c r="R204" s="33">
        <v>7.49</v>
      </c>
      <c r="S204" s="33">
        <v>65.459999999999994</v>
      </c>
      <c r="T204" s="33">
        <v>37.32</v>
      </c>
      <c r="U204" s="33">
        <v>11.96</v>
      </c>
      <c r="V204" s="56">
        <v>12.32</v>
      </c>
      <c r="W204" s="38">
        <v>12.32</v>
      </c>
      <c r="X204" s="36">
        <v>9.6199999999999992</v>
      </c>
      <c r="Y204" s="41">
        <v>32.04</v>
      </c>
      <c r="Z204" s="45">
        <v>71.3</v>
      </c>
      <c r="AA204" s="39">
        <v>580</v>
      </c>
      <c r="AB204" s="36">
        <v>140.6</v>
      </c>
      <c r="AC204" s="36"/>
      <c r="AD204" s="41">
        <v>23.37</v>
      </c>
      <c r="AE204" s="39">
        <v>112.15</v>
      </c>
      <c r="AG204" s="86">
        <v>2020</v>
      </c>
      <c r="AH204" s="86"/>
      <c r="AI204" s="87">
        <f t="shared" si="46"/>
        <v>267.88333333333333</v>
      </c>
      <c r="AJ204" s="88">
        <f t="shared" si="47"/>
        <v>272.34333333333331</v>
      </c>
      <c r="AK204" s="89">
        <f t="shared" si="48"/>
        <v>176.05928571428572</v>
      </c>
      <c r="AL204" s="90">
        <f t="shared" si="49"/>
        <v>134.55642857142857</v>
      </c>
      <c r="AN204" s="86">
        <v>2020</v>
      </c>
      <c r="AO204" s="91">
        <f t="shared" si="42"/>
        <v>-2.4202078019037985E-2</v>
      </c>
      <c r="AP204" s="92">
        <f t="shared" si="43"/>
        <v>-1.4515990844889156E-2</v>
      </c>
      <c r="AQ204" s="93">
        <f t="shared" si="44"/>
        <v>-1.7916042891396193E-2</v>
      </c>
      <c r="AR204" s="94">
        <f t="shared" si="45"/>
        <v>-1.821593702058082E-2</v>
      </c>
      <c r="AS204" s="7">
        <f t="shared" si="50"/>
        <v>-2.4318089127775042E-2</v>
      </c>
      <c r="AU204" s="86">
        <v>2020</v>
      </c>
      <c r="AV204" s="91">
        <f t="shared" si="51"/>
        <v>-1.04660469125163E-2</v>
      </c>
      <c r="AW204" s="92">
        <f t="shared" si="52"/>
        <v>-8.1517945480701331E-3</v>
      </c>
      <c r="AX204" s="93">
        <f t="shared" si="53"/>
        <v>-6.9818222838172912E-3</v>
      </c>
      <c r="AY204" s="94">
        <f t="shared" si="54"/>
        <v>-5.0045820315699034E-3</v>
      </c>
      <c r="AZ204" s="7">
        <f t="shared" si="55"/>
        <v>-4.2608102843793902E-5</v>
      </c>
    </row>
    <row r="205" spans="1:52" x14ac:dyDescent="0.25">
      <c r="A205" s="7">
        <v>203</v>
      </c>
      <c r="B205" s="82">
        <v>4808.58</v>
      </c>
      <c r="C205" s="43">
        <v>403</v>
      </c>
      <c r="D205" s="35">
        <v>284.7</v>
      </c>
      <c r="E205" s="41">
        <v>772</v>
      </c>
      <c r="F205" s="36">
        <v>61.79</v>
      </c>
      <c r="G205" s="39">
        <v>108.5</v>
      </c>
      <c r="H205" s="45">
        <v>115.8</v>
      </c>
      <c r="I205" s="36">
        <v>87.56</v>
      </c>
      <c r="J205" s="36">
        <v>28.22</v>
      </c>
      <c r="K205" s="46">
        <v>109.26</v>
      </c>
      <c r="L205" s="36">
        <v>84.21</v>
      </c>
      <c r="M205" s="47">
        <v>31.67</v>
      </c>
      <c r="N205" s="33">
        <v>380.8</v>
      </c>
      <c r="O205" s="47">
        <v>15.19</v>
      </c>
      <c r="P205" s="33">
        <v>71.84</v>
      </c>
      <c r="Q205" s="47">
        <v>55.2</v>
      </c>
      <c r="R205" s="33">
        <v>7.25</v>
      </c>
      <c r="S205" s="33">
        <v>64.3</v>
      </c>
      <c r="T205" s="33">
        <v>36.49</v>
      </c>
      <c r="U205" s="33">
        <v>11.63</v>
      </c>
      <c r="V205" s="56">
        <v>11.83</v>
      </c>
      <c r="W205" s="38">
        <v>11.83</v>
      </c>
      <c r="X205" s="36">
        <v>9.61</v>
      </c>
      <c r="Y205" s="41">
        <v>31.38</v>
      </c>
      <c r="Z205" s="45">
        <v>68.38</v>
      </c>
      <c r="AA205" s="39">
        <v>566.70000000000005</v>
      </c>
      <c r="AB205" s="36">
        <v>138.05000000000001</v>
      </c>
      <c r="AC205" s="36"/>
      <c r="AD205" s="41">
        <v>22.76</v>
      </c>
      <c r="AE205" s="39">
        <v>109</v>
      </c>
      <c r="AG205" s="86">
        <v>2020</v>
      </c>
      <c r="AH205" s="86"/>
      <c r="AI205" s="87">
        <f t="shared" si="46"/>
        <v>261.40000000000003</v>
      </c>
      <c r="AJ205" s="88">
        <f t="shared" si="47"/>
        <v>268.39000000000004</v>
      </c>
      <c r="AK205" s="89">
        <f t="shared" si="48"/>
        <v>172.905</v>
      </c>
      <c r="AL205" s="90">
        <f t="shared" si="49"/>
        <v>132.10535714285714</v>
      </c>
      <c r="AN205" s="86">
        <v>2020</v>
      </c>
      <c r="AO205" s="91">
        <f t="shared" si="42"/>
        <v>2.9393011986737869E-2</v>
      </c>
      <c r="AP205" s="92">
        <f t="shared" si="43"/>
        <v>2.6137337456686109E-2</v>
      </c>
      <c r="AQ205" s="93">
        <f t="shared" si="44"/>
        <v>3.0784865347197279E-2</v>
      </c>
      <c r="AR205" s="94">
        <f t="shared" si="45"/>
        <v>3.35149163951933E-2</v>
      </c>
      <c r="AS205" s="7">
        <f t="shared" si="50"/>
        <v>1.397086042033205E-2</v>
      </c>
      <c r="AU205" s="86">
        <v>2020</v>
      </c>
      <c r="AV205" s="91">
        <f t="shared" si="51"/>
        <v>-2.4202078019037985E-2</v>
      </c>
      <c r="AW205" s="92">
        <f t="shared" si="52"/>
        <v>-1.4515990844889156E-2</v>
      </c>
      <c r="AX205" s="93">
        <f t="shared" si="53"/>
        <v>-1.7916042891396193E-2</v>
      </c>
      <c r="AY205" s="94">
        <f t="shared" si="54"/>
        <v>-1.821593702058082E-2</v>
      </c>
      <c r="AZ205" s="7">
        <f t="shared" si="55"/>
        <v>-2.4318089127775042E-2</v>
      </c>
    </row>
    <row r="206" spans="1:52" x14ac:dyDescent="0.25">
      <c r="A206" s="7">
        <v>204</v>
      </c>
      <c r="B206" s="82">
        <v>4875.76</v>
      </c>
      <c r="C206" s="43">
        <v>432.6</v>
      </c>
      <c r="D206" s="35">
        <v>291.39999999999998</v>
      </c>
      <c r="E206" s="41">
        <v>790</v>
      </c>
      <c r="F206" s="36">
        <v>64.34</v>
      </c>
      <c r="G206" s="39">
        <v>108.65</v>
      </c>
      <c r="H206" s="45">
        <v>116.4</v>
      </c>
      <c r="I206" s="36">
        <v>90.74</v>
      </c>
      <c r="J206" s="36">
        <v>28.46</v>
      </c>
      <c r="K206" s="46">
        <v>111.4</v>
      </c>
      <c r="L206" s="36">
        <v>85.56</v>
      </c>
      <c r="M206" s="47">
        <v>32.21</v>
      </c>
      <c r="N206" s="33">
        <v>410.4</v>
      </c>
      <c r="O206" s="47">
        <v>15.15</v>
      </c>
      <c r="P206" s="33">
        <v>72.400000000000006</v>
      </c>
      <c r="Q206" s="47">
        <v>53.3</v>
      </c>
      <c r="R206" s="33">
        <v>7.34</v>
      </c>
      <c r="S206" s="33">
        <v>65.56</v>
      </c>
      <c r="T206" s="33">
        <v>36.729999999999997</v>
      </c>
      <c r="U206" s="33">
        <v>11.74</v>
      </c>
      <c r="V206" s="56">
        <v>12.06</v>
      </c>
      <c r="W206" s="38">
        <v>12.06</v>
      </c>
      <c r="X206" s="36">
        <v>9.5</v>
      </c>
      <c r="Y206" s="41">
        <v>31.77</v>
      </c>
      <c r="Z206" s="45">
        <v>69.64</v>
      </c>
      <c r="AA206" s="39">
        <v>589.4</v>
      </c>
      <c r="AB206" s="36">
        <v>141.5</v>
      </c>
      <c r="AC206" s="36"/>
      <c r="AD206" s="41">
        <v>23.41</v>
      </c>
      <c r="AE206" s="39">
        <v>109.2</v>
      </c>
      <c r="AG206" s="86">
        <v>2020</v>
      </c>
      <c r="AH206" s="86"/>
      <c r="AI206" s="87">
        <f t="shared" si="46"/>
        <v>269.08333333333331</v>
      </c>
      <c r="AJ206" s="88">
        <f t="shared" si="47"/>
        <v>275.40500000000003</v>
      </c>
      <c r="AK206" s="89">
        <f t="shared" si="48"/>
        <v>178.22785714285715</v>
      </c>
      <c r="AL206" s="90">
        <f t="shared" si="49"/>
        <v>136.53285714285715</v>
      </c>
      <c r="AN206" s="86">
        <v>2020</v>
      </c>
      <c r="AO206" s="91">
        <f t="shared" si="42"/>
        <v>-2.0439764633013741E-3</v>
      </c>
      <c r="AP206" s="92">
        <f t="shared" si="43"/>
        <v>1.5976471015411516E-3</v>
      </c>
      <c r="AQ206" s="93">
        <f t="shared" si="44"/>
        <v>9.2177349219913212E-4</v>
      </c>
      <c r="AR206" s="94">
        <f t="shared" si="45"/>
        <v>-1.0018519874859567E-3</v>
      </c>
      <c r="AS206" s="7">
        <f t="shared" si="50"/>
        <v>1.1690485175644039E-3</v>
      </c>
      <c r="AU206" s="86">
        <v>2020</v>
      </c>
      <c r="AV206" s="91">
        <f t="shared" si="51"/>
        <v>2.9393011986737869E-2</v>
      </c>
      <c r="AW206" s="92">
        <f t="shared" si="52"/>
        <v>2.6137337456686109E-2</v>
      </c>
      <c r="AX206" s="93">
        <f t="shared" si="53"/>
        <v>3.0784865347197279E-2</v>
      </c>
      <c r="AY206" s="94">
        <f t="shared" si="54"/>
        <v>3.35149163951933E-2</v>
      </c>
      <c r="AZ206" s="7">
        <f t="shared" si="55"/>
        <v>1.397086042033205E-2</v>
      </c>
    </row>
    <row r="207" spans="1:52" x14ac:dyDescent="0.25">
      <c r="A207" s="7">
        <v>205</v>
      </c>
      <c r="B207" s="82">
        <v>4881.46</v>
      </c>
      <c r="C207" s="43">
        <v>432.9</v>
      </c>
      <c r="D207" s="35">
        <v>290.8</v>
      </c>
      <c r="E207" s="41">
        <v>794</v>
      </c>
      <c r="F207" s="36">
        <v>66.19</v>
      </c>
      <c r="G207" s="39">
        <v>108.3</v>
      </c>
      <c r="H207" s="45">
        <v>115.9</v>
      </c>
      <c r="I207" s="36">
        <v>91.4</v>
      </c>
      <c r="J207" s="36">
        <v>28.36</v>
      </c>
      <c r="K207" s="46">
        <v>110.74</v>
      </c>
      <c r="L207" s="36">
        <v>85.25</v>
      </c>
      <c r="M207" s="47">
        <v>32.56</v>
      </c>
      <c r="N207" s="33">
        <v>401.6</v>
      </c>
      <c r="O207" s="47">
        <v>15.14</v>
      </c>
      <c r="P207" s="33">
        <v>73.760000000000005</v>
      </c>
      <c r="Q207" s="47">
        <v>53.44</v>
      </c>
      <c r="R207" s="33">
        <v>7.39</v>
      </c>
      <c r="S207" s="33">
        <v>65.08</v>
      </c>
      <c r="T207" s="33">
        <v>36.33</v>
      </c>
      <c r="U207" s="33">
        <v>11.71</v>
      </c>
      <c r="V207" s="56">
        <v>12.3</v>
      </c>
      <c r="W207" s="38">
        <v>12.3</v>
      </c>
      <c r="X207" s="36">
        <v>9.3800000000000008</v>
      </c>
      <c r="Y207" s="41">
        <v>32.01</v>
      </c>
      <c r="Z207" s="45">
        <v>69.44</v>
      </c>
      <c r="AA207" s="39">
        <v>587</v>
      </c>
      <c r="AB207" s="36">
        <v>142.05000000000001</v>
      </c>
      <c r="AC207" s="36"/>
      <c r="AD207" s="41">
        <v>23.46</v>
      </c>
      <c r="AE207" s="39">
        <v>110.3</v>
      </c>
      <c r="AG207" s="86">
        <v>2020</v>
      </c>
      <c r="AH207" s="86"/>
      <c r="AI207" s="87">
        <f t="shared" si="46"/>
        <v>268.5333333333333</v>
      </c>
      <c r="AJ207" s="88">
        <f t="shared" si="47"/>
        <v>275.84499999999997</v>
      </c>
      <c r="AK207" s="89">
        <f t="shared" si="48"/>
        <v>178.39214285714289</v>
      </c>
      <c r="AL207" s="90">
        <f t="shared" si="49"/>
        <v>136.39607142857145</v>
      </c>
      <c r="AN207" s="86">
        <v>2020</v>
      </c>
      <c r="AO207" s="91">
        <f t="shared" si="42"/>
        <v>-9.9304865938425343E-4</v>
      </c>
      <c r="AP207" s="92">
        <f t="shared" si="43"/>
        <v>6.3803947869274088E-3</v>
      </c>
      <c r="AQ207" s="93">
        <f t="shared" si="44"/>
        <v>2.6706813640893015E-3</v>
      </c>
      <c r="AR207" s="94">
        <f t="shared" si="45"/>
        <v>2.4456087706756554E-3</v>
      </c>
      <c r="AS207" s="7">
        <f t="shared" si="50"/>
        <v>6.7664182437221125E-3</v>
      </c>
      <c r="AU207" s="86">
        <v>2020</v>
      </c>
      <c r="AV207" s="91">
        <f t="shared" si="51"/>
        <v>-2.0439764633013741E-3</v>
      </c>
      <c r="AW207" s="92">
        <f t="shared" si="52"/>
        <v>1.5976471015411516E-3</v>
      </c>
      <c r="AX207" s="93">
        <f t="shared" si="53"/>
        <v>9.2177349219913212E-4</v>
      </c>
      <c r="AY207" s="94">
        <f t="shared" si="54"/>
        <v>-1.0018519874859567E-3</v>
      </c>
      <c r="AZ207" s="7">
        <f t="shared" si="55"/>
        <v>1.1690485175644039E-3</v>
      </c>
    </row>
    <row r="208" spans="1:52" x14ac:dyDescent="0.25">
      <c r="A208" s="7">
        <v>206</v>
      </c>
      <c r="B208" s="82">
        <v>4914.49</v>
      </c>
      <c r="C208" s="43">
        <v>430.2</v>
      </c>
      <c r="D208" s="35">
        <v>290.60000000000002</v>
      </c>
      <c r="E208" s="41">
        <v>805.8</v>
      </c>
      <c r="F208" s="36">
        <v>66.94</v>
      </c>
      <c r="G208" s="39">
        <v>107.8</v>
      </c>
      <c r="H208" s="45">
        <v>116.95</v>
      </c>
      <c r="I208" s="36">
        <v>93.18</v>
      </c>
      <c r="J208" s="36">
        <v>28.23</v>
      </c>
      <c r="K208" s="46">
        <v>108.55</v>
      </c>
      <c r="L208" s="36">
        <v>84.16</v>
      </c>
      <c r="M208" s="47">
        <v>33.119999999999997</v>
      </c>
      <c r="N208" s="33">
        <v>401</v>
      </c>
      <c r="O208" s="47">
        <v>15.08</v>
      </c>
      <c r="P208" s="33">
        <v>74.260000000000005</v>
      </c>
      <c r="Q208" s="47">
        <v>52.06</v>
      </c>
      <c r="R208" s="33">
        <v>7.44</v>
      </c>
      <c r="S208" s="33">
        <v>65.099999999999994</v>
      </c>
      <c r="T208" s="33">
        <v>36.590000000000003</v>
      </c>
      <c r="U208" s="33">
        <v>11.69</v>
      </c>
      <c r="V208" s="56">
        <v>12.61</v>
      </c>
      <c r="W208" s="38">
        <v>12.61</v>
      </c>
      <c r="X208" s="36">
        <v>9.4700000000000006</v>
      </c>
      <c r="Y208" s="41">
        <v>31.48</v>
      </c>
      <c r="Z208" s="45">
        <v>69.959999999999994</v>
      </c>
      <c r="AA208" s="39">
        <v>589</v>
      </c>
      <c r="AB208" s="36">
        <v>143</v>
      </c>
      <c r="AC208" s="36"/>
      <c r="AD208" s="41">
        <v>23.55</v>
      </c>
      <c r="AE208" s="39">
        <v>108</v>
      </c>
      <c r="AG208" s="86">
        <v>2020</v>
      </c>
      <c r="AH208" s="86"/>
      <c r="AI208" s="87">
        <f t="shared" si="46"/>
        <v>268.26666666666665</v>
      </c>
      <c r="AJ208" s="88">
        <f t="shared" si="47"/>
        <v>277.60499999999996</v>
      </c>
      <c r="AK208" s="89">
        <f t="shared" si="48"/>
        <v>178.86857142857141</v>
      </c>
      <c r="AL208" s="90">
        <f t="shared" si="49"/>
        <v>136.72964285714286</v>
      </c>
      <c r="AN208" s="86">
        <v>2020</v>
      </c>
      <c r="AO208" s="91">
        <f t="shared" si="42"/>
        <v>-1.8203280318091423E-2</v>
      </c>
      <c r="AP208" s="92">
        <f t="shared" si="43"/>
        <v>-1.2331670298925776E-2</v>
      </c>
      <c r="AQ208" s="93">
        <f t="shared" si="44"/>
        <v>-1.2419334227844967E-2</v>
      </c>
      <c r="AR208" s="94">
        <f t="shared" si="45"/>
        <v>-1.4914730059058127E-2</v>
      </c>
      <c r="AS208" s="7">
        <f t="shared" si="50"/>
        <v>-1.3323864734692627E-2</v>
      </c>
      <c r="AU208" s="86">
        <v>2020</v>
      </c>
      <c r="AV208" s="91">
        <f t="shared" si="51"/>
        <v>-9.9304865938425343E-4</v>
      </c>
      <c r="AW208" s="92">
        <f t="shared" si="52"/>
        <v>6.3803947869274088E-3</v>
      </c>
      <c r="AX208" s="93">
        <f t="shared" si="53"/>
        <v>2.6706813640893015E-3</v>
      </c>
      <c r="AY208" s="94">
        <f t="shared" si="54"/>
        <v>2.4456087706756554E-3</v>
      </c>
      <c r="AZ208" s="7">
        <f t="shared" si="55"/>
        <v>6.7664182437221125E-3</v>
      </c>
    </row>
    <row r="209" spans="1:52" x14ac:dyDescent="0.25">
      <c r="A209" s="7">
        <v>207</v>
      </c>
      <c r="B209" s="82">
        <v>4849.01</v>
      </c>
      <c r="C209" s="43">
        <v>427.8</v>
      </c>
      <c r="D209" s="35">
        <v>286.8</v>
      </c>
      <c r="E209" s="41">
        <v>800.4</v>
      </c>
      <c r="F209" s="36">
        <v>64.06</v>
      </c>
      <c r="G209" s="39">
        <v>106.05</v>
      </c>
      <c r="H209" s="45">
        <v>113.8</v>
      </c>
      <c r="I209" s="36">
        <v>91</v>
      </c>
      <c r="J209" s="36">
        <v>27.78</v>
      </c>
      <c r="K209" s="46">
        <v>108.02</v>
      </c>
      <c r="L209" s="36">
        <v>82.91</v>
      </c>
      <c r="M209" s="47">
        <v>32.64</v>
      </c>
      <c r="N209" s="33">
        <v>393.4</v>
      </c>
      <c r="O209" s="47">
        <v>14.94</v>
      </c>
      <c r="P209" s="33">
        <v>71.900000000000006</v>
      </c>
      <c r="Q209" s="47">
        <v>50.6</v>
      </c>
      <c r="R209" s="33">
        <v>7.32</v>
      </c>
      <c r="S209" s="33">
        <v>63.78</v>
      </c>
      <c r="T209" s="33">
        <v>35.21</v>
      </c>
      <c r="U209" s="33">
        <v>11.39</v>
      </c>
      <c r="V209" s="56">
        <v>12.39</v>
      </c>
      <c r="W209" s="38">
        <v>12.39</v>
      </c>
      <c r="X209" s="36">
        <v>9.3800000000000008</v>
      </c>
      <c r="Y209" s="41">
        <v>31.26</v>
      </c>
      <c r="Z209" s="45">
        <v>67.78</v>
      </c>
      <c r="AA209" s="39">
        <v>577.9</v>
      </c>
      <c r="AB209" s="36">
        <v>140.94999999999999</v>
      </c>
      <c r="AC209" s="36"/>
      <c r="AD209" s="41">
        <v>23.28</v>
      </c>
      <c r="AE209" s="39">
        <v>106.2</v>
      </c>
      <c r="AG209" s="86">
        <v>2020</v>
      </c>
      <c r="AH209" s="86"/>
      <c r="AI209" s="87">
        <f t="shared" si="46"/>
        <v>263.38333333333333</v>
      </c>
      <c r="AJ209" s="88">
        <f t="shared" si="47"/>
        <v>274.18166666666667</v>
      </c>
      <c r="AK209" s="89">
        <f t="shared" si="48"/>
        <v>176.64714285714282</v>
      </c>
      <c r="AL209" s="90">
        <f t="shared" si="49"/>
        <v>134.69035714285715</v>
      </c>
      <c r="AN209" s="86">
        <v>2020</v>
      </c>
      <c r="AO209" s="91">
        <f t="shared" si="42"/>
        <v>-4.3029804467505884E-3</v>
      </c>
      <c r="AP209" s="92">
        <f t="shared" si="43"/>
        <v>5.73220918004483E-3</v>
      </c>
      <c r="AQ209" s="93">
        <f t="shared" si="44"/>
        <v>3.6756083556406011E-3</v>
      </c>
      <c r="AR209" s="94">
        <f t="shared" si="45"/>
        <v>3.3250869056802987E-3</v>
      </c>
      <c r="AS209" s="7">
        <f t="shared" si="50"/>
        <v>-1.3479040051474545E-2</v>
      </c>
      <c r="AU209" s="86">
        <v>2020</v>
      </c>
      <c r="AV209" s="91">
        <f t="shared" si="51"/>
        <v>-1.8203280318091423E-2</v>
      </c>
      <c r="AW209" s="92">
        <f t="shared" si="52"/>
        <v>-1.2331670298925776E-2</v>
      </c>
      <c r="AX209" s="93">
        <f t="shared" si="53"/>
        <v>-1.2419334227844967E-2</v>
      </c>
      <c r="AY209" s="94">
        <f t="shared" si="54"/>
        <v>-1.4914730059058127E-2</v>
      </c>
      <c r="AZ209" s="7">
        <f t="shared" si="55"/>
        <v>-1.3323864734692627E-2</v>
      </c>
    </row>
    <row r="210" spans="1:52" x14ac:dyDescent="0.25">
      <c r="A210" s="7">
        <v>208</v>
      </c>
      <c r="B210" s="82">
        <v>4783.6499999999996</v>
      </c>
      <c r="C210" s="43">
        <v>427.2</v>
      </c>
      <c r="D210" s="35">
        <v>285.3</v>
      </c>
      <c r="E210" s="41">
        <v>813.6</v>
      </c>
      <c r="F210" s="36">
        <v>64.45</v>
      </c>
      <c r="G210" s="39">
        <v>108.3</v>
      </c>
      <c r="H210" s="45">
        <v>114.15</v>
      </c>
      <c r="I210" s="36">
        <v>91.42</v>
      </c>
      <c r="J210" s="36">
        <v>27.62</v>
      </c>
      <c r="K210" s="46">
        <v>107.64</v>
      </c>
      <c r="L210" s="36">
        <v>82.29</v>
      </c>
      <c r="M210" s="47">
        <v>32.590000000000003</v>
      </c>
      <c r="N210" s="33">
        <v>393.8</v>
      </c>
      <c r="O210" s="47">
        <v>14.68</v>
      </c>
      <c r="P210" s="33">
        <v>71.819999999999993</v>
      </c>
      <c r="Q210" s="47">
        <v>50.34</v>
      </c>
      <c r="R210" s="33">
        <v>7.38</v>
      </c>
      <c r="S210" s="33">
        <v>62.64</v>
      </c>
      <c r="T210" s="33">
        <v>35.49</v>
      </c>
      <c r="U210" s="33">
        <v>11.21</v>
      </c>
      <c r="V210" s="56">
        <v>12.51</v>
      </c>
      <c r="W210" s="38">
        <v>12.51</v>
      </c>
      <c r="X210" s="36">
        <v>9.34</v>
      </c>
      <c r="Y210" s="41">
        <v>30.5</v>
      </c>
      <c r="Z210" s="45">
        <v>68.52</v>
      </c>
      <c r="AA210" s="39">
        <v>574.1</v>
      </c>
      <c r="AB210" s="36">
        <v>146.44999999999999</v>
      </c>
      <c r="AC210" s="36"/>
      <c r="AD210" s="41">
        <v>23.67</v>
      </c>
      <c r="AE210" s="39">
        <v>104.35</v>
      </c>
      <c r="AG210" s="86">
        <v>2020</v>
      </c>
      <c r="AH210" s="86"/>
      <c r="AI210" s="87">
        <f t="shared" si="46"/>
        <v>262.25</v>
      </c>
      <c r="AJ210" s="88">
        <f t="shared" si="47"/>
        <v>275.75333333333333</v>
      </c>
      <c r="AK210" s="89">
        <f t="shared" si="48"/>
        <v>177.29642857142858</v>
      </c>
      <c r="AL210" s="90">
        <f t="shared" si="49"/>
        <v>135.13821428571427</v>
      </c>
      <c r="AN210" s="86">
        <v>2020</v>
      </c>
      <c r="AO210" s="91">
        <f t="shared" si="42"/>
        <v>-1.8748013981569823E-2</v>
      </c>
      <c r="AP210" s="92">
        <f t="shared" si="43"/>
        <v>-2.0187123757948117E-3</v>
      </c>
      <c r="AQ210" s="93">
        <f t="shared" si="44"/>
        <v>1.5631609693210642E-3</v>
      </c>
      <c r="AR210" s="94">
        <f t="shared" si="45"/>
        <v>5.8960799393215193E-3</v>
      </c>
      <c r="AS210" s="7">
        <f t="shared" si="50"/>
        <v>1.2436110501395524E-2</v>
      </c>
      <c r="AU210" s="86">
        <v>2020</v>
      </c>
      <c r="AV210" s="91">
        <f t="shared" si="51"/>
        <v>-4.3029804467505884E-3</v>
      </c>
      <c r="AW210" s="92">
        <f t="shared" si="52"/>
        <v>5.73220918004483E-3</v>
      </c>
      <c r="AX210" s="93">
        <f t="shared" si="53"/>
        <v>3.6756083556406011E-3</v>
      </c>
      <c r="AY210" s="94">
        <f t="shared" si="54"/>
        <v>3.3250869056802987E-3</v>
      </c>
      <c r="AZ210" s="7">
        <f t="shared" si="55"/>
        <v>-1.3479040051474545E-2</v>
      </c>
    </row>
    <row r="211" spans="1:52" x14ac:dyDescent="0.25">
      <c r="A211" s="7">
        <v>209</v>
      </c>
      <c r="B211" s="82">
        <v>4843.1400000000003</v>
      </c>
      <c r="C211" s="43">
        <v>428</v>
      </c>
      <c r="D211" s="35">
        <v>288.60000000000002</v>
      </c>
      <c r="E211" s="41">
        <v>825</v>
      </c>
      <c r="F211" s="36">
        <v>68.03</v>
      </c>
      <c r="G211" s="39">
        <v>110.2</v>
      </c>
      <c r="H211" s="45">
        <v>115.7</v>
      </c>
      <c r="I211" s="36">
        <v>96.58</v>
      </c>
      <c r="J211" s="36">
        <v>28.08</v>
      </c>
      <c r="K211" s="46">
        <v>110.21</v>
      </c>
      <c r="L211" s="36">
        <v>82.49</v>
      </c>
      <c r="M211" s="47">
        <v>33.5</v>
      </c>
      <c r="N211" s="33">
        <v>394.8</v>
      </c>
      <c r="O211" s="47">
        <v>14.97</v>
      </c>
      <c r="P211" s="33">
        <v>72.84</v>
      </c>
      <c r="Q211" s="47">
        <v>51.12</v>
      </c>
      <c r="R211" s="33">
        <v>7.52</v>
      </c>
      <c r="S211" s="33">
        <v>64.3</v>
      </c>
      <c r="T211" s="33">
        <v>35.369999999999997</v>
      </c>
      <c r="U211" s="33">
        <v>11.37</v>
      </c>
      <c r="V211" s="56">
        <v>12.75</v>
      </c>
      <c r="W211" s="38">
        <v>12.75</v>
      </c>
      <c r="X211" s="36">
        <v>9.52</v>
      </c>
      <c r="Y211" s="41">
        <v>29.63</v>
      </c>
      <c r="Z211" s="45">
        <v>68.599999999999994</v>
      </c>
      <c r="AA211" s="39">
        <v>556</v>
      </c>
      <c r="AB211" s="36">
        <v>147.9</v>
      </c>
      <c r="AC211" s="36"/>
      <c r="AD211" s="41">
        <v>24.55</v>
      </c>
      <c r="AE211" s="39">
        <v>105.8</v>
      </c>
      <c r="AG211" s="86">
        <v>2020</v>
      </c>
      <c r="AH211" s="86"/>
      <c r="AI211" s="87">
        <f t="shared" si="46"/>
        <v>257.33333333333331</v>
      </c>
      <c r="AJ211" s="88">
        <f t="shared" si="47"/>
        <v>275.19666666666666</v>
      </c>
      <c r="AK211" s="89">
        <f t="shared" si="48"/>
        <v>177.57357142857146</v>
      </c>
      <c r="AL211" s="90">
        <f t="shared" si="49"/>
        <v>135.935</v>
      </c>
      <c r="AN211" s="86">
        <v>2020</v>
      </c>
      <c r="AO211" s="91">
        <f t="shared" si="42"/>
        <v>-2.1386010362694181E-2</v>
      </c>
      <c r="AP211" s="92">
        <f t="shared" si="43"/>
        <v>-9.9444033963588061E-3</v>
      </c>
      <c r="AQ211" s="93">
        <f t="shared" si="44"/>
        <v>-1.2252466784391213E-2</v>
      </c>
      <c r="AR211" s="94">
        <f t="shared" si="45"/>
        <v>-1.4027187363708312E-2</v>
      </c>
      <c r="AS211" s="7">
        <f t="shared" si="50"/>
        <v>-5.8123448836912717E-3</v>
      </c>
      <c r="AU211" s="86">
        <v>2020</v>
      </c>
      <c r="AV211" s="91">
        <f t="shared" si="51"/>
        <v>-1.8748013981569823E-2</v>
      </c>
      <c r="AW211" s="92">
        <f t="shared" si="52"/>
        <v>-2.0187123757948117E-3</v>
      </c>
      <c r="AX211" s="93">
        <f t="shared" si="53"/>
        <v>1.5631609693210642E-3</v>
      </c>
      <c r="AY211" s="94">
        <f t="shared" si="54"/>
        <v>5.8960799393215193E-3</v>
      </c>
      <c r="AZ211" s="7">
        <f t="shared" si="55"/>
        <v>1.2436110501395524E-2</v>
      </c>
    </row>
    <row r="212" spans="1:52" x14ac:dyDescent="0.25">
      <c r="A212" s="7">
        <v>210</v>
      </c>
      <c r="B212" s="82">
        <v>4814.99</v>
      </c>
      <c r="C212" s="43">
        <v>421.75</v>
      </c>
      <c r="D212" s="35">
        <v>285.3</v>
      </c>
      <c r="E212" s="41">
        <v>826.2</v>
      </c>
      <c r="F212" s="36">
        <v>65.849999999999994</v>
      </c>
      <c r="G212" s="39">
        <v>106.95</v>
      </c>
      <c r="H212" s="45">
        <v>113.15</v>
      </c>
      <c r="I212" s="36">
        <v>93.58</v>
      </c>
      <c r="J212" s="36">
        <v>27.06</v>
      </c>
      <c r="K212" s="46">
        <v>108.55</v>
      </c>
      <c r="L212" s="36">
        <v>82.37</v>
      </c>
      <c r="M212" s="47">
        <v>32.950000000000003</v>
      </c>
      <c r="N212" s="33">
        <v>390.2</v>
      </c>
      <c r="O212" s="47">
        <v>14.65</v>
      </c>
      <c r="P212" s="33">
        <v>70.66</v>
      </c>
      <c r="Q212" s="47">
        <v>50.54</v>
      </c>
      <c r="R212" s="33">
        <v>7.35</v>
      </c>
      <c r="S212" s="33">
        <v>61.3</v>
      </c>
      <c r="T212" s="33">
        <v>34.1</v>
      </c>
      <c r="U212" s="33">
        <v>11.11</v>
      </c>
      <c r="V212" s="56">
        <v>12.58</v>
      </c>
      <c r="W212" s="38">
        <v>12.58</v>
      </c>
      <c r="X212" s="36">
        <v>9.36</v>
      </c>
      <c r="Y212" s="41">
        <v>29.11</v>
      </c>
      <c r="Z212" s="45">
        <v>66.64</v>
      </c>
      <c r="AA212" s="39">
        <v>549.4</v>
      </c>
      <c r="AB212" s="36">
        <v>146.4</v>
      </c>
      <c r="AC212" s="36"/>
      <c r="AD212" s="41">
        <v>23.96</v>
      </c>
      <c r="AE212" s="39">
        <v>99.14</v>
      </c>
      <c r="AG212" s="86">
        <v>2020</v>
      </c>
      <c r="AH212" s="86"/>
      <c r="AI212" s="87">
        <f t="shared" si="46"/>
        <v>251.83</v>
      </c>
      <c r="AJ212" s="88">
        <f t="shared" si="47"/>
        <v>272.46000000000004</v>
      </c>
      <c r="AK212" s="89">
        <f t="shared" si="48"/>
        <v>175.39785714285716</v>
      </c>
      <c r="AL212" s="90">
        <f t="shared" si="49"/>
        <v>134.02821428571431</v>
      </c>
      <c r="AN212" s="86">
        <v>2020</v>
      </c>
      <c r="AO212" s="91">
        <f t="shared" si="42"/>
        <v>-2.5016876464281279E-3</v>
      </c>
      <c r="AP212" s="92">
        <f t="shared" si="43"/>
        <v>-2.1104015268297929E-3</v>
      </c>
      <c r="AQ212" s="93">
        <f t="shared" si="44"/>
        <v>-5.9578835056627267E-3</v>
      </c>
      <c r="AR212" s="94">
        <f t="shared" si="45"/>
        <v>-1.0349633206227936E-2</v>
      </c>
      <c r="AS212" s="7">
        <f t="shared" si="50"/>
        <v>-1.8959540933626024E-2</v>
      </c>
      <c r="AU212" s="86">
        <v>2020</v>
      </c>
      <c r="AV212" s="91">
        <f t="shared" si="51"/>
        <v>-2.1386010362694181E-2</v>
      </c>
      <c r="AW212" s="92">
        <f t="shared" si="52"/>
        <v>-9.9444033963588061E-3</v>
      </c>
      <c r="AX212" s="93">
        <f t="shared" si="53"/>
        <v>-1.2252466784391213E-2</v>
      </c>
      <c r="AY212" s="94">
        <f t="shared" si="54"/>
        <v>-1.4027187363708312E-2</v>
      </c>
      <c r="AZ212" s="7">
        <f t="shared" si="55"/>
        <v>-5.8123448836912717E-3</v>
      </c>
    </row>
    <row r="213" spans="1:52" x14ac:dyDescent="0.25">
      <c r="A213" s="7">
        <v>211</v>
      </c>
      <c r="B213" s="82">
        <v>4723.7</v>
      </c>
      <c r="C213" s="43">
        <v>418.85</v>
      </c>
      <c r="D213" s="35">
        <v>287.10000000000002</v>
      </c>
      <c r="E213" s="41">
        <v>825.4</v>
      </c>
      <c r="F213" s="36">
        <v>64</v>
      </c>
      <c r="G213" s="39">
        <v>106.75</v>
      </c>
      <c r="H213" s="45">
        <v>111.4</v>
      </c>
      <c r="I213" s="36">
        <v>91.18</v>
      </c>
      <c r="J213" s="36">
        <v>26.19</v>
      </c>
      <c r="K213" s="46">
        <v>107.23</v>
      </c>
      <c r="L213" s="36">
        <v>80.56</v>
      </c>
      <c r="M213" s="47">
        <v>31.38</v>
      </c>
      <c r="N213" s="33">
        <v>379.2</v>
      </c>
      <c r="O213" s="47">
        <v>14.2</v>
      </c>
      <c r="P213" s="33">
        <v>69.2</v>
      </c>
      <c r="Q213" s="47">
        <v>49.11</v>
      </c>
      <c r="R213" s="33">
        <v>7.03</v>
      </c>
      <c r="S213" s="33">
        <v>58.64</v>
      </c>
      <c r="T213" s="33">
        <v>33.15</v>
      </c>
      <c r="U213" s="33">
        <v>10.9</v>
      </c>
      <c r="V213" s="56">
        <v>11.94</v>
      </c>
      <c r="W213" s="38">
        <v>11.94</v>
      </c>
      <c r="X213" s="36">
        <v>9.17</v>
      </c>
      <c r="Y213" s="41">
        <v>29.23</v>
      </c>
      <c r="Z213" s="45">
        <v>65.52</v>
      </c>
      <c r="AA213" s="39">
        <v>545.6</v>
      </c>
      <c r="AB213" s="36">
        <v>144.75</v>
      </c>
      <c r="AC213" s="36"/>
      <c r="AD213" s="41">
        <v>23.08</v>
      </c>
      <c r="AE213" s="39">
        <v>101.25</v>
      </c>
      <c r="AG213" s="86">
        <v>2020</v>
      </c>
      <c r="AH213" s="86"/>
      <c r="AI213" s="87">
        <f t="shared" si="46"/>
        <v>251.20000000000002</v>
      </c>
      <c r="AJ213" s="88">
        <f t="shared" si="47"/>
        <v>271.88499999999999</v>
      </c>
      <c r="AK213" s="89">
        <f t="shared" si="48"/>
        <v>174.35285714285715</v>
      </c>
      <c r="AL213" s="90">
        <f t="shared" si="49"/>
        <v>132.64107142857145</v>
      </c>
      <c r="AN213" s="86">
        <v>2020</v>
      </c>
      <c r="AO213" s="91">
        <f t="shared" si="42"/>
        <v>-4.278131634819534E-2</v>
      </c>
      <c r="AP213" s="92">
        <f t="shared" si="43"/>
        <v>-3.6743476102028258E-2</v>
      </c>
      <c r="AQ213" s="93">
        <f t="shared" si="44"/>
        <v>-3.7776430391570616E-2</v>
      </c>
      <c r="AR213" s="94">
        <f t="shared" si="45"/>
        <v>-3.587555029012237E-2</v>
      </c>
      <c r="AS213" s="7">
        <f t="shared" si="50"/>
        <v>-4.2782141118191279E-2</v>
      </c>
      <c r="AU213" s="86">
        <v>2020</v>
      </c>
      <c r="AV213" s="91">
        <f t="shared" si="51"/>
        <v>-2.5016876464281279E-3</v>
      </c>
      <c r="AW213" s="92">
        <f t="shared" si="52"/>
        <v>-2.1104015268297929E-3</v>
      </c>
      <c r="AX213" s="93">
        <f t="shared" si="53"/>
        <v>-5.9578835056627267E-3</v>
      </c>
      <c r="AY213" s="94">
        <f t="shared" si="54"/>
        <v>-1.0349633206227936E-2</v>
      </c>
      <c r="AZ213" s="7">
        <f t="shared" si="55"/>
        <v>-1.8959540933626024E-2</v>
      </c>
    </row>
    <row r="214" spans="1:52" x14ac:dyDescent="0.25">
      <c r="A214" s="7">
        <v>212</v>
      </c>
      <c r="B214" s="82">
        <v>4521.6099999999997</v>
      </c>
      <c r="C214" s="43">
        <v>402.15</v>
      </c>
      <c r="D214" s="35">
        <v>278.8</v>
      </c>
      <c r="E214" s="41">
        <v>798.2</v>
      </c>
      <c r="F214" s="36">
        <v>61.77</v>
      </c>
      <c r="G214" s="39">
        <v>103.1</v>
      </c>
      <c r="H214" s="45">
        <v>106.4</v>
      </c>
      <c r="I214" s="36">
        <v>88.7</v>
      </c>
      <c r="J214" s="36">
        <v>25.27</v>
      </c>
      <c r="K214" s="46">
        <v>103.35</v>
      </c>
      <c r="L214" s="36">
        <v>78.61</v>
      </c>
      <c r="M214" s="47">
        <v>29.75</v>
      </c>
      <c r="N214" s="33">
        <v>365</v>
      </c>
      <c r="O214" s="47">
        <v>13.77</v>
      </c>
      <c r="P214" s="33">
        <v>67.040000000000006</v>
      </c>
      <c r="Q214" s="47">
        <v>46.88</v>
      </c>
      <c r="R214" s="33">
        <v>6.72</v>
      </c>
      <c r="S214" s="33">
        <v>57.5</v>
      </c>
      <c r="T214" s="33">
        <v>31.68</v>
      </c>
      <c r="U214" s="33">
        <v>10.46</v>
      </c>
      <c r="V214" s="56">
        <v>11.38</v>
      </c>
      <c r="W214" s="38">
        <v>11.38</v>
      </c>
      <c r="X214" s="36">
        <v>9.0500000000000007</v>
      </c>
      <c r="Y214" s="41">
        <v>29.23</v>
      </c>
      <c r="Z214" s="45">
        <v>63.68</v>
      </c>
      <c r="AA214" s="39">
        <v>521.6</v>
      </c>
      <c r="AB214" s="36">
        <v>140</v>
      </c>
      <c r="AC214" s="36"/>
      <c r="AD214" s="41">
        <v>22.58</v>
      </c>
      <c r="AE214" s="39">
        <v>96.66</v>
      </c>
      <c r="AG214" s="86">
        <v>2020</v>
      </c>
      <c r="AH214" s="86"/>
      <c r="AI214" s="87">
        <f t="shared" si="46"/>
        <v>240.45333333333335</v>
      </c>
      <c r="AJ214" s="88">
        <f t="shared" si="47"/>
        <v>261.89500000000004</v>
      </c>
      <c r="AK214" s="89">
        <f t="shared" si="48"/>
        <v>167.76642857142855</v>
      </c>
      <c r="AL214" s="90">
        <f t="shared" si="49"/>
        <v>127.88250000000002</v>
      </c>
      <c r="AN214" s="86">
        <v>2020</v>
      </c>
      <c r="AO214" s="91">
        <f t="shared" si="42"/>
        <v>-2.2180326050796412E-4</v>
      </c>
      <c r="AP214" s="92">
        <f t="shared" si="43"/>
        <v>7.4011849532571276E-3</v>
      </c>
      <c r="AQ214" s="93">
        <f t="shared" si="44"/>
        <v>5.2539031732044984E-3</v>
      </c>
      <c r="AR214" s="94">
        <f t="shared" si="45"/>
        <v>1.6197904884783067E-3</v>
      </c>
      <c r="AS214" s="7">
        <f t="shared" si="50"/>
        <v>-1.9992878642784238E-3</v>
      </c>
      <c r="AU214" s="86">
        <v>2020</v>
      </c>
      <c r="AV214" s="91">
        <f t="shared" si="51"/>
        <v>-4.278131634819534E-2</v>
      </c>
      <c r="AW214" s="92">
        <f t="shared" si="52"/>
        <v>-3.6743476102028258E-2</v>
      </c>
      <c r="AX214" s="93">
        <f t="shared" si="53"/>
        <v>-3.7776430391570616E-2</v>
      </c>
      <c r="AY214" s="94">
        <f t="shared" si="54"/>
        <v>-3.587555029012237E-2</v>
      </c>
      <c r="AZ214" s="7">
        <f t="shared" si="55"/>
        <v>-4.2782141118191279E-2</v>
      </c>
    </row>
    <row r="215" spans="1:52" x14ac:dyDescent="0.25">
      <c r="A215" s="7">
        <v>213</v>
      </c>
      <c r="B215" s="82">
        <v>4512.57</v>
      </c>
      <c r="C215" s="43">
        <v>403.8</v>
      </c>
      <c r="D215" s="35">
        <v>279.10000000000002</v>
      </c>
      <c r="E215" s="41">
        <v>809.6</v>
      </c>
      <c r="F215" s="36">
        <v>61.5</v>
      </c>
      <c r="G215" s="39">
        <v>102.4</v>
      </c>
      <c r="H215" s="45">
        <v>105.85</v>
      </c>
      <c r="I215" s="36">
        <v>87.56</v>
      </c>
      <c r="J215" s="36">
        <v>25.13</v>
      </c>
      <c r="K215" s="46">
        <v>103.88</v>
      </c>
      <c r="L215" s="36">
        <v>77.8</v>
      </c>
      <c r="M215" s="47">
        <v>29.31</v>
      </c>
      <c r="N215" s="33">
        <v>363.2</v>
      </c>
      <c r="O215" s="47">
        <v>13.65</v>
      </c>
      <c r="P215" s="33">
        <v>66.459999999999994</v>
      </c>
      <c r="Q215" s="47">
        <v>46.83</v>
      </c>
      <c r="R215" s="33">
        <v>6.66</v>
      </c>
      <c r="S215" s="33">
        <v>56.26</v>
      </c>
      <c r="T215" s="33">
        <v>32</v>
      </c>
      <c r="U215" s="33">
        <v>10.27</v>
      </c>
      <c r="V215" s="56">
        <v>11.35</v>
      </c>
      <c r="W215" s="38">
        <v>11.35</v>
      </c>
      <c r="X215" s="36">
        <v>9.6</v>
      </c>
      <c r="Y215" s="41">
        <v>29.54</v>
      </c>
      <c r="Z215" s="45">
        <v>63.4</v>
      </c>
      <c r="AA215" s="39">
        <v>520.20000000000005</v>
      </c>
      <c r="AB215" s="36">
        <v>138.55000000000001</v>
      </c>
      <c r="AC215" s="36"/>
      <c r="AD215" s="41">
        <v>22.66</v>
      </c>
      <c r="AE215" s="39">
        <v>98.6</v>
      </c>
      <c r="AG215" s="86">
        <v>2020</v>
      </c>
      <c r="AH215" s="86"/>
      <c r="AI215" s="87">
        <f t="shared" si="46"/>
        <v>240.4</v>
      </c>
      <c r="AJ215" s="88">
        <f t="shared" si="47"/>
        <v>263.83333333333331</v>
      </c>
      <c r="AK215" s="89">
        <f t="shared" si="48"/>
        <v>168.64785714285716</v>
      </c>
      <c r="AL215" s="90">
        <f t="shared" si="49"/>
        <v>128.08964285714285</v>
      </c>
      <c r="AN215" s="86">
        <v>2020</v>
      </c>
      <c r="AO215" s="91">
        <f t="shared" si="42"/>
        <v>8.8740987243485128E-4</v>
      </c>
      <c r="AP215" s="92">
        <f t="shared" si="43"/>
        <v>-6.1212886923561046E-3</v>
      </c>
      <c r="AQ215" s="93">
        <f t="shared" si="44"/>
        <v>-3.9643043196518329E-3</v>
      </c>
      <c r="AR215" s="94">
        <f t="shared" si="45"/>
        <v>-4.9630420659644062E-4</v>
      </c>
      <c r="AS215" s="7">
        <f t="shared" si="50"/>
        <v>1.5069018319937824E-3</v>
      </c>
      <c r="AU215" s="86">
        <v>2020</v>
      </c>
      <c r="AV215" s="91">
        <f t="shared" si="51"/>
        <v>-2.2180326050796412E-4</v>
      </c>
      <c r="AW215" s="92">
        <f t="shared" si="52"/>
        <v>7.4011849532571276E-3</v>
      </c>
      <c r="AX215" s="93">
        <f t="shared" si="53"/>
        <v>5.2539031732044984E-3</v>
      </c>
      <c r="AY215" s="94">
        <f t="shared" si="54"/>
        <v>1.6197904884783067E-3</v>
      </c>
      <c r="AZ215" s="7">
        <f t="shared" si="55"/>
        <v>-1.9992878642784238E-3</v>
      </c>
    </row>
    <row r="216" spans="1:52" x14ac:dyDescent="0.25">
      <c r="A216" s="7">
        <v>214</v>
      </c>
      <c r="B216" s="82">
        <v>4519.37</v>
      </c>
      <c r="C216" s="43">
        <v>402.3</v>
      </c>
      <c r="D216" s="35">
        <v>277.7</v>
      </c>
      <c r="E216" s="41">
        <v>799</v>
      </c>
      <c r="F216" s="36">
        <v>62.59</v>
      </c>
      <c r="G216" s="39">
        <v>104.2</v>
      </c>
      <c r="H216" s="45">
        <v>106.2</v>
      </c>
      <c r="I216" s="36">
        <v>90.52</v>
      </c>
      <c r="J216" s="36">
        <v>25.82</v>
      </c>
      <c r="K216" s="46">
        <v>103.72</v>
      </c>
      <c r="L216" s="36">
        <v>76.95</v>
      </c>
      <c r="M216" s="47">
        <v>29.86</v>
      </c>
      <c r="N216" s="33">
        <v>365.4</v>
      </c>
      <c r="O216" s="47">
        <v>13.8</v>
      </c>
      <c r="P216" s="33">
        <v>67.819999999999993</v>
      </c>
      <c r="Q216" s="47">
        <v>47.4</v>
      </c>
      <c r="R216" s="33">
        <v>6.78</v>
      </c>
      <c r="S216" s="33">
        <v>55.88</v>
      </c>
      <c r="T216" s="33">
        <v>33.5</v>
      </c>
      <c r="U216" s="33">
        <v>10.39</v>
      </c>
      <c r="V216" s="56">
        <v>11.64</v>
      </c>
      <c r="W216" s="38">
        <v>11.64</v>
      </c>
      <c r="X216" s="36">
        <v>9.6300000000000008</v>
      </c>
      <c r="Y216" s="41">
        <v>29.31</v>
      </c>
      <c r="Z216" s="45">
        <v>63.48</v>
      </c>
      <c r="AA216" s="39">
        <v>518.5</v>
      </c>
      <c r="AB216" s="36">
        <v>138.4</v>
      </c>
      <c r="AC216" s="36"/>
      <c r="AD216" s="41">
        <v>23.16</v>
      </c>
      <c r="AE216" s="39">
        <v>99.14</v>
      </c>
      <c r="AG216" s="86">
        <v>2020</v>
      </c>
      <c r="AH216" s="86"/>
      <c r="AI216" s="87">
        <f t="shared" si="46"/>
        <v>240.61333333333334</v>
      </c>
      <c r="AJ216" s="88">
        <f t="shared" si="47"/>
        <v>262.21833333333336</v>
      </c>
      <c r="AK216" s="89">
        <f t="shared" si="48"/>
        <v>167.97928571428571</v>
      </c>
      <c r="AL216" s="90">
        <f t="shared" si="49"/>
        <v>128.02607142857141</v>
      </c>
      <c r="AN216" s="86">
        <v>2020</v>
      </c>
      <c r="AO216" s="91">
        <f t="shared" si="42"/>
        <v>1.9200930954227983E-2</v>
      </c>
      <c r="AP216" s="92">
        <f t="shared" si="43"/>
        <v>1.0207778505189516E-2</v>
      </c>
      <c r="AQ216" s="93">
        <f t="shared" si="44"/>
        <v>1.118335168877101E-2</v>
      </c>
      <c r="AR216" s="94">
        <f t="shared" si="45"/>
        <v>1.3825309019089608E-2</v>
      </c>
      <c r="AS216" s="7">
        <f t="shared" si="50"/>
        <v>1.3827148474234193E-2</v>
      </c>
      <c r="AU216" s="86">
        <v>2020</v>
      </c>
      <c r="AV216" s="91">
        <f t="shared" si="51"/>
        <v>8.8740987243485128E-4</v>
      </c>
      <c r="AW216" s="92">
        <f t="shared" si="52"/>
        <v>-6.1212886923561046E-3</v>
      </c>
      <c r="AX216" s="93">
        <f t="shared" si="53"/>
        <v>-3.9643043196518329E-3</v>
      </c>
      <c r="AY216" s="94">
        <f t="shared" si="54"/>
        <v>-4.9630420659644062E-4</v>
      </c>
      <c r="AZ216" s="7">
        <f t="shared" si="55"/>
        <v>1.5069018319937824E-3</v>
      </c>
    </row>
    <row r="217" spans="1:52" x14ac:dyDescent="0.25">
      <c r="A217" s="7">
        <v>215</v>
      </c>
      <c r="B217" s="82">
        <v>4581.8599999999997</v>
      </c>
      <c r="C217" s="43">
        <v>405.65</v>
      </c>
      <c r="D217" s="35">
        <v>283.89999999999998</v>
      </c>
      <c r="E217" s="41">
        <v>801.4</v>
      </c>
      <c r="F217" s="36">
        <v>63.09</v>
      </c>
      <c r="G217" s="39">
        <v>107.8</v>
      </c>
      <c r="H217" s="45">
        <v>106.25</v>
      </c>
      <c r="I217" s="36">
        <v>91.54</v>
      </c>
      <c r="J217" s="36">
        <v>27.09</v>
      </c>
      <c r="K217" s="46">
        <v>106.69</v>
      </c>
      <c r="L217" s="36">
        <v>78.95</v>
      </c>
      <c r="M217" s="47">
        <v>31.13</v>
      </c>
      <c r="N217" s="33">
        <v>369.2</v>
      </c>
      <c r="O217" s="47">
        <v>14.36</v>
      </c>
      <c r="P217" s="33">
        <v>70.38</v>
      </c>
      <c r="Q217" s="47">
        <v>47.8</v>
      </c>
      <c r="R217" s="33">
        <v>6.98</v>
      </c>
      <c r="S217" s="33">
        <v>57.78</v>
      </c>
      <c r="T217" s="33">
        <v>34.950000000000003</v>
      </c>
      <c r="U217" s="33">
        <v>10.61</v>
      </c>
      <c r="V217" s="56">
        <v>12.12</v>
      </c>
      <c r="W217" s="38">
        <v>12.12</v>
      </c>
      <c r="X217" s="36">
        <v>9.69</v>
      </c>
      <c r="Y217" s="41">
        <v>29.09</v>
      </c>
      <c r="Z217" s="45">
        <v>64.64</v>
      </c>
      <c r="AA217" s="39">
        <v>527</v>
      </c>
      <c r="AB217" s="36">
        <v>140</v>
      </c>
      <c r="AC217" s="36"/>
      <c r="AD217" s="41">
        <v>23.18</v>
      </c>
      <c r="AE217" s="39">
        <v>100.9</v>
      </c>
      <c r="AG217" s="86">
        <v>2020</v>
      </c>
      <c r="AH217" s="86"/>
      <c r="AI217" s="87">
        <f t="shared" si="46"/>
        <v>245.23333333333332</v>
      </c>
      <c r="AJ217" s="88">
        <f t="shared" si="47"/>
        <v>264.89499999999998</v>
      </c>
      <c r="AK217" s="89">
        <f t="shared" si="48"/>
        <v>169.85785714285711</v>
      </c>
      <c r="AL217" s="90">
        <f t="shared" si="49"/>
        <v>129.79607142857145</v>
      </c>
      <c r="AN217" s="86">
        <v>2020</v>
      </c>
      <c r="AO217" s="91">
        <f t="shared" si="42"/>
        <v>3.0379230664673056E-2</v>
      </c>
      <c r="AP217" s="92">
        <f t="shared" si="43"/>
        <v>2.0140055493686318E-2</v>
      </c>
      <c r="AQ217" s="93">
        <f t="shared" si="44"/>
        <v>1.8094961753735424E-2</v>
      </c>
      <c r="AR217" s="94">
        <f t="shared" si="45"/>
        <v>2.1049503479358914E-2</v>
      </c>
      <c r="AS217" s="7">
        <f t="shared" si="50"/>
        <v>3.238204571942397E-2</v>
      </c>
      <c r="AU217" s="86">
        <v>2020</v>
      </c>
      <c r="AV217" s="91">
        <f t="shared" si="51"/>
        <v>1.9200930954227983E-2</v>
      </c>
      <c r="AW217" s="92">
        <f t="shared" si="52"/>
        <v>1.0207778505189516E-2</v>
      </c>
      <c r="AX217" s="93">
        <f t="shared" si="53"/>
        <v>1.118335168877101E-2</v>
      </c>
      <c r="AY217" s="94">
        <f t="shared" si="54"/>
        <v>1.3825309019089608E-2</v>
      </c>
      <c r="AZ217" s="7">
        <f t="shared" si="55"/>
        <v>1.3827148474234193E-2</v>
      </c>
    </row>
    <row r="218" spans="1:52" x14ac:dyDescent="0.25">
      <c r="A218" s="7">
        <v>216</v>
      </c>
      <c r="B218" s="82">
        <v>4730.2299999999996</v>
      </c>
      <c r="C218" s="43">
        <v>408.95</v>
      </c>
      <c r="D218" s="35">
        <v>290.2</v>
      </c>
      <c r="E218" s="41">
        <v>810</v>
      </c>
      <c r="F218" s="36">
        <v>66.28</v>
      </c>
      <c r="G218" s="39">
        <v>111</v>
      </c>
      <c r="H218" s="45">
        <v>106.15</v>
      </c>
      <c r="I218" s="36">
        <v>96.94</v>
      </c>
      <c r="J218" s="36">
        <v>27.76</v>
      </c>
      <c r="K218" s="46">
        <v>109.09</v>
      </c>
      <c r="L218" s="36">
        <v>81.22</v>
      </c>
      <c r="M218" s="47">
        <v>33.03</v>
      </c>
      <c r="N218" s="33">
        <v>376.8</v>
      </c>
      <c r="O218" s="47">
        <v>14.91</v>
      </c>
      <c r="P218" s="33">
        <v>72.34</v>
      </c>
      <c r="Q218" s="47">
        <v>49.47</v>
      </c>
      <c r="R218" s="33">
        <v>7.29</v>
      </c>
      <c r="S218" s="33">
        <v>59.48</v>
      </c>
      <c r="T218" s="33">
        <v>35.9</v>
      </c>
      <c r="U218" s="33">
        <v>10.82</v>
      </c>
      <c r="V218" s="56">
        <v>12.78</v>
      </c>
      <c r="W218" s="38">
        <v>12.78</v>
      </c>
      <c r="X218" s="36">
        <v>9.5399999999999991</v>
      </c>
      <c r="Y218" s="41">
        <v>29.36</v>
      </c>
      <c r="Z218" s="45">
        <v>65.28</v>
      </c>
      <c r="AA218" s="39">
        <v>543.29999999999995</v>
      </c>
      <c r="AB218" s="36">
        <v>142.4</v>
      </c>
      <c r="AC218" s="36"/>
      <c r="AD218" s="41">
        <v>23.97</v>
      </c>
      <c r="AE218" s="39">
        <v>103.75</v>
      </c>
      <c r="AG218" s="86">
        <v>2020</v>
      </c>
      <c r="AH218" s="86"/>
      <c r="AI218" s="87">
        <f t="shared" si="46"/>
        <v>252.68333333333331</v>
      </c>
      <c r="AJ218" s="88">
        <f t="shared" si="47"/>
        <v>270.23</v>
      </c>
      <c r="AK218" s="89">
        <f t="shared" si="48"/>
        <v>172.93142857142857</v>
      </c>
      <c r="AL218" s="90">
        <f t="shared" si="49"/>
        <v>132.52821428571428</v>
      </c>
      <c r="AN218" s="86">
        <v>2020</v>
      </c>
      <c r="AO218" s="91">
        <f t="shared" si="42"/>
        <v>2.1106787151243585E-2</v>
      </c>
      <c r="AP218" s="92">
        <f t="shared" si="43"/>
        <v>2.4991057000826444E-2</v>
      </c>
      <c r="AQ218" s="93">
        <f t="shared" si="44"/>
        <v>2.4927303968542432E-2</v>
      </c>
      <c r="AR218" s="94">
        <f t="shared" si="45"/>
        <v>2.5627966012628046E-2</v>
      </c>
      <c r="AS218" s="7">
        <f t="shared" si="50"/>
        <v>1.6912496855509508E-5</v>
      </c>
      <c r="AU218" s="86">
        <v>2020</v>
      </c>
      <c r="AV218" s="91">
        <f t="shared" si="51"/>
        <v>3.0379230664673056E-2</v>
      </c>
      <c r="AW218" s="92">
        <f t="shared" si="52"/>
        <v>2.0140055493686318E-2</v>
      </c>
      <c r="AX218" s="93">
        <f t="shared" si="53"/>
        <v>1.8094961753735424E-2</v>
      </c>
      <c r="AY218" s="94">
        <f t="shared" si="54"/>
        <v>2.1049503479358914E-2</v>
      </c>
      <c r="AZ218" s="7">
        <f t="shared" si="55"/>
        <v>3.238204571942397E-2</v>
      </c>
    </row>
    <row r="219" spans="1:52" x14ac:dyDescent="0.25">
      <c r="A219" s="7">
        <v>217</v>
      </c>
      <c r="B219" s="82">
        <v>4730.3100000000004</v>
      </c>
      <c r="C219" s="43">
        <v>421.8</v>
      </c>
      <c r="D219" s="35">
        <v>299.89999999999998</v>
      </c>
      <c r="E219" s="41">
        <v>833.4</v>
      </c>
      <c r="F219" s="36">
        <v>68.58</v>
      </c>
      <c r="G219" s="39">
        <v>112</v>
      </c>
      <c r="H219" s="45">
        <v>108.75</v>
      </c>
      <c r="I219" s="36">
        <v>98.14</v>
      </c>
      <c r="J219" s="36">
        <v>27.9</v>
      </c>
      <c r="K219" s="46">
        <v>111.4</v>
      </c>
      <c r="L219" s="36">
        <v>86.34</v>
      </c>
      <c r="M219" s="47">
        <v>33.119999999999997</v>
      </c>
      <c r="N219" s="33">
        <v>384.6</v>
      </c>
      <c r="O219" s="47">
        <v>15.49</v>
      </c>
      <c r="P219" s="33">
        <v>73.680000000000007</v>
      </c>
      <c r="Q219" s="47">
        <v>50.08</v>
      </c>
      <c r="R219" s="33">
        <v>7.38</v>
      </c>
      <c r="S219" s="33">
        <v>62.5</v>
      </c>
      <c r="T219" s="33">
        <v>36.24</v>
      </c>
      <c r="U219" s="33">
        <v>11.07</v>
      </c>
      <c r="V219" s="56">
        <v>12.75</v>
      </c>
      <c r="W219" s="38">
        <v>12.75</v>
      </c>
      <c r="X219" s="36">
        <v>9.57</v>
      </c>
      <c r="Y219" s="41">
        <v>30.51</v>
      </c>
      <c r="Z219" s="45">
        <v>66.099999999999994</v>
      </c>
      <c r="AA219" s="39">
        <v>553.20000000000005</v>
      </c>
      <c r="AB219" s="36">
        <v>145.85</v>
      </c>
      <c r="AC219" s="36"/>
      <c r="AD219" s="41">
        <v>23.94</v>
      </c>
      <c r="AE219" s="39">
        <v>108.85</v>
      </c>
      <c r="AG219" s="86">
        <v>2020</v>
      </c>
      <c r="AH219" s="86"/>
      <c r="AI219" s="87">
        <f t="shared" si="46"/>
        <v>258.01666666666671</v>
      </c>
      <c r="AJ219" s="88">
        <f t="shared" si="47"/>
        <v>276.98333333333335</v>
      </c>
      <c r="AK219" s="89">
        <f t="shared" si="48"/>
        <v>177.24214285714285</v>
      </c>
      <c r="AL219" s="90">
        <f t="shared" si="49"/>
        <v>135.92464285714286</v>
      </c>
      <c r="AN219" s="86">
        <v>2020</v>
      </c>
      <c r="AO219" s="91">
        <f t="shared" si="42"/>
        <v>1.9443188424520318E-2</v>
      </c>
      <c r="AP219" s="92">
        <f t="shared" si="43"/>
        <v>1.6878271857512527E-2</v>
      </c>
      <c r="AQ219" s="93">
        <f t="shared" si="44"/>
        <v>2.0291046550522187E-2</v>
      </c>
      <c r="AR219" s="94">
        <f t="shared" si="45"/>
        <v>1.8752512552911649E-2</v>
      </c>
      <c r="AS219" s="7">
        <f t="shared" si="50"/>
        <v>4.4789876350598556E-2</v>
      </c>
      <c r="AU219" s="86">
        <v>2020</v>
      </c>
      <c r="AV219" s="91">
        <f t="shared" si="51"/>
        <v>2.1106787151243585E-2</v>
      </c>
      <c r="AW219" s="92">
        <f t="shared" si="52"/>
        <v>2.4991057000826444E-2</v>
      </c>
      <c r="AX219" s="93">
        <f t="shared" si="53"/>
        <v>2.4927303968542432E-2</v>
      </c>
      <c r="AY219" s="94">
        <f t="shared" si="54"/>
        <v>2.5627966012628046E-2</v>
      </c>
      <c r="AZ219" s="7">
        <f t="shared" si="55"/>
        <v>1.6912496855509508E-5</v>
      </c>
    </row>
    <row r="220" spans="1:52" x14ac:dyDescent="0.25">
      <c r="A220" s="7">
        <v>218</v>
      </c>
      <c r="B220" s="82">
        <v>4942.18</v>
      </c>
      <c r="C220" s="43">
        <v>436.75</v>
      </c>
      <c r="D220" s="35">
        <v>298.8</v>
      </c>
      <c r="E220" s="41">
        <v>845.4</v>
      </c>
      <c r="F220" s="36">
        <v>70.38</v>
      </c>
      <c r="G220" s="39">
        <v>113.6</v>
      </c>
      <c r="H220" s="45">
        <v>111.4</v>
      </c>
      <c r="I220" s="36">
        <v>99.86</v>
      </c>
      <c r="J220" s="36">
        <v>27.51</v>
      </c>
      <c r="K220" s="46">
        <v>113.31</v>
      </c>
      <c r="L220" s="36">
        <v>85.2</v>
      </c>
      <c r="M220" s="47">
        <v>33.880000000000003</v>
      </c>
      <c r="N220" s="33">
        <v>400.8</v>
      </c>
      <c r="O220" s="47">
        <v>15.74</v>
      </c>
      <c r="P220" s="33">
        <v>74.28</v>
      </c>
      <c r="Q220" s="47">
        <v>50.3</v>
      </c>
      <c r="R220" s="33">
        <v>7.55</v>
      </c>
      <c r="S220" s="33">
        <v>62.5</v>
      </c>
      <c r="T220" s="33">
        <v>37.14</v>
      </c>
      <c r="U220" s="33">
        <v>11.25</v>
      </c>
      <c r="V220" s="56">
        <v>13.23</v>
      </c>
      <c r="W220" s="38">
        <v>13.23</v>
      </c>
      <c r="X220" s="36">
        <v>9.57</v>
      </c>
      <c r="Y220" s="41">
        <v>30.92</v>
      </c>
      <c r="Z220" s="45">
        <v>67.180000000000007</v>
      </c>
      <c r="AA220" s="39">
        <v>565.1</v>
      </c>
      <c r="AB220" s="36">
        <v>147.44999999999999</v>
      </c>
      <c r="AC220" s="36"/>
      <c r="AD220" s="41">
        <v>24.53</v>
      </c>
      <c r="AE220" s="39">
        <v>110.4</v>
      </c>
      <c r="AG220" s="86">
        <v>2020</v>
      </c>
      <c r="AH220" s="86"/>
      <c r="AI220" s="87">
        <f t="shared" si="46"/>
        <v>263.03333333333336</v>
      </c>
      <c r="AJ220" s="88">
        <f t="shared" si="47"/>
        <v>281.65833333333336</v>
      </c>
      <c r="AK220" s="89">
        <f t="shared" si="48"/>
        <v>180.83857142857144</v>
      </c>
      <c r="AL220" s="90">
        <f t="shared" si="49"/>
        <v>138.47357142857146</v>
      </c>
      <c r="AN220" s="86">
        <v>2020</v>
      </c>
      <c r="AO220" s="91">
        <f t="shared" si="42"/>
        <v>2.5978963375995951E-3</v>
      </c>
      <c r="AP220" s="92">
        <f t="shared" si="43"/>
        <v>-5.4794520547945822E-3</v>
      </c>
      <c r="AQ220" s="93">
        <f t="shared" si="44"/>
        <v>-3.2349293371359256E-3</v>
      </c>
      <c r="AR220" s="94">
        <f t="shared" si="45"/>
        <v>-3.0898108458036304E-3</v>
      </c>
      <c r="AS220" s="7">
        <f t="shared" si="50"/>
        <v>-5.4510357777338156E-3</v>
      </c>
      <c r="AU220" s="86">
        <v>2020</v>
      </c>
      <c r="AV220" s="91">
        <f t="shared" si="51"/>
        <v>1.9443188424520318E-2</v>
      </c>
      <c r="AW220" s="92">
        <f t="shared" si="52"/>
        <v>1.6878271857512527E-2</v>
      </c>
      <c r="AX220" s="93">
        <f t="shared" si="53"/>
        <v>2.0291046550522187E-2</v>
      </c>
      <c r="AY220" s="94">
        <f t="shared" si="54"/>
        <v>1.8752512552911649E-2</v>
      </c>
      <c r="AZ220" s="7">
        <f t="shared" si="55"/>
        <v>4.4789876350598556E-2</v>
      </c>
    </row>
    <row r="221" spans="1:52" x14ac:dyDescent="0.25">
      <c r="A221" s="7">
        <v>219</v>
      </c>
      <c r="B221" s="82">
        <v>4915.24</v>
      </c>
      <c r="C221" s="43">
        <v>435.5</v>
      </c>
      <c r="D221" s="35">
        <v>297</v>
      </c>
      <c r="E221" s="41">
        <v>834.4</v>
      </c>
      <c r="F221" s="36">
        <v>70</v>
      </c>
      <c r="G221" s="39">
        <v>113.25</v>
      </c>
      <c r="H221" s="45">
        <v>112.3</v>
      </c>
      <c r="I221" s="36">
        <v>99.14</v>
      </c>
      <c r="J221" s="36">
        <v>27.63</v>
      </c>
      <c r="K221" s="46">
        <v>113.97</v>
      </c>
      <c r="L221" s="36">
        <v>82.87</v>
      </c>
      <c r="M221" s="47">
        <v>33.229999999999997</v>
      </c>
      <c r="N221" s="33">
        <v>402.4</v>
      </c>
      <c r="O221" s="47">
        <v>15.73</v>
      </c>
      <c r="P221" s="33">
        <v>73.540000000000006</v>
      </c>
      <c r="Q221" s="47">
        <v>49.65</v>
      </c>
      <c r="R221" s="33">
        <v>7.43</v>
      </c>
      <c r="S221" s="33">
        <v>63.28</v>
      </c>
      <c r="T221" s="33">
        <v>37.340000000000003</v>
      </c>
      <c r="U221" s="33">
        <v>11.04</v>
      </c>
      <c r="V221" s="56">
        <v>13.08</v>
      </c>
      <c r="W221" s="38">
        <v>13.08</v>
      </c>
      <c r="X221" s="36">
        <v>9.43</v>
      </c>
      <c r="Y221" s="41">
        <v>30.84</v>
      </c>
      <c r="Z221" s="45">
        <v>69.400000000000006</v>
      </c>
      <c r="AA221" s="39">
        <v>567.5</v>
      </c>
      <c r="AB221" s="36">
        <v>147.55000000000001</v>
      </c>
      <c r="AC221" s="36"/>
      <c r="AD221" s="41">
        <v>24.3</v>
      </c>
      <c r="AE221" s="39">
        <v>110.4</v>
      </c>
      <c r="AG221" s="86">
        <v>2020</v>
      </c>
      <c r="AH221" s="86"/>
      <c r="AI221" s="87">
        <f t="shared" si="46"/>
        <v>263.71666666666664</v>
      </c>
      <c r="AJ221" s="88">
        <f t="shared" si="47"/>
        <v>280.11500000000001</v>
      </c>
      <c r="AK221" s="89">
        <f t="shared" si="48"/>
        <v>180.25357142857141</v>
      </c>
      <c r="AL221" s="90">
        <f t="shared" si="49"/>
        <v>138.0457142857143</v>
      </c>
      <c r="AN221" s="86">
        <v>2020</v>
      </c>
      <c r="AO221" s="91">
        <f t="shared" si="42"/>
        <v>5.8206408392845951E-2</v>
      </c>
      <c r="AP221" s="92">
        <f t="shared" si="43"/>
        <v>3.0356579738083752E-2</v>
      </c>
      <c r="AQ221" s="93">
        <f t="shared" si="44"/>
        <v>4.42907808444453E-2</v>
      </c>
      <c r="AR221" s="94">
        <f t="shared" si="45"/>
        <v>5.8965974004470463E-2</v>
      </c>
      <c r="AS221" s="7">
        <f t="shared" si="50"/>
        <v>2.1583890105061024E-2</v>
      </c>
      <c r="AU221" s="86">
        <v>2020</v>
      </c>
      <c r="AV221" s="91">
        <f t="shared" si="51"/>
        <v>2.5978963375995951E-3</v>
      </c>
      <c r="AW221" s="92">
        <f t="shared" si="52"/>
        <v>-5.4794520547945822E-3</v>
      </c>
      <c r="AX221" s="93">
        <f t="shared" si="53"/>
        <v>-3.2349293371359256E-3</v>
      </c>
      <c r="AY221" s="94">
        <f t="shared" si="54"/>
        <v>-3.0898108458036304E-3</v>
      </c>
      <c r="AZ221" s="7">
        <f t="shared" si="55"/>
        <v>-5.4510357777338156E-3</v>
      </c>
    </row>
    <row r="222" spans="1:52" x14ac:dyDescent="0.25">
      <c r="A222" s="7">
        <v>220</v>
      </c>
      <c r="B222" s="82">
        <v>5021.33</v>
      </c>
      <c r="C222" s="43">
        <v>468.85</v>
      </c>
      <c r="D222" s="35">
        <v>311</v>
      </c>
      <c r="E222" s="41">
        <v>838.6</v>
      </c>
      <c r="F222" s="36">
        <v>83</v>
      </c>
      <c r="G222" s="39">
        <v>118.8</v>
      </c>
      <c r="H222" s="45">
        <v>120.5</v>
      </c>
      <c r="I222" s="36">
        <v>113</v>
      </c>
      <c r="J222" s="36">
        <v>31.8</v>
      </c>
      <c r="K222" s="46">
        <v>117.48</v>
      </c>
      <c r="L222" s="36">
        <v>84.47</v>
      </c>
      <c r="M222" s="47">
        <v>39.21</v>
      </c>
      <c r="N222" s="33">
        <v>432.4</v>
      </c>
      <c r="O222" s="47">
        <v>17.36</v>
      </c>
      <c r="P222" s="33">
        <v>87.4</v>
      </c>
      <c r="Q222" s="47">
        <v>52.72</v>
      </c>
      <c r="R222" s="33">
        <v>8.4499999999999993</v>
      </c>
      <c r="S222" s="33">
        <v>71.959999999999994</v>
      </c>
      <c r="T222" s="33">
        <v>38.96</v>
      </c>
      <c r="U222" s="33">
        <v>11.76</v>
      </c>
      <c r="V222" s="56">
        <v>15.49</v>
      </c>
      <c r="W222" s="38">
        <v>15.49</v>
      </c>
      <c r="X222" s="36">
        <v>9.74</v>
      </c>
      <c r="Y222" s="41">
        <v>30.67</v>
      </c>
      <c r="Z222" s="45">
        <v>72</v>
      </c>
      <c r="AA222" s="39">
        <v>601.70000000000005</v>
      </c>
      <c r="AB222" s="36">
        <v>158.44999999999999</v>
      </c>
      <c r="AC222" s="36"/>
      <c r="AD222" s="41">
        <v>25.24</v>
      </c>
      <c r="AE222" s="39">
        <v>116.7</v>
      </c>
      <c r="AG222" s="86">
        <v>2020</v>
      </c>
      <c r="AH222" s="86"/>
      <c r="AI222" s="87">
        <f t="shared" si="46"/>
        <v>279.06666666666666</v>
      </c>
      <c r="AJ222" s="88">
        <f t="shared" si="47"/>
        <v>288.61833333333334</v>
      </c>
      <c r="AK222" s="89">
        <f t="shared" si="48"/>
        <v>188.23714285714283</v>
      </c>
      <c r="AL222" s="90">
        <f t="shared" si="49"/>
        <v>146.18571428571428</v>
      </c>
      <c r="AN222" s="86">
        <v>2020</v>
      </c>
      <c r="AO222" s="91">
        <f t="shared" si="42"/>
        <v>9.1376015289057148E-3</v>
      </c>
      <c r="AP222" s="92">
        <f t="shared" si="43"/>
        <v>1.131829232377201E-3</v>
      </c>
      <c r="AQ222" s="93">
        <f t="shared" si="44"/>
        <v>4.3600018214109242E-3</v>
      </c>
      <c r="AR222" s="94">
        <f t="shared" si="45"/>
        <v>7.2705951333920486E-3</v>
      </c>
      <c r="AS222" s="7">
        <f t="shared" si="50"/>
        <v>6.0918123286061727E-2</v>
      </c>
      <c r="AU222" s="86">
        <v>2020</v>
      </c>
      <c r="AV222" s="91">
        <f t="shared" si="51"/>
        <v>5.8206408392845951E-2</v>
      </c>
      <c r="AW222" s="92">
        <f t="shared" si="52"/>
        <v>3.0356579738083752E-2</v>
      </c>
      <c r="AX222" s="93">
        <f t="shared" si="53"/>
        <v>4.42907808444453E-2</v>
      </c>
      <c r="AY222" s="94">
        <f t="shared" si="54"/>
        <v>5.8965974004470463E-2</v>
      </c>
      <c r="AZ222" s="7">
        <f t="shared" si="55"/>
        <v>2.1583890105061024E-2</v>
      </c>
    </row>
    <row r="223" spans="1:52" x14ac:dyDescent="0.25">
      <c r="A223" s="7">
        <v>221</v>
      </c>
      <c r="B223" s="82">
        <v>5327.22</v>
      </c>
      <c r="C223" s="43">
        <v>474</v>
      </c>
      <c r="D223" s="35">
        <v>315.39999999999998</v>
      </c>
      <c r="E223" s="41">
        <v>833</v>
      </c>
      <c r="F223" s="36">
        <v>87.92</v>
      </c>
      <c r="G223" s="39">
        <v>119.05</v>
      </c>
      <c r="H223" s="45">
        <v>120</v>
      </c>
      <c r="I223" s="36">
        <v>118.75</v>
      </c>
      <c r="J223" s="36">
        <v>33.06</v>
      </c>
      <c r="K223" s="46">
        <v>116.65</v>
      </c>
      <c r="L223" s="36">
        <v>84.23</v>
      </c>
      <c r="M223" s="47">
        <v>42.2</v>
      </c>
      <c r="N223" s="33">
        <v>429.2</v>
      </c>
      <c r="O223" s="47">
        <v>18.07</v>
      </c>
      <c r="P223" s="33">
        <v>88.06</v>
      </c>
      <c r="Q223" s="47">
        <v>54.06</v>
      </c>
      <c r="R223" s="33">
        <v>8.85</v>
      </c>
      <c r="S223" s="33">
        <v>73.459999999999994</v>
      </c>
      <c r="T223" s="33">
        <v>38.9</v>
      </c>
      <c r="U223" s="33">
        <v>11.98</v>
      </c>
      <c r="V223" s="56">
        <v>16.2</v>
      </c>
      <c r="W223" s="38">
        <v>16.2</v>
      </c>
      <c r="X223" s="36">
        <v>10.039999999999999</v>
      </c>
      <c r="Y223" s="41">
        <v>29.89</v>
      </c>
      <c r="Z223" s="45">
        <v>71.959999999999994</v>
      </c>
      <c r="AA223" s="39">
        <v>611</v>
      </c>
      <c r="AB223" s="36">
        <v>160.1</v>
      </c>
      <c r="AC223" s="36"/>
      <c r="AD223" s="41">
        <v>25.93</v>
      </c>
      <c r="AE223" s="39">
        <v>114.8</v>
      </c>
      <c r="AG223" s="86">
        <v>2020</v>
      </c>
      <c r="AH223" s="86"/>
      <c r="AI223" s="87">
        <f t="shared" si="46"/>
        <v>281.61666666666662</v>
      </c>
      <c r="AJ223" s="88">
        <f t="shared" si="47"/>
        <v>288.94499999999999</v>
      </c>
      <c r="AK223" s="89">
        <f t="shared" si="48"/>
        <v>189.05785714285716</v>
      </c>
      <c r="AL223" s="90">
        <f t="shared" si="49"/>
        <v>147.24857142857144</v>
      </c>
      <c r="AN223" s="86">
        <v>2020</v>
      </c>
      <c r="AO223" s="91">
        <f t="shared" si="42"/>
        <v>1.4440433212996581E-2</v>
      </c>
      <c r="AP223" s="92">
        <f t="shared" si="43"/>
        <v>1.8406040365236929E-2</v>
      </c>
      <c r="AQ223" s="93">
        <f t="shared" si="44"/>
        <v>1.6861807232101799E-2</v>
      </c>
      <c r="AR223" s="94">
        <f t="shared" si="45"/>
        <v>1.2085977065021174E-2</v>
      </c>
      <c r="AS223" s="7">
        <f t="shared" si="50"/>
        <v>1.5289400475294772E-2</v>
      </c>
      <c r="AU223" s="86">
        <v>2020</v>
      </c>
      <c r="AV223" s="91">
        <f t="shared" si="51"/>
        <v>9.1376015289057148E-3</v>
      </c>
      <c r="AW223" s="92">
        <f t="shared" si="52"/>
        <v>1.131829232377201E-3</v>
      </c>
      <c r="AX223" s="93">
        <f t="shared" si="53"/>
        <v>4.3600018214109242E-3</v>
      </c>
      <c r="AY223" s="94">
        <f t="shared" si="54"/>
        <v>7.2705951333920486E-3</v>
      </c>
      <c r="AZ223" s="7">
        <f t="shared" si="55"/>
        <v>6.0918123286061727E-2</v>
      </c>
    </row>
    <row r="224" spans="1:52" x14ac:dyDescent="0.25">
      <c r="A224" s="7">
        <v>222</v>
      </c>
      <c r="B224" s="82">
        <v>5408.67</v>
      </c>
      <c r="C224" s="43">
        <v>487.4</v>
      </c>
      <c r="D224" s="35">
        <v>319</v>
      </c>
      <c r="E224" s="41">
        <v>851.6</v>
      </c>
      <c r="F224" s="36">
        <v>87</v>
      </c>
      <c r="G224" s="39">
        <v>118.7</v>
      </c>
      <c r="H224" s="45">
        <v>119.45</v>
      </c>
      <c r="I224" s="36">
        <v>116.9</v>
      </c>
      <c r="J224" s="36">
        <v>32.49</v>
      </c>
      <c r="K224" s="46">
        <v>117.11</v>
      </c>
      <c r="L224" s="36">
        <v>86.8</v>
      </c>
      <c r="M224" s="47">
        <v>41.09</v>
      </c>
      <c r="N224" s="33">
        <v>432.6</v>
      </c>
      <c r="O224" s="47">
        <v>18.21</v>
      </c>
      <c r="P224" s="33">
        <v>85.4</v>
      </c>
      <c r="Q224" s="47">
        <v>54.6</v>
      </c>
      <c r="R224" s="33">
        <v>8.76</v>
      </c>
      <c r="S224" s="33">
        <v>74.400000000000006</v>
      </c>
      <c r="T224" s="33">
        <v>39.299999999999997</v>
      </c>
      <c r="U224" s="33">
        <v>12.27</v>
      </c>
      <c r="V224" s="56">
        <v>15.6</v>
      </c>
      <c r="W224" s="38">
        <v>15.6</v>
      </c>
      <c r="X224" s="36">
        <v>10.029999999999999</v>
      </c>
      <c r="Y224" s="41">
        <v>30.84</v>
      </c>
      <c r="Z224" s="45">
        <v>72.400000000000006</v>
      </c>
      <c r="AA224" s="39">
        <v>623.4</v>
      </c>
      <c r="AB224" s="36">
        <v>160.80000000000001</v>
      </c>
      <c r="AC224" s="36"/>
      <c r="AD224" s="41">
        <v>26.09</v>
      </c>
      <c r="AE224" s="39">
        <v>114.95</v>
      </c>
      <c r="AG224" s="86">
        <v>2020</v>
      </c>
      <c r="AH224" s="86"/>
      <c r="AI224" s="87">
        <f t="shared" si="46"/>
        <v>285.68333333333334</v>
      </c>
      <c r="AJ224" s="88">
        <f t="shared" si="47"/>
        <v>294.26333333333338</v>
      </c>
      <c r="AK224" s="89">
        <f t="shared" si="48"/>
        <v>192.24571428571426</v>
      </c>
      <c r="AL224" s="90">
        <f t="shared" si="49"/>
        <v>149.02821428571428</v>
      </c>
      <c r="AN224" s="86">
        <v>2020</v>
      </c>
      <c r="AO224" s="91">
        <f t="shared" si="42"/>
        <v>-1.9310425296073689E-2</v>
      </c>
      <c r="AP224" s="92">
        <f t="shared" si="43"/>
        <v>-2.028228684058506E-2</v>
      </c>
      <c r="AQ224" s="93">
        <f t="shared" si="44"/>
        <v>-2.1033350176856837E-2</v>
      </c>
      <c r="AR224" s="94">
        <f t="shared" si="45"/>
        <v>-2.0868531605951795E-2</v>
      </c>
      <c r="AS224" s="7">
        <f t="shared" si="50"/>
        <v>-1.1100695734810954E-2</v>
      </c>
      <c r="AU224" s="86">
        <v>2020</v>
      </c>
      <c r="AV224" s="91">
        <f t="shared" si="51"/>
        <v>1.4440433212996581E-2</v>
      </c>
      <c r="AW224" s="92">
        <f t="shared" si="52"/>
        <v>1.8406040365236929E-2</v>
      </c>
      <c r="AX224" s="93">
        <f t="shared" si="53"/>
        <v>1.6861807232101799E-2</v>
      </c>
      <c r="AY224" s="94">
        <f t="shared" si="54"/>
        <v>1.2085977065021174E-2</v>
      </c>
      <c r="AZ224" s="7">
        <f t="shared" si="55"/>
        <v>1.5289400475294772E-2</v>
      </c>
    </row>
    <row r="225" spans="1:52" x14ac:dyDescent="0.25">
      <c r="A225" s="7">
        <v>223</v>
      </c>
      <c r="B225" s="82">
        <v>5348.63</v>
      </c>
      <c r="C225" s="43">
        <v>472.85</v>
      </c>
      <c r="D225" s="35">
        <v>317.3</v>
      </c>
      <c r="E225" s="41">
        <v>833</v>
      </c>
      <c r="F225" s="36">
        <v>84.61</v>
      </c>
      <c r="G225" s="39">
        <v>117.6</v>
      </c>
      <c r="H225" s="45">
        <v>117.7</v>
      </c>
      <c r="I225" s="36">
        <v>113.8</v>
      </c>
      <c r="J225" s="36">
        <v>32.21</v>
      </c>
      <c r="K225" s="46">
        <v>115.74</v>
      </c>
      <c r="L225" s="36">
        <v>85.85</v>
      </c>
      <c r="M225" s="47">
        <v>39.549999999999997</v>
      </c>
      <c r="N225" s="33">
        <v>415.6</v>
      </c>
      <c r="O225" s="47">
        <v>17.98</v>
      </c>
      <c r="P225" s="33">
        <v>83.6</v>
      </c>
      <c r="Q225" s="47">
        <v>54.18</v>
      </c>
      <c r="R225" s="33">
        <v>8.5399999999999991</v>
      </c>
      <c r="S225" s="33">
        <v>74.040000000000006</v>
      </c>
      <c r="T225" s="33">
        <v>39.11</v>
      </c>
      <c r="U225" s="33">
        <v>11.92</v>
      </c>
      <c r="V225" s="56">
        <v>15.28</v>
      </c>
      <c r="W225" s="38">
        <v>15.28</v>
      </c>
      <c r="X225" s="36">
        <v>10.27</v>
      </c>
      <c r="Y225" s="41">
        <v>30.59</v>
      </c>
      <c r="Z225" s="45">
        <v>71.78</v>
      </c>
      <c r="AA225" s="39">
        <v>608.70000000000005</v>
      </c>
      <c r="AB225" s="36">
        <v>158.75</v>
      </c>
      <c r="AC225" s="36"/>
      <c r="AD225" s="41">
        <v>25.68</v>
      </c>
      <c r="AE225" s="39">
        <v>114.2</v>
      </c>
      <c r="AG225" s="86">
        <v>2020</v>
      </c>
      <c r="AH225" s="86"/>
      <c r="AI225" s="87">
        <f t="shared" si="46"/>
        <v>280.16666666666669</v>
      </c>
      <c r="AJ225" s="88">
        <f t="shared" si="47"/>
        <v>288.29500000000002</v>
      </c>
      <c r="AK225" s="89">
        <f t="shared" si="48"/>
        <v>188.20214285714286</v>
      </c>
      <c r="AL225" s="90">
        <f t="shared" si="49"/>
        <v>145.9182142857143</v>
      </c>
      <c r="AN225" s="86">
        <v>2020</v>
      </c>
      <c r="AO225" s="91">
        <f t="shared" si="42"/>
        <v>5.9488399762032873E-4</v>
      </c>
      <c r="AP225" s="92">
        <f t="shared" si="43"/>
        <v>1.3180943131167568E-3</v>
      </c>
      <c r="AQ225" s="93">
        <f t="shared" si="44"/>
        <v>-2.3530929889195619E-4</v>
      </c>
      <c r="AR225" s="94">
        <f t="shared" si="45"/>
        <v>-1.0548962114295512E-3</v>
      </c>
      <c r="AS225" s="7">
        <f t="shared" si="50"/>
        <v>-1.0058650532940414E-3</v>
      </c>
      <c r="AU225" s="86">
        <v>2020</v>
      </c>
      <c r="AV225" s="91">
        <f t="shared" si="51"/>
        <v>-1.9310425296073689E-2</v>
      </c>
      <c r="AW225" s="92">
        <f t="shared" si="52"/>
        <v>-2.028228684058506E-2</v>
      </c>
      <c r="AX225" s="93">
        <f t="shared" si="53"/>
        <v>-2.1033350176856837E-2</v>
      </c>
      <c r="AY225" s="94">
        <f t="shared" si="54"/>
        <v>-2.0868531605951795E-2</v>
      </c>
      <c r="AZ225" s="7">
        <f t="shared" si="55"/>
        <v>-1.1100695734810954E-2</v>
      </c>
    </row>
    <row r="226" spans="1:52" x14ac:dyDescent="0.25">
      <c r="A226" s="7">
        <v>224</v>
      </c>
      <c r="B226" s="82">
        <v>5343.25</v>
      </c>
      <c r="C226" s="43">
        <v>469.75</v>
      </c>
      <c r="D226" s="35">
        <v>314.2</v>
      </c>
      <c r="E226" s="41">
        <v>835</v>
      </c>
      <c r="F226" s="36">
        <v>85.56</v>
      </c>
      <c r="G226" s="39">
        <v>117.45</v>
      </c>
      <c r="H226" s="45">
        <v>117.55</v>
      </c>
      <c r="I226" s="36">
        <v>113.5</v>
      </c>
      <c r="J226" s="36">
        <v>32.65</v>
      </c>
      <c r="K226" s="46">
        <v>114.88</v>
      </c>
      <c r="L226" s="36">
        <v>85.33</v>
      </c>
      <c r="M226" s="47">
        <v>39.92</v>
      </c>
      <c r="N226" s="33">
        <v>410</v>
      </c>
      <c r="O226" s="47">
        <v>18.350000000000001</v>
      </c>
      <c r="P226" s="33">
        <v>85.74</v>
      </c>
      <c r="Q226" s="47">
        <v>54.38</v>
      </c>
      <c r="R226" s="33">
        <v>8.6300000000000008</v>
      </c>
      <c r="S226" s="33">
        <v>75.14</v>
      </c>
      <c r="T226" s="33">
        <v>39.42</v>
      </c>
      <c r="U226" s="33">
        <v>12.3</v>
      </c>
      <c r="V226" s="56">
        <v>15.63</v>
      </c>
      <c r="W226" s="38">
        <v>15.63</v>
      </c>
      <c r="X226" s="36">
        <v>10.34</v>
      </c>
      <c r="Y226" s="41">
        <v>30.4</v>
      </c>
      <c r="Z226" s="45">
        <v>71.7</v>
      </c>
      <c r="AA226" s="39">
        <v>609</v>
      </c>
      <c r="AB226" s="36">
        <v>158.75</v>
      </c>
      <c r="AC226" s="36"/>
      <c r="AD226" s="41">
        <v>25.65</v>
      </c>
      <c r="AE226" s="39">
        <v>114.55</v>
      </c>
      <c r="AG226" s="86">
        <v>2020</v>
      </c>
      <c r="AH226" s="86"/>
      <c r="AI226" s="87">
        <f t="shared" si="46"/>
        <v>280.33333333333331</v>
      </c>
      <c r="AJ226" s="88">
        <f t="shared" si="47"/>
        <v>288.67500000000001</v>
      </c>
      <c r="AK226" s="89">
        <f t="shared" si="48"/>
        <v>188.15785714285718</v>
      </c>
      <c r="AL226" s="90">
        <f t="shared" si="49"/>
        <v>145.76428571428573</v>
      </c>
      <c r="AN226" s="86">
        <v>2020</v>
      </c>
      <c r="AO226" s="91">
        <f t="shared" si="42"/>
        <v>1.2604042806183212E-2</v>
      </c>
      <c r="AP226" s="92">
        <f t="shared" si="43"/>
        <v>1.1246788487630275E-2</v>
      </c>
      <c r="AQ226" s="93">
        <f t="shared" si="44"/>
        <v>1.0971031163042898E-2</v>
      </c>
      <c r="AR226" s="94">
        <f t="shared" si="45"/>
        <v>1.6295878865095193E-2</v>
      </c>
      <c r="AS226" s="7">
        <f t="shared" si="50"/>
        <v>1.105319796004312E-2</v>
      </c>
      <c r="AU226" s="86">
        <v>2020</v>
      </c>
      <c r="AV226" s="91">
        <f t="shared" si="51"/>
        <v>5.9488399762032873E-4</v>
      </c>
      <c r="AW226" s="92">
        <f t="shared" si="52"/>
        <v>1.3180943131167568E-3</v>
      </c>
      <c r="AX226" s="93">
        <f t="shared" si="53"/>
        <v>-2.3530929889195619E-4</v>
      </c>
      <c r="AY226" s="94">
        <f t="shared" si="54"/>
        <v>-1.0548962114295512E-3</v>
      </c>
      <c r="AZ226" s="7">
        <f t="shared" si="55"/>
        <v>-1.0058650532940414E-3</v>
      </c>
    </row>
    <row r="227" spans="1:52" x14ac:dyDescent="0.25">
      <c r="A227" s="7">
        <v>225</v>
      </c>
      <c r="B227" s="82">
        <v>5402.31</v>
      </c>
      <c r="C227" s="43">
        <v>477.3</v>
      </c>
      <c r="D227" s="35">
        <v>317.5</v>
      </c>
      <c r="E227" s="41">
        <v>842.8</v>
      </c>
      <c r="F227" s="36">
        <v>90</v>
      </c>
      <c r="G227" s="39">
        <v>117.5</v>
      </c>
      <c r="H227" s="45">
        <v>117.9</v>
      </c>
      <c r="I227" s="36">
        <v>120.25</v>
      </c>
      <c r="J227" s="36">
        <v>34.24</v>
      </c>
      <c r="K227" s="46">
        <v>113.93</v>
      </c>
      <c r="L227" s="36">
        <v>85.07</v>
      </c>
      <c r="M227" s="47">
        <v>40.6</v>
      </c>
      <c r="N227" s="33">
        <v>421.8</v>
      </c>
      <c r="O227" s="47">
        <v>18.739999999999998</v>
      </c>
      <c r="P227" s="33">
        <v>86.86</v>
      </c>
      <c r="Q227" s="47">
        <v>54.82</v>
      </c>
      <c r="R227" s="33">
        <v>8.7899999999999991</v>
      </c>
      <c r="S227" s="33">
        <v>79.260000000000005</v>
      </c>
      <c r="T227" s="33">
        <v>39.54</v>
      </c>
      <c r="U227" s="33">
        <v>12.39</v>
      </c>
      <c r="V227" s="56">
        <v>16.29</v>
      </c>
      <c r="W227" s="38">
        <v>16.29</v>
      </c>
      <c r="X227" s="36">
        <v>10.46</v>
      </c>
      <c r="Y227" s="41">
        <v>30.6</v>
      </c>
      <c r="Z227" s="45">
        <v>72</v>
      </c>
      <c r="AA227" s="39">
        <v>619.1</v>
      </c>
      <c r="AB227" s="36">
        <v>162.35</v>
      </c>
      <c r="AC227" s="36"/>
      <c r="AD227" s="41">
        <v>26.53</v>
      </c>
      <c r="AE227" s="39">
        <v>115</v>
      </c>
      <c r="AG227" s="86">
        <v>2020</v>
      </c>
      <c r="AH227" s="86"/>
      <c r="AI227" s="87">
        <f t="shared" si="46"/>
        <v>283.86666666666667</v>
      </c>
      <c r="AJ227" s="88">
        <f t="shared" si="47"/>
        <v>291.92166666666668</v>
      </c>
      <c r="AK227" s="89">
        <f t="shared" si="48"/>
        <v>190.22214285714284</v>
      </c>
      <c r="AL227" s="90">
        <f t="shared" si="49"/>
        <v>148.13964285714286</v>
      </c>
      <c r="AN227" s="86">
        <v>2020</v>
      </c>
      <c r="AO227" s="91">
        <f t="shared" si="42"/>
        <v>6.4584311883514724E-4</v>
      </c>
      <c r="AP227" s="92">
        <f t="shared" si="43"/>
        <v>4.3390635615718308E-4</v>
      </c>
      <c r="AQ227" s="93">
        <f t="shared" si="44"/>
        <v>1.8775041211390487E-5</v>
      </c>
      <c r="AR227" s="94">
        <f t="shared" si="45"/>
        <v>2.7001550178277182E-4</v>
      </c>
      <c r="AS227" s="7">
        <f t="shared" si="50"/>
        <v>7.2098787370587425E-3</v>
      </c>
      <c r="AU227" s="86">
        <v>2020</v>
      </c>
      <c r="AV227" s="91">
        <f t="shared" si="51"/>
        <v>1.2604042806183212E-2</v>
      </c>
      <c r="AW227" s="92">
        <f t="shared" si="52"/>
        <v>1.1246788487630275E-2</v>
      </c>
      <c r="AX227" s="93">
        <f t="shared" si="53"/>
        <v>1.0971031163042898E-2</v>
      </c>
      <c r="AY227" s="94">
        <f t="shared" si="54"/>
        <v>1.6295878865095193E-2</v>
      </c>
      <c r="AZ227" s="7">
        <f t="shared" si="55"/>
        <v>1.105319796004312E-2</v>
      </c>
    </row>
    <row r="228" spans="1:52" x14ac:dyDescent="0.25">
      <c r="A228" s="7">
        <v>226</v>
      </c>
      <c r="B228" s="82">
        <v>5441.26</v>
      </c>
      <c r="C228" s="43">
        <v>475</v>
      </c>
      <c r="D228" s="35">
        <v>316.60000000000002</v>
      </c>
      <c r="E228" s="41">
        <v>843</v>
      </c>
      <c r="F228" s="36">
        <v>90.09</v>
      </c>
      <c r="G228" s="39">
        <v>117.9</v>
      </c>
      <c r="H228" s="45">
        <v>118.6</v>
      </c>
      <c r="I228" s="36">
        <v>123.8</v>
      </c>
      <c r="J228" s="36">
        <v>34.64</v>
      </c>
      <c r="K228" s="46">
        <v>114.3</v>
      </c>
      <c r="L228" s="36">
        <v>84.36</v>
      </c>
      <c r="M228" s="47">
        <v>40.92</v>
      </c>
      <c r="N228" s="33">
        <v>420.4</v>
      </c>
      <c r="O228" s="47">
        <v>19.05</v>
      </c>
      <c r="P228" s="33">
        <v>87.22</v>
      </c>
      <c r="Q228" s="47">
        <v>54.44</v>
      </c>
      <c r="R228" s="33">
        <v>8.82</v>
      </c>
      <c r="S228" s="33">
        <v>80.08</v>
      </c>
      <c r="T228" s="33">
        <v>39.659999999999997</v>
      </c>
      <c r="U228" s="33">
        <v>12.24</v>
      </c>
      <c r="V228" s="56">
        <v>16.5</v>
      </c>
      <c r="W228" s="38">
        <v>16.5</v>
      </c>
      <c r="X228" s="36">
        <v>10.46</v>
      </c>
      <c r="Y228" s="41">
        <v>30.2</v>
      </c>
      <c r="Z228" s="45">
        <v>72.06</v>
      </c>
      <c r="AA228" s="39">
        <v>620.1</v>
      </c>
      <c r="AB228" s="36">
        <v>161</v>
      </c>
      <c r="AC228" s="36"/>
      <c r="AD228" s="41">
        <v>26.94</v>
      </c>
      <c r="AE228" s="39">
        <v>114.15</v>
      </c>
      <c r="AG228" s="86">
        <v>2020</v>
      </c>
      <c r="AH228" s="86"/>
      <c r="AI228" s="87">
        <f t="shared" si="46"/>
        <v>284.05</v>
      </c>
      <c r="AJ228" s="88">
        <f t="shared" si="47"/>
        <v>292.04833333333335</v>
      </c>
      <c r="AK228" s="89">
        <f t="shared" si="48"/>
        <v>190.2257142857143</v>
      </c>
      <c r="AL228" s="90">
        <f t="shared" si="49"/>
        <v>148.17964285714285</v>
      </c>
      <c r="AN228" s="86">
        <v>2020</v>
      </c>
      <c r="AO228" s="91">
        <f t="shared" si="42"/>
        <v>5.7501613565686524E-3</v>
      </c>
      <c r="AP228" s="92">
        <f t="shared" si="43"/>
        <v>5.7810065685474409E-3</v>
      </c>
      <c r="AQ228" s="93">
        <f t="shared" si="44"/>
        <v>7.738926688595273E-3</v>
      </c>
      <c r="AR228" s="94">
        <f t="shared" si="45"/>
        <v>5.2012157058399077E-3</v>
      </c>
      <c r="AS228" s="7">
        <f t="shared" si="50"/>
        <v>1.9958612527244926E-3</v>
      </c>
      <c r="AU228" s="86">
        <v>2020</v>
      </c>
      <c r="AV228" s="91">
        <f t="shared" si="51"/>
        <v>6.4584311883514724E-4</v>
      </c>
      <c r="AW228" s="92">
        <f t="shared" si="52"/>
        <v>4.3390635615718308E-4</v>
      </c>
      <c r="AX228" s="93">
        <f t="shared" si="53"/>
        <v>1.8775041211390487E-5</v>
      </c>
      <c r="AY228" s="94">
        <f t="shared" si="54"/>
        <v>2.7001550178277182E-4</v>
      </c>
      <c r="AZ228" s="7">
        <f t="shared" si="55"/>
        <v>7.2098787370587425E-3</v>
      </c>
    </row>
    <row r="229" spans="1:52" x14ac:dyDescent="0.25">
      <c r="A229" s="7">
        <v>227</v>
      </c>
      <c r="B229" s="82">
        <v>5452.12</v>
      </c>
      <c r="C229" s="43">
        <v>486.15</v>
      </c>
      <c r="D229" s="35">
        <v>314.60000000000002</v>
      </c>
      <c r="E229" s="41">
        <v>847.2</v>
      </c>
      <c r="F229" s="36">
        <v>90</v>
      </c>
      <c r="G229" s="39">
        <v>117.35</v>
      </c>
      <c r="H229" s="45">
        <v>116.4</v>
      </c>
      <c r="I229" s="36">
        <v>122.35</v>
      </c>
      <c r="J229" s="36">
        <v>34.770000000000003</v>
      </c>
      <c r="K229" s="46">
        <v>114.75</v>
      </c>
      <c r="L229" s="36">
        <v>85.62</v>
      </c>
      <c r="M229" s="47">
        <v>41.13</v>
      </c>
      <c r="N229" s="33">
        <v>423.6</v>
      </c>
      <c r="O229" s="47">
        <v>19.04</v>
      </c>
      <c r="P229" s="33">
        <v>87.24</v>
      </c>
      <c r="Q229" s="47">
        <v>54.6</v>
      </c>
      <c r="R229" s="33">
        <v>8.92</v>
      </c>
      <c r="S229" s="33">
        <v>78.819999999999993</v>
      </c>
      <c r="T229" s="33">
        <v>39.79</v>
      </c>
      <c r="U229" s="33">
        <v>12.21</v>
      </c>
      <c r="V229" s="56">
        <v>16.420000000000002</v>
      </c>
      <c r="W229" s="38">
        <v>16.420000000000002</v>
      </c>
      <c r="X229" s="36">
        <v>10.5</v>
      </c>
      <c r="Y229" s="41">
        <v>31.04</v>
      </c>
      <c r="Z229" s="45">
        <v>72.86</v>
      </c>
      <c r="AA229" s="39">
        <v>623.5</v>
      </c>
      <c r="AB229" s="36">
        <v>162</v>
      </c>
      <c r="AC229" s="36"/>
      <c r="AD229" s="41">
        <v>27.13</v>
      </c>
      <c r="AE229" s="39">
        <v>116.2</v>
      </c>
      <c r="AG229" s="86">
        <v>2020</v>
      </c>
      <c r="AH229" s="86"/>
      <c r="AI229" s="87">
        <f t="shared" si="46"/>
        <v>285.68333333333334</v>
      </c>
      <c r="AJ229" s="88">
        <f t="shared" si="47"/>
        <v>293.73666666666668</v>
      </c>
      <c r="AK229" s="89">
        <f t="shared" si="48"/>
        <v>191.69785714285712</v>
      </c>
      <c r="AL229" s="90">
        <f t="shared" si="49"/>
        <v>148.95035714285717</v>
      </c>
      <c r="AN229" s="86">
        <v>2020</v>
      </c>
      <c r="AO229" s="91">
        <f t="shared" si="42"/>
        <v>-1.1259553118254583E-2</v>
      </c>
      <c r="AP229" s="92">
        <f t="shared" si="43"/>
        <v>-4.9363942760522073E-3</v>
      </c>
      <c r="AQ229" s="93">
        <f t="shared" si="44"/>
        <v>-4.42288273585282E-3</v>
      </c>
      <c r="AR229" s="94">
        <f t="shared" si="45"/>
        <v>-5.0664051541623716E-3</v>
      </c>
      <c r="AS229" s="7">
        <f t="shared" si="50"/>
        <v>-4.8971776116447777E-4</v>
      </c>
      <c r="AU229" s="86">
        <v>2020</v>
      </c>
      <c r="AV229" s="91">
        <f t="shared" si="51"/>
        <v>5.7501613565686524E-3</v>
      </c>
      <c r="AW229" s="92">
        <f t="shared" si="52"/>
        <v>5.7810065685474409E-3</v>
      </c>
      <c r="AX229" s="93">
        <f t="shared" si="53"/>
        <v>7.738926688595273E-3</v>
      </c>
      <c r="AY229" s="94">
        <f t="shared" si="54"/>
        <v>5.2012157058399077E-3</v>
      </c>
      <c r="AZ229" s="7">
        <f t="shared" si="55"/>
        <v>1.9958612527244926E-3</v>
      </c>
    </row>
    <row r="230" spans="1:52" x14ac:dyDescent="0.25">
      <c r="A230" s="7">
        <v>228</v>
      </c>
      <c r="B230" s="82">
        <v>5449.45</v>
      </c>
      <c r="C230" s="43">
        <v>488.65</v>
      </c>
      <c r="D230" s="35">
        <v>310.8</v>
      </c>
      <c r="E230" s="41">
        <v>848.4</v>
      </c>
      <c r="F230" s="36">
        <v>89.33</v>
      </c>
      <c r="G230" s="39">
        <v>118.75</v>
      </c>
      <c r="H230" s="45">
        <v>114.15</v>
      </c>
      <c r="I230" s="36">
        <v>120.25</v>
      </c>
      <c r="J230" s="36">
        <v>34.11</v>
      </c>
      <c r="K230" s="46">
        <v>114.75</v>
      </c>
      <c r="L230" s="36">
        <v>85.17</v>
      </c>
      <c r="M230" s="47">
        <v>40.81</v>
      </c>
      <c r="N230" s="33">
        <v>424.6</v>
      </c>
      <c r="O230" s="47">
        <v>18.93</v>
      </c>
      <c r="P230" s="33">
        <v>86.8</v>
      </c>
      <c r="Q230" s="47">
        <v>52.9</v>
      </c>
      <c r="R230" s="33">
        <v>8.8699999999999992</v>
      </c>
      <c r="S230" s="33">
        <v>78.7</v>
      </c>
      <c r="T230" s="33">
        <v>39.409999999999997</v>
      </c>
      <c r="U230" s="33">
        <v>12.06</v>
      </c>
      <c r="V230" s="56">
        <v>16.190000000000001</v>
      </c>
      <c r="W230" s="38">
        <v>16.190000000000001</v>
      </c>
      <c r="X230" s="36">
        <v>10.39</v>
      </c>
      <c r="Y230" s="41">
        <v>31.18</v>
      </c>
      <c r="Z230" s="45">
        <v>71.8</v>
      </c>
      <c r="AA230" s="39">
        <v>612</v>
      </c>
      <c r="AB230" s="36">
        <v>160.9</v>
      </c>
      <c r="AC230" s="36"/>
      <c r="AD230" s="41">
        <v>26.74</v>
      </c>
      <c r="AE230" s="39">
        <v>116.65</v>
      </c>
      <c r="AG230" s="86">
        <v>2020</v>
      </c>
      <c r="AH230" s="86"/>
      <c r="AI230" s="87">
        <f t="shared" si="46"/>
        <v>282.46666666666664</v>
      </c>
      <c r="AJ230" s="88">
        <f t="shared" si="47"/>
        <v>292.28666666666669</v>
      </c>
      <c r="AK230" s="89">
        <f t="shared" si="48"/>
        <v>190.85</v>
      </c>
      <c r="AL230" s="90">
        <f t="shared" si="49"/>
        <v>148.19571428571427</v>
      </c>
      <c r="AN230" s="86">
        <v>2020</v>
      </c>
      <c r="AO230" s="91">
        <f t="shared" si="42"/>
        <v>5.7233891904649786E-3</v>
      </c>
      <c r="AP230" s="92">
        <f t="shared" si="43"/>
        <v>8.1712017881987575E-3</v>
      </c>
      <c r="AQ230" s="93">
        <f t="shared" si="44"/>
        <v>7.3917437029831518E-3</v>
      </c>
      <c r="AR230" s="94">
        <f t="shared" si="45"/>
        <v>6.0802799386912004E-3</v>
      </c>
      <c r="AS230" s="7">
        <f t="shared" si="50"/>
        <v>2.1910468028884583E-3</v>
      </c>
      <c r="AU230" s="86">
        <v>2020</v>
      </c>
      <c r="AV230" s="91">
        <f t="shared" si="51"/>
        <v>-1.1259553118254583E-2</v>
      </c>
      <c r="AW230" s="92">
        <f t="shared" si="52"/>
        <v>-4.9363942760522073E-3</v>
      </c>
      <c r="AX230" s="93">
        <f t="shared" si="53"/>
        <v>-4.42288273585282E-3</v>
      </c>
      <c r="AY230" s="94">
        <f t="shared" si="54"/>
        <v>-5.0664051541623716E-3</v>
      </c>
      <c r="AZ230" s="7">
        <f t="shared" si="55"/>
        <v>-4.8971776116447777E-4</v>
      </c>
    </row>
    <row r="231" spans="1:52" x14ac:dyDescent="0.25">
      <c r="A231" s="7">
        <v>229</v>
      </c>
      <c r="B231" s="82">
        <v>5461.39</v>
      </c>
      <c r="C231" s="43">
        <v>492.55</v>
      </c>
      <c r="D231" s="35">
        <v>312.10000000000002</v>
      </c>
      <c r="E231" s="41">
        <v>857.2</v>
      </c>
      <c r="F231" s="36">
        <v>88.64</v>
      </c>
      <c r="G231" s="39">
        <v>120.55</v>
      </c>
      <c r="H231" s="45">
        <v>115.35</v>
      </c>
      <c r="I231" s="36">
        <v>121.5</v>
      </c>
      <c r="J231" s="36">
        <v>34.5</v>
      </c>
      <c r="K231" s="46">
        <v>115.29</v>
      </c>
      <c r="L231" s="36">
        <v>85.38</v>
      </c>
      <c r="M231" s="47">
        <v>40.950000000000003</v>
      </c>
      <c r="N231" s="33">
        <v>432.6</v>
      </c>
      <c r="O231" s="47">
        <v>18.8</v>
      </c>
      <c r="P231" s="33">
        <v>85.96</v>
      </c>
      <c r="Q231" s="47">
        <v>52.5</v>
      </c>
      <c r="R231" s="33">
        <v>8.9499999999999993</v>
      </c>
      <c r="S231" s="33">
        <v>80.099999999999994</v>
      </c>
      <c r="T231" s="33">
        <v>39.54</v>
      </c>
      <c r="U231" s="33">
        <v>12.17</v>
      </c>
      <c r="V231" s="56">
        <v>16.16</v>
      </c>
      <c r="W231" s="38">
        <v>16.16</v>
      </c>
      <c r="X231" s="36">
        <v>10.41</v>
      </c>
      <c r="Y231" s="41">
        <v>31.71</v>
      </c>
      <c r="Z231" s="45">
        <v>72</v>
      </c>
      <c r="AA231" s="39">
        <v>613.70000000000005</v>
      </c>
      <c r="AB231" s="36">
        <v>155.05000000000001</v>
      </c>
      <c r="AC231" s="36"/>
      <c r="AD231" s="41">
        <v>26.89</v>
      </c>
      <c r="AE231" s="39">
        <v>118</v>
      </c>
      <c r="AG231" s="86">
        <v>2020</v>
      </c>
      <c r="AH231" s="86"/>
      <c r="AI231" s="87">
        <f t="shared" si="46"/>
        <v>284.08333333333331</v>
      </c>
      <c r="AJ231" s="88">
        <f t="shared" si="47"/>
        <v>294.67500000000001</v>
      </c>
      <c r="AK231" s="89">
        <f t="shared" si="48"/>
        <v>192.26071428571433</v>
      </c>
      <c r="AL231" s="90">
        <f t="shared" si="49"/>
        <v>149.09678571428572</v>
      </c>
      <c r="AN231" s="86">
        <v>2020</v>
      </c>
      <c r="AO231" s="91">
        <f t="shared" si="42"/>
        <v>-7.8028747433263957E-3</v>
      </c>
      <c r="AP231" s="92">
        <f t="shared" si="43"/>
        <v>-1.6577585475524043E-2</v>
      </c>
      <c r="AQ231" s="93">
        <f t="shared" si="44"/>
        <v>-1.1691713261382642E-2</v>
      </c>
      <c r="AR231" s="94">
        <f t="shared" si="45"/>
        <v>-8.1682320448604982E-3</v>
      </c>
      <c r="AS231" s="7">
        <f t="shared" si="50"/>
        <v>5.6322657784921614E-3</v>
      </c>
      <c r="AU231" s="86">
        <v>2020</v>
      </c>
      <c r="AV231" s="91">
        <f t="shared" si="51"/>
        <v>5.7233891904649786E-3</v>
      </c>
      <c r="AW231" s="92">
        <f t="shared" si="52"/>
        <v>8.1712017881987575E-3</v>
      </c>
      <c r="AX231" s="93">
        <f t="shared" si="53"/>
        <v>7.3917437029831518E-3</v>
      </c>
      <c r="AY231" s="94">
        <f t="shared" si="54"/>
        <v>6.0802799386912004E-3</v>
      </c>
      <c r="AZ231" s="7">
        <f t="shared" si="55"/>
        <v>2.1910468028884583E-3</v>
      </c>
    </row>
    <row r="232" spans="1:52" x14ac:dyDescent="0.25">
      <c r="A232" s="7">
        <v>230</v>
      </c>
      <c r="B232" s="82">
        <v>5492.15</v>
      </c>
      <c r="C232" s="43">
        <v>492.5</v>
      </c>
      <c r="D232" s="35">
        <v>306.3</v>
      </c>
      <c r="E232" s="41">
        <v>835.8</v>
      </c>
      <c r="F232" s="36">
        <v>90.14</v>
      </c>
      <c r="G232" s="39">
        <v>119.75</v>
      </c>
      <c r="H232" s="45">
        <v>116.5</v>
      </c>
      <c r="I232" s="36">
        <v>122.25</v>
      </c>
      <c r="J232" s="36">
        <v>36.119999999999997</v>
      </c>
      <c r="K232" s="46">
        <v>112.93</v>
      </c>
      <c r="L232" s="36">
        <v>83.63</v>
      </c>
      <c r="M232" s="47">
        <v>41.49</v>
      </c>
      <c r="N232" s="33">
        <v>431.8</v>
      </c>
      <c r="O232" s="47">
        <v>18.97</v>
      </c>
      <c r="P232" s="33">
        <v>86.56</v>
      </c>
      <c r="Q232" s="47">
        <v>50.84</v>
      </c>
      <c r="R232" s="33">
        <v>9.31</v>
      </c>
      <c r="S232" s="33">
        <v>79.599999999999994</v>
      </c>
      <c r="T232" s="33">
        <v>39.659999999999997</v>
      </c>
      <c r="U232" s="33">
        <v>12.23</v>
      </c>
      <c r="V232" s="56">
        <v>16.55</v>
      </c>
      <c r="W232" s="38">
        <v>16.55</v>
      </c>
      <c r="X232" s="36">
        <v>10.28</v>
      </c>
      <c r="Y232" s="41">
        <v>30.76</v>
      </c>
      <c r="Z232" s="45">
        <v>71.66</v>
      </c>
      <c r="AA232" s="39">
        <v>610</v>
      </c>
      <c r="AB232" s="36">
        <v>156</v>
      </c>
      <c r="AC232" s="36"/>
      <c r="AD232" s="41">
        <v>26.58</v>
      </c>
      <c r="AE232" s="39">
        <v>115.85</v>
      </c>
      <c r="AG232" s="86">
        <v>2020</v>
      </c>
      <c r="AH232" s="86"/>
      <c r="AI232" s="87">
        <f t="shared" si="46"/>
        <v>281.86666666666667</v>
      </c>
      <c r="AJ232" s="88">
        <f t="shared" si="47"/>
        <v>289.78999999999996</v>
      </c>
      <c r="AK232" s="89">
        <f t="shared" si="48"/>
        <v>190.01285714285714</v>
      </c>
      <c r="AL232" s="90">
        <f t="shared" si="49"/>
        <v>147.87892857142859</v>
      </c>
      <c r="AN232" s="86">
        <v>2020</v>
      </c>
      <c r="AO232" s="91">
        <f t="shared" si="42"/>
        <v>-4.5529801324504255E-3</v>
      </c>
      <c r="AP232" s="92">
        <f t="shared" si="43"/>
        <v>-6.9360571448289837E-3</v>
      </c>
      <c r="AQ232" s="93">
        <f t="shared" si="44"/>
        <v>-1.9322000766865135E-3</v>
      </c>
      <c r="AR232" s="94">
        <f t="shared" si="45"/>
        <v>-1.6157039663236234E-3</v>
      </c>
      <c r="AS232" s="7">
        <f t="shared" si="50"/>
        <v>8.0041513796964836E-3</v>
      </c>
      <c r="AU232" s="86">
        <v>2020</v>
      </c>
      <c r="AV232" s="91">
        <f t="shared" si="51"/>
        <v>-7.8028747433263957E-3</v>
      </c>
      <c r="AW232" s="92">
        <f t="shared" si="52"/>
        <v>-1.6577585475524043E-2</v>
      </c>
      <c r="AX232" s="93">
        <f t="shared" si="53"/>
        <v>-1.1691713261382642E-2</v>
      </c>
      <c r="AY232" s="94">
        <f t="shared" si="54"/>
        <v>-8.1682320448604982E-3</v>
      </c>
      <c r="AZ232" s="7">
        <f t="shared" si="55"/>
        <v>5.6322657784921614E-3</v>
      </c>
    </row>
    <row r="233" spans="1:52" x14ac:dyDescent="0.25">
      <c r="A233" s="7">
        <v>231</v>
      </c>
      <c r="B233" s="82">
        <v>5536.11</v>
      </c>
      <c r="C233" s="43">
        <v>494.85</v>
      </c>
      <c r="D233" s="35">
        <v>295.89999999999998</v>
      </c>
      <c r="E233" s="41">
        <v>827.4</v>
      </c>
      <c r="F233" s="36">
        <v>93.5</v>
      </c>
      <c r="G233" s="39">
        <v>118.25</v>
      </c>
      <c r="H233" s="45">
        <v>118</v>
      </c>
      <c r="I233" s="36">
        <v>122.9</v>
      </c>
      <c r="J233" s="36">
        <v>38.17</v>
      </c>
      <c r="K233" s="46">
        <v>112.4</v>
      </c>
      <c r="L233" s="36">
        <v>83.75</v>
      </c>
      <c r="M233" s="47">
        <v>43.74</v>
      </c>
      <c r="N233" s="33">
        <v>429.4</v>
      </c>
      <c r="O233" s="47">
        <v>19.690000000000001</v>
      </c>
      <c r="P233" s="33">
        <v>89</v>
      </c>
      <c r="Q233" s="47">
        <v>51.64</v>
      </c>
      <c r="R233" s="33">
        <v>9.82</v>
      </c>
      <c r="S233" s="33">
        <v>80.86</v>
      </c>
      <c r="T233" s="33">
        <v>40.590000000000003</v>
      </c>
      <c r="U233" s="33">
        <v>12.43</v>
      </c>
      <c r="V233" s="56">
        <v>17.239999999999998</v>
      </c>
      <c r="W233" s="38">
        <v>17.239999999999998</v>
      </c>
      <c r="X233" s="36">
        <v>10.32</v>
      </c>
      <c r="Y233" s="41">
        <v>30</v>
      </c>
      <c r="Z233" s="45">
        <v>70.8</v>
      </c>
      <c r="AA233" s="39">
        <v>604.4</v>
      </c>
      <c r="AB233" s="36">
        <v>155</v>
      </c>
      <c r="AC233" s="36"/>
      <c r="AD233" s="41">
        <v>27.53</v>
      </c>
      <c r="AE233" s="39">
        <v>119.1</v>
      </c>
      <c r="AG233" s="86">
        <v>2020</v>
      </c>
      <c r="AH233" s="86"/>
      <c r="AI233" s="87">
        <f t="shared" si="46"/>
        <v>280.58333333333331</v>
      </c>
      <c r="AJ233" s="88">
        <f t="shared" si="47"/>
        <v>287.77999999999997</v>
      </c>
      <c r="AK233" s="89">
        <f t="shared" si="48"/>
        <v>189.64571428571429</v>
      </c>
      <c r="AL233" s="90">
        <f t="shared" si="49"/>
        <v>147.64000000000004</v>
      </c>
      <c r="AN233" s="86">
        <v>2020</v>
      </c>
      <c r="AO233" s="91">
        <f t="shared" si="42"/>
        <v>3.5640035640043747E-4</v>
      </c>
      <c r="AP233" s="92">
        <f t="shared" si="43"/>
        <v>3.5907058632738971E-4</v>
      </c>
      <c r="AQ233" s="93">
        <f t="shared" si="44"/>
        <v>5.0470049415433297E-4</v>
      </c>
      <c r="AR233" s="94">
        <f t="shared" si="45"/>
        <v>2.5980183457827957E-3</v>
      </c>
      <c r="AS233" s="7">
        <f t="shared" si="50"/>
        <v>1.6076270160817877E-3</v>
      </c>
      <c r="AU233" s="86">
        <v>2020</v>
      </c>
      <c r="AV233" s="91">
        <f t="shared" si="51"/>
        <v>-4.5529801324504255E-3</v>
      </c>
      <c r="AW233" s="92">
        <f t="shared" si="52"/>
        <v>-6.9360571448289837E-3</v>
      </c>
      <c r="AX233" s="93">
        <f t="shared" si="53"/>
        <v>-1.9322000766865135E-3</v>
      </c>
      <c r="AY233" s="94">
        <f t="shared" si="54"/>
        <v>-1.6157039663236234E-3</v>
      </c>
      <c r="AZ233" s="7">
        <f t="shared" si="55"/>
        <v>8.0041513796964836E-3</v>
      </c>
    </row>
    <row r="234" spans="1:52" x14ac:dyDescent="0.25">
      <c r="A234" s="7">
        <v>232</v>
      </c>
      <c r="B234" s="82">
        <v>5545.01</v>
      </c>
      <c r="C234" s="43">
        <v>494.2</v>
      </c>
      <c r="D234" s="35">
        <v>304.39999999999998</v>
      </c>
      <c r="E234" s="41">
        <v>827.4</v>
      </c>
      <c r="F234" s="36">
        <v>91.5</v>
      </c>
      <c r="G234" s="39">
        <v>118.45</v>
      </c>
      <c r="H234" s="45">
        <v>118.5</v>
      </c>
      <c r="I234" s="36">
        <v>124</v>
      </c>
      <c r="J234" s="36">
        <v>37.78</v>
      </c>
      <c r="K234" s="46">
        <v>112.31</v>
      </c>
      <c r="L234" s="36">
        <v>83.76</v>
      </c>
      <c r="M234" s="47">
        <v>43.76</v>
      </c>
      <c r="N234" s="33">
        <v>432</v>
      </c>
      <c r="O234" s="47">
        <v>19.87</v>
      </c>
      <c r="P234" s="33">
        <v>88.24</v>
      </c>
      <c r="Q234" s="47">
        <v>52.22</v>
      </c>
      <c r="R234" s="33">
        <v>9.8699999999999992</v>
      </c>
      <c r="S234" s="33">
        <v>80.98</v>
      </c>
      <c r="T234" s="33">
        <v>40</v>
      </c>
      <c r="U234" s="33">
        <v>12.64</v>
      </c>
      <c r="V234" s="56">
        <v>17.399999999999999</v>
      </c>
      <c r="W234" s="38">
        <v>17.399999999999999</v>
      </c>
      <c r="X234" s="36">
        <v>10.41</v>
      </c>
      <c r="Y234" s="41">
        <v>30.56</v>
      </c>
      <c r="Z234" s="45">
        <v>70.819999999999993</v>
      </c>
      <c r="AA234" s="39">
        <v>604</v>
      </c>
      <c r="AB234" s="36">
        <v>155.30000000000001</v>
      </c>
      <c r="AC234" s="36"/>
      <c r="AD234" s="41">
        <v>27.29</v>
      </c>
      <c r="AE234" s="39">
        <v>119.6</v>
      </c>
      <c r="AG234" s="86">
        <v>2020</v>
      </c>
      <c r="AH234" s="86"/>
      <c r="AI234" s="87">
        <f t="shared" si="46"/>
        <v>280.68333333333334</v>
      </c>
      <c r="AJ234" s="88">
        <f t="shared" si="47"/>
        <v>287.88333333333327</v>
      </c>
      <c r="AK234" s="89">
        <f t="shared" si="48"/>
        <v>189.74142857142854</v>
      </c>
      <c r="AL234" s="90">
        <f t="shared" si="49"/>
        <v>148.02357142857142</v>
      </c>
      <c r="AN234" s="86">
        <v>2020</v>
      </c>
      <c r="AO234" s="91">
        <f t="shared" si="42"/>
        <v>-5.4628585000889599E-3</v>
      </c>
      <c r="AP234" s="92">
        <f t="shared" si="43"/>
        <v>-3.635732067388263E-3</v>
      </c>
      <c r="AQ234" s="93">
        <f t="shared" si="44"/>
        <v>-4.5927164035232837E-4</v>
      </c>
      <c r="AR234" s="94">
        <f t="shared" si="45"/>
        <v>-5.0185057399174105E-4</v>
      </c>
      <c r="AS234" s="7">
        <f t="shared" si="50"/>
        <v>2.6528356125597673E-3</v>
      </c>
      <c r="AU234" s="86">
        <v>2020</v>
      </c>
      <c r="AV234" s="91">
        <f t="shared" si="51"/>
        <v>3.5640035640043747E-4</v>
      </c>
      <c r="AW234" s="92">
        <f t="shared" si="52"/>
        <v>3.5907058632738971E-4</v>
      </c>
      <c r="AX234" s="93">
        <f t="shared" si="53"/>
        <v>5.0470049415433297E-4</v>
      </c>
      <c r="AY234" s="94">
        <f t="shared" si="54"/>
        <v>2.5980183457827957E-3</v>
      </c>
      <c r="AZ234" s="7">
        <f t="shared" si="55"/>
        <v>1.6076270160817877E-3</v>
      </c>
    </row>
    <row r="235" spans="1:52" x14ac:dyDescent="0.25">
      <c r="A235" s="7">
        <v>233</v>
      </c>
      <c r="B235" s="82">
        <v>5559.72</v>
      </c>
      <c r="C235" s="43">
        <v>495.75</v>
      </c>
      <c r="D235" s="35">
        <v>305.8</v>
      </c>
      <c r="E235" s="41">
        <v>826</v>
      </c>
      <c r="F235" s="36">
        <v>89.8</v>
      </c>
      <c r="G235" s="39">
        <v>117.35</v>
      </c>
      <c r="H235" s="45">
        <v>120.6</v>
      </c>
      <c r="I235" s="36">
        <v>122</v>
      </c>
      <c r="J235" s="36">
        <v>37.369999999999997</v>
      </c>
      <c r="K235" s="46">
        <v>113.72</v>
      </c>
      <c r="L235" s="36">
        <v>84.91</v>
      </c>
      <c r="M235" s="47">
        <v>43.37</v>
      </c>
      <c r="N235" s="33">
        <v>434</v>
      </c>
      <c r="O235" s="47">
        <v>19.79</v>
      </c>
      <c r="P235" s="33">
        <v>88</v>
      </c>
      <c r="Q235" s="47">
        <v>52.86</v>
      </c>
      <c r="R235" s="33">
        <v>9.83</v>
      </c>
      <c r="S235" s="33">
        <v>79.7</v>
      </c>
      <c r="T235" s="33">
        <v>39.700000000000003</v>
      </c>
      <c r="U235" s="33">
        <v>12.53</v>
      </c>
      <c r="V235" s="56">
        <v>17.190000000000001</v>
      </c>
      <c r="W235" s="38">
        <v>17.190000000000001</v>
      </c>
      <c r="X235" s="36">
        <v>10.54</v>
      </c>
      <c r="Y235" s="41">
        <v>30.67</v>
      </c>
      <c r="Z235" s="45">
        <v>70.86</v>
      </c>
      <c r="AA235" s="39">
        <v>602.70000000000005</v>
      </c>
      <c r="AB235" s="36">
        <v>156.05000000000001</v>
      </c>
      <c r="AC235" s="36"/>
      <c r="AD235" s="41">
        <v>26.9</v>
      </c>
      <c r="AE235" s="39">
        <v>117.4</v>
      </c>
      <c r="AG235" s="86">
        <v>2020</v>
      </c>
      <c r="AH235" s="86"/>
      <c r="AI235" s="87">
        <f t="shared" si="46"/>
        <v>279.15000000000003</v>
      </c>
      <c r="AJ235" s="88">
        <f t="shared" si="47"/>
        <v>286.83666666666664</v>
      </c>
      <c r="AK235" s="89">
        <f t="shared" si="48"/>
        <v>189.65428571428575</v>
      </c>
      <c r="AL235" s="90">
        <f t="shared" si="49"/>
        <v>147.94928571428568</v>
      </c>
      <c r="AN235" s="86">
        <v>2020</v>
      </c>
      <c r="AO235" s="91">
        <f t="shared" si="42"/>
        <v>7.104901785181258E-3</v>
      </c>
      <c r="AP235" s="92">
        <f t="shared" si="43"/>
        <v>2.2660980116443767E-3</v>
      </c>
      <c r="AQ235" s="93">
        <f t="shared" si="44"/>
        <v>2.2333870651860882E-3</v>
      </c>
      <c r="AR235" s="94">
        <f t="shared" si="45"/>
        <v>3.1622805111793046E-3</v>
      </c>
      <c r="AS235" s="7">
        <f t="shared" si="50"/>
        <v>-5.5758203650550092E-4</v>
      </c>
      <c r="AU235" s="86">
        <v>2020</v>
      </c>
      <c r="AV235" s="91">
        <f t="shared" si="51"/>
        <v>-5.4628585000889599E-3</v>
      </c>
      <c r="AW235" s="92">
        <f t="shared" si="52"/>
        <v>-3.635732067388263E-3</v>
      </c>
      <c r="AX235" s="93">
        <f t="shared" si="53"/>
        <v>-4.5927164035232837E-4</v>
      </c>
      <c r="AY235" s="94">
        <f t="shared" si="54"/>
        <v>-5.0185057399174105E-4</v>
      </c>
      <c r="AZ235" s="7">
        <f t="shared" si="55"/>
        <v>2.6528356125597673E-3</v>
      </c>
    </row>
    <row r="236" spans="1:52" x14ac:dyDescent="0.25">
      <c r="A236" s="7">
        <v>234</v>
      </c>
      <c r="B236" s="82">
        <v>5556.62</v>
      </c>
      <c r="C236" s="43">
        <v>496</v>
      </c>
      <c r="D236" s="35">
        <v>309.3</v>
      </c>
      <c r="E236" s="41">
        <v>823.4</v>
      </c>
      <c r="F236" s="36">
        <v>90</v>
      </c>
      <c r="G236" s="39">
        <v>117.45</v>
      </c>
      <c r="H236" s="45">
        <v>120.95</v>
      </c>
      <c r="I236" s="36">
        <v>123</v>
      </c>
      <c r="J236" s="36">
        <v>37.700000000000003</v>
      </c>
      <c r="K236" s="46">
        <v>114.13</v>
      </c>
      <c r="L236" s="36">
        <v>84.75</v>
      </c>
      <c r="M236" s="47">
        <v>43.83</v>
      </c>
      <c r="N236" s="33">
        <v>431.6</v>
      </c>
      <c r="O236" s="47">
        <v>19.73</v>
      </c>
      <c r="P236" s="33">
        <v>87.98</v>
      </c>
      <c r="Q236" s="47">
        <v>52.78</v>
      </c>
      <c r="R236" s="33">
        <v>9.86</v>
      </c>
      <c r="S236" s="33">
        <v>79.86</v>
      </c>
      <c r="T236" s="33">
        <v>40.299999999999997</v>
      </c>
      <c r="U236" s="33">
        <v>12.52</v>
      </c>
      <c r="V236" s="56">
        <v>17.329999999999998</v>
      </c>
      <c r="W236" s="38">
        <v>17.329999999999998</v>
      </c>
      <c r="X236" s="36">
        <v>10.69</v>
      </c>
      <c r="Y236" s="41">
        <v>31.06</v>
      </c>
      <c r="Z236" s="45">
        <v>71.42</v>
      </c>
      <c r="AA236" s="39">
        <v>606.20000000000005</v>
      </c>
      <c r="AB236" s="36">
        <v>159.69999999999999</v>
      </c>
      <c r="AC236" s="36"/>
      <c r="AD236" s="41">
        <v>27.06</v>
      </c>
      <c r="AE236" s="39">
        <v>119.75</v>
      </c>
      <c r="AG236" s="86">
        <v>2020</v>
      </c>
      <c r="AH236" s="86"/>
      <c r="AI236" s="87">
        <f t="shared" si="46"/>
        <v>281.13333333333338</v>
      </c>
      <c r="AJ236" s="88">
        <f t="shared" si="47"/>
        <v>287.48666666666668</v>
      </c>
      <c r="AK236" s="89">
        <f t="shared" si="48"/>
        <v>190.07785714285714</v>
      </c>
      <c r="AL236" s="90">
        <f t="shared" si="49"/>
        <v>148.41714285714286</v>
      </c>
      <c r="AN236" s="86">
        <v>2020</v>
      </c>
      <c r="AO236" s="91">
        <f t="shared" si="42"/>
        <v>-6.4619397676074913E-3</v>
      </c>
      <c r="AP236" s="92">
        <f t="shared" si="43"/>
        <v>-7.217726039468457E-3</v>
      </c>
      <c r="AQ236" s="93">
        <f t="shared" si="44"/>
        <v>-9.9207467616652598E-3</v>
      </c>
      <c r="AR236" s="94">
        <f t="shared" si="45"/>
        <v>-1.0679359334693774E-2</v>
      </c>
      <c r="AS236" s="7">
        <f t="shared" si="50"/>
        <v>-6.8512872933545414E-3</v>
      </c>
      <c r="AU236" s="86">
        <v>2020</v>
      </c>
      <c r="AV236" s="91">
        <f t="shared" si="51"/>
        <v>7.104901785181258E-3</v>
      </c>
      <c r="AW236" s="92">
        <f t="shared" si="52"/>
        <v>2.2660980116443767E-3</v>
      </c>
      <c r="AX236" s="93">
        <f t="shared" si="53"/>
        <v>2.2333870651860882E-3</v>
      </c>
      <c r="AY236" s="94">
        <f t="shared" si="54"/>
        <v>3.1622805111793046E-3</v>
      </c>
      <c r="AZ236" s="7">
        <f t="shared" si="55"/>
        <v>-5.5758203650550092E-4</v>
      </c>
    </row>
    <row r="237" spans="1:52" x14ac:dyDescent="0.25">
      <c r="A237" s="7">
        <v>235</v>
      </c>
      <c r="B237" s="82">
        <v>5518.55</v>
      </c>
      <c r="C237" s="43">
        <v>482.9</v>
      </c>
      <c r="D237" s="35">
        <v>306.8</v>
      </c>
      <c r="E237" s="41">
        <v>817.4</v>
      </c>
      <c r="F237" s="36">
        <v>87.73</v>
      </c>
      <c r="G237" s="39">
        <v>116.65</v>
      </c>
      <c r="H237" s="45">
        <v>121.35</v>
      </c>
      <c r="I237" s="36">
        <v>122.3</v>
      </c>
      <c r="J237" s="36">
        <v>35.83</v>
      </c>
      <c r="K237" s="46">
        <v>113.76</v>
      </c>
      <c r="L237" s="36">
        <v>84.25</v>
      </c>
      <c r="M237" s="47">
        <v>42.97</v>
      </c>
      <c r="N237" s="33">
        <v>428</v>
      </c>
      <c r="O237" s="47">
        <v>19.71</v>
      </c>
      <c r="P237" s="33">
        <v>85.5</v>
      </c>
      <c r="Q237" s="47">
        <v>53.86</v>
      </c>
      <c r="R237" s="33">
        <v>9.67</v>
      </c>
      <c r="S237" s="33">
        <v>77.06</v>
      </c>
      <c r="T237" s="33">
        <v>39.82</v>
      </c>
      <c r="U237" s="33">
        <v>12.37</v>
      </c>
      <c r="V237" s="56">
        <v>16.690000000000001</v>
      </c>
      <c r="W237" s="38">
        <v>16.690000000000001</v>
      </c>
      <c r="X237" s="36">
        <v>10.59</v>
      </c>
      <c r="Y237" s="41">
        <v>31.01</v>
      </c>
      <c r="Z237" s="45">
        <v>70.98</v>
      </c>
      <c r="AA237" s="39">
        <v>605</v>
      </c>
      <c r="AB237" s="36">
        <v>160</v>
      </c>
      <c r="AC237" s="36"/>
      <c r="AD237" s="41">
        <v>26.11</v>
      </c>
      <c r="AE237" s="39">
        <v>116.3</v>
      </c>
      <c r="AG237" s="86">
        <v>2020</v>
      </c>
      <c r="AH237" s="86"/>
      <c r="AI237" s="87">
        <f t="shared" si="46"/>
        <v>279.31666666666666</v>
      </c>
      <c r="AJ237" s="88">
        <f t="shared" si="47"/>
        <v>285.41166666666669</v>
      </c>
      <c r="AK237" s="89">
        <f t="shared" si="48"/>
        <v>188.19214285714287</v>
      </c>
      <c r="AL237" s="90">
        <f t="shared" si="49"/>
        <v>146.83214285714286</v>
      </c>
      <c r="AN237" s="86">
        <v>2020</v>
      </c>
      <c r="AO237" s="91">
        <f t="shared" si="42"/>
        <v>3.2818187242674222E-3</v>
      </c>
      <c r="AP237" s="92">
        <f t="shared" si="43"/>
        <v>4.6540961301511346E-3</v>
      </c>
      <c r="AQ237" s="93">
        <f t="shared" si="44"/>
        <v>9.9594259666221322E-3</v>
      </c>
      <c r="AR237" s="94">
        <f t="shared" si="45"/>
        <v>9.0312066742881027E-3</v>
      </c>
      <c r="AS237" s="7">
        <f t="shared" si="50"/>
        <v>1.9389151135714667E-3</v>
      </c>
      <c r="AU237" s="86">
        <v>2020</v>
      </c>
      <c r="AV237" s="91">
        <f t="shared" si="51"/>
        <v>-6.4619397676074913E-3</v>
      </c>
      <c r="AW237" s="92">
        <f t="shared" si="52"/>
        <v>-7.217726039468457E-3</v>
      </c>
      <c r="AX237" s="93">
        <f t="shared" si="53"/>
        <v>-9.9207467616652598E-3</v>
      </c>
      <c r="AY237" s="94">
        <f t="shared" si="54"/>
        <v>-1.0679359334693774E-2</v>
      </c>
      <c r="AZ237" s="7">
        <f t="shared" si="55"/>
        <v>-6.8512872933545414E-3</v>
      </c>
    </row>
    <row r="238" spans="1:52" x14ac:dyDescent="0.25">
      <c r="A238" s="7">
        <v>236</v>
      </c>
      <c r="B238" s="82">
        <v>5529.25</v>
      </c>
      <c r="C238" s="43">
        <v>496.75</v>
      </c>
      <c r="D238" s="35">
        <v>306.3</v>
      </c>
      <c r="E238" s="41">
        <v>822.4</v>
      </c>
      <c r="F238" s="36">
        <v>89.4</v>
      </c>
      <c r="G238" s="39">
        <v>116.8</v>
      </c>
      <c r="H238" s="45">
        <v>125.75</v>
      </c>
      <c r="I238" s="36">
        <v>122.8</v>
      </c>
      <c r="J238" s="36">
        <v>36.33</v>
      </c>
      <c r="K238" s="46">
        <v>112.85</v>
      </c>
      <c r="L238" s="36">
        <v>83.64</v>
      </c>
      <c r="M238" s="47">
        <v>44.21</v>
      </c>
      <c r="N238" s="33">
        <v>430.6</v>
      </c>
      <c r="O238" s="47">
        <v>19.82</v>
      </c>
      <c r="P238" s="33">
        <v>88.12</v>
      </c>
      <c r="Q238" s="47">
        <v>52.82</v>
      </c>
      <c r="R238" s="33">
        <v>10.210000000000001</v>
      </c>
      <c r="S238" s="33">
        <v>77.680000000000007</v>
      </c>
      <c r="T238" s="33">
        <v>40.08</v>
      </c>
      <c r="U238" s="33">
        <v>12.51</v>
      </c>
      <c r="V238" s="56">
        <v>17.55</v>
      </c>
      <c r="W238" s="38">
        <v>17.55</v>
      </c>
      <c r="X238" s="36">
        <v>10.63</v>
      </c>
      <c r="Y238" s="41">
        <v>30.71</v>
      </c>
      <c r="Z238" s="45">
        <v>70.739999999999995</v>
      </c>
      <c r="AA238" s="39">
        <v>607.9</v>
      </c>
      <c r="AB238" s="36">
        <v>161.65</v>
      </c>
      <c r="AC238" s="36"/>
      <c r="AD238" s="41">
        <v>26.63</v>
      </c>
      <c r="AE238" s="39">
        <v>116</v>
      </c>
      <c r="AG238" s="86">
        <v>2020</v>
      </c>
      <c r="AH238" s="86"/>
      <c r="AI238" s="87">
        <f t="shared" si="46"/>
        <v>280.23333333333329</v>
      </c>
      <c r="AJ238" s="88">
        <f t="shared" si="47"/>
        <v>286.74</v>
      </c>
      <c r="AK238" s="89">
        <f t="shared" si="48"/>
        <v>190.06642857142856</v>
      </c>
      <c r="AL238" s="90">
        <f t="shared" si="49"/>
        <v>148.15821428571431</v>
      </c>
      <c r="AN238" s="86">
        <v>2020</v>
      </c>
      <c r="AO238" s="91">
        <f t="shared" si="42"/>
        <v>-7.6127036992979747E-3</v>
      </c>
      <c r="AP238" s="92">
        <f t="shared" si="43"/>
        <v>-1.3368673130129238E-3</v>
      </c>
      <c r="AQ238" s="93">
        <f t="shared" si="44"/>
        <v>-7.9671393084370799E-4</v>
      </c>
      <c r="AR238" s="94">
        <f t="shared" si="45"/>
        <v>3.4711927162788295E-4</v>
      </c>
      <c r="AS238" s="7">
        <f t="shared" si="50"/>
        <v>3.714789528417048E-3</v>
      </c>
      <c r="AU238" s="86">
        <v>2020</v>
      </c>
      <c r="AV238" s="91">
        <f t="shared" si="51"/>
        <v>3.2818187242674222E-3</v>
      </c>
      <c r="AW238" s="92">
        <f t="shared" si="52"/>
        <v>4.6540961301511346E-3</v>
      </c>
      <c r="AX238" s="93">
        <f t="shared" si="53"/>
        <v>9.9594259666221322E-3</v>
      </c>
      <c r="AY238" s="94">
        <f t="shared" si="54"/>
        <v>9.0312066742881027E-3</v>
      </c>
      <c r="AZ238" s="7">
        <f t="shared" si="55"/>
        <v>1.9389151135714667E-3</v>
      </c>
    </row>
    <row r="239" spans="1:52" x14ac:dyDescent="0.25">
      <c r="A239" s="7">
        <v>237</v>
      </c>
      <c r="B239" s="82">
        <v>5549.79</v>
      </c>
      <c r="C239" s="43">
        <v>497.85</v>
      </c>
      <c r="D239" s="35">
        <v>306.39999999999998</v>
      </c>
      <c r="E239" s="41">
        <v>827.2</v>
      </c>
      <c r="F239" s="36">
        <v>91.32</v>
      </c>
      <c r="G239" s="39">
        <v>114.95</v>
      </c>
      <c r="H239" s="45">
        <v>126.05</v>
      </c>
      <c r="I239" s="36">
        <v>123.75</v>
      </c>
      <c r="J239" s="36">
        <v>36.71</v>
      </c>
      <c r="K239" s="46">
        <v>111.86</v>
      </c>
      <c r="L239" s="36">
        <v>83.58</v>
      </c>
      <c r="M239" s="47">
        <v>44.95</v>
      </c>
      <c r="N239" s="33">
        <v>432.8</v>
      </c>
      <c r="O239" s="47">
        <v>19.97</v>
      </c>
      <c r="P239" s="33">
        <v>88.4</v>
      </c>
      <c r="Q239" s="47">
        <v>52.2</v>
      </c>
      <c r="R239" s="33">
        <v>10.38</v>
      </c>
      <c r="S239" s="33">
        <v>78.02</v>
      </c>
      <c r="T239" s="33">
        <v>39.25</v>
      </c>
      <c r="U239" s="33">
        <v>12.8</v>
      </c>
      <c r="V239" s="56">
        <v>17.91</v>
      </c>
      <c r="W239" s="38">
        <v>17.91</v>
      </c>
      <c r="X239" s="36">
        <v>10.74</v>
      </c>
      <c r="Y239" s="41">
        <v>30.54</v>
      </c>
      <c r="Z239" s="45">
        <v>69.88</v>
      </c>
      <c r="AA239" s="39">
        <v>605.1</v>
      </c>
      <c r="AB239" s="36">
        <v>159</v>
      </c>
      <c r="AC239" s="36"/>
      <c r="AD239" s="41">
        <v>26.1</v>
      </c>
      <c r="AE239" s="39">
        <v>114.25</v>
      </c>
      <c r="AG239" s="86">
        <v>2020</v>
      </c>
      <c r="AH239" s="86"/>
      <c r="AI239" s="87">
        <f t="shared" si="46"/>
        <v>278.10000000000002</v>
      </c>
      <c r="AJ239" s="88">
        <f t="shared" si="47"/>
        <v>286.35666666666668</v>
      </c>
      <c r="AK239" s="89">
        <f t="shared" si="48"/>
        <v>189.91499999999999</v>
      </c>
      <c r="AL239" s="90">
        <f t="shared" si="49"/>
        <v>148.20964285714285</v>
      </c>
      <c r="AN239" s="86">
        <v>2020</v>
      </c>
      <c r="AO239" s="91">
        <f t="shared" si="42"/>
        <v>-4.7944384513981514E-4</v>
      </c>
      <c r="AP239" s="92">
        <f t="shared" si="43"/>
        <v>7.1239829117530819E-3</v>
      </c>
      <c r="AQ239" s="93">
        <f t="shared" si="44"/>
        <v>3.783647571658041E-3</v>
      </c>
      <c r="AR239" s="94">
        <f t="shared" si="45"/>
        <v>4.371221267172167E-3</v>
      </c>
      <c r="AS239" s="7">
        <f t="shared" si="50"/>
        <v>-6.3065449323307734E-4</v>
      </c>
      <c r="AU239" s="86">
        <v>2020</v>
      </c>
      <c r="AV239" s="91">
        <f t="shared" si="51"/>
        <v>-7.6127036992979747E-3</v>
      </c>
      <c r="AW239" s="92">
        <f t="shared" si="52"/>
        <v>-1.3368673130129238E-3</v>
      </c>
      <c r="AX239" s="93">
        <f t="shared" si="53"/>
        <v>-7.9671393084370799E-4</v>
      </c>
      <c r="AY239" s="94">
        <f t="shared" si="54"/>
        <v>3.4711927162788295E-4</v>
      </c>
      <c r="AZ239" s="7">
        <f t="shared" si="55"/>
        <v>3.714789528417048E-3</v>
      </c>
    </row>
    <row r="240" spans="1:52" x14ac:dyDescent="0.25">
      <c r="A240" s="7">
        <v>238</v>
      </c>
      <c r="B240" s="82">
        <v>5546.29</v>
      </c>
      <c r="C240" s="43">
        <v>498</v>
      </c>
      <c r="D240" s="35">
        <v>305</v>
      </c>
      <c r="E240" s="41">
        <v>839.8</v>
      </c>
      <c r="F240" s="36">
        <v>95</v>
      </c>
      <c r="G240" s="39">
        <v>113.3</v>
      </c>
      <c r="H240" s="45">
        <v>126.25</v>
      </c>
      <c r="I240" s="36">
        <v>124</v>
      </c>
      <c r="J240" s="36">
        <v>36.47</v>
      </c>
      <c r="K240" s="46">
        <v>111.12</v>
      </c>
      <c r="L240" s="36">
        <v>82.58</v>
      </c>
      <c r="M240" s="47">
        <v>44.88</v>
      </c>
      <c r="N240" s="33">
        <v>438</v>
      </c>
      <c r="O240" s="47">
        <v>19.86</v>
      </c>
      <c r="P240" s="33">
        <v>88.02</v>
      </c>
      <c r="Q240" s="47">
        <v>51.32</v>
      </c>
      <c r="R240" s="33">
        <v>10.63</v>
      </c>
      <c r="S240" s="33">
        <v>79.959999999999994</v>
      </c>
      <c r="T240" s="33">
        <v>39.729999999999997</v>
      </c>
      <c r="U240" s="33">
        <v>12.59</v>
      </c>
      <c r="V240" s="56">
        <v>18.04</v>
      </c>
      <c r="W240" s="38">
        <v>18.04</v>
      </c>
      <c r="X240" s="36">
        <v>10.47</v>
      </c>
      <c r="Y240" s="41">
        <v>30.43</v>
      </c>
      <c r="Z240" s="45">
        <v>69.02</v>
      </c>
      <c r="AA240" s="39">
        <v>605</v>
      </c>
      <c r="AB240" s="36">
        <v>158.65</v>
      </c>
      <c r="AC240" s="36"/>
      <c r="AD240" s="41">
        <v>26.25</v>
      </c>
      <c r="AE240" s="39">
        <v>115.6</v>
      </c>
      <c r="AG240" s="86">
        <v>2020</v>
      </c>
      <c r="AH240" s="86"/>
      <c r="AI240" s="87">
        <f t="shared" si="46"/>
        <v>277.96666666666664</v>
      </c>
      <c r="AJ240" s="88">
        <f t="shared" si="47"/>
        <v>288.39666666666659</v>
      </c>
      <c r="AK240" s="89">
        <f t="shared" si="48"/>
        <v>190.63357142857143</v>
      </c>
      <c r="AL240" s="90">
        <f t="shared" si="49"/>
        <v>148.85749999999999</v>
      </c>
      <c r="AN240" s="86">
        <v>2020</v>
      </c>
      <c r="AO240" s="91">
        <f t="shared" si="42"/>
        <v>-6.5955150497642512E-4</v>
      </c>
      <c r="AP240" s="92">
        <f t="shared" si="43"/>
        <v>-7.8422080699034891E-3</v>
      </c>
      <c r="AQ240" s="93">
        <f t="shared" si="44"/>
        <v>-6.1748979905353061E-3</v>
      </c>
      <c r="AR240" s="94">
        <f t="shared" si="45"/>
        <v>-1.5427026326710785E-3</v>
      </c>
      <c r="AS240" s="7">
        <f t="shared" si="50"/>
        <v>5.0177686345286542E-3</v>
      </c>
      <c r="AU240" s="86">
        <v>2020</v>
      </c>
      <c r="AV240" s="91">
        <f t="shared" si="51"/>
        <v>-4.7944384513981514E-4</v>
      </c>
      <c r="AW240" s="92">
        <f t="shared" si="52"/>
        <v>7.1239829117530819E-3</v>
      </c>
      <c r="AX240" s="93">
        <f t="shared" si="53"/>
        <v>3.783647571658041E-3</v>
      </c>
      <c r="AY240" s="94">
        <f t="shared" si="54"/>
        <v>4.371221267172167E-3</v>
      </c>
      <c r="AZ240" s="7">
        <f t="shared" si="55"/>
        <v>-6.3065449323307734E-4</v>
      </c>
    </row>
    <row r="241" spans="1:52" x14ac:dyDescent="0.25">
      <c r="A241" s="7">
        <v>239</v>
      </c>
      <c r="B241" s="82">
        <v>5574.12</v>
      </c>
      <c r="C241" s="43">
        <v>492.25</v>
      </c>
      <c r="D241" s="35">
        <v>306.3</v>
      </c>
      <c r="E241" s="41">
        <v>826.4</v>
      </c>
      <c r="F241" s="36">
        <v>96.24</v>
      </c>
      <c r="G241" s="39">
        <v>113.95</v>
      </c>
      <c r="H241" s="45">
        <v>126.8</v>
      </c>
      <c r="I241" s="36">
        <v>124.4</v>
      </c>
      <c r="J241" s="36">
        <v>37.69</v>
      </c>
      <c r="K241" s="46">
        <v>111.24</v>
      </c>
      <c r="L241" s="36">
        <v>83.15</v>
      </c>
      <c r="M241" s="47">
        <v>45.74</v>
      </c>
      <c r="N241" s="33">
        <v>441.6</v>
      </c>
      <c r="O241" s="47">
        <v>20</v>
      </c>
      <c r="P241" s="33">
        <v>88.48</v>
      </c>
      <c r="Q241" s="47">
        <v>51.58</v>
      </c>
      <c r="R241" s="33">
        <v>11.05</v>
      </c>
      <c r="S241" s="33">
        <v>81.22</v>
      </c>
      <c r="T241" s="33">
        <v>39.97</v>
      </c>
      <c r="U241" s="33">
        <v>12.5</v>
      </c>
      <c r="V241" s="56">
        <v>18.29</v>
      </c>
      <c r="W241" s="38">
        <v>18.29</v>
      </c>
      <c r="X241" s="36">
        <v>10.55</v>
      </c>
      <c r="Y241" s="41">
        <v>30.61</v>
      </c>
      <c r="Z241" s="45">
        <v>69.680000000000007</v>
      </c>
      <c r="AA241" s="39">
        <v>601.9</v>
      </c>
      <c r="AB241" s="36">
        <v>157.75</v>
      </c>
      <c r="AC241" s="36"/>
      <c r="AD241" s="41">
        <v>26.45</v>
      </c>
      <c r="AE241" s="39">
        <v>117.5</v>
      </c>
      <c r="AG241" s="86">
        <v>2020</v>
      </c>
      <c r="AH241" s="86"/>
      <c r="AI241" s="87">
        <f t="shared" si="46"/>
        <v>277.78333333333336</v>
      </c>
      <c r="AJ241" s="88">
        <f t="shared" si="47"/>
        <v>286.13499999999999</v>
      </c>
      <c r="AK241" s="89">
        <f t="shared" si="48"/>
        <v>189.45642857142857</v>
      </c>
      <c r="AL241" s="90">
        <f t="shared" si="49"/>
        <v>148.62785714285715</v>
      </c>
      <c r="AN241" s="86">
        <v>2020</v>
      </c>
      <c r="AO241" s="91">
        <f t="shared" si="42"/>
        <v>-1.4639707205856072E-2</v>
      </c>
      <c r="AP241" s="92">
        <f t="shared" si="43"/>
        <v>-4.0249066582791317E-3</v>
      </c>
      <c r="AQ241" s="93">
        <f t="shared" si="44"/>
        <v>-1.8850923129705875E-3</v>
      </c>
      <c r="AR241" s="94">
        <f t="shared" si="45"/>
        <v>-3.7870231979201005E-3</v>
      </c>
      <c r="AS241" s="7">
        <f t="shared" si="50"/>
        <v>-6.9427999397213948E-3</v>
      </c>
      <c r="AU241" s="86">
        <v>2020</v>
      </c>
      <c r="AV241" s="91">
        <f t="shared" si="51"/>
        <v>-6.5955150497642512E-4</v>
      </c>
      <c r="AW241" s="92">
        <f t="shared" si="52"/>
        <v>-7.8422080699034891E-3</v>
      </c>
      <c r="AX241" s="93">
        <f t="shared" si="53"/>
        <v>-6.1748979905353061E-3</v>
      </c>
      <c r="AY241" s="94">
        <f t="shared" si="54"/>
        <v>-1.5427026326710785E-3</v>
      </c>
      <c r="AZ241" s="7">
        <f t="shared" si="55"/>
        <v>5.0177686345286542E-3</v>
      </c>
    </row>
    <row r="242" spans="1:52" x14ac:dyDescent="0.25">
      <c r="A242" s="7">
        <v>240</v>
      </c>
      <c r="B242" s="82">
        <v>5535.42</v>
      </c>
      <c r="C242" s="43">
        <v>493.7</v>
      </c>
      <c r="D242" s="35">
        <v>304</v>
      </c>
      <c r="E242" s="41">
        <v>831.8</v>
      </c>
      <c r="F242" s="36">
        <v>95.21</v>
      </c>
      <c r="G242" s="39">
        <v>114.4</v>
      </c>
      <c r="H242" s="45">
        <v>127.55</v>
      </c>
      <c r="I242" s="36">
        <v>122.25</v>
      </c>
      <c r="J242" s="36">
        <v>37.159999999999997</v>
      </c>
      <c r="K242" s="46">
        <v>112.56</v>
      </c>
      <c r="L242" s="36">
        <v>82.37</v>
      </c>
      <c r="M242" s="47">
        <v>44.51</v>
      </c>
      <c r="N242" s="33">
        <v>442.2</v>
      </c>
      <c r="O242" s="47">
        <v>19.760000000000002</v>
      </c>
      <c r="P242" s="33">
        <v>86.86</v>
      </c>
      <c r="Q242" s="47">
        <v>51.82</v>
      </c>
      <c r="R242" s="33">
        <v>10.73</v>
      </c>
      <c r="S242" s="33">
        <v>80.2</v>
      </c>
      <c r="T242" s="33">
        <v>39.520000000000003</v>
      </c>
      <c r="U242" s="33">
        <v>12.54</v>
      </c>
      <c r="V242" s="56">
        <v>17.79</v>
      </c>
      <c r="W242" s="38">
        <v>17.79</v>
      </c>
      <c r="X242" s="36">
        <v>10.199999999999999</v>
      </c>
      <c r="Y242" s="41">
        <v>30.79</v>
      </c>
      <c r="Z242" s="45">
        <v>69.8</v>
      </c>
      <c r="AA242" s="39">
        <v>589.4</v>
      </c>
      <c r="AB242" s="36">
        <v>157.4</v>
      </c>
      <c r="AC242" s="36"/>
      <c r="AD242" s="41">
        <v>26.16</v>
      </c>
      <c r="AE242" s="39">
        <v>117.35</v>
      </c>
      <c r="AG242" s="86">
        <v>2020</v>
      </c>
      <c r="AH242" s="86"/>
      <c r="AI242" s="87">
        <f t="shared" si="46"/>
        <v>273.71666666666664</v>
      </c>
      <c r="AJ242" s="88">
        <f t="shared" si="47"/>
        <v>284.98333333333329</v>
      </c>
      <c r="AK242" s="89">
        <f t="shared" si="48"/>
        <v>189.09928571428571</v>
      </c>
      <c r="AL242" s="90">
        <f t="shared" si="49"/>
        <v>148.065</v>
      </c>
      <c r="AN242" s="86">
        <v>2020</v>
      </c>
      <c r="AO242" s="91">
        <f t="shared" si="42"/>
        <v>-3.8360835413747351E-3</v>
      </c>
      <c r="AP242" s="92">
        <f t="shared" si="43"/>
        <v>-2.8715129539736988E-3</v>
      </c>
      <c r="AQ242" s="93">
        <f t="shared" si="44"/>
        <v>-1.9226483442183657E-3</v>
      </c>
      <c r="AR242" s="94">
        <f t="shared" si="45"/>
        <v>-2.4989025090330335E-3</v>
      </c>
      <c r="AS242" s="7">
        <f t="shared" si="50"/>
        <v>-2.447872067521558E-3</v>
      </c>
      <c r="AU242" s="86">
        <v>2020</v>
      </c>
      <c r="AV242" s="91">
        <f t="shared" si="51"/>
        <v>-1.4639707205856072E-2</v>
      </c>
      <c r="AW242" s="92">
        <f t="shared" si="52"/>
        <v>-4.0249066582791317E-3</v>
      </c>
      <c r="AX242" s="93">
        <f t="shared" si="53"/>
        <v>-1.8850923129705875E-3</v>
      </c>
      <c r="AY242" s="94">
        <f t="shared" si="54"/>
        <v>-3.7870231979201005E-3</v>
      </c>
      <c r="AZ242" s="7">
        <f t="shared" si="55"/>
        <v>-6.9427999397213948E-3</v>
      </c>
    </row>
    <row r="243" spans="1:52" x14ac:dyDescent="0.25">
      <c r="A243" s="7">
        <v>241</v>
      </c>
      <c r="B243" s="82">
        <v>5521.87</v>
      </c>
      <c r="C243" s="43">
        <v>494.45</v>
      </c>
      <c r="D243" s="35">
        <v>304.8</v>
      </c>
      <c r="E243" s="41">
        <v>829.8</v>
      </c>
      <c r="F243" s="36">
        <v>94.73</v>
      </c>
      <c r="G243" s="39">
        <v>115.1</v>
      </c>
      <c r="H243" s="45">
        <v>127.35</v>
      </c>
      <c r="I243" s="36">
        <v>122</v>
      </c>
      <c r="J243" s="36">
        <v>36.950000000000003</v>
      </c>
      <c r="K243" s="46">
        <v>111.65</v>
      </c>
      <c r="L243" s="36">
        <v>81.93</v>
      </c>
      <c r="M243" s="47">
        <v>44.29</v>
      </c>
      <c r="N243" s="33">
        <v>441</v>
      </c>
      <c r="O243" s="47">
        <v>19.649999999999999</v>
      </c>
      <c r="P243" s="33">
        <v>85.92</v>
      </c>
      <c r="Q243" s="47">
        <v>52.2</v>
      </c>
      <c r="R243" s="33">
        <v>10.45</v>
      </c>
      <c r="S243" s="33">
        <v>79.099999999999994</v>
      </c>
      <c r="T243" s="33">
        <v>39.229999999999997</v>
      </c>
      <c r="U243" s="33">
        <v>12.38</v>
      </c>
      <c r="V243" s="56">
        <v>17.52</v>
      </c>
      <c r="W243" s="38">
        <v>17.52</v>
      </c>
      <c r="X243" s="36">
        <v>10.25</v>
      </c>
      <c r="Y243" s="41">
        <v>30.96</v>
      </c>
      <c r="Z243" s="45">
        <v>70.2</v>
      </c>
      <c r="AA243" s="39">
        <v>584.9</v>
      </c>
      <c r="AB243" s="36">
        <v>156.9</v>
      </c>
      <c r="AC243" s="36"/>
      <c r="AD243" s="41">
        <v>26.23</v>
      </c>
      <c r="AE243" s="39">
        <v>118</v>
      </c>
      <c r="AG243" s="86">
        <v>2020</v>
      </c>
      <c r="AH243" s="86"/>
      <c r="AI243" s="87">
        <f t="shared" si="46"/>
        <v>272.66666666666669</v>
      </c>
      <c r="AJ243" s="88">
        <f t="shared" si="47"/>
        <v>284.16500000000002</v>
      </c>
      <c r="AK243" s="89">
        <f t="shared" si="48"/>
        <v>188.73571428571427</v>
      </c>
      <c r="AL243" s="90">
        <f t="shared" si="49"/>
        <v>147.69500000000002</v>
      </c>
      <c r="AN243" s="86">
        <v>2020</v>
      </c>
      <c r="AO243" s="91">
        <f t="shared" si="42"/>
        <v>-1.3508557457212935E-2</v>
      </c>
      <c r="AP243" s="92">
        <f t="shared" si="43"/>
        <v>-6.1407984797564952E-3</v>
      </c>
      <c r="AQ243" s="93">
        <f t="shared" si="44"/>
        <v>-1.7976762668887388E-3</v>
      </c>
      <c r="AR243" s="94">
        <f t="shared" si="45"/>
        <v>-2.3939295749446908E-3</v>
      </c>
      <c r="AS243" s="7">
        <f t="shared" si="50"/>
        <v>4.3590305458114211E-3</v>
      </c>
      <c r="AU243" s="86">
        <v>2020</v>
      </c>
      <c r="AV243" s="91">
        <f t="shared" si="51"/>
        <v>-3.8360835413747351E-3</v>
      </c>
      <c r="AW243" s="92">
        <f t="shared" si="52"/>
        <v>-2.8715129539736988E-3</v>
      </c>
      <c r="AX243" s="93">
        <f t="shared" si="53"/>
        <v>-1.9226483442183657E-3</v>
      </c>
      <c r="AY243" s="94">
        <f t="shared" si="54"/>
        <v>-2.4989025090330335E-3</v>
      </c>
      <c r="AZ243" s="7">
        <f t="shared" si="55"/>
        <v>-2.447872067521558E-3</v>
      </c>
    </row>
    <row r="244" spans="1:52" x14ac:dyDescent="0.25">
      <c r="A244" s="7">
        <v>242</v>
      </c>
      <c r="B244" s="82">
        <v>5545.94</v>
      </c>
      <c r="C244" s="43">
        <v>498</v>
      </c>
      <c r="D244" s="35">
        <v>302</v>
      </c>
      <c r="E244" s="41">
        <v>830.2</v>
      </c>
      <c r="F244" s="36">
        <v>93.59</v>
      </c>
      <c r="G244" s="39">
        <v>114.5</v>
      </c>
      <c r="H244" s="45">
        <v>129.1</v>
      </c>
      <c r="I244" s="36">
        <v>120</v>
      </c>
      <c r="J244" s="36">
        <v>36.9</v>
      </c>
      <c r="K244" s="46">
        <v>111.45</v>
      </c>
      <c r="L244" s="36">
        <v>81.08</v>
      </c>
      <c r="M244" s="47">
        <v>44.55</v>
      </c>
      <c r="N244" s="33">
        <v>443.2</v>
      </c>
      <c r="O244" s="47">
        <v>19.899999999999999</v>
      </c>
      <c r="P244" s="33">
        <v>85.5</v>
      </c>
      <c r="Q244" s="47">
        <v>51.9</v>
      </c>
      <c r="R244" s="33">
        <v>10.46</v>
      </c>
      <c r="S244" s="33">
        <v>78.06</v>
      </c>
      <c r="T244" s="33">
        <v>39.29</v>
      </c>
      <c r="U244" s="33">
        <v>12.58</v>
      </c>
      <c r="V244" s="56">
        <v>17.670000000000002</v>
      </c>
      <c r="W244" s="38">
        <v>17.670000000000002</v>
      </c>
      <c r="X244" s="36">
        <v>10.23</v>
      </c>
      <c r="Y244" s="41">
        <v>30.83</v>
      </c>
      <c r="Z244" s="45">
        <v>70.459999999999994</v>
      </c>
      <c r="AA244" s="39">
        <v>574.29999999999995</v>
      </c>
      <c r="AB244" s="36">
        <v>157.44999999999999</v>
      </c>
      <c r="AC244" s="36"/>
      <c r="AD244" s="41">
        <v>26.54</v>
      </c>
      <c r="AE244" s="39">
        <v>118.15</v>
      </c>
      <c r="AG244" s="86">
        <v>2020</v>
      </c>
      <c r="AH244" s="86"/>
      <c r="AI244" s="87">
        <f t="shared" si="46"/>
        <v>268.98333333333329</v>
      </c>
      <c r="AJ244" s="88">
        <f t="shared" si="47"/>
        <v>282.42</v>
      </c>
      <c r="AK244" s="89">
        <f t="shared" si="48"/>
        <v>188.39642857142854</v>
      </c>
      <c r="AL244" s="90">
        <f t="shared" si="49"/>
        <v>147.34142857142857</v>
      </c>
      <c r="AN244" s="86">
        <v>2020</v>
      </c>
      <c r="AO244" s="91">
        <f t="shared" si="42"/>
        <v>-2.6023917219156027E-3</v>
      </c>
      <c r="AP244" s="92">
        <f t="shared" si="43"/>
        <v>-2.7028303000259228E-3</v>
      </c>
      <c r="AQ244" s="93">
        <f t="shared" si="44"/>
        <v>-6.2937195503395111E-4</v>
      </c>
      <c r="AR244" s="94">
        <f t="shared" si="45"/>
        <v>-6.4233704030474314E-4</v>
      </c>
      <c r="AS244" s="7">
        <f t="shared" si="50"/>
        <v>-6.2135544199901256E-3</v>
      </c>
      <c r="AU244" s="86">
        <v>2020</v>
      </c>
      <c r="AV244" s="91">
        <f t="shared" si="51"/>
        <v>-1.3508557457212935E-2</v>
      </c>
      <c r="AW244" s="92">
        <f t="shared" si="52"/>
        <v>-6.1407984797564952E-3</v>
      </c>
      <c r="AX244" s="93">
        <f t="shared" si="53"/>
        <v>-1.7976762668887388E-3</v>
      </c>
      <c r="AY244" s="94">
        <f t="shared" si="54"/>
        <v>-2.3939295749446908E-3</v>
      </c>
      <c r="AZ244" s="7">
        <f t="shared" si="55"/>
        <v>4.3590305458114211E-3</v>
      </c>
    </row>
    <row r="245" spans="1:52" x14ac:dyDescent="0.25">
      <c r="A245" s="7">
        <v>243</v>
      </c>
      <c r="B245" s="82">
        <v>5511.48</v>
      </c>
      <c r="C245" s="43">
        <v>501</v>
      </c>
      <c r="D245" s="35">
        <v>301.7</v>
      </c>
      <c r="E245" s="41">
        <v>828</v>
      </c>
      <c r="F245" s="36">
        <v>93.72</v>
      </c>
      <c r="G245" s="39">
        <v>114.7</v>
      </c>
      <c r="H245" s="45">
        <v>128.5</v>
      </c>
      <c r="I245" s="36">
        <v>118.45</v>
      </c>
      <c r="J245" s="36">
        <v>37.67</v>
      </c>
      <c r="K245" s="46">
        <v>112.4</v>
      </c>
      <c r="L245" s="36">
        <v>81.349999999999994</v>
      </c>
      <c r="M245" s="47">
        <v>43.46</v>
      </c>
      <c r="N245" s="33">
        <v>443.2</v>
      </c>
      <c r="O245" s="47">
        <v>20.010000000000002</v>
      </c>
      <c r="P245" s="33">
        <v>85.76</v>
      </c>
      <c r="Q245" s="47">
        <v>52.38</v>
      </c>
      <c r="R245" s="33">
        <v>10.37</v>
      </c>
      <c r="S245" s="33">
        <v>77.099999999999994</v>
      </c>
      <c r="T245" s="33">
        <v>39.07</v>
      </c>
      <c r="U245" s="33">
        <v>12.4</v>
      </c>
      <c r="V245" s="56">
        <v>17.100000000000001</v>
      </c>
      <c r="W245" s="38">
        <v>17.100000000000001</v>
      </c>
      <c r="X245" s="36">
        <v>10.33</v>
      </c>
      <c r="Y245" s="41">
        <v>30.7</v>
      </c>
      <c r="Z245" s="45">
        <v>71.099999999999994</v>
      </c>
      <c r="AA245" s="39">
        <v>573.29999999999995</v>
      </c>
      <c r="AB245" s="36">
        <v>158.80000000000001</v>
      </c>
      <c r="AC245" s="36"/>
      <c r="AD245" s="41">
        <v>26.39</v>
      </c>
      <c r="AE245" s="39">
        <v>116.85</v>
      </c>
      <c r="AG245" s="86">
        <v>2020</v>
      </c>
      <c r="AH245" s="86"/>
      <c r="AI245" s="87">
        <f t="shared" si="46"/>
        <v>268.28333333333336</v>
      </c>
      <c r="AJ245" s="88">
        <f t="shared" si="47"/>
        <v>281.65666666666669</v>
      </c>
      <c r="AK245" s="89">
        <f t="shared" si="48"/>
        <v>188.27785714285713</v>
      </c>
      <c r="AL245" s="90">
        <f t="shared" si="49"/>
        <v>147.24678571428572</v>
      </c>
      <c r="AN245" s="86">
        <v>2020</v>
      </c>
      <c r="AO245" s="91">
        <f t="shared" si="42"/>
        <v>-3.2304156053923369E-3</v>
      </c>
      <c r="AP245" s="92">
        <f t="shared" si="43"/>
        <v>2.7634117187591541E-3</v>
      </c>
      <c r="AQ245" s="93">
        <f t="shared" si="44"/>
        <v>8.7257055491706881E-4</v>
      </c>
      <c r="AR245" s="94">
        <f t="shared" si="45"/>
        <v>-1.4698356258079442E-3</v>
      </c>
      <c r="AS245" s="7">
        <f t="shared" si="50"/>
        <v>-8.1502609099550691E-3</v>
      </c>
      <c r="AU245" s="86">
        <v>2020</v>
      </c>
      <c r="AV245" s="91">
        <f t="shared" si="51"/>
        <v>-2.6023917219156027E-3</v>
      </c>
      <c r="AW245" s="92">
        <f t="shared" si="52"/>
        <v>-2.7028303000259228E-3</v>
      </c>
      <c r="AX245" s="93">
        <f t="shared" si="53"/>
        <v>-6.2937195503395111E-4</v>
      </c>
      <c r="AY245" s="94">
        <f t="shared" si="54"/>
        <v>-6.4233704030474314E-4</v>
      </c>
      <c r="AZ245" s="7">
        <f t="shared" si="55"/>
        <v>-6.2135544199901256E-3</v>
      </c>
    </row>
    <row r="246" spans="1:52" x14ac:dyDescent="0.25">
      <c r="A246" s="7">
        <v>244</v>
      </c>
      <c r="B246" s="82">
        <v>5466.56</v>
      </c>
      <c r="C246" s="43">
        <v>500.4</v>
      </c>
      <c r="D246" s="35">
        <v>302.5</v>
      </c>
      <c r="E246" s="41">
        <v>835</v>
      </c>
      <c r="F246" s="36">
        <v>92.19</v>
      </c>
      <c r="G246" s="39">
        <v>114.65</v>
      </c>
      <c r="H246" s="45">
        <v>128.19999999999999</v>
      </c>
      <c r="I246" s="36">
        <v>120.2</v>
      </c>
      <c r="J246" s="36">
        <v>37.020000000000003</v>
      </c>
      <c r="K246" s="46">
        <v>111.98</v>
      </c>
      <c r="L246" s="36">
        <v>78.09</v>
      </c>
      <c r="M246" s="47">
        <v>43.12</v>
      </c>
      <c r="N246" s="33">
        <v>440.4</v>
      </c>
      <c r="O246" s="47">
        <v>19.66</v>
      </c>
      <c r="P246" s="33">
        <v>84.58</v>
      </c>
      <c r="Q246" s="47">
        <v>52.42</v>
      </c>
      <c r="R246" s="33">
        <v>10.3</v>
      </c>
      <c r="S246" s="33">
        <v>77.16</v>
      </c>
      <c r="T246" s="33">
        <v>38.79</v>
      </c>
      <c r="U246" s="33">
        <v>12.34</v>
      </c>
      <c r="V246" s="56">
        <v>16.68</v>
      </c>
      <c r="W246" s="38">
        <v>16.68</v>
      </c>
      <c r="X246" s="36">
        <v>9.91</v>
      </c>
      <c r="Y246" s="41">
        <v>30.97</v>
      </c>
      <c r="Z246" s="45">
        <v>71.12</v>
      </c>
      <c r="AA246" s="39">
        <v>573.5</v>
      </c>
      <c r="AB246" s="36">
        <v>158.5</v>
      </c>
      <c r="AC246" s="36"/>
      <c r="AD246" s="41">
        <v>26.39</v>
      </c>
      <c r="AE246" s="39">
        <v>114.1</v>
      </c>
      <c r="AG246" s="86">
        <v>2020</v>
      </c>
      <c r="AH246" s="86"/>
      <c r="AI246" s="87">
        <f t="shared" si="46"/>
        <v>267.41666666666669</v>
      </c>
      <c r="AJ246" s="88">
        <f t="shared" si="47"/>
        <v>282.435</v>
      </c>
      <c r="AK246" s="89">
        <f t="shared" si="48"/>
        <v>188.44214285714287</v>
      </c>
      <c r="AL246" s="90">
        <f t="shared" si="49"/>
        <v>147.03035714285716</v>
      </c>
      <c r="AN246" s="86">
        <v>2020</v>
      </c>
      <c r="AO246" s="91">
        <f t="shared" si="42"/>
        <v>-8.6008102212527682E-3</v>
      </c>
      <c r="AP246" s="92">
        <f t="shared" si="43"/>
        <v>1.9355485923013233E-3</v>
      </c>
      <c r="AQ246" s="93">
        <f t="shared" si="44"/>
        <v>5.7501544619606038E-3</v>
      </c>
      <c r="AR246" s="94">
        <f t="shared" si="45"/>
        <v>5.1957200286627423E-3</v>
      </c>
      <c r="AS246" s="7">
        <f t="shared" si="50"/>
        <v>1.12099748287771E-2</v>
      </c>
      <c r="AU246" s="86">
        <v>2020</v>
      </c>
      <c r="AV246" s="91">
        <f t="shared" si="51"/>
        <v>-3.2304156053923369E-3</v>
      </c>
      <c r="AW246" s="92">
        <f t="shared" si="52"/>
        <v>2.7634117187591541E-3</v>
      </c>
      <c r="AX246" s="93">
        <f t="shared" si="53"/>
        <v>8.7257055491706881E-4</v>
      </c>
      <c r="AY246" s="94">
        <f t="shared" si="54"/>
        <v>-1.4698356258079442E-3</v>
      </c>
      <c r="AZ246" s="7">
        <f t="shared" si="55"/>
        <v>-8.1502609099550691E-3</v>
      </c>
    </row>
    <row r="247" spans="1:52" x14ac:dyDescent="0.25">
      <c r="A247" s="7">
        <v>245</v>
      </c>
      <c r="B247" s="82">
        <v>5527.84</v>
      </c>
      <c r="C247" s="43">
        <v>509.2</v>
      </c>
      <c r="D247" s="35">
        <v>302.7</v>
      </c>
      <c r="E247" s="41">
        <v>844.6</v>
      </c>
      <c r="F247" s="36">
        <v>92.05</v>
      </c>
      <c r="G247" s="39">
        <v>116.15</v>
      </c>
      <c r="H247" s="45">
        <v>129.55000000000001</v>
      </c>
      <c r="I247" s="36">
        <v>119.3</v>
      </c>
      <c r="J247" s="36">
        <v>36.6</v>
      </c>
      <c r="K247" s="46">
        <v>112.56</v>
      </c>
      <c r="L247" s="36">
        <v>77.430000000000007</v>
      </c>
      <c r="M247" s="47">
        <v>44.15</v>
      </c>
      <c r="N247" s="33">
        <v>446</v>
      </c>
      <c r="O247" s="47">
        <v>19.68</v>
      </c>
      <c r="P247" s="33">
        <v>84.96</v>
      </c>
      <c r="Q247" s="47">
        <v>52.46</v>
      </c>
      <c r="R247" s="33">
        <v>10.49</v>
      </c>
      <c r="S247" s="33">
        <v>76.64</v>
      </c>
      <c r="T247" s="33">
        <v>38.54</v>
      </c>
      <c r="U247" s="33">
        <v>12.53</v>
      </c>
      <c r="V247" s="56">
        <v>16.989999999999998</v>
      </c>
      <c r="W247" s="38">
        <v>16.989999999999998</v>
      </c>
      <c r="X247" s="36">
        <v>10</v>
      </c>
      <c r="Y247" s="41">
        <v>31.26</v>
      </c>
      <c r="Z247" s="45">
        <v>70.88</v>
      </c>
      <c r="AA247" s="39">
        <v>564.1</v>
      </c>
      <c r="AB247" s="36">
        <v>160.65</v>
      </c>
      <c r="AC247" s="36"/>
      <c r="AD247" s="41">
        <v>26.68</v>
      </c>
      <c r="AE247" s="39">
        <v>115.1</v>
      </c>
      <c r="AG247" s="86">
        <v>2020</v>
      </c>
      <c r="AH247" s="86"/>
      <c r="AI247" s="87">
        <f t="shared" si="46"/>
        <v>265.11666666666667</v>
      </c>
      <c r="AJ247" s="88">
        <f t="shared" si="47"/>
        <v>282.98166666666663</v>
      </c>
      <c r="AK247" s="89">
        <f t="shared" si="48"/>
        <v>189.52571428571429</v>
      </c>
      <c r="AL247" s="90">
        <f t="shared" si="49"/>
        <v>147.79428571428573</v>
      </c>
      <c r="AN247" s="86">
        <v>2020</v>
      </c>
      <c r="AO247" s="91">
        <f t="shared" si="42"/>
        <v>5.7836172754134399E-3</v>
      </c>
      <c r="AP247" s="92">
        <f t="shared" si="43"/>
        <v>8.2631972624847318E-3</v>
      </c>
      <c r="AQ247" s="93">
        <f t="shared" si="44"/>
        <v>4.3831217776706174E-3</v>
      </c>
      <c r="AR247" s="94">
        <f t="shared" si="45"/>
        <v>2.6122216207852497E-3</v>
      </c>
      <c r="AS247" s="7">
        <f t="shared" si="50"/>
        <v>-1.9501288025702164E-3</v>
      </c>
      <c r="AU247" s="86">
        <v>2020</v>
      </c>
      <c r="AV247" s="91">
        <f t="shared" si="51"/>
        <v>-8.6008102212527682E-3</v>
      </c>
      <c r="AW247" s="92">
        <f t="shared" si="52"/>
        <v>1.9355485923013233E-3</v>
      </c>
      <c r="AX247" s="93">
        <f t="shared" si="53"/>
        <v>5.7501544619606038E-3</v>
      </c>
      <c r="AY247" s="94">
        <f t="shared" si="54"/>
        <v>5.1957200286627423E-3</v>
      </c>
      <c r="AZ247" s="7">
        <f t="shared" si="55"/>
        <v>1.12099748287771E-2</v>
      </c>
    </row>
    <row r="248" spans="1:52" x14ac:dyDescent="0.25">
      <c r="A248" s="7">
        <v>246</v>
      </c>
      <c r="B248" s="82">
        <v>5517.06</v>
      </c>
      <c r="C248" s="43">
        <v>507.2</v>
      </c>
      <c r="D248" s="35">
        <v>302.5</v>
      </c>
      <c r="E248" s="41">
        <v>853.6</v>
      </c>
      <c r="F248" s="36">
        <v>91.37</v>
      </c>
      <c r="G248" s="39">
        <v>116.1</v>
      </c>
      <c r="H248" s="45">
        <v>129.19999999999999</v>
      </c>
      <c r="I248" s="36">
        <v>118.35</v>
      </c>
      <c r="J248" s="36">
        <v>36.56</v>
      </c>
      <c r="K248" s="46">
        <v>110.5</v>
      </c>
      <c r="L248" s="36">
        <v>75.819999999999993</v>
      </c>
      <c r="M248" s="47">
        <v>45.24</v>
      </c>
      <c r="N248" s="33">
        <v>450.2</v>
      </c>
      <c r="O248" s="47">
        <v>19.93</v>
      </c>
      <c r="P248" s="33">
        <v>85.46</v>
      </c>
      <c r="Q248" s="47">
        <v>52.5</v>
      </c>
      <c r="R248" s="33">
        <v>10.68</v>
      </c>
      <c r="S248" s="33">
        <v>76.88</v>
      </c>
      <c r="T248" s="33">
        <v>38.81</v>
      </c>
      <c r="U248" s="33">
        <v>12.43</v>
      </c>
      <c r="V248" s="56">
        <v>17.32</v>
      </c>
      <c r="W248" s="38">
        <v>17.32</v>
      </c>
      <c r="X248" s="36">
        <v>9.7799999999999994</v>
      </c>
      <c r="Y248" s="41">
        <v>31.43</v>
      </c>
      <c r="Z248" s="45">
        <v>71.180000000000007</v>
      </c>
      <c r="AA248" s="39">
        <v>569.70000000000005</v>
      </c>
      <c r="AB248" s="36">
        <v>157.9</v>
      </c>
      <c r="AC248" s="36"/>
      <c r="AD248" s="41">
        <v>26.94</v>
      </c>
      <c r="AE248" s="39">
        <v>114.15</v>
      </c>
      <c r="AG248" s="86">
        <v>2020</v>
      </c>
      <c r="AH248" s="86"/>
      <c r="AI248" s="87">
        <f t="shared" si="46"/>
        <v>266.65000000000003</v>
      </c>
      <c r="AJ248" s="88">
        <f t="shared" si="47"/>
        <v>285.32</v>
      </c>
      <c r="AK248" s="89">
        <f t="shared" si="48"/>
        <v>190.35642857142858</v>
      </c>
      <c r="AL248" s="90">
        <f t="shared" si="49"/>
        <v>148.1803571428571</v>
      </c>
      <c r="AN248" s="86">
        <v>2020</v>
      </c>
      <c r="AO248" s="91">
        <f t="shared" si="42"/>
        <v>-1.500093755859741E-2</v>
      </c>
      <c r="AP248" s="92">
        <f t="shared" si="43"/>
        <v>-1.8225150707976371E-3</v>
      </c>
      <c r="AQ248" s="93">
        <f t="shared" si="44"/>
        <v>-1.0469082435582515E-3</v>
      </c>
      <c r="AR248" s="94">
        <f t="shared" si="45"/>
        <v>2.6994131186690182E-4</v>
      </c>
      <c r="AS248" s="7">
        <f t="shared" si="50"/>
        <v>-2.8275929571191903E-4</v>
      </c>
      <c r="AU248" s="86">
        <v>2020</v>
      </c>
      <c r="AV248" s="91">
        <f t="shared" si="51"/>
        <v>5.7836172754134399E-3</v>
      </c>
      <c r="AW248" s="92">
        <f t="shared" si="52"/>
        <v>8.2631972624847318E-3</v>
      </c>
      <c r="AX248" s="93">
        <f t="shared" si="53"/>
        <v>4.3831217776706174E-3</v>
      </c>
      <c r="AY248" s="94">
        <f t="shared" si="54"/>
        <v>2.6122216207852497E-3</v>
      </c>
      <c r="AZ248" s="7">
        <f t="shared" si="55"/>
        <v>-1.9501288025702164E-3</v>
      </c>
    </row>
    <row r="249" spans="1:52" x14ac:dyDescent="0.25">
      <c r="A249" s="7">
        <v>247</v>
      </c>
      <c r="B249" s="82">
        <v>5515.5</v>
      </c>
      <c r="C249" s="43">
        <v>505</v>
      </c>
      <c r="D249" s="35">
        <v>309.39999999999998</v>
      </c>
      <c r="E249" s="41">
        <v>862</v>
      </c>
      <c r="F249" s="36">
        <v>90.71</v>
      </c>
      <c r="G249" s="39">
        <v>115.7</v>
      </c>
      <c r="H249" s="45">
        <v>130</v>
      </c>
      <c r="I249" s="36">
        <v>117.7</v>
      </c>
      <c r="J249" s="36">
        <v>36.49</v>
      </c>
      <c r="K249" s="46">
        <v>111.45</v>
      </c>
      <c r="L249" s="36">
        <v>77.22</v>
      </c>
      <c r="M249" s="47">
        <v>44.18</v>
      </c>
      <c r="N249" s="33">
        <v>448</v>
      </c>
      <c r="O249" s="47">
        <v>20.239999999999998</v>
      </c>
      <c r="P249" s="33">
        <v>84.86</v>
      </c>
      <c r="Q249" s="47">
        <v>54.12</v>
      </c>
      <c r="R249" s="33">
        <v>10.48</v>
      </c>
      <c r="S249" s="33">
        <v>76</v>
      </c>
      <c r="T249" s="33">
        <v>39</v>
      </c>
      <c r="U249" s="33">
        <v>12.6</v>
      </c>
      <c r="V249" s="56">
        <v>17.25</v>
      </c>
      <c r="W249" s="38">
        <v>17.25</v>
      </c>
      <c r="X249" s="36">
        <v>9.86</v>
      </c>
      <c r="Y249" s="41">
        <v>31.79</v>
      </c>
      <c r="Z249" s="45">
        <v>71.16</v>
      </c>
      <c r="AA249" s="39">
        <v>556.29999999999995</v>
      </c>
      <c r="AB249" s="36">
        <v>158.4</v>
      </c>
      <c r="AC249" s="36"/>
      <c r="AD249" s="41">
        <v>27.06</v>
      </c>
      <c r="AE249" s="39">
        <v>115.95</v>
      </c>
      <c r="AG249" s="86">
        <v>2020</v>
      </c>
      <c r="AH249" s="86"/>
      <c r="AI249" s="87">
        <f t="shared" si="46"/>
        <v>262.65000000000003</v>
      </c>
      <c r="AJ249" s="88">
        <f t="shared" si="47"/>
        <v>284.8</v>
      </c>
      <c r="AK249" s="89">
        <f t="shared" si="48"/>
        <v>190.15714285714284</v>
      </c>
      <c r="AL249" s="90">
        <f t="shared" si="49"/>
        <v>148.22035714285715</v>
      </c>
      <c r="AN249" s="86">
        <v>2020</v>
      </c>
      <c r="AO249" s="91">
        <f t="shared" si="42"/>
        <v>2.6207246652706358E-2</v>
      </c>
      <c r="AP249" s="92">
        <f t="shared" si="43"/>
        <v>1.2213249063670282E-2</v>
      </c>
      <c r="AQ249" s="93">
        <f t="shared" si="44"/>
        <v>6.8815265569830081E-3</v>
      </c>
      <c r="AR249" s="94">
        <f t="shared" si="45"/>
        <v>1.1782649867354798E-3</v>
      </c>
      <c r="AS249" s="7">
        <f t="shared" si="50"/>
        <v>5.8181488532318276E-3</v>
      </c>
      <c r="AU249" s="86">
        <v>2020</v>
      </c>
      <c r="AV249" s="91">
        <f t="shared" si="51"/>
        <v>-1.500093755859741E-2</v>
      </c>
      <c r="AW249" s="92">
        <f t="shared" si="52"/>
        <v>-1.8225150707976371E-3</v>
      </c>
      <c r="AX249" s="93">
        <f t="shared" si="53"/>
        <v>-1.0469082435582515E-3</v>
      </c>
      <c r="AY249" s="94">
        <f t="shared" si="54"/>
        <v>2.6994131186690182E-4</v>
      </c>
      <c r="AZ249" s="7">
        <f t="shared" si="55"/>
        <v>-2.8275929571191903E-4</v>
      </c>
    </row>
    <row r="250" spans="1:52" x14ac:dyDescent="0.25">
      <c r="A250" s="7">
        <v>248</v>
      </c>
      <c r="B250" s="82">
        <v>5547.59</v>
      </c>
      <c r="C250" s="43">
        <v>502.9</v>
      </c>
      <c r="D250" s="35">
        <v>304.7</v>
      </c>
      <c r="E250" s="41">
        <v>862</v>
      </c>
      <c r="F250" s="36">
        <v>90.38</v>
      </c>
      <c r="G250" s="39">
        <v>116.45</v>
      </c>
      <c r="H250" s="45">
        <v>129.05000000000001</v>
      </c>
      <c r="I250" s="36">
        <v>116.75</v>
      </c>
      <c r="J250" s="36">
        <v>36.39</v>
      </c>
      <c r="K250" s="46">
        <v>111.49</v>
      </c>
      <c r="L250" s="36">
        <v>77.58</v>
      </c>
      <c r="M250" s="47">
        <v>44.05</v>
      </c>
      <c r="N250" s="33">
        <v>440.6</v>
      </c>
      <c r="O250" s="47">
        <v>20.149999999999999</v>
      </c>
      <c r="P250" s="33">
        <v>85.24</v>
      </c>
      <c r="Q250" s="47">
        <v>53.98</v>
      </c>
      <c r="R250" s="33">
        <v>10.49</v>
      </c>
      <c r="S250" s="33">
        <v>75.5</v>
      </c>
      <c r="T250" s="33">
        <v>39.1</v>
      </c>
      <c r="U250" s="33">
        <v>12.67</v>
      </c>
      <c r="V250" s="56">
        <v>17.21</v>
      </c>
      <c r="W250" s="38">
        <v>17.21</v>
      </c>
      <c r="X250" s="36">
        <v>9.6300000000000008</v>
      </c>
      <c r="Y250" s="41">
        <v>31.82</v>
      </c>
      <c r="Z250" s="45">
        <v>72.02</v>
      </c>
      <c r="AA250" s="39">
        <v>572.1</v>
      </c>
      <c r="AB250" s="36">
        <v>158.30000000000001</v>
      </c>
      <c r="AC250" s="36"/>
      <c r="AD250" s="41">
        <v>27.25</v>
      </c>
      <c r="AE250" s="39">
        <v>120.05</v>
      </c>
      <c r="AG250" s="86">
        <v>2020</v>
      </c>
      <c r="AH250" s="86"/>
      <c r="AI250" s="87">
        <f t="shared" si="46"/>
        <v>269.53333333333336</v>
      </c>
      <c r="AJ250" s="88">
        <f t="shared" si="47"/>
        <v>288.27833333333331</v>
      </c>
      <c r="AK250" s="89">
        <f t="shared" si="48"/>
        <v>191.46571428571428</v>
      </c>
      <c r="AL250" s="90">
        <f t="shared" si="49"/>
        <v>148.39500000000001</v>
      </c>
      <c r="AN250" s="86">
        <v>2020</v>
      </c>
      <c r="AO250" s="91">
        <f t="shared" si="42"/>
        <v>-1.5767994063814E-2</v>
      </c>
      <c r="AP250" s="92">
        <f t="shared" si="43"/>
        <v>-8.4466979250377335E-3</v>
      </c>
      <c r="AQ250" s="93">
        <f t="shared" si="44"/>
        <v>-6.6143882530255603E-3</v>
      </c>
      <c r="AR250" s="94">
        <f t="shared" si="45"/>
        <v>-7.102183843314124E-3</v>
      </c>
      <c r="AS250" s="7">
        <f t="shared" si="50"/>
        <v>-5.1229452789409583E-3</v>
      </c>
      <c r="AU250" s="86">
        <v>2020</v>
      </c>
      <c r="AV250" s="91">
        <f t="shared" si="51"/>
        <v>2.6207246652706358E-2</v>
      </c>
      <c r="AW250" s="92">
        <f t="shared" si="52"/>
        <v>1.2213249063670282E-2</v>
      </c>
      <c r="AX250" s="93">
        <f t="shared" si="53"/>
        <v>6.8815265569830081E-3</v>
      </c>
      <c r="AY250" s="94">
        <f t="shared" si="54"/>
        <v>1.1782649867354798E-3</v>
      </c>
      <c r="AZ250" s="7">
        <f t="shared" si="55"/>
        <v>5.8181488532318276E-3</v>
      </c>
    </row>
    <row r="251" spans="1:52" x14ac:dyDescent="0.25">
      <c r="A251" s="7">
        <v>249</v>
      </c>
      <c r="B251" s="82">
        <v>5519.17</v>
      </c>
      <c r="C251" s="43">
        <v>499.55</v>
      </c>
      <c r="D251" s="35">
        <v>305.39999999999998</v>
      </c>
      <c r="E251" s="41">
        <v>859.8</v>
      </c>
      <c r="F251" s="36">
        <v>89</v>
      </c>
      <c r="G251" s="39">
        <v>117.35</v>
      </c>
      <c r="H251" s="45">
        <v>129.80000000000001</v>
      </c>
      <c r="I251" s="36">
        <v>115.05</v>
      </c>
      <c r="J251" s="36">
        <v>35.99</v>
      </c>
      <c r="K251" s="46">
        <v>111.07</v>
      </c>
      <c r="L251" s="36">
        <v>78.58</v>
      </c>
      <c r="M251" s="47">
        <v>43.57</v>
      </c>
      <c r="N251" s="33">
        <v>435.4</v>
      </c>
      <c r="O251" s="47">
        <v>19.88</v>
      </c>
      <c r="P251" s="33">
        <v>83.94</v>
      </c>
      <c r="Q251" s="47">
        <v>54.08</v>
      </c>
      <c r="R251" s="33">
        <v>10.3</v>
      </c>
      <c r="S251" s="33">
        <v>74.66</v>
      </c>
      <c r="T251" s="33">
        <v>37.42</v>
      </c>
      <c r="U251" s="33">
        <v>12.63</v>
      </c>
      <c r="V251" s="56">
        <v>17.04</v>
      </c>
      <c r="W251" s="38">
        <v>17.04</v>
      </c>
      <c r="X251" s="36">
        <v>9.9499999999999993</v>
      </c>
      <c r="Y251" s="41">
        <v>32.31</v>
      </c>
      <c r="Z251" s="45">
        <v>72.739999999999995</v>
      </c>
      <c r="AA251" s="39">
        <v>558</v>
      </c>
      <c r="AB251" s="36">
        <v>157.4</v>
      </c>
      <c r="AC251" s="36"/>
      <c r="AD251" s="41">
        <v>27.1</v>
      </c>
      <c r="AE251" s="39">
        <v>120.5</v>
      </c>
      <c r="AG251" s="86">
        <v>2020</v>
      </c>
      <c r="AH251" s="86"/>
      <c r="AI251" s="87">
        <f t="shared" si="46"/>
        <v>265.28333333333336</v>
      </c>
      <c r="AJ251" s="88">
        <f t="shared" si="47"/>
        <v>285.84333333333331</v>
      </c>
      <c r="AK251" s="89">
        <f t="shared" si="48"/>
        <v>190.19928571428571</v>
      </c>
      <c r="AL251" s="90">
        <f t="shared" si="49"/>
        <v>147.34107142857141</v>
      </c>
      <c r="AN251" s="86">
        <v>2020</v>
      </c>
      <c r="AO251" s="91">
        <f t="shared" si="42"/>
        <v>-2.0229942828422467E-2</v>
      </c>
      <c r="AP251" s="92">
        <f t="shared" si="43"/>
        <v>-1.3906219024407191E-2</v>
      </c>
      <c r="AQ251" s="93">
        <f t="shared" si="44"/>
        <v>-1.6824458556626638E-2</v>
      </c>
      <c r="AR251" s="94">
        <f t="shared" si="45"/>
        <v>-1.8479960247724414E-2</v>
      </c>
      <c r="AS251" s="7">
        <f t="shared" si="50"/>
        <v>-3.8518472886321702E-2</v>
      </c>
      <c r="AU251" s="86">
        <v>2020</v>
      </c>
      <c r="AV251" s="91">
        <f t="shared" si="51"/>
        <v>-1.5767994063814E-2</v>
      </c>
      <c r="AW251" s="92">
        <f t="shared" si="52"/>
        <v>-8.4466979250377335E-3</v>
      </c>
      <c r="AX251" s="93">
        <f t="shared" si="53"/>
        <v>-6.6143882530255603E-3</v>
      </c>
      <c r="AY251" s="94">
        <f t="shared" si="54"/>
        <v>-7.102183843314124E-3</v>
      </c>
      <c r="AZ251" s="7">
        <f t="shared" si="55"/>
        <v>-5.1229452789409583E-3</v>
      </c>
    </row>
    <row r="252" spans="1:52" x14ac:dyDescent="0.25">
      <c r="A252" s="7">
        <v>250</v>
      </c>
      <c r="B252" s="82">
        <v>5306.58</v>
      </c>
      <c r="C252" s="43">
        <v>490.2</v>
      </c>
      <c r="D252" s="35">
        <v>295.60000000000002</v>
      </c>
      <c r="E252" s="41">
        <v>853</v>
      </c>
      <c r="F252" s="36">
        <v>86.54</v>
      </c>
      <c r="G252" s="39">
        <v>115.7</v>
      </c>
      <c r="H252" s="45">
        <v>126.4</v>
      </c>
      <c r="I252" s="36">
        <v>113.8</v>
      </c>
      <c r="J252" s="36">
        <v>34.65</v>
      </c>
      <c r="K252" s="46">
        <v>109.21</v>
      </c>
      <c r="L252" s="36">
        <v>76.78</v>
      </c>
      <c r="M252" s="47">
        <v>41.72</v>
      </c>
      <c r="N252" s="33">
        <v>430</v>
      </c>
      <c r="O252" s="47">
        <v>19.149999999999999</v>
      </c>
      <c r="P252" s="33">
        <v>80</v>
      </c>
      <c r="Q252" s="47">
        <v>52.32</v>
      </c>
      <c r="R252" s="33">
        <v>9.9499999999999993</v>
      </c>
      <c r="S252" s="33">
        <v>73.5</v>
      </c>
      <c r="T252" s="33">
        <v>37.619999999999997</v>
      </c>
      <c r="U252" s="33">
        <v>12.16</v>
      </c>
      <c r="V252" s="56">
        <v>16.16</v>
      </c>
      <c r="W252" s="38">
        <v>16.16</v>
      </c>
      <c r="X252" s="36">
        <v>9.61</v>
      </c>
      <c r="Y252" s="41">
        <v>31.97</v>
      </c>
      <c r="Z252" s="45">
        <v>71.62</v>
      </c>
      <c r="AA252" s="39">
        <v>545.70000000000005</v>
      </c>
      <c r="AB252" s="36">
        <v>154.94999999999999</v>
      </c>
      <c r="AC252" s="36"/>
      <c r="AD252" s="41">
        <v>26.49</v>
      </c>
      <c r="AE252" s="39">
        <v>118.35</v>
      </c>
      <c r="AG252" s="86">
        <v>2020</v>
      </c>
      <c r="AH252" s="86"/>
      <c r="AI252" s="87">
        <f t="shared" si="46"/>
        <v>259.91666666666669</v>
      </c>
      <c r="AJ252" s="88">
        <f t="shared" si="47"/>
        <v>281.86833333333334</v>
      </c>
      <c r="AK252" s="89">
        <f t="shared" si="48"/>
        <v>186.99928571428572</v>
      </c>
      <c r="AL252" s="90">
        <f t="shared" si="49"/>
        <v>144.61821428571429</v>
      </c>
      <c r="AN252" s="86">
        <v>2020</v>
      </c>
      <c r="AO252" s="91">
        <f t="shared" si="42"/>
        <v>1.8082718820134614E-2</v>
      </c>
      <c r="AP252" s="92">
        <f t="shared" si="43"/>
        <v>1.0513182869069991E-2</v>
      </c>
      <c r="AQ252" s="93">
        <f t="shared" si="44"/>
        <v>1.0137548271765622E-2</v>
      </c>
      <c r="AR252" s="94">
        <f t="shared" si="45"/>
        <v>1.1898323418063777E-2</v>
      </c>
      <c r="AS252" s="7">
        <f t="shared" si="50"/>
        <v>1.9705723837198291E-2</v>
      </c>
      <c r="AU252" s="86">
        <v>2020</v>
      </c>
      <c r="AV252" s="91">
        <f t="shared" si="51"/>
        <v>-2.0229942828422467E-2</v>
      </c>
      <c r="AW252" s="92">
        <f t="shared" si="52"/>
        <v>-1.3906219024407191E-2</v>
      </c>
      <c r="AX252" s="93">
        <f t="shared" si="53"/>
        <v>-1.6824458556626638E-2</v>
      </c>
      <c r="AY252" s="94">
        <f t="shared" si="54"/>
        <v>-1.8479960247724414E-2</v>
      </c>
      <c r="AZ252" s="7">
        <f t="shared" si="55"/>
        <v>-3.8518472886321702E-2</v>
      </c>
    </row>
    <row r="253" spans="1:52" x14ac:dyDescent="0.25">
      <c r="A253" s="7">
        <v>251</v>
      </c>
      <c r="B253" s="82">
        <v>5411.15</v>
      </c>
      <c r="C253" s="43">
        <v>492.3</v>
      </c>
      <c r="D253" s="35">
        <v>301.8</v>
      </c>
      <c r="E253" s="41">
        <v>856</v>
      </c>
      <c r="F253" s="36">
        <v>87.94</v>
      </c>
      <c r="G253" s="39">
        <v>116.85</v>
      </c>
      <c r="H253" s="45">
        <v>128.4</v>
      </c>
      <c r="I253" s="36">
        <v>115.3</v>
      </c>
      <c r="J253" s="36">
        <v>34.89</v>
      </c>
      <c r="K253" s="46">
        <v>110</v>
      </c>
      <c r="L253" s="36">
        <v>78.53</v>
      </c>
      <c r="M253" s="47">
        <v>42.49</v>
      </c>
      <c r="N253" s="33">
        <v>435.8</v>
      </c>
      <c r="O253" s="47">
        <v>19.28</v>
      </c>
      <c r="P253" s="33">
        <v>81.22</v>
      </c>
      <c r="Q253" s="47">
        <v>53.62</v>
      </c>
      <c r="R253" s="33">
        <v>10.15</v>
      </c>
      <c r="S253" s="33">
        <v>74.22</v>
      </c>
      <c r="T253" s="33">
        <v>37.630000000000003</v>
      </c>
      <c r="U253" s="33">
        <v>12.33</v>
      </c>
      <c r="V253" s="56">
        <v>16.57</v>
      </c>
      <c r="W253" s="38">
        <v>16.57</v>
      </c>
      <c r="X253" s="36">
        <v>9.6300000000000008</v>
      </c>
      <c r="Y253" s="41">
        <v>32.65</v>
      </c>
      <c r="Z253" s="45">
        <v>72.88</v>
      </c>
      <c r="AA253" s="39">
        <v>556.9</v>
      </c>
      <c r="AB253" s="36">
        <v>156.94999999999999</v>
      </c>
      <c r="AC253" s="36"/>
      <c r="AD253" s="41">
        <v>26.49</v>
      </c>
      <c r="AE253" s="39">
        <v>120.1</v>
      </c>
      <c r="AG253" s="86">
        <v>2020</v>
      </c>
      <c r="AH253" s="86"/>
      <c r="AI253" s="87">
        <f t="shared" si="46"/>
        <v>264.61666666666667</v>
      </c>
      <c r="AJ253" s="88">
        <f t="shared" si="47"/>
        <v>284.83166666666665</v>
      </c>
      <c r="AK253" s="89">
        <f t="shared" si="48"/>
        <v>188.89499999999998</v>
      </c>
      <c r="AL253" s="90">
        <f t="shared" si="49"/>
        <v>146.33892857142857</v>
      </c>
      <c r="AN253" s="86">
        <v>2020</v>
      </c>
      <c r="AO253" s="91">
        <f t="shared" si="42"/>
        <v>-1.0077470554892298E-3</v>
      </c>
      <c r="AP253" s="92">
        <f t="shared" si="43"/>
        <v>-2.9140018373424682E-3</v>
      </c>
      <c r="AQ253" s="93">
        <f t="shared" si="44"/>
        <v>9.1509644435886796E-4</v>
      </c>
      <c r="AR253" s="94">
        <f t="shared" si="45"/>
        <v>3.9707235405088857E-3</v>
      </c>
      <c r="AS253" s="7">
        <f t="shared" si="50"/>
        <v>1.1250843166424903E-2</v>
      </c>
      <c r="AU253" s="86">
        <v>2020</v>
      </c>
      <c r="AV253" s="91">
        <f t="shared" si="51"/>
        <v>1.8082718820134614E-2</v>
      </c>
      <c r="AW253" s="92">
        <f t="shared" si="52"/>
        <v>1.0513182869069991E-2</v>
      </c>
      <c r="AX253" s="93">
        <f t="shared" si="53"/>
        <v>1.0137548271765622E-2</v>
      </c>
      <c r="AY253" s="94">
        <f t="shared" si="54"/>
        <v>1.1898323418063777E-2</v>
      </c>
      <c r="AZ253" s="7">
        <f t="shared" si="55"/>
        <v>1.9705723837198291E-2</v>
      </c>
    </row>
    <row r="254" spans="1:52" x14ac:dyDescent="0.25">
      <c r="A254" s="7">
        <v>252</v>
      </c>
      <c r="B254" s="82">
        <v>5472.03</v>
      </c>
      <c r="C254" s="43">
        <v>496.1</v>
      </c>
      <c r="D254" s="35">
        <v>303.7</v>
      </c>
      <c r="E254" s="41">
        <v>851.6</v>
      </c>
      <c r="F254" s="36">
        <v>91.95</v>
      </c>
      <c r="G254" s="39">
        <v>116.65</v>
      </c>
      <c r="H254" s="45">
        <v>128.1</v>
      </c>
      <c r="I254" s="36">
        <v>119.1</v>
      </c>
      <c r="J254" s="36">
        <v>35.869999999999997</v>
      </c>
      <c r="K254" s="46">
        <v>111.16</v>
      </c>
      <c r="L254" s="36">
        <v>77.88</v>
      </c>
      <c r="M254" s="47">
        <v>43.84</v>
      </c>
      <c r="N254" s="33">
        <v>434.4</v>
      </c>
      <c r="O254" s="47">
        <v>19.600000000000001</v>
      </c>
      <c r="P254" s="33">
        <v>82.92</v>
      </c>
      <c r="Q254" s="47">
        <v>53.8</v>
      </c>
      <c r="R254" s="33">
        <v>10.46</v>
      </c>
      <c r="S254" s="33">
        <v>75.94</v>
      </c>
      <c r="T254" s="33">
        <v>37.69</v>
      </c>
      <c r="U254" s="33">
        <v>12.69</v>
      </c>
      <c r="V254" s="56">
        <v>17.260000000000002</v>
      </c>
      <c r="W254" s="38">
        <v>17.260000000000002</v>
      </c>
      <c r="X254" s="36">
        <v>9.75</v>
      </c>
      <c r="Y254" s="41">
        <v>33</v>
      </c>
      <c r="Z254" s="45">
        <v>73.08</v>
      </c>
      <c r="AA254" s="39">
        <v>554.1</v>
      </c>
      <c r="AB254" s="36">
        <v>157.19999999999999</v>
      </c>
      <c r="AC254" s="36"/>
      <c r="AD254" s="41">
        <v>26.36</v>
      </c>
      <c r="AE254" s="39">
        <v>122.3</v>
      </c>
      <c r="AG254" s="86">
        <v>2020</v>
      </c>
      <c r="AH254" s="86"/>
      <c r="AI254" s="87">
        <f t="shared" si="46"/>
        <v>264.34999999999997</v>
      </c>
      <c r="AJ254" s="88">
        <f t="shared" si="47"/>
        <v>284.00166666666667</v>
      </c>
      <c r="AK254" s="89">
        <f t="shared" si="48"/>
        <v>189.06785714285715</v>
      </c>
      <c r="AL254" s="90">
        <f t="shared" si="49"/>
        <v>146.91999999999999</v>
      </c>
      <c r="AN254" s="86">
        <v>2020</v>
      </c>
      <c r="AO254" s="91">
        <f t="shared" si="42"/>
        <v>-1.1348590883296938E-3</v>
      </c>
      <c r="AP254" s="92">
        <f t="shared" si="43"/>
        <v>-8.2745993274692159E-4</v>
      </c>
      <c r="AQ254" s="93">
        <f t="shared" si="44"/>
        <v>-5.4024443227115003E-4</v>
      </c>
      <c r="AR254" s="94">
        <f t="shared" si="45"/>
        <v>-1.0938897748021818E-4</v>
      </c>
      <c r="AS254" s="7">
        <f t="shared" si="50"/>
        <v>8.2199841740634595E-3</v>
      </c>
      <c r="AU254" s="86">
        <v>2020</v>
      </c>
      <c r="AV254" s="91">
        <f t="shared" si="51"/>
        <v>-1.0077470554892298E-3</v>
      </c>
      <c r="AW254" s="92">
        <f t="shared" si="52"/>
        <v>-2.9140018373424682E-3</v>
      </c>
      <c r="AX254" s="93">
        <f t="shared" si="53"/>
        <v>9.1509644435886796E-4</v>
      </c>
      <c r="AY254" s="94">
        <f t="shared" si="54"/>
        <v>3.9707235405088857E-3</v>
      </c>
      <c r="AZ254" s="7">
        <f t="shared" si="55"/>
        <v>1.1250843166424903E-2</v>
      </c>
    </row>
    <row r="255" spans="1:52" x14ac:dyDescent="0.25">
      <c r="A255" s="7">
        <v>253</v>
      </c>
      <c r="B255" s="82">
        <v>5517.01</v>
      </c>
      <c r="C255" s="43">
        <v>496.45</v>
      </c>
      <c r="D255" s="35">
        <v>302.3</v>
      </c>
      <c r="E255" s="41">
        <v>851.4</v>
      </c>
      <c r="F255" s="36">
        <v>92.04</v>
      </c>
      <c r="G255" s="39">
        <v>116.95</v>
      </c>
      <c r="H255" s="45">
        <v>128.65</v>
      </c>
      <c r="I255" s="36">
        <v>118.65</v>
      </c>
      <c r="J255" s="36">
        <v>35.89</v>
      </c>
      <c r="K255" s="46">
        <v>111.16</v>
      </c>
      <c r="L255" s="36">
        <v>77.91</v>
      </c>
      <c r="M255" s="47">
        <v>43.8</v>
      </c>
      <c r="N255" s="33">
        <v>438</v>
      </c>
      <c r="O255" s="47">
        <v>19.649999999999999</v>
      </c>
      <c r="P255" s="33">
        <v>82.36</v>
      </c>
      <c r="Q255" s="47">
        <v>53.64</v>
      </c>
      <c r="R255" s="33">
        <v>10.52</v>
      </c>
      <c r="S255" s="33">
        <v>75.38</v>
      </c>
      <c r="T255" s="33">
        <v>37.369999999999997</v>
      </c>
      <c r="U255" s="33">
        <v>12.6</v>
      </c>
      <c r="V255" s="56">
        <v>17.27</v>
      </c>
      <c r="W255" s="38">
        <v>17.27</v>
      </c>
      <c r="X255" s="36">
        <v>9.75</v>
      </c>
      <c r="Y255" s="41">
        <v>32.67</v>
      </c>
      <c r="Z255" s="45">
        <v>72.3</v>
      </c>
      <c r="AA255" s="39">
        <v>552.70000000000005</v>
      </c>
      <c r="AB255" s="36">
        <v>157.75</v>
      </c>
      <c r="AC255" s="36"/>
      <c r="AD255" s="41">
        <v>26.38</v>
      </c>
      <c r="AE255" s="39">
        <v>122.5</v>
      </c>
      <c r="AG255" s="86">
        <v>2020</v>
      </c>
      <c r="AH255" s="86"/>
      <c r="AI255" s="87">
        <f t="shared" si="46"/>
        <v>264.05</v>
      </c>
      <c r="AJ255" s="88">
        <f t="shared" si="47"/>
        <v>283.76666666666665</v>
      </c>
      <c r="AK255" s="89">
        <f t="shared" si="48"/>
        <v>188.96571428571428</v>
      </c>
      <c r="AL255" s="90">
        <f t="shared" si="49"/>
        <v>146.90392857142859</v>
      </c>
      <c r="AN255" s="86">
        <v>2020</v>
      </c>
      <c r="AO255" s="91">
        <f t="shared" si="42"/>
        <v>3.3263902038755171E-2</v>
      </c>
      <c r="AP255" s="92">
        <f t="shared" si="43"/>
        <v>2.6635733583930475E-2</v>
      </c>
      <c r="AQ255" s="93">
        <f t="shared" si="44"/>
        <v>2.1474039130303241E-2</v>
      </c>
      <c r="AR255" s="94">
        <f t="shared" si="45"/>
        <v>1.7827491728072992E-2</v>
      </c>
      <c r="AS255" s="7">
        <f t="shared" si="50"/>
        <v>5.5990473100464592E-3</v>
      </c>
      <c r="AU255" s="86">
        <v>2020</v>
      </c>
      <c r="AV255" s="91">
        <f t="shared" si="51"/>
        <v>-1.1348590883296938E-3</v>
      </c>
      <c r="AW255" s="92">
        <f t="shared" si="52"/>
        <v>-8.2745993274692159E-4</v>
      </c>
      <c r="AX255" s="93">
        <f t="shared" si="53"/>
        <v>-5.4024443227115003E-4</v>
      </c>
      <c r="AY255" s="94">
        <f t="shared" si="54"/>
        <v>-1.0938897748021818E-4</v>
      </c>
      <c r="AZ255" s="7">
        <f t="shared" si="55"/>
        <v>8.2199841740634595E-3</v>
      </c>
    </row>
    <row r="256" spans="1:52" x14ac:dyDescent="0.25">
      <c r="A256" s="7">
        <v>254</v>
      </c>
      <c r="B256" s="82">
        <v>5547.9</v>
      </c>
      <c r="C256" s="43">
        <v>504</v>
      </c>
      <c r="D256" s="35">
        <v>309.10000000000002</v>
      </c>
      <c r="E256" s="41">
        <v>869.2</v>
      </c>
      <c r="F256" s="36">
        <v>91.98</v>
      </c>
      <c r="G256" s="39">
        <v>120.6</v>
      </c>
      <c r="H256" s="45">
        <v>128.30000000000001</v>
      </c>
      <c r="I256" s="36">
        <v>119.95</v>
      </c>
      <c r="J256" s="36">
        <v>35.85</v>
      </c>
      <c r="K256" s="46">
        <v>112.73</v>
      </c>
      <c r="L256" s="36">
        <v>78.23</v>
      </c>
      <c r="M256" s="47">
        <v>43.63</v>
      </c>
      <c r="N256" s="33">
        <v>442</v>
      </c>
      <c r="O256" s="47">
        <v>19.73</v>
      </c>
      <c r="P256" s="33">
        <v>83.84</v>
      </c>
      <c r="Q256" s="47">
        <v>54.48</v>
      </c>
      <c r="R256" s="33">
        <v>10.45</v>
      </c>
      <c r="S256" s="33">
        <v>75.680000000000007</v>
      </c>
      <c r="T256" s="33">
        <v>38.35</v>
      </c>
      <c r="U256" s="33">
        <v>12.9</v>
      </c>
      <c r="V256" s="56">
        <v>17.170000000000002</v>
      </c>
      <c r="W256" s="38">
        <v>17.170000000000002</v>
      </c>
      <c r="X256" s="36">
        <v>9.81</v>
      </c>
      <c r="Y256" s="41">
        <v>33.56</v>
      </c>
      <c r="Z256" s="45">
        <v>74.34</v>
      </c>
      <c r="AA256" s="39">
        <v>571.4</v>
      </c>
      <c r="AB256" s="36">
        <v>159</v>
      </c>
      <c r="AC256" s="36"/>
      <c r="AD256" s="41">
        <v>26.69</v>
      </c>
      <c r="AE256" s="39">
        <v>126.5</v>
      </c>
      <c r="AG256" s="86">
        <v>2020</v>
      </c>
      <c r="AH256" s="86"/>
      <c r="AI256" s="87">
        <f t="shared" si="46"/>
        <v>272.83333333333331</v>
      </c>
      <c r="AJ256" s="88">
        <f t="shared" si="47"/>
        <v>291.32499999999999</v>
      </c>
      <c r="AK256" s="89">
        <f t="shared" si="48"/>
        <v>193.02357142857142</v>
      </c>
      <c r="AL256" s="90">
        <f t="shared" si="49"/>
        <v>149.52285714285716</v>
      </c>
      <c r="AN256" s="86">
        <v>2020</v>
      </c>
      <c r="AO256" s="91">
        <f t="shared" si="42"/>
        <v>6.2309102015884387E-3</v>
      </c>
      <c r="AP256" s="92">
        <f t="shared" si="43"/>
        <v>1.0412197145227358E-2</v>
      </c>
      <c r="AQ256" s="93">
        <f t="shared" si="44"/>
        <v>9.8840630122894509E-3</v>
      </c>
      <c r="AR256" s="94">
        <f t="shared" si="45"/>
        <v>9.9077064185120866E-3</v>
      </c>
      <c r="AS256" s="7">
        <f t="shared" si="50"/>
        <v>1.0065069665999774E-2</v>
      </c>
      <c r="AU256" s="86">
        <v>2020</v>
      </c>
      <c r="AV256" s="91">
        <f t="shared" si="51"/>
        <v>3.3263902038755171E-2</v>
      </c>
      <c r="AW256" s="92">
        <f t="shared" si="52"/>
        <v>2.6635733583930475E-2</v>
      </c>
      <c r="AX256" s="93">
        <f t="shared" si="53"/>
        <v>2.1474039130303241E-2</v>
      </c>
      <c r="AY256" s="94">
        <f t="shared" si="54"/>
        <v>1.7827491728072992E-2</v>
      </c>
      <c r="AZ256" s="7">
        <f t="shared" si="55"/>
        <v>5.5990473100464592E-3</v>
      </c>
    </row>
    <row r="257" spans="1:52" x14ac:dyDescent="0.25">
      <c r="A257" s="7">
        <v>255</v>
      </c>
      <c r="B257" s="82">
        <v>5603.74</v>
      </c>
      <c r="C257" s="43">
        <v>512.79999999999995</v>
      </c>
      <c r="D257" s="35">
        <v>312.2</v>
      </c>
      <c r="E257" s="41">
        <v>882.6</v>
      </c>
      <c r="F257" s="36">
        <v>93.07</v>
      </c>
      <c r="G257" s="39">
        <v>120.65</v>
      </c>
      <c r="H257" s="45">
        <v>129.15</v>
      </c>
      <c r="I257" s="36">
        <v>120.5</v>
      </c>
      <c r="J257" s="36">
        <v>35.770000000000003</v>
      </c>
      <c r="K257" s="46">
        <v>112.27</v>
      </c>
      <c r="L257" s="36">
        <v>78.790000000000006</v>
      </c>
      <c r="M257" s="47">
        <v>43.65</v>
      </c>
      <c r="N257" s="33">
        <v>450</v>
      </c>
      <c r="O257" s="47">
        <v>19.739999999999998</v>
      </c>
      <c r="P257" s="33">
        <v>83.12</v>
      </c>
      <c r="Q257" s="47">
        <v>54.54</v>
      </c>
      <c r="R257" s="33">
        <v>10.46</v>
      </c>
      <c r="S257" s="33">
        <v>76.319999999999993</v>
      </c>
      <c r="T257" s="33">
        <v>38.130000000000003</v>
      </c>
      <c r="U257" s="33">
        <v>12.76</v>
      </c>
      <c r="V257" s="56">
        <v>17.079999999999998</v>
      </c>
      <c r="W257" s="38">
        <v>17.079999999999998</v>
      </c>
      <c r="X257" s="36">
        <v>9.83</v>
      </c>
      <c r="Y257" s="41">
        <v>33.369999999999997</v>
      </c>
      <c r="Z257" s="45">
        <v>73.66</v>
      </c>
      <c r="AA257" s="39">
        <v>577.5</v>
      </c>
      <c r="AB257" s="36">
        <v>161.05000000000001</v>
      </c>
      <c r="AC257" s="36"/>
      <c r="AD257" s="41">
        <v>26.58</v>
      </c>
      <c r="AE257" s="39">
        <v>125.45</v>
      </c>
      <c r="AG257" s="86">
        <v>2020</v>
      </c>
      <c r="AH257" s="86"/>
      <c r="AI257" s="87">
        <f t="shared" si="46"/>
        <v>274.53333333333336</v>
      </c>
      <c r="AJ257" s="88">
        <f t="shared" si="47"/>
        <v>294.35833333333335</v>
      </c>
      <c r="AK257" s="89">
        <f t="shared" si="48"/>
        <v>194.93142857142857</v>
      </c>
      <c r="AL257" s="90">
        <f t="shared" si="49"/>
        <v>151.00428571428571</v>
      </c>
      <c r="AN257" s="86">
        <v>2020</v>
      </c>
      <c r="AO257" s="91">
        <f t="shared" si="42"/>
        <v>1.6391452161243322E-2</v>
      </c>
      <c r="AP257" s="92">
        <f t="shared" si="43"/>
        <v>8.4760637544940599E-3</v>
      </c>
      <c r="AQ257" s="93">
        <f t="shared" si="44"/>
        <v>5.0567232433383624E-3</v>
      </c>
      <c r="AR257" s="94">
        <f t="shared" si="45"/>
        <v>2.3249103620523628E-3</v>
      </c>
      <c r="AS257" s="7">
        <f t="shared" si="50"/>
        <v>-1.7184951478833974E-3</v>
      </c>
      <c r="AU257" s="86">
        <v>2020</v>
      </c>
      <c r="AV257" s="91">
        <f t="shared" si="51"/>
        <v>6.2309102015884387E-3</v>
      </c>
      <c r="AW257" s="92">
        <f t="shared" si="52"/>
        <v>1.0412197145227358E-2</v>
      </c>
      <c r="AX257" s="93">
        <f t="shared" si="53"/>
        <v>9.8840630122894509E-3</v>
      </c>
      <c r="AY257" s="94">
        <f t="shared" si="54"/>
        <v>9.9077064185120866E-3</v>
      </c>
      <c r="AZ257" s="7">
        <f t="shared" si="55"/>
        <v>1.0065069665999774E-2</v>
      </c>
    </row>
    <row r="258" spans="1:52" x14ac:dyDescent="0.25">
      <c r="A258" s="7">
        <v>256</v>
      </c>
      <c r="B258" s="82">
        <v>5594.11</v>
      </c>
      <c r="C258" s="43">
        <v>513.1</v>
      </c>
      <c r="D258" s="35">
        <v>313.2</v>
      </c>
      <c r="E258" s="41">
        <v>884</v>
      </c>
      <c r="F258" s="36">
        <v>91.25</v>
      </c>
      <c r="G258" s="39">
        <v>120.85</v>
      </c>
      <c r="H258" s="45">
        <v>128.85</v>
      </c>
      <c r="I258" s="36">
        <v>119</v>
      </c>
      <c r="J258" s="36">
        <v>35.590000000000003</v>
      </c>
      <c r="K258" s="46">
        <v>111.82</v>
      </c>
      <c r="L258" s="36">
        <v>78.430000000000007</v>
      </c>
      <c r="M258" s="47">
        <v>43.31</v>
      </c>
      <c r="N258" s="33">
        <v>451.2</v>
      </c>
      <c r="O258" s="47">
        <v>19.68</v>
      </c>
      <c r="P258" s="33">
        <v>83.02</v>
      </c>
      <c r="Q258" s="47">
        <v>54.24</v>
      </c>
      <c r="R258" s="33">
        <v>10.37</v>
      </c>
      <c r="S258" s="33">
        <v>75.44</v>
      </c>
      <c r="T258" s="33">
        <v>38.03</v>
      </c>
      <c r="U258" s="33">
        <v>12.7</v>
      </c>
      <c r="V258" s="56">
        <v>16.98</v>
      </c>
      <c r="W258" s="38">
        <v>16.98</v>
      </c>
      <c r="X258" s="36">
        <v>9.8000000000000007</v>
      </c>
      <c r="Y258" s="41">
        <v>33.51</v>
      </c>
      <c r="Z258" s="45">
        <v>73.739999999999995</v>
      </c>
      <c r="AA258" s="39">
        <v>588</v>
      </c>
      <c r="AB258" s="36">
        <v>160.1</v>
      </c>
      <c r="AC258" s="36"/>
      <c r="AD258" s="41">
        <v>26.51</v>
      </c>
      <c r="AE258" s="39">
        <v>128.25</v>
      </c>
      <c r="AG258" s="86">
        <v>2020</v>
      </c>
      <c r="AH258" s="86"/>
      <c r="AI258" s="87">
        <f t="shared" si="46"/>
        <v>279.03333333333336</v>
      </c>
      <c r="AJ258" s="88">
        <f t="shared" si="47"/>
        <v>296.8533333333333</v>
      </c>
      <c r="AK258" s="89">
        <f t="shared" si="48"/>
        <v>195.91714285714286</v>
      </c>
      <c r="AL258" s="90">
        <f t="shared" si="49"/>
        <v>151.35535714285717</v>
      </c>
      <c r="AN258" s="86">
        <v>2020</v>
      </c>
      <c r="AO258" s="91">
        <f t="shared" si="42"/>
        <v>2.8670409747937682E-3</v>
      </c>
      <c r="AP258" s="92">
        <f t="shared" si="43"/>
        <v>-1.4316834351417802E-3</v>
      </c>
      <c r="AQ258" s="93">
        <f t="shared" si="44"/>
        <v>-3.0880401335841158E-3</v>
      </c>
      <c r="AR258" s="94">
        <f t="shared" si="45"/>
        <v>-4.4195896600955258E-3</v>
      </c>
      <c r="AS258" s="7">
        <f t="shared" si="50"/>
        <v>-7.6330283101333045E-3</v>
      </c>
      <c r="AU258" s="86">
        <v>2020</v>
      </c>
      <c r="AV258" s="91">
        <f t="shared" si="51"/>
        <v>1.6391452161243322E-2</v>
      </c>
      <c r="AW258" s="92">
        <f t="shared" si="52"/>
        <v>8.4760637544940599E-3</v>
      </c>
      <c r="AX258" s="93">
        <f t="shared" si="53"/>
        <v>5.0567232433383624E-3</v>
      </c>
      <c r="AY258" s="94">
        <f t="shared" si="54"/>
        <v>2.3249103620523628E-3</v>
      </c>
      <c r="AZ258" s="7">
        <f t="shared" si="55"/>
        <v>-1.7184951478833974E-3</v>
      </c>
    </row>
    <row r="259" spans="1:52" x14ac:dyDescent="0.25">
      <c r="A259" s="7">
        <v>257</v>
      </c>
      <c r="B259" s="82">
        <v>5551.41</v>
      </c>
      <c r="C259" s="43">
        <v>510.9</v>
      </c>
      <c r="D259" s="35">
        <v>310.8</v>
      </c>
      <c r="E259" s="41">
        <v>879.6</v>
      </c>
      <c r="F259" s="36">
        <v>89.78</v>
      </c>
      <c r="G259" s="39">
        <v>118.3</v>
      </c>
      <c r="H259" s="45">
        <v>127.55</v>
      </c>
      <c r="I259" s="36">
        <v>115.95</v>
      </c>
      <c r="J259" s="36">
        <v>35.299999999999997</v>
      </c>
      <c r="K259" s="46">
        <v>110.95</v>
      </c>
      <c r="L259" s="36">
        <v>78.27</v>
      </c>
      <c r="M259" s="47">
        <v>43.11</v>
      </c>
      <c r="N259" s="33">
        <v>454.6</v>
      </c>
      <c r="O259" s="47">
        <v>19.510000000000002</v>
      </c>
      <c r="P259" s="33">
        <v>81.36</v>
      </c>
      <c r="Q259" s="47">
        <v>53.76</v>
      </c>
      <c r="R259" s="33">
        <v>10.32</v>
      </c>
      <c r="S259" s="33">
        <v>74.900000000000006</v>
      </c>
      <c r="T259" s="33">
        <v>37.5</v>
      </c>
      <c r="U259" s="33">
        <v>12.52</v>
      </c>
      <c r="V259" s="56">
        <v>17.02</v>
      </c>
      <c r="W259" s="38">
        <v>17.02</v>
      </c>
      <c r="X259" s="36">
        <v>9.73</v>
      </c>
      <c r="Y259" s="41">
        <v>33.229999999999997</v>
      </c>
      <c r="Z259" s="45">
        <v>73</v>
      </c>
      <c r="AA259" s="39">
        <v>594.4</v>
      </c>
      <c r="AB259" s="36">
        <v>156.80000000000001</v>
      </c>
      <c r="AC259" s="36"/>
      <c r="AD259" s="41">
        <v>26.24</v>
      </c>
      <c r="AE259" s="39">
        <v>126.8</v>
      </c>
      <c r="AG259" s="86">
        <v>2020</v>
      </c>
      <c r="AH259" s="86"/>
      <c r="AI259" s="87">
        <f t="shared" si="46"/>
        <v>279.83333333333331</v>
      </c>
      <c r="AJ259" s="88">
        <f t="shared" si="47"/>
        <v>296.42833333333334</v>
      </c>
      <c r="AK259" s="89">
        <f t="shared" si="48"/>
        <v>195.31214285714287</v>
      </c>
      <c r="AL259" s="90">
        <f t="shared" si="49"/>
        <v>150.68642857142854</v>
      </c>
      <c r="AN259" s="86">
        <v>2020</v>
      </c>
      <c r="AO259" s="91">
        <f t="shared" ref="AO259:AO322" si="56">(AI260-AI259)/AI259</f>
        <v>-1.0363311494937383E-2</v>
      </c>
      <c r="AP259" s="92">
        <f t="shared" ref="AP259:AP322" si="57">(AJ260-AJ259)/AJ259</f>
        <v>-1.675503353817965E-3</v>
      </c>
      <c r="AQ259" s="93">
        <f t="shared" ref="AQ259:AQ322" si="58">(AK260-AK259)/AK259</f>
        <v>1.4445740700782328E-3</v>
      </c>
      <c r="AR259" s="94">
        <f t="shared" ref="AR259:AR322" si="59">(AL260-AL259)/AL259</f>
        <v>1.8131313370721802E-3</v>
      </c>
      <c r="AS259" s="7">
        <f t="shared" si="50"/>
        <v>2.9830259339519872E-3</v>
      </c>
      <c r="AU259" s="86">
        <v>2020</v>
      </c>
      <c r="AV259" s="91">
        <f t="shared" si="51"/>
        <v>2.8670409747937682E-3</v>
      </c>
      <c r="AW259" s="92">
        <f t="shared" si="52"/>
        <v>-1.4316834351417802E-3</v>
      </c>
      <c r="AX259" s="93">
        <f t="shared" si="53"/>
        <v>-3.0880401335841158E-3</v>
      </c>
      <c r="AY259" s="94">
        <f t="shared" si="54"/>
        <v>-4.4195896600955258E-3</v>
      </c>
      <c r="AZ259" s="7">
        <f t="shared" si="55"/>
        <v>-7.6330283101333045E-3</v>
      </c>
    </row>
    <row r="260" spans="1:52" x14ac:dyDescent="0.25">
      <c r="A260" s="7">
        <v>258</v>
      </c>
      <c r="B260" s="82">
        <v>5567.97</v>
      </c>
      <c r="C260" s="43">
        <v>512.1</v>
      </c>
      <c r="D260" s="35">
        <v>311.7</v>
      </c>
      <c r="E260" s="41">
        <v>884.4</v>
      </c>
      <c r="F260" s="36">
        <v>89.89</v>
      </c>
      <c r="G260" s="39">
        <v>121.75</v>
      </c>
      <c r="H260" s="45">
        <v>128.75</v>
      </c>
      <c r="I260" s="36">
        <v>116.15</v>
      </c>
      <c r="J260" s="36">
        <v>34.590000000000003</v>
      </c>
      <c r="K260" s="46">
        <v>112.77</v>
      </c>
      <c r="L260" s="36">
        <v>78.569999999999993</v>
      </c>
      <c r="M260" s="47">
        <v>43.01</v>
      </c>
      <c r="N260" s="33">
        <v>453</v>
      </c>
      <c r="O260" s="47">
        <v>19.440000000000001</v>
      </c>
      <c r="P260" s="33">
        <v>82.72</v>
      </c>
      <c r="Q260" s="47">
        <v>54.4</v>
      </c>
      <c r="R260" s="33">
        <v>10.220000000000001</v>
      </c>
      <c r="S260" s="33">
        <v>75.180000000000007</v>
      </c>
      <c r="T260" s="33">
        <v>38.369999999999997</v>
      </c>
      <c r="U260" s="33">
        <v>12.81</v>
      </c>
      <c r="V260" s="56">
        <v>16.7</v>
      </c>
      <c r="W260" s="38">
        <v>16.7</v>
      </c>
      <c r="X260" s="36">
        <v>9.9499999999999993</v>
      </c>
      <c r="Y260" s="41">
        <v>33.700000000000003</v>
      </c>
      <c r="Z260" s="45">
        <v>75.56</v>
      </c>
      <c r="AA260" s="39">
        <v>580.70000000000005</v>
      </c>
      <c r="AB260" s="36">
        <v>158.69999999999999</v>
      </c>
      <c r="AC260" s="36"/>
      <c r="AD260" s="41">
        <v>26.69</v>
      </c>
      <c r="AE260" s="39">
        <v>128.35</v>
      </c>
      <c r="AG260" s="86">
        <v>2021</v>
      </c>
      <c r="AH260" s="86"/>
      <c r="AI260" s="87">
        <f t="shared" ref="AI260:AI323" si="60">AVERAGE(G260,AA260,AE260)</f>
        <v>276.93333333333334</v>
      </c>
      <c r="AJ260" s="88">
        <f t="shared" ref="AJ260:AJ323" si="61">AVERAGE(E260,Y260,AD260,G260,AA260,AE260)</f>
        <v>295.93166666666667</v>
      </c>
      <c r="AK260" s="89">
        <f t="shared" ref="AK260:AK323" si="62">AVERAGE(Z260,V260,Q260,O260,M260,K260,H260,C260,E260,Y260,AD260,G260,AA260,AE260)</f>
        <v>195.59428571428572</v>
      </c>
      <c r="AL260" s="90">
        <f t="shared" ref="AL260:AL323" si="63">AVERAGE(AC260,AB260,X260,W260,U260,T260,S260,R260,P260,N260,L260,J260,I260,F260,D260,Z260,V260,Q260,O260,M260,K260,H260,C260,E260,Y260,AD260,G260,AA260,AE260)</f>
        <v>150.95964285714288</v>
      </c>
      <c r="AN260" s="86">
        <v>2021</v>
      </c>
      <c r="AO260" s="91">
        <f t="shared" si="56"/>
        <v>-1.45642753972074E-2</v>
      </c>
      <c r="AP260" s="92">
        <f t="shared" si="57"/>
        <v>-1.5403330723872269E-2</v>
      </c>
      <c r="AQ260" s="93">
        <f t="shared" si="58"/>
        <v>-1.3018931315551175E-2</v>
      </c>
      <c r="AR260" s="94">
        <f t="shared" si="59"/>
        <v>-1.2112981946452247E-2</v>
      </c>
      <c r="AS260" s="7">
        <f t="shared" ref="AS260:AS323" si="64">(B261-B260)/B260</f>
        <v>-6.7331540938619806E-3</v>
      </c>
      <c r="AU260" s="86">
        <v>2021</v>
      </c>
      <c r="AV260" s="91">
        <f t="shared" ref="AV260:AV323" si="65">(AI260-AI259)/AI259</f>
        <v>-1.0363311494937383E-2</v>
      </c>
      <c r="AW260" s="92">
        <f t="shared" ref="AW260:AW323" si="66">(AJ260-AJ259)/AJ259</f>
        <v>-1.675503353817965E-3</v>
      </c>
      <c r="AX260" s="93">
        <f t="shared" ref="AX260:AX323" si="67">(AK260-AK259)/AK259</f>
        <v>1.4445740700782328E-3</v>
      </c>
      <c r="AY260" s="94">
        <f t="shared" ref="AY260:AY323" si="68">(AL260-AL259)/AL259</f>
        <v>1.8131313370721802E-3</v>
      </c>
      <c r="AZ260" s="7">
        <f t="shared" ref="AZ260:AZ323" si="69">(B260-B259)/B259</f>
        <v>2.9830259339519872E-3</v>
      </c>
    </row>
    <row r="261" spans="1:52" x14ac:dyDescent="0.25">
      <c r="A261" s="7">
        <v>259</v>
      </c>
      <c r="B261" s="82">
        <v>5530.48</v>
      </c>
      <c r="C261" s="43">
        <v>506.2</v>
      </c>
      <c r="D261" s="35">
        <v>308.5</v>
      </c>
      <c r="E261" s="41">
        <v>870</v>
      </c>
      <c r="F261" s="36">
        <v>89.83</v>
      </c>
      <c r="G261" s="39">
        <v>120.6</v>
      </c>
      <c r="H261" s="45">
        <v>127.4</v>
      </c>
      <c r="I261" s="36">
        <v>116.4</v>
      </c>
      <c r="J261" s="36">
        <v>35.49</v>
      </c>
      <c r="K261" s="46">
        <v>111.57</v>
      </c>
      <c r="L261" s="36">
        <v>78.56</v>
      </c>
      <c r="M261" s="47">
        <v>42.92</v>
      </c>
      <c r="N261" s="33">
        <v>443.4</v>
      </c>
      <c r="O261" s="47">
        <v>19.43</v>
      </c>
      <c r="P261" s="33">
        <v>81.319999999999993</v>
      </c>
      <c r="Q261" s="47">
        <v>54.6</v>
      </c>
      <c r="R261" s="33">
        <v>10.26</v>
      </c>
      <c r="S261" s="33">
        <v>76.22</v>
      </c>
      <c r="T261" s="33">
        <v>38.270000000000003</v>
      </c>
      <c r="U261" s="33">
        <v>12.62</v>
      </c>
      <c r="V261" s="56">
        <v>16.809999999999999</v>
      </c>
      <c r="W261" s="38">
        <v>16.809999999999999</v>
      </c>
      <c r="X261" s="36">
        <v>9.92</v>
      </c>
      <c r="Y261" s="41">
        <v>33.409999999999997</v>
      </c>
      <c r="Z261" s="45">
        <v>75.5</v>
      </c>
      <c r="AA261" s="39">
        <v>571.5</v>
      </c>
      <c r="AB261" s="36">
        <v>155.4</v>
      </c>
      <c r="AC261" s="36"/>
      <c r="AD261" s="41">
        <v>26.13</v>
      </c>
      <c r="AE261" s="39">
        <v>126.6</v>
      </c>
      <c r="AG261" s="86">
        <v>2021</v>
      </c>
      <c r="AH261" s="86"/>
      <c r="AI261" s="87">
        <f t="shared" si="60"/>
        <v>272.90000000000003</v>
      </c>
      <c r="AJ261" s="88">
        <f t="shared" si="61"/>
        <v>291.37333333333328</v>
      </c>
      <c r="AK261" s="89">
        <f t="shared" si="62"/>
        <v>193.04785714285714</v>
      </c>
      <c r="AL261" s="90">
        <f t="shared" si="63"/>
        <v>149.13107142857143</v>
      </c>
      <c r="AN261" s="86">
        <v>2021</v>
      </c>
      <c r="AO261" s="91">
        <f t="shared" si="56"/>
        <v>6.7179675094661568E-3</v>
      </c>
      <c r="AP261" s="92">
        <f t="shared" si="57"/>
        <v>1.4700498787354091E-3</v>
      </c>
      <c r="AQ261" s="93">
        <f t="shared" si="58"/>
        <v>2.4679298619513985E-3</v>
      </c>
      <c r="AR261" s="94">
        <f t="shared" si="59"/>
        <v>4.0616236436309327E-3</v>
      </c>
      <c r="AS261" s="7">
        <f t="shared" si="64"/>
        <v>4.1424975770639741E-3</v>
      </c>
      <c r="AU261" s="86">
        <v>2021</v>
      </c>
      <c r="AV261" s="91">
        <f t="shared" si="65"/>
        <v>-1.45642753972074E-2</v>
      </c>
      <c r="AW261" s="92">
        <f t="shared" si="66"/>
        <v>-1.5403330723872269E-2</v>
      </c>
      <c r="AX261" s="93">
        <f t="shared" si="67"/>
        <v>-1.3018931315551175E-2</v>
      </c>
      <c r="AY261" s="94">
        <f t="shared" si="68"/>
        <v>-1.2112981946452247E-2</v>
      </c>
      <c r="AZ261" s="7">
        <f t="shared" si="69"/>
        <v>-6.7331540938619806E-3</v>
      </c>
    </row>
    <row r="262" spans="1:52" x14ac:dyDescent="0.25">
      <c r="A262" s="7">
        <v>260</v>
      </c>
      <c r="B262" s="82">
        <v>5553.39</v>
      </c>
      <c r="C262" s="43">
        <v>502.3</v>
      </c>
      <c r="D262" s="35">
        <v>308.8</v>
      </c>
      <c r="E262" s="41">
        <v>868</v>
      </c>
      <c r="F262" s="36">
        <v>90.17</v>
      </c>
      <c r="G262" s="39">
        <v>123.95</v>
      </c>
      <c r="H262" s="45">
        <v>128.5</v>
      </c>
      <c r="I262" s="36">
        <v>116.3</v>
      </c>
      <c r="J262" s="36">
        <v>37.06</v>
      </c>
      <c r="K262" s="46">
        <v>111.82</v>
      </c>
      <c r="L262" s="36">
        <v>78.08</v>
      </c>
      <c r="M262" s="47">
        <v>45.29</v>
      </c>
      <c r="N262" s="33">
        <v>448</v>
      </c>
      <c r="O262" s="47">
        <v>20.260000000000002</v>
      </c>
      <c r="P262" s="33">
        <v>84.44</v>
      </c>
      <c r="Q262" s="47">
        <v>55.08</v>
      </c>
      <c r="R262" s="33">
        <v>10.67</v>
      </c>
      <c r="S262" s="33">
        <v>75.44</v>
      </c>
      <c r="T262" s="33">
        <v>40</v>
      </c>
      <c r="U262" s="33">
        <v>13.13</v>
      </c>
      <c r="V262" s="56">
        <v>17.96</v>
      </c>
      <c r="W262" s="38">
        <v>17.96</v>
      </c>
      <c r="X262" s="36">
        <v>10.09</v>
      </c>
      <c r="Y262" s="41">
        <v>32.75</v>
      </c>
      <c r="Z262" s="45">
        <v>77.319999999999993</v>
      </c>
      <c r="AA262" s="39">
        <v>575.20000000000005</v>
      </c>
      <c r="AB262" s="36">
        <v>153.15</v>
      </c>
      <c r="AC262" s="36"/>
      <c r="AD262" s="41">
        <v>25.86</v>
      </c>
      <c r="AE262" s="39">
        <v>125.05</v>
      </c>
      <c r="AG262" s="86">
        <v>2021</v>
      </c>
      <c r="AH262" s="86"/>
      <c r="AI262" s="87">
        <f t="shared" si="60"/>
        <v>274.73333333333335</v>
      </c>
      <c r="AJ262" s="88">
        <f t="shared" si="61"/>
        <v>291.80166666666668</v>
      </c>
      <c r="AK262" s="89">
        <f t="shared" si="62"/>
        <v>193.52428571428572</v>
      </c>
      <c r="AL262" s="90">
        <f t="shared" si="63"/>
        <v>149.73678571428573</v>
      </c>
      <c r="AN262" s="86">
        <v>2021</v>
      </c>
      <c r="AO262" s="91">
        <f t="shared" si="56"/>
        <v>3.9432176656150723E-3</v>
      </c>
      <c r="AP262" s="92">
        <f t="shared" si="57"/>
        <v>6.5284068516856973E-3</v>
      </c>
      <c r="AQ262" s="93">
        <f t="shared" si="58"/>
        <v>1.040843895561276E-2</v>
      </c>
      <c r="AR262" s="94">
        <f t="shared" si="59"/>
        <v>1.0093902872421243E-2</v>
      </c>
      <c r="AS262" s="7">
        <f t="shared" si="64"/>
        <v>1.370334156254098E-2</v>
      </c>
      <c r="AU262" s="86">
        <v>2021</v>
      </c>
      <c r="AV262" s="91">
        <f t="shared" si="65"/>
        <v>6.7179675094661568E-3</v>
      </c>
      <c r="AW262" s="92">
        <f t="shared" si="66"/>
        <v>1.4700498787354091E-3</v>
      </c>
      <c r="AX262" s="93">
        <f t="shared" si="67"/>
        <v>2.4679298619513985E-3</v>
      </c>
      <c r="AY262" s="94">
        <f t="shared" si="68"/>
        <v>4.0616236436309327E-3</v>
      </c>
      <c r="AZ262" s="7">
        <f t="shared" si="69"/>
        <v>4.1424975770639741E-3</v>
      </c>
    </row>
    <row r="263" spans="1:52" x14ac:dyDescent="0.25">
      <c r="A263" s="7">
        <v>261</v>
      </c>
      <c r="B263" s="82">
        <v>5629.49</v>
      </c>
      <c r="C263" s="43">
        <v>515.29999999999995</v>
      </c>
      <c r="D263" s="35">
        <v>307.60000000000002</v>
      </c>
      <c r="E263" s="41">
        <v>875.4</v>
      </c>
      <c r="F263" s="36">
        <v>89.62</v>
      </c>
      <c r="G263" s="39">
        <v>126.5</v>
      </c>
      <c r="H263" s="45">
        <v>128.65</v>
      </c>
      <c r="I263" s="36">
        <v>115.8</v>
      </c>
      <c r="J263" s="36">
        <v>37.46</v>
      </c>
      <c r="K263" s="46">
        <v>112.69</v>
      </c>
      <c r="L263" s="36">
        <v>77.3</v>
      </c>
      <c r="M263" s="47">
        <v>46.31</v>
      </c>
      <c r="N263" s="33">
        <v>460</v>
      </c>
      <c r="O263" s="47">
        <v>20.39</v>
      </c>
      <c r="P263" s="33">
        <v>84.58</v>
      </c>
      <c r="Q263" s="47">
        <v>54.22</v>
      </c>
      <c r="R263" s="33">
        <v>10.75</v>
      </c>
      <c r="S263" s="33">
        <v>74.599999999999994</v>
      </c>
      <c r="T263" s="33">
        <v>42.48</v>
      </c>
      <c r="U263" s="33">
        <v>13.07</v>
      </c>
      <c r="V263" s="56">
        <v>18.14</v>
      </c>
      <c r="W263" s="38">
        <v>18.14</v>
      </c>
      <c r="X263" s="36">
        <v>10.31</v>
      </c>
      <c r="Y263" s="41">
        <v>32.65</v>
      </c>
      <c r="Z263" s="45">
        <v>79.599999999999994</v>
      </c>
      <c r="AA263" s="39">
        <v>577.4</v>
      </c>
      <c r="AB263" s="36">
        <v>155.69999999999999</v>
      </c>
      <c r="AC263" s="36"/>
      <c r="AD263" s="41">
        <v>26.74</v>
      </c>
      <c r="AE263" s="39">
        <v>123.55</v>
      </c>
      <c r="AG263" s="86">
        <v>2021</v>
      </c>
      <c r="AH263" s="86"/>
      <c r="AI263" s="87">
        <f t="shared" si="60"/>
        <v>275.81666666666666</v>
      </c>
      <c r="AJ263" s="88">
        <f t="shared" si="61"/>
        <v>293.70666666666665</v>
      </c>
      <c r="AK263" s="89">
        <f t="shared" si="62"/>
        <v>195.53857142857143</v>
      </c>
      <c r="AL263" s="90">
        <f t="shared" si="63"/>
        <v>151.24821428571428</v>
      </c>
      <c r="AN263" s="86">
        <v>2021</v>
      </c>
      <c r="AO263" s="91">
        <f t="shared" si="56"/>
        <v>1.6556891655084886E-2</v>
      </c>
      <c r="AP263" s="92">
        <f t="shared" si="57"/>
        <v>1.5173869620482963E-2</v>
      </c>
      <c r="AQ263" s="93">
        <f t="shared" si="58"/>
        <v>1.4019886467412347E-2</v>
      </c>
      <c r="AR263" s="94">
        <f t="shared" si="59"/>
        <v>1.1582191053022887E-2</v>
      </c>
      <c r="AS263" s="7">
        <f t="shared" si="64"/>
        <v>8.2884950501732578E-3</v>
      </c>
      <c r="AU263" s="86">
        <v>2021</v>
      </c>
      <c r="AV263" s="91">
        <f t="shared" si="65"/>
        <v>3.9432176656150723E-3</v>
      </c>
      <c r="AW263" s="92">
        <f t="shared" si="66"/>
        <v>6.5284068516856973E-3</v>
      </c>
      <c r="AX263" s="93">
        <f t="shared" si="67"/>
        <v>1.040843895561276E-2</v>
      </c>
      <c r="AY263" s="94">
        <f t="shared" si="68"/>
        <v>1.0093902872421243E-2</v>
      </c>
      <c r="AZ263" s="7">
        <f t="shared" si="69"/>
        <v>1.370334156254098E-2</v>
      </c>
    </row>
    <row r="264" spans="1:52" x14ac:dyDescent="0.25">
      <c r="A264" s="7">
        <v>262</v>
      </c>
      <c r="B264" s="82">
        <v>5676.15</v>
      </c>
      <c r="C264" s="43">
        <v>525.29999999999995</v>
      </c>
      <c r="D264" s="35">
        <v>306.3</v>
      </c>
      <c r="E264" s="41">
        <v>887.4</v>
      </c>
      <c r="F264" s="36">
        <v>90.1</v>
      </c>
      <c r="G264" s="39">
        <v>127.85</v>
      </c>
      <c r="H264" s="45">
        <v>130.9</v>
      </c>
      <c r="I264" s="36">
        <v>116.35</v>
      </c>
      <c r="J264" s="36">
        <v>37.49</v>
      </c>
      <c r="K264" s="46">
        <v>113.35</v>
      </c>
      <c r="L264" s="36">
        <v>78.36</v>
      </c>
      <c r="M264" s="47">
        <v>45.29</v>
      </c>
      <c r="N264" s="33">
        <v>465.2</v>
      </c>
      <c r="O264" s="47">
        <v>20.36</v>
      </c>
      <c r="P264" s="33">
        <v>85.66</v>
      </c>
      <c r="Q264" s="47">
        <v>53.02</v>
      </c>
      <c r="R264" s="33">
        <v>10.67</v>
      </c>
      <c r="S264" s="33">
        <v>75.28</v>
      </c>
      <c r="T264" s="33">
        <v>43.47</v>
      </c>
      <c r="U264" s="33">
        <v>13.31</v>
      </c>
      <c r="V264" s="56">
        <v>17.78</v>
      </c>
      <c r="W264" s="38">
        <v>17.78</v>
      </c>
      <c r="X264" s="36">
        <v>10.16</v>
      </c>
      <c r="Y264" s="41">
        <v>33.43</v>
      </c>
      <c r="Z264" s="45">
        <v>80.94</v>
      </c>
      <c r="AA264" s="39">
        <v>586.29999999999995</v>
      </c>
      <c r="AB264" s="36">
        <v>157.94999999999999</v>
      </c>
      <c r="AC264" s="36"/>
      <c r="AD264" s="41">
        <v>27</v>
      </c>
      <c r="AE264" s="39">
        <v>127</v>
      </c>
      <c r="AG264" s="86">
        <v>2021</v>
      </c>
      <c r="AH264" s="86"/>
      <c r="AI264" s="87">
        <f t="shared" si="60"/>
        <v>280.38333333333333</v>
      </c>
      <c r="AJ264" s="88">
        <f t="shared" si="61"/>
        <v>298.1633333333333</v>
      </c>
      <c r="AK264" s="89">
        <f t="shared" si="62"/>
        <v>198.28</v>
      </c>
      <c r="AL264" s="90">
        <f t="shared" si="63"/>
        <v>152.99999999999997</v>
      </c>
      <c r="AN264" s="86">
        <v>2021</v>
      </c>
      <c r="AO264" s="91">
        <f t="shared" si="56"/>
        <v>-9.4513463710397694E-3</v>
      </c>
      <c r="AP264" s="92">
        <f t="shared" si="57"/>
        <v>-4.1867432838822508E-3</v>
      </c>
      <c r="AQ264" s="93">
        <f t="shared" si="58"/>
        <v>-5.1694573330642391E-3</v>
      </c>
      <c r="AR264" s="94">
        <f t="shared" si="59"/>
        <v>-5.2287581699341588E-3</v>
      </c>
      <c r="AS264" s="7">
        <f t="shared" si="64"/>
        <v>-8.2256459043541143E-3</v>
      </c>
      <c r="AU264" s="86">
        <v>2021</v>
      </c>
      <c r="AV264" s="91">
        <f t="shared" si="65"/>
        <v>1.6556891655084886E-2</v>
      </c>
      <c r="AW264" s="92">
        <f t="shared" si="66"/>
        <v>1.5173869620482963E-2</v>
      </c>
      <c r="AX264" s="93">
        <f t="shared" si="67"/>
        <v>1.4019886467412347E-2</v>
      </c>
      <c r="AY264" s="94">
        <f t="shared" si="68"/>
        <v>1.1582191053022887E-2</v>
      </c>
      <c r="AZ264" s="7">
        <f t="shared" si="69"/>
        <v>8.2884950501732578E-3</v>
      </c>
    </row>
    <row r="265" spans="1:52" x14ac:dyDescent="0.25">
      <c r="A265" s="7">
        <v>263</v>
      </c>
      <c r="B265" s="82">
        <v>5629.46</v>
      </c>
      <c r="C265" s="43">
        <v>522.4</v>
      </c>
      <c r="D265" s="35">
        <v>305.10000000000002</v>
      </c>
      <c r="E265" s="41">
        <v>888.2</v>
      </c>
      <c r="F265" s="36">
        <v>89.78</v>
      </c>
      <c r="G265" s="39">
        <v>126.8</v>
      </c>
      <c r="H265" s="45">
        <v>129.35</v>
      </c>
      <c r="I265" s="36">
        <v>116.5</v>
      </c>
      <c r="J265" s="36">
        <v>36.92</v>
      </c>
      <c r="K265" s="46">
        <v>112.56</v>
      </c>
      <c r="L265" s="36">
        <v>78.81</v>
      </c>
      <c r="M265" s="47">
        <v>44.98</v>
      </c>
      <c r="N265" s="33">
        <v>464.2</v>
      </c>
      <c r="O265" s="47">
        <v>20.25</v>
      </c>
      <c r="P265" s="33">
        <v>82.48</v>
      </c>
      <c r="Q265" s="47">
        <v>52.68</v>
      </c>
      <c r="R265" s="33">
        <v>10.53</v>
      </c>
      <c r="S265" s="33">
        <v>75.2</v>
      </c>
      <c r="T265" s="33">
        <v>42.93</v>
      </c>
      <c r="U265" s="33">
        <v>13.17</v>
      </c>
      <c r="V265" s="56">
        <v>17.54</v>
      </c>
      <c r="W265" s="38">
        <v>17.54</v>
      </c>
      <c r="X265" s="36">
        <v>10.07</v>
      </c>
      <c r="Y265" s="41">
        <v>33.28</v>
      </c>
      <c r="Z265" s="45">
        <v>80.319999999999993</v>
      </c>
      <c r="AA265" s="39">
        <v>583.1</v>
      </c>
      <c r="AB265" s="36">
        <v>156.80000000000001</v>
      </c>
      <c r="AC265" s="36"/>
      <c r="AD265" s="41">
        <v>26.81</v>
      </c>
      <c r="AE265" s="39">
        <v>123.3</v>
      </c>
      <c r="AG265" s="86">
        <v>2021</v>
      </c>
      <c r="AH265" s="86"/>
      <c r="AI265" s="87">
        <f t="shared" si="60"/>
        <v>277.73333333333329</v>
      </c>
      <c r="AJ265" s="88">
        <f t="shared" si="61"/>
        <v>296.91500000000002</v>
      </c>
      <c r="AK265" s="89">
        <f t="shared" si="62"/>
        <v>197.25500000000002</v>
      </c>
      <c r="AL265" s="90">
        <f t="shared" si="63"/>
        <v>152.20000000000005</v>
      </c>
      <c r="AN265" s="86">
        <v>2021</v>
      </c>
      <c r="AO265" s="91">
        <f t="shared" si="56"/>
        <v>-9.4215074411906196E-3</v>
      </c>
      <c r="AP265" s="92">
        <f t="shared" si="57"/>
        <v>-6.2307394372127468E-3</v>
      </c>
      <c r="AQ265" s="93">
        <f t="shared" si="58"/>
        <v>-7.4703882211928909E-3</v>
      </c>
      <c r="AR265" s="94">
        <f t="shared" si="59"/>
        <v>-6.6219260371693563E-3</v>
      </c>
      <c r="AS265" s="7">
        <f t="shared" si="64"/>
        <v>1.2949732301144273E-3</v>
      </c>
      <c r="AU265" s="86">
        <v>2021</v>
      </c>
      <c r="AV265" s="91">
        <f t="shared" si="65"/>
        <v>-9.4513463710397694E-3</v>
      </c>
      <c r="AW265" s="92">
        <f t="shared" si="66"/>
        <v>-4.1867432838822508E-3</v>
      </c>
      <c r="AX265" s="93">
        <f t="shared" si="67"/>
        <v>-5.1694573330642391E-3</v>
      </c>
      <c r="AY265" s="94">
        <f t="shared" si="68"/>
        <v>-5.2287581699341588E-3</v>
      </c>
      <c r="AZ265" s="7">
        <f t="shared" si="69"/>
        <v>-8.2256459043541143E-3</v>
      </c>
    </row>
    <row r="266" spans="1:52" x14ac:dyDescent="0.25">
      <c r="A266" s="7">
        <v>264</v>
      </c>
      <c r="B266" s="82">
        <v>5636.75</v>
      </c>
      <c r="C266" s="43">
        <v>515.79999999999995</v>
      </c>
      <c r="D266" s="35">
        <v>300.5</v>
      </c>
      <c r="E266" s="41">
        <v>884.6</v>
      </c>
      <c r="F266" s="36">
        <v>89.96</v>
      </c>
      <c r="G266" s="39">
        <v>125.8</v>
      </c>
      <c r="H266" s="45">
        <v>128.5</v>
      </c>
      <c r="I266" s="36">
        <v>116.3</v>
      </c>
      <c r="J266" s="36">
        <v>37.049999999999997</v>
      </c>
      <c r="K266" s="46">
        <v>110.74</v>
      </c>
      <c r="L266" s="36">
        <v>78.760000000000005</v>
      </c>
      <c r="M266" s="47">
        <v>45.34</v>
      </c>
      <c r="N266" s="33">
        <v>461</v>
      </c>
      <c r="O266" s="47">
        <v>20.190000000000001</v>
      </c>
      <c r="P266" s="33">
        <v>83.08</v>
      </c>
      <c r="Q266" s="47">
        <v>52.6</v>
      </c>
      <c r="R266" s="33">
        <v>10.66</v>
      </c>
      <c r="S266" s="33">
        <v>74.819999999999993</v>
      </c>
      <c r="T266" s="33">
        <v>43</v>
      </c>
      <c r="U266" s="33">
        <v>13.51</v>
      </c>
      <c r="V266" s="56">
        <v>17.64</v>
      </c>
      <c r="W266" s="38">
        <v>17.64</v>
      </c>
      <c r="X266" s="36">
        <v>10.01</v>
      </c>
      <c r="Y266" s="41">
        <v>32.75</v>
      </c>
      <c r="Z266" s="45">
        <v>79.739999999999995</v>
      </c>
      <c r="AA266" s="39">
        <v>575.5</v>
      </c>
      <c r="AB266" s="36">
        <v>156.15</v>
      </c>
      <c r="AC266" s="36"/>
      <c r="AD266" s="41">
        <v>27.69</v>
      </c>
      <c r="AE266" s="39">
        <v>124.05</v>
      </c>
      <c r="AG266" s="86">
        <v>2021</v>
      </c>
      <c r="AH266" s="86"/>
      <c r="AI266" s="87">
        <f t="shared" si="60"/>
        <v>275.11666666666662</v>
      </c>
      <c r="AJ266" s="88">
        <f t="shared" si="61"/>
        <v>295.065</v>
      </c>
      <c r="AK266" s="89">
        <f t="shared" si="62"/>
        <v>195.78142857142862</v>
      </c>
      <c r="AL266" s="90">
        <f t="shared" si="63"/>
        <v>151.19214285714287</v>
      </c>
      <c r="AN266" s="86">
        <v>2021</v>
      </c>
      <c r="AO266" s="91">
        <f t="shared" si="56"/>
        <v>-3.2713394317561424E-3</v>
      </c>
      <c r="AP266" s="92">
        <f t="shared" si="57"/>
        <v>-1.8075113393077738E-4</v>
      </c>
      <c r="AQ266" s="93">
        <f t="shared" si="58"/>
        <v>-4.1226732434891119E-4</v>
      </c>
      <c r="AR266" s="94">
        <f t="shared" si="59"/>
        <v>-2.029111490109807E-3</v>
      </c>
      <c r="AS266" s="7">
        <f t="shared" si="64"/>
        <v>1.2418503570319776E-3</v>
      </c>
      <c r="AU266" s="86">
        <v>2021</v>
      </c>
      <c r="AV266" s="91">
        <f t="shared" si="65"/>
        <v>-9.4215074411906196E-3</v>
      </c>
      <c r="AW266" s="92">
        <f t="shared" si="66"/>
        <v>-6.2307394372127468E-3</v>
      </c>
      <c r="AX266" s="93">
        <f t="shared" si="67"/>
        <v>-7.4703882211928909E-3</v>
      </c>
      <c r="AY266" s="94">
        <f t="shared" si="68"/>
        <v>-6.6219260371693563E-3</v>
      </c>
      <c r="AZ266" s="7">
        <f t="shared" si="69"/>
        <v>1.2949732301144273E-3</v>
      </c>
    </row>
    <row r="267" spans="1:52" x14ac:dyDescent="0.25">
      <c r="A267" s="7">
        <v>265</v>
      </c>
      <c r="B267" s="82">
        <v>5643.75</v>
      </c>
      <c r="C267" s="43">
        <v>512.1</v>
      </c>
      <c r="D267" s="35">
        <v>301.5</v>
      </c>
      <c r="E267" s="41">
        <v>887.4</v>
      </c>
      <c r="F267" s="36">
        <v>89.11</v>
      </c>
      <c r="G267" s="39">
        <v>126.2</v>
      </c>
      <c r="H267" s="45">
        <v>128.65</v>
      </c>
      <c r="I267" s="36">
        <v>114.5</v>
      </c>
      <c r="J267" s="36">
        <v>37.44</v>
      </c>
      <c r="K267" s="46">
        <v>111.82</v>
      </c>
      <c r="L267" s="36">
        <v>78.599999999999994</v>
      </c>
      <c r="M267" s="47">
        <v>45.03</v>
      </c>
      <c r="N267" s="33">
        <v>451.4</v>
      </c>
      <c r="O267" s="47">
        <v>20.07</v>
      </c>
      <c r="P267" s="33">
        <v>84.02</v>
      </c>
      <c r="Q267" s="47">
        <v>53.68</v>
      </c>
      <c r="R267" s="33">
        <v>10.61</v>
      </c>
      <c r="S267" s="33">
        <v>74.78</v>
      </c>
      <c r="T267" s="33">
        <v>43.5</v>
      </c>
      <c r="U267" s="33">
        <v>13.69</v>
      </c>
      <c r="V267" s="56">
        <v>17.649999999999999</v>
      </c>
      <c r="W267" s="38">
        <v>17.649999999999999</v>
      </c>
      <c r="X267" s="36">
        <v>10.18</v>
      </c>
      <c r="Y267" s="41">
        <v>32.82</v>
      </c>
      <c r="Z267" s="45">
        <v>80.739999999999995</v>
      </c>
      <c r="AA267" s="39">
        <v>570.79999999999995</v>
      </c>
      <c r="AB267" s="36">
        <v>158</v>
      </c>
      <c r="AC267" s="36"/>
      <c r="AD267" s="41">
        <v>27.2</v>
      </c>
      <c r="AE267" s="39">
        <v>125.65</v>
      </c>
      <c r="AG267" s="86">
        <v>2021</v>
      </c>
      <c r="AH267" s="86"/>
      <c r="AI267" s="87">
        <f t="shared" si="60"/>
        <v>274.21666666666664</v>
      </c>
      <c r="AJ267" s="88">
        <f t="shared" si="61"/>
        <v>295.01166666666671</v>
      </c>
      <c r="AK267" s="89">
        <f t="shared" si="62"/>
        <v>195.70071428571427</v>
      </c>
      <c r="AL267" s="90">
        <f t="shared" si="63"/>
        <v>150.88535714285712</v>
      </c>
      <c r="AN267" s="86">
        <v>2021</v>
      </c>
      <c r="AO267" s="91">
        <f t="shared" si="56"/>
        <v>-4.6799975688323215E-3</v>
      </c>
      <c r="AP267" s="92">
        <f t="shared" si="57"/>
        <v>3.3783974645068705E-3</v>
      </c>
      <c r="AQ267" s="93">
        <f t="shared" si="58"/>
        <v>-8.4312415824450918E-4</v>
      </c>
      <c r="AR267" s="94">
        <f t="shared" si="59"/>
        <v>3.0770760203733756E-5</v>
      </c>
      <c r="AS267" s="7">
        <f t="shared" si="64"/>
        <v>2.3034330011074198E-3</v>
      </c>
      <c r="AU267" s="86">
        <v>2021</v>
      </c>
      <c r="AV267" s="91">
        <f t="shared" si="65"/>
        <v>-3.2713394317561424E-3</v>
      </c>
      <c r="AW267" s="92">
        <f t="shared" si="66"/>
        <v>-1.8075113393077738E-4</v>
      </c>
      <c r="AX267" s="93">
        <f t="shared" si="67"/>
        <v>-4.1226732434891119E-4</v>
      </c>
      <c r="AY267" s="94">
        <f t="shared" si="68"/>
        <v>-2.029111490109807E-3</v>
      </c>
      <c r="AZ267" s="7">
        <f t="shared" si="69"/>
        <v>1.2418503570319776E-3</v>
      </c>
    </row>
    <row r="268" spans="1:52" x14ac:dyDescent="0.25">
      <c r="A268" s="7">
        <v>266</v>
      </c>
      <c r="B268" s="82">
        <v>5656.75</v>
      </c>
      <c r="C268" s="43">
        <v>508</v>
      </c>
      <c r="D268" s="35">
        <v>298</v>
      </c>
      <c r="E268" s="41">
        <v>897</v>
      </c>
      <c r="F268" s="36">
        <v>93.25</v>
      </c>
      <c r="G268" s="39">
        <v>124.5</v>
      </c>
      <c r="H268" s="45">
        <v>126.5</v>
      </c>
      <c r="I268" s="36">
        <v>116.95</v>
      </c>
      <c r="J268" s="36">
        <v>37.799999999999997</v>
      </c>
      <c r="K268" s="46">
        <v>111.03</v>
      </c>
      <c r="L268" s="36">
        <v>80.53</v>
      </c>
      <c r="M268" s="47">
        <v>45.13</v>
      </c>
      <c r="N268" s="33">
        <v>445.8</v>
      </c>
      <c r="O268" s="47">
        <v>20.05</v>
      </c>
      <c r="P268" s="33">
        <v>86.52</v>
      </c>
      <c r="Q268" s="47">
        <v>52.92</v>
      </c>
      <c r="R268" s="33">
        <v>10.42</v>
      </c>
      <c r="S268" s="33">
        <v>77.06</v>
      </c>
      <c r="T268" s="33">
        <v>43.52</v>
      </c>
      <c r="U268" s="33">
        <v>13.85</v>
      </c>
      <c r="V268" s="56">
        <v>17.760000000000002</v>
      </c>
      <c r="W268" s="38">
        <v>17.760000000000002</v>
      </c>
      <c r="X268" s="36">
        <v>9.9600000000000009</v>
      </c>
      <c r="Y268" s="41">
        <v>32.79</v>
      </c>
      <c r="Z268" s="45">
        <v>80.06</v>
      </c>
      <c r="AA268" s="39">
        <v>569.6</v>
      </c>
      <c r="AB268" s="36">
        <v>156</v>
      </c>
      <c r="AC268" s="36"/>
      <c r="AD268" s="41">
        <v>27.46</v>
      </c>
      <c r="AE268" s="39">
        <v>124.7</v>
      </c>
      <c r="AG268" s="86">
        <v>2021</v>
      </c>
      <c r="AH268" s="86"/>
      <c r="AI268" s="87">
        <f t="shared" si="60"/>
        <v>272.93333333333334</v>
      </c>
      <c r="AJ268" s="88">
        <f t="shared" si="61"/>
        <v>296.00833333333333</v>
      </c>
      <c r="AK268" s="89">
        <f t="shared" si="62"/>
        <v>195.53571428571428</v>
      </c>
      <c r="AL268" s="90">
        <f t="shared" si="63"/>
        <v>150.89000000000001</v>
      </c>
      <c r="AN268" s="86">
        <v>2021</v>
      </c>
      <c r="AO268" s="91">
        <f t="shared" si="56"/>
        <v>-1.0381045432340148E-2</v>
      </c>
      <c r="AP268" s="92">
        <f t="shared" si="57"/>
        <v>-1.4070549815602108E-2</v>
      </c>
      <c r="AQ268" s="93">
        <f t="shared" si="58"/>
        <v>-1.5967123287671185E-2</v>
      </c>
      <c r="AR268" s="94">
        <f t="shared" si="59"/>
        <v>-1.4326898497486524E-2</v>
      </c>
      <c r="AS268" s="7">
        <f t="shared" si="64"/>
        <v>-1.6442303442789626E-2</v>
      </c>
      <c r="AU268" s="86">
        <v>2021</v>
      </c>
      <c r="AV268" s="91">
        <f t="shared" si="65"/>
        <v>-4.6799975688323215E-3</v>
      </c>
      <c r="AW268" s="92">
        <f t="shared" si="66"/>
        <v>3.3783974645068705E-3</v>
      </c>
      <c r="AX268" s="93">
        <f t="shared" si="67"/>
        <v>-8.4312415824450918E-4</v>
      </c>
      <c r="AY268" s="94">
        <f t="shared" si="68"/>
        <v>3.0770760203733756E-5</v>
      </c>
      <c r="AZ268" s="7">
        <f t="shared" si="69"/>
        <v>2.3034330011074198E-3</v>
      </c>
    </row>
    <row r="269" spans="1:52" x14ac:dyDescent="0.25">
      <c r="A269" s="7">
        <v>267</v>
      </c>
      <c r="B269" s="82">
        <v>5563.74</v>
      </c>
      <c r="C269" s="43">
        <v>493.95</v>
      </c>
      <c r="D269" s="35">
        <v>298.39999999999998</v>
      </c>
      <c r="E269" s="41">
        <v>881</v>
      </c>
      <c r="F269" s="36">
        <v>92.55</v>
      </c>
      <c r="G269" s="39">
        <v>124.35</v>
      </c>
      <c r="H269" s="45">
        <v>124.05</v>
      </c>
      <c r="I269" s="36">
        <v>114.75</v>
      </c>
      <c r="J269" s="36">
        <v>37.1</v>
      </c>
      <c r="K269" s="46">
        <v>109.42</v>
      </c>
      <c r="L269" s="36">
        <v>81.09</v>
      </c>
      <c r="M269" s="47">
        <v>44.44</v>
      </c>
      <c r="N269" s="33">
        <v>436</v>
      </c>
      <c r="O269" s="47">
        <v>19.920000000000002</v>
      </c>
      <c r="P269" s="33">
        <v>84.72</v>
      </c>
      <c r="Q269" s="47">
        <v>53.62</v>
      </c>
      <c r="R269" s="33">
        <v>10.18</v>
      </c>
      <c r="S269" s="33">
        <v>76.44</v>
      </c>
      <c r="T269" s="33">
        <v>43.12</v>
      </c>
      <c r="U269" s="33">
        <v>13.62</v>
      </c>
      <c r="V269" s="56">
        <v>17.329999999999998</v>
      </c>
      <c r="W269" s="38">
        <v>17.329999999999998</v>
      </c>
      <c r="X269" s="36">
        <v>9.75</v>
      </c>
      <c r="Y269" s="41">
        <v>32.549999999999997</v>
      </c>
      <c r="Z269" s="45">
        <v>80</v>
      </c>
      <c r="AA269" s="39">
        <v>561.79999999999995</v>
      </c>
      <c r="AB269" s="36">
        <v>155.55000000000001</v>
      </c>
      <c r="AC269" s="36"/>
      <c r="AD269" s="41">
        <v>27.21</v>
      </c>
      <c r="AE269" s="39">
        <v>124.15</v>
      </c>
      <c r="AG269" s="86">
        <v>2021</v>
      </c>
      <c r="AH269" s="86"/>
      <c r="AI269" s="87">
        <f t="shared" si="60"/>
        <v>270.09999999999997</v>
      </c>
      <c r="AJ269" s="88">
        <f t="shared" si="61"/>
        <v>291.84333333333331</v>
      </c>
      <c r="AK269" s="89">
        <f t="shared" si="62"/>
        <v>192.41357142857143</v>
      </c>
      <c r="AL269" s="90">
        <f t="shared" si="63"/>
        <v>148.72821428571427</v>
      </c>
      <c r="AN269" s="86">
        <v>2021</v>
      </c>
      <c r="AO269" s="91">
        <f t="shared" si="56"/>
        <v>3.4555103048255981E-3</v>
      </c>
      <c r="AP269" s="92">
        <f t="shared" si="57"/>
        <v>5.1169006201957886E-3</v>
      </c>
      <c r="AQ269" s="93">
        <f t="shared" si="58"/>
        <v>6.392480482888368E-3</v>
      </c>
      <c r="AR269" s="94">
        <f t="shared" si="59"/>
        <v>-2.8851102173261929E-2</v>
      </c>
      <c r="AS269" s="7">
        <f t="shared" si="64"/>
        <v>3.7474792136225569E-3</v>
      </c>
      <c r="AU269" s="86">
        <v>2021</v>
      </c>
      <c r="AV269" s="91">
        <f t="shared" si="65"/>
        <v>-1.0381045432340148E-2</v>
      </c>
      <c r="AW269" s="92">
        <f t="shared" si="66"/>
        <v>-1.4070549815602108E-2</v>
      </c>
      <c r="AX269" s="93">
        <f t="shared" si="67"/>
        <v>-1.5967123287671185E-2</v>
      </c>
      <c r="AY269" s="94">
        <f t="shared" si="68"/>
        <v>-1.4326898497486524E-2</v>
      </c>
      <c r="AZ269" s="7">
        <f t="shared" si="69"/>
        <v>-1.6442303442789626E-2</v>
      </c>
    </row>
    <row r="270" spans="1:52" x14ac:dyDescent="0.25">
      <c r="A270" s="7">
        <v>268</v>
      </c>
      <c r="B270" s="82">
        <v>5584.59</v>
      </c>
      <c r="C270" s="43">
        <v>499.65</v>
      </c>
      <c r="D270" s="35">
        <v>296.89999999999998</v>
      </c>
      <c r="E270" s="41">
        <v>887.6</v>
      </c>
      <c r="F270" s="36">
        <v>91.19</v>
      </c>
      <c r="G270" s="39">
        <v>122.75</v>
      </c>
      <c r="H270" s="45">
        <v>125.05</v>
      </c>
      <c r="I270" s="36">
        <v>113.7</v>
      </c>
      <c r="J270" s="36">
        <v>36.979999999999997</v>
      </c>
      <c r="K270" s="46">
        <v>109.83</v>
      </c>
      <c r="L270" s="36">
        <v>81.19</v>
      </c>
      <c r="M270" s="47">
        <v>44.81</v>
      </c>
      <c r="N270" s="33">
        <v>436</v>
      </c>
      <c r="O270" s="47">
        <v>19.73</v>
      </c>
      <c r="P270" s="33">
        <v>84.66</v>
      </c>
      <c r="Q270" s="47">
        <v>54.72</v>
      </c>
      <c r="R270" s="33">
        <v>10.28</v>
      </c>
      <c r="S270" s="33">
        <v>75.459999999999994</v>
      </c>
      <c r="T270" s="33">
        <v>42.65</v>
      </c>
      <c r="U270" s="33">
        <v>13.49</v>
      </c>
      <c r="V270" s="56">
        <v>17.399999999999999</v>
      </c>
      <c r="W270" s="38">
        <v>17.399999999999999</v>
      </c>
      <c r="X270" s="36">
        <v>9.67</v>
      </c>
      <c r="Y270" s="41">
        <v>32.08</v>
      </c>
      <c r="Z270" s="45">
        <v>79.8</v>
      </c>
      <c r="AA270" s="39">
        <v>565.5</v>
      </c>
      <c r="AB270" s="36">
        <v>155.35</v>
      </c>
      <c r="AC270" s="36">
        <v>12.75</v>
      </c>
      <c r="AD270" s="41">
        <v>27.24</v>
      </c>
      <c r="AE270" s="39">
        <v>124.85</v>
      </c>
      <c r="AG270" s="86">
        <v>2021</v>
      </c>
      <c r="AH270" s="86"/>
      <c r="AI270" s="87">
        <f t="shared" si="60"/>
        <v>271.03333333333336</v>
      </c>
      <c r="AJ270" s="88">
        <f t="shared" si="61"/>
        <v>293.33666666666664</v>
      </c>
      <c r="AK270" s="89">
        <f t="shared" si="62"/>
        <v>193.64357142857142</v>
      </c>
      <c r="AL270" s="90">
        <f t="shared" si="63"/>
        <v>144.43724137931034</v>
      </c>
      <c r="AN270" s="86">
        <v>2021</v>
      </c>
      <c r="AO270" s="91">
        <f t="shared" si="56"/>
        <v>-2.1092116590825348E-2</v>
      </c>
      <c r="AP270" s="92">
        <f t="shared" si="57"/>
        <v>-2.4232679174100349E-2</v>
      </c>
      <c r="AQ270" s="93">
        <f t="shared" si="58"/>
        <v>-1.9745408537777426E-2</v>
      </c>
      <c r="AR270" s="94">
        <f t="shared" si="59"/>
        <v>-1.2927700373387111E-2</v>
      </c>
      <c r="AS270" s="7">
        <f t="shared" si="64"/>
        <v>1.3626783703010736E-3</v>
      </c>
      <c r="AU270" s="86">
        <v>2021</v>
      </c>
      <c r="AV270" s="91">
        <f t="shared" si="65"/>
        <v>3.4555103048255981E-3</v>
      </c>
      <c r="AW270" s="92">
        <f t="shared" si="66"/>
        <v>5.1169006201957886E-3</v>
      </c>
      <c r="AX270" s="93">
        <f t="shared" si="67"/>
        <v>6.392480482888368E-3</v>
      </c>
      <c r="AY270" s="94">
        <f t="shared" si="68"/>
        <v>-2.8851102173261929E-2</v>
      </c>
      <c r="AZ270" s="7">
        <f t="shared" si="69"/>
        <v>3.7474792136225569E-3</v>
      </c>
    </row>
    <row r="271" spans="1:52" x14ac:dyDescent="0.25">
      <c r="A271" s="7">
        <v>269</v>
      </c>
      <c r="B271" s="82">
        <v>5592.2</v>
      </c>
      <c r="C271" s="43">
        <v>491.05</v>
      </c>
      <c r="D271" s="35">
        <v>297.10000000000002</v>
      </c>
      <c r="E271" s="41">
        <v>862.4</v>
      </c>
      <c r="F271" s="36">
        <v>91.3</v>
      </c>
      <c r="G271" s="39">
        <v>122.65</v>
      </c>
      <c r="H271" s="45">
        <v>123.1</v>
      </c>
      <c r="I271" s="36">
        <v>113.25</v>
      </c>
      <c r="J271" s="36">
        <v>37.15</v>
      </c>
      <c r="K271" s="46">
        <v>109.38</v>
      </c>
      <c r="L271" s="36">
        <v>82.78</v>
      </c>
      <c r="M271" s="47">
        <v>44.11</v>
      </c>
      <c r="N271" s="33">
        <v>432.6</v>
      </c>
      <c r="O271" s="47">
        <v>19.649999999999999</v>
      </c>
      <c r="P271" s="33">
        <v>84.84</v>
      </c>
      <c r="Q271" s="47">
        <v>56.18</v>
      </c>
      <c r="R271" s="33">
        <v>10.050000000000001</v>
      </c>
      <c r="S271" s="33">
        <v>75.599999999999994</v>
      </c>
      <c r="T271" s="33">
        <v>42.71</v>
      </c>
      <c r="U271" s="33">
        <v>13.58</v>
      </c>
      <c r="V271" s="56">
        <v>16.98</v>
      </c>
      <c r="W271" s="38">
        <v>16.98</v>
      </c>
      <c r="X271" s="36">
        <v>9.66</v>
      </c>
      <c r="Y271" s="41">
        <v>32.119999999999997</v>
      </c>
      <c r="Z271" s="45">
        <v>79.66</v>
      </c>
      <c r="AA271" s="39">
        <v>547.9</v>
      </c>
      <c r="AB271" s="36">
        <v>156.30000000000001</v>
      </c>
      <c r="AC271" s="36">
        <v>13.15</v>
      </c>
      <c r="AD271" s="41">
        <v>26.9</v>
      </c>
      <c r="AE271" s="39">
        <v>125.4</v>
      </c>
      <c r="AG271" s="86">
        <v>2021</v>
      </c>
      <c r="AH271" s="86"/>
      <c r="AI271" s="87">
        <f t="shared" si="60"/>
        <v>265.31666666666666</v>
      </c>
      <c r="AJ271" s="88">
        <f t="shared" si="61"/>
        <v>286.2283333333333</v>
      </c>
      <c r="AK271" s="89">
        <f t="shared" si="62"/>
        <v>189.82</v>
      </c>
      <c r="AL271" s="90">
        <f t="shared" si="63"/>
        <v>142.57000000000002</v>
      </c>
      <c r="AN271" s="86">
        <v>2021</v>
      </c>
      <c r="AO271" s="91">
        <f t="shared" si="56"/>
        <v>1.0616244738991342E-2</v>
      </c>
      <c r="AP271" s="92">
        <f t="shared" si="57"/>
        <v>8.9846684174058541E-3</v>
      </c>
      <c r="AQ271" s="93">
        <f t="shared" si="58"/>
        <v>1.2079112542709644E-2</v>
      </c>
      <c r="AR271" s="94">
        <f t="shared" si="59"/>
        <v>9.5972214495960769E-3</v>
      </c>
      <c r="AS271" s="7">
        <f t="shared" si="64"/>
        <v>1.8400629448159873E-3</v>
      </c>
      <c r="AU271" s="86">
        <v>2021</v>
      </c>
      <c r="AV271" s="91">
        <f t="shared" si="65"/>
        <v>-2.1092116590825348E-2</v>
      </c>
      <c r="AW271" s="92">
        <f t="shared" si="66"/>
        <v>-2.4232679174100349E-2</v>
      </c>
      <c r="AX271" s="93">
        <f t="shared" si="67"/>
        <v>-1.9745408537777426E-2</v>
      </c>
      <c r="AY271" s="94">
        <f t="shared" si="68"/>
        <v>-1.2927700373387111E-2</v>
      </c>
      <c r="AZ271" s="7">
        <f t="shared" si="69"/>
        <v>1.3626783703010736E-3</v>
      </c>
    </row>
    <row r="272" spans="1:52" x14ac:dyDescent="0.25">
      <c r="A272" s="7">
        <v>270</v>
      </c>
      <c r="B272" s="82">
        <v>5602.49</v>
      </c>
      <c r="C272" s="43">
        <v>507.7</v>
      </c>
      <c r="D272" s="35">
        <v>293.60000000000002</v>
      </c>
      <c r="E272" s="41">
        <v>868.2</v>
      </c>
      <c r="F272" s="36">
        <v>92.41</v>
      </c>
      <c r="G272" s="39">
        <v>123.2</v>
      </c>
      <c r="H272" s="45">
        <v>124.5</v>
      </c>
      <c r="I272" s="36">
        <v>114.9</v>
      </c>
      <c r="J272" s="36">
        <v>37.35</v>
      </c>
      <c r="K272" s="46">
        <v>108.26</v>
      </c>
      <c r="L272" s="36">
        <v>81.900000000000006</v>
      </c>
      <c r="M272" s="47">
        <v>44.42</v>
      </c>
      <c r="N272" s="33">
        <v>441.4</v>
      </c>
      <c r="O272" s="47">
        <v>19.72</v>
      </c>
      <c r="P272" s="33">
        <v>83.58</v>
      </c>
      <c r="Q272" s="47">
        <v>55.28</v>
      </c>
      <c r="R272" s="33">
        <v>10.210000000000001</v>
      </c>
      <c r="S272" s="33">
        <v>78.5</v>
      </c>
      <c r="T272" s="33">
        <v>43.25</v>
      </c>
      <c r="U272" s="33">
        <v>13.45</v>
      </c>
      <c r="V272" s="56">
        <v>17.079999999999998</v>
      </c>
      <c r="W272" s="38">
        <v>17.079999999999998</v>
      </c>
      <c r="X272" s="36">
        <v>9.66</v>
      </c>
      <c r="Y272" s="41">
        <v>32.450000000000003</v>
      </c>
      <c r="Z272" s="45">
        <v>79.819999999999993</v>
      </c>
      <c r="AA272" s="39">
        <v>556.70000000000005</v>
      </c>
      <c r="AB272" s="36">
        <v>154.15</v>
      </c>
      <c r="AC272" s="36">
        <v>13.19</v>
      </c>
      <c r="AD272" s="41">
        <v>27.75</v>
      </c>
      <c r="AE272" s="39">
        <v>124.5</v>
      </c>
      <c r="AG272" s="86">
        <v>2021</v>
      </c>
      <c r="AH272" s="86"/>
      <c r="AI272" s="87">
        <f t="shared" si="60"/>
        <v>268.13333333333338</v>
      </c>
      <c r="AJ272" s="88">
        <f t="shared" si="61"/>
        <v>288.8</v>
      </c>
      <c r="AK272" s="89">
        <f t="shared" si="62"/>
        <v>192.11285714285714</v>
      </c>
      <c r="AL272" s="90">
        <f t="shared" si="63"/>
        <v>143.93827586206893</v>
      </c>
      <c r="AN272" s="86">
        <v>2021</v>
      </c>
      <c r="AO272" s="91">
        <f t="shared" si="56"/>
        <v>-5.9050223769270419E-3</v>
      </c>
      <c r="AP272" s="92">
        <f t="shared" si="57"/>
        <v>1.9390581717451602E-3</v>
      </c>
      <c r="AQ272" s="93">
        <f t="shared" si="58"/>
        <v>4.7962878962509015E-4</v>
      </c>
      <c r="AR272" s="94">
        <f t="shared" si="59"/>
        <v>-1.1331485478686431E-3</v>
      </c>
      <c r="AS272" s="7">
        <f t="shared" si="64"/>
        <v>-2.2650642839165441E-3</v>
      </c>
      <c r="AU272" s="86">
        <v>2021</v>
      </c>
      <c r="AV272" s="91">
        <f t="shared" si="65"/>
        <v>1.0616244738991342E-2</v>
      </c>
      <c r="AW272" s="92">
        <f t="shared" si="66"/>
        <v>8.9846684174058541E-3</v>
      </c>
      <c r="AX272" s="93">
        <f t="shared" si="67"/>
        <v>1.2079112542709644E-2</v>
      </c>
      <c r="AY272" s="94">
        <f t="shared" si="68"/>
        <v>9.5972214495960769E-3</v>
      </c>
      <c r="AZ272" s="7">
        <f t="shared" si="69"/>
        <v>1.8400629448159873E-3</v>
      </c>
    </row>
    <row r="273" spans="1:52" x14ac:dyDescent="0.25">
      <c r="A273" s="7">
        <v>271</v>
      </c>
      <c r="B273" s="82">
        <v>5589.8</v>
      </c>
      <c r="C273" s="43">
        <v>507.6</v>
      </c>
      <c r="D273" s="35">
        <v>294.60000000000002</v>
      </c>
      <c r="E273" s="41">
        <v>875.6</v>
      </c>
      <c r="F273" s="36">
        <v>89.36</v>
      </c>
      <c r="G273" s="39">
        <v>125.15</v>
      </c>
      <c r="H273" s="45">
        <v>122.6</v>
      </c>
      <c r="I273" s="36">
        <v>111.95</v>
      </c>
      <c r="J273" s="36">
        <v>36.479999999999997</v>
      </c>
      <c r="K273" s="46">
        <v>108.39</v>
      </c>
      <c r="L273" s="36">
        <v>80.98</v>
      </c>
      <c r="M273" s="47">
        <v>44.34</v>
      </c>
      <c r="N273" s="33">
        <v>447.4</v>
      </c>
      <c r="O273" s="47">
        <v>19.52</v>
      </c>
      <c r="P273" s="33">
        <v>81.52</v>
      </c>
      <c r="Q273" s="47">
        <v>55.08</v>
      </c>
      <c r="R273" s="33">
        <v>10.06</v>
      </c>
      <c r="S273" s="33">
        <v>76.58</v>
      </c>
      <c r="T273" s="33">
        <v>43.32</v>
      </c>
      <c r="U273" s="33">
        <v>13.32</v>
      </c>
      <c r="V273" s="56">
        <v>16.899999999999999</v>
      </c>
      <c r="W273" s="38">
        <v>16.899999999999999</v>
      </c>
      <c r="X273" s="36">
        <v>9.56</v>
      </c>
      <c r="Y273" s="41">
        <v>32.85</v>
      </c>
      <c r="Z273" s="45">
        <v>80.28</v>
      </c>
      <c r="AA273" s="39">
        <v>550.20000000000005</v>
      </c>
      <c r="AB273" s="36">
        <v>153.65</v>
      </c>
      <c r="AC273" s="36">
        <v>12.93</v>
      </c>
      <c r="AD273" s="41">
        <v>28.06</v>
      </c>
      <c r="AE273" s="39">
        <v>124.3</v>
      </c>
      <c r="AG273" s="86">
        <v>2021</v>
      </c>
      <c r="AH273" s="86"/>
      <c r="AI273" s="87">
        <f t="shared" si="60"/>
        <v>266.55</v>
      </c>
      <c r="AJ273" s="88">
        <f t="shared" si="61"/>
        <v>289.36</v>
      </c>
      <c r="AK273" s="89">
        <f t="shared" si="62"/>
        <v>192.20499999999998</v>
      </c>
      <c r="AL273" s="90">
        <f t="shared" si="63"/>
        <v>143.77517241379311</v>
      </c>
      <c r="AN273" s="86">
        <v>2021</v>
      </c>
      <c r="AO273" s="91">
        <f t="shared" si="56"/>
        <v>-8.6287750891015248E-3</v>
      </c>
      <c r="AP273" s="92">
        <f t="shared" si="57"/>
        <v>-4.0030872730624821E-3</v>
      </c>
      <c r="AQ273" s="93">
        <f t="shared" si="58"/>
        <v>-2.0402323412130685E-3</v>
      </c>
      <c r="AR273" s="94">
        <f t="shared" si="59"/>
        <v>-2.8372842656639152E-3</v>
      </c>
      <c r="AS273" s="7">
        <f t="shared" si="64"/>
        <v>-1.4018390640094561E-2</v>
      </c>
      <c r="AU273" s="86">
        <v>2021</v>
      </c>
      <c r="AV273" s="91">
        <f t="shared" si="65"/>
        <v>-5.9050223769270419E-3</v>
      </c>
      <c r="AW273" s="92">
        <f t="shared" si="66"/>
        <v>1.9390581717451602E-3</v>
      </c>
      <c r="AX273" s="93">
        <f t="shared" si="67"/>
        <v>4.7962878962509015E-4</v>
      </c>
      <c r="AY273" s="94">
        <f t="shared" si="68"/>
        <v>-1.1331485478686431E-3</v>
      </c>
      <c r="AZ273" s="7">
        <f t="shared" si="69"/>
        <v>-2.2650642839165441E-3</v>
      </c>
    </row>
    <row r="274" spans="1:52" x14ac:dyDescent="0.25">
      <c r="A274" s="7">
        <v>272</v>
      </c>
      <c r="B274" s="82">
        <v>5511.44</v>
      </c>
      <c r="C274" s="43">
        <v>511.5</v>
      </c>
      <c r="D274" s="35">
        <v>296.3</v>
      </c>
      <c r="E274" s="41">
        <v>875.6</v>
      </c>
      <c r="F274" s="36">
        <v>88.83</v>
      </c>
      <c r="G274" s="39">
        <v>125.35</v>
      </c>
      <c r="H274" s="45">
        <v>122.5</v>
      </c>
      <c r="I274" s="36">
        <v>110.55</v>
      </c>
      <c r="J274" s="36">
        <v>36.22</v>
      </c>
      <c r="K274" s="46">
        <v>109.13</v>
      </c>
      <c r="L274" s="36">
        <v>81.02</v>
      </c>
      <c r="M274" s="47">
        <v>43.09</v>
      </c>
      <c r="N274" s="33">
        <v>446.2</v>
      </c>
      <c r="O274" s="47">
        <v>19.21</v>
      </c>
      <c r="P274" s="33">
        <v>80.459999999999994</v>
      </c>
      <c r="Q274" s="47">
        <v>54.56</v>
      </c>
      <c r="R274" s="33">
        <v>9.92</v>
      </c>
      <c r="S274" s="33">
        <v>75.5</v>
      </c>
      <c r="T274" s="33">
        <v>42.6</v>
      </c>
      <c r="U274" s="33">
        <v>13.12</v>
      </c>
      <c r="V274" s="56">
        <v>16.34</v>
      </c>
      <c r="W274" s="38">
        <v>16.34</v>
      </c>
      <c r="X274" s="36">
        <v>9.59</v>
      </c>
      <c r="Y274" s="41">
        <v>33</v>
      </c>
      <c r="Z274" s="45">
        <v>79.84</v>
      </c>
      <c r="AA274" s="39">
        <v>544</v>
      </c>
      <c r="AB274" s="36">
        <v>153.1</v>
      </c>
      <c r="AC274" s="36">
        <v>12.52</v>
      </c>
      <c r="AD274" s="41">
        <v>27.86</v>
      </c>
      <c r="AE274" s="39">
        <v>123.4</v>
      </c>
      <c r="AG274" s="86">
        <v>2021</v>
      </c>
      <c r="AH274" s="86"/>
      <c r="AI274" s="87">
        <f t="shared" si="60"/>
        <v>264.25</v>
      </c>
      <c r="AJ274" s="88">
        <f t="shared" si="61"/>
        <v>288.20166666666665</v>
      </c>
      <c r="AK274" s="89">
        <f t="shared" si="62"/>
        <v>191.81285714285713</v>
      </c>
      <c r="AL274" s="90">
        <f t="shared" si="63"/>
        <v>143.36724137931034</v>
      </c>
      <c r="AN274" s="86">
        <v>2021</v>
      </c>
      <c r="AO274" s="91">
        <f t="shared" si="56"/>
        <v>-1.7470829391359008E-2</v>
      </c>
      <c r="AP274" s="92">
        <f t="shared" si="57"/>
        <v>-1.1415617536331494E-2</v>
      </c>
      <c r="AQ274" s="93">
        <f t="shared" si="58"/>
        <v>-1.3346342044701174E-2</v>
      </c>
      <c r="AR274" s="94">
        <f t="shared" si="59"/>
        <v>-1.3377749449809417E-2</v>
      </c>
      <c r="AS274" s="7">
        <f t="shared" si="64"/>
        <v>-1.0559853686150955E-2</v>
      </c>
      <c r="AU274" s="86">
        <v>2021</v>
      </c>
      <c r="AV274" s="91">
        <f t="shared" si="65"/>
        <v>-8.6287750891015248E-3</v>
      </c>
      <c r="AW274" s="92">
        <f t="shared" si="66"/>
        <v>-4.0030872730624821E-3</v>
      </c>
      <c r="AX274" s="93">
        <f t="shared" si="67"/>
        <v>-2.0402323412130685E-3</v>
      </c>
      <c r="AY274" s="94">
        <f t="shared" si="68"/>
        <v>-2.8372842656639152E-3</v>
      </c>
      <c r="AZ274" s="7">
        <f t="shared" si="69"/>
        <v>-1.4018390640094561E-2</v>
      </c>
    </row>
    <row r="275" spans="1:52" x14ac:dyDescent="0.25">
      <c r="A275" s="7">
        <v>273</v>
      </c>
      <c r="B275" s="82">
        <v>5453.24</v>
      </c>
      <c r="C275" s="43">
        <v>501.9</v>
      </c>
      <c r="D275" s="35">
        <v>299</v>
      </c>
      <c r="E275" s="41">
        <v>869.6</v>
      </c>
      <c r="F275" s="36">
        <v>84.87</v>
      </c>
      <c r="G275" s="39">
        <v>124.7</v>
      </c>
      <c r="H275" s="45">
        <v>120.55</v>
      </c>
      <c r="I275" s="36">
        <v>106.15</v>
      </c>
      <c r="J275" s="36">
        <v>35.35</v>
      </c>
      <c r="K275" s="46">
        <v>108.6</v>
      </c>
      <c r="L275" s="36">
        <v>81.06</v>
      </c>
      <c r="M275" s="47">
        <v>41.23</v>
      </c>
      <c r="N275" s="33">
        <v>440.6</v>
      </c>
      <c r="O275" s="47">
        <v>18.77</v>
      </c>
      <c r="P275" s="33">
        <v>78.72</v>
      </c>
      <c r="Q275" s="47">
        <v>54.7</v>
      </c>
      <c r="R275" s="33">
        <v>9.5</v>
      </c>
      <c r="S275" s="33">
        <v>73.2</v>
      </c>
      <c r="T275" s="33">
        <v>42.03</v>
      </c>
      <c r="U275" s="33">
        <v>12.93</v>
      </c>
      <c r="V275" s="56">
        <v>15.62</v>
      </c>
      <c r="W275" s="38">
        <v>15.62</v>
      </c>
      <c r="X275" s="36">
        <v>9.5500000000000007</v>
      </c>
      <c r="Y275" s="41">
        <v>33.53</v>
      </c>
      <c r="Z275" s="45">
        <v>78.7</v>
      </c>
      <c r="AA275" s="39">
        <v>533</v>
      </c>
      <c r="AB275" s="36">
        <v>151.94999999999999</v>
      </c>
      <c r="AC275" s="36">
        <v>11.96</v>
      </c>
      <c r="AD275" s="41">
        <v>27.44</v>
      </c>
      <c r="AE275" s="39">
        <v>121.2</v>
      </c>
      <c r="AG275" s="86">
        <v>2021</v>
      </c>
      <c r="AH275" s="86"/>
      <c r="AI275" s="87">
        <f t="shared" si="60"/>
        <v>259.63333333333338</v>
      </c>
      <c r="AJ275" s="88">
        <f t="shared" si="61"/>
        <v>284.91166666666669</v>
      </c>
      <c r="AK275" s="89">
        <f t="shared" si="62"/>
        <v>189.25285714285715</v>
      </c>
      <c r="AL275" s="90">
        <f t="shared" si="63"/>
        <v>141.44931034482758</v>
      </c>
      <c r="AN275" s="86">
        <v>2021</v>
      </c>
      <c r="AO275" s="91">
        <f t="shared" si="56"/>
        <v>1.8102452176145801E-2</v>
      </c>
      <c r="AP275" s="92">
        <f t="shared" si="57"/>
        <v>8.9267433766019658E-3</v>
      </c>
      <c r="AQ275" s="93">
        <f t="shared" si="58"/>
        <v>1.0281029914626478E-2</v>
      </c>
      <c r="AR275" s="94">
        <f t="shared" si="59"/>
        <v>9.3514674441678852E-3</v>
      </c>
      <c r="AS275" s="7">
        <f t="shared" si="64"/>
        <v>3.2732834058285284E-3</v>
      </c>
      <c r="AU275" s="86">
        <v>2021</v>
      </c>
      <c r="AV275" s="91">
        <f t="shared" si="65"/>
        <v>-1.7470829391359008E-2</v>
      </c>
      <c r="AW275" s="92">
        <f t="shared" si="66"/>
        <v>-1.1415617536331494E-2</v>
      </c>
      <c r="AX275" s="93">
        <f t="shared" si="67"/>
        <v>-1.3346342044701174E-2</v>
      </c>
      <c r="AY275" s="94">
        <f t="shared" si="68"/>
        <v>-1.3377749449809417E-2</v>
      </c>
      <c r="AZ275" s="7">
        <f t="shared" si="69"/>
        <v>-1.0559853686150955E-2</v>
      </c>
    </row>
    <row r="276" spans="1:52" x14ac:dyDescent="0.25">
      <c r="A276" s="7">
        <v>274</v>
      </c>
      <c r="B276" s="82">
        <v>5471.09</v>
      </c>
      <c r="C276" s="43">
        <v>508</v>
      </c>
      <c r="D276" s="35">
        <v>301.8</v>
      </c>
      <c r="E276" s="41">
        <v>870</v>
      </c>
      <c r="F276" s="36">
        <v>85.29</v>
      </c>
      <c r="G276" s="39">
        <v>125.6</v>
      </c>
      <c r="H276" s="45">
        <v>120.7</v>
      </c>
      <c r="I276" s="36">
        <v>108</v>
      </c>
      <c r="J276" s="36">
        <v>35.979999999999997</v>
      </c>
      <c r="K276" s="46">
        <v>111.53</v>
      </c>
      <c r="L276" s="36">
        <v>80.63</v>
      </c>
      <c r="M276" s="47">
        <v>41.99</v>
      </c>
      <c r="N276" s="33">
        <v>444.2</v>
      </c>
      <c r="O276" s="47">
        <v>18.86</v>
      </c>
      <c r="P276" s="33">
        <v>77.98</v>
      </c>
      <c r="Q276" s="47">
        <v>55.38</v>
      </c>
      <c r="R276" s="33">
        <v>9.67</v>
      </c>
      <c r="S276" s="33">
        <v>73.36</v>
      </c>
      <c r="T276" s="33">
        <v>41.94</v>
      </c>
      <c r="U276" s="33">
        <v>12.99</v>
      </c>
      <c r="V276" s="56">
        <v>15.99</v>
      </c>
      <c r="W276" s="38">
        <v>15.99</v>
      </c>
      <c r="X276" s="36">
        <v>9.6999999999999993</v>
      </c>
      <c r="Y276" s="41">
        <v>33.94</v>
      </c>
      <c r="Z276" s="45">
        <v>79.599999999999994</v>
      </c>
      <c r="AA276" s="39">
        <v>545.70000000000005</v>
      </c>
      <c r="AB276" s="36">
        <v>153.9</v>
      </c>
      <c r="AC276" s="36">
        <v>12.18</v>
      </c>
      <c r="AD276" s="41">
        <v>27.79</v>
      </c>
      <c r="AE276" s="39">
        <v>121.7</v>
      </c>
      <c r="AG276" s="86">
        <v>2021</v>
      </c>
      <c r="AH276" s="86"/>
      <c r="AI276" s="87">
        <f t="shared" si="60"/>
        <v>264.33333333333337</v>
      </c>
      <c r="AJ276" s="88">
        <f t="shared" si="61"/>
        <v>287.45499999999998</v>
      </c>
      <c r="AK276" s="89">
        <f t="shared" si="62"/>
        <v>191.1985714285714</v>
      </c>
      <c r="AL276" s="90">
        <f t="shared" si="63"/>
        <v>142.77206896551724</v>
      </c>
      <c r="AN276" s="86">
        <v>2021</v>
      </c>
      <c r="AO276" s="91">
        <f t="shared" si="56"/>
        <v>-1.1097099621689798E-2</v>
      </c>
      <c r="AP276" s="92">
        <f t="shared" si="57"/>
        <v>-1.4709548740962225E-2</v>
      </c>
      <c r="AQ276" s="93">
        <f t="shared" si="58"/>
        <v>-1.1887416971136771E-2</v>
      </c>
      <c r="AR276" s="94">
        <f t="shared" si="59"/>
        <v>-1.2131707399544498E-2</v>
      </c>
      <c r="AS276" s="7">
        <f t="shared" si="64"/>
        <v>-1.2732380567674787E-2</v>
      </c>
      <c r="AU276" s="86">
        <v>2021</v>
      </c>
      <c r="AV276" s="91">
        <f t="shared" si="65"/>
        <v>1.8102452176145801E-2</v>
      </c>
      <c r="AW276" s="92">
        <f t="shared" si="66"/>
        <v>8.9267433766019658E-3</v>
      </c>
      <c r="AX276" s="93">
        <f t="shared" si="67"/>
        <v>1.0281029914626478E-2</v>
      </c>
      <c r="AY276" s="94">
        <f t="shared" si="68"/>
        <v>9.3514674441678852E-3</v>
      </c>
      <c r="AZ276" s="7">
        <f t="shared" si="69"/>
        <v>3.2732834058285284E-3</v>
      </c>
    </row>
    <row r="277" spans="1:52" x14ac:dyDescent="0.25">
      <c r="A277" s="7">
        <v>275</v>
      </c>
      <c r="B277" s="82">
        <v>5401.43</v>
      </c>
      <c r="C277" s="43">
        <v>506.4</v>
      </c>
      <c r="D277" s="35">
        <v>297.60000000000002</v>
      </c>
      <c r="E277" s="41">
        <v>854.2</v>
      </c>
      <c r="F277" s="36">
        <v>84.36</v>
      </c>
      <c r="G277" s="39">
        <v>123.1</v>
      </c>
      <c r="H277" s="45">
        <v>118.35</v>
      </c>
      <c r="I277" s="36">
        <v>105.95</v>
      </c>
      <c r="J277" s="36">
        <v>35.83</v>
      </c>
      <c r="K277" s="46">
        <v>112.81</v>
      </c>
      <c r="L277" s="36">
        <v>78.64</v>
      </c>
      <c r="M277" s="47">
        <v>40.53</v>
      </c>
      <c r="N277" s="33">
        <v>438.6</v>
      </c>
      <c r="O277" s="47">
        <v>18.670000000000002</v>
      </c>
      <c r="P277" s="33">
        <v>76.84</v>
      </c>
      <c r="Q277" s="47">
        <v>55.2</v>
      </c>
      <c r="R277" s="33">
        <v>9.43</v>
      </c>
      <c r="S277" s="33">
        <v>74.28</v>
      </c>
      <c r="T277" s="33">
        <v>40.82</v>
      </c>
      <c r="U277" s="33">
        <v>12.73</v>
      </c>
      <c r="V277" s="56">
        <v>15.56</v>
      </c>
      <c r="W277" s="38">
        <v>15.56</v>
      </c>
      <c r="X277" s="36">
        <v>9.85</v>
      </c>
      <c r="Y277" s="41">
        <v>33.83</v>
      </c>
      <c r="Z277" s="45">
        <v>78.08</v>
      </c>
      <c r="AA277" s="39">
        <v>541.6</v>
      </c>
      <c r="AB277" s="36">
        <v>152.94999999999999</v>
      </c>
      <c r="AC277" s="36">
        <v>11.76</v>
      </c>
      <c r="AD277" s="41">
        <v>27.13</v>
      </c>
      <c r="AE277" s="39">
        <v>119.5</v>
      </c>
      <c r="AG277" s="86">
        <v>2021</v>
      </c>
      <c r="AH277" s="86"/>
      <c r="AI277" s="87">
        <f t="shared" si="60"/>
        <v>261.40000000000003</v>
      </c>
      <c r="AJ277" s="88">
        <f t="shared" si="61"/>
        <v>283.22666666666669</v>
      </c>
      <c r="AK277" s="89">
        <f t="shared" si="62"/>
        <v>188.92571428571429</v>
      </c>
      <c r="AL277" s="90">
        <f t="shared" si="63"/>
        <v>141.04</v>
      </c>
      <c r="AN277" s="86">
        <v>2021</v>
      </c>
      <c r="AO277" s="91">
        <f t="shared" si="56"/>
        <v>1.9127773527161218E-2</v>
      </c>
      <c r="AP277" s="92">
        <f t="shared" si="57"/>
        <v>1.3134356463609725E-2</v>
      </c>
      <c r="AQ277" s="93">
        <f t="shared" si="58"/>
        <v>1.2540832375536919E-2</v>
      </c>
      <c r="AR277" s="94">
        <f t="shared" si="59"/>
        <v>1.1627906976744292E-2</v>
      </c>
      <c r="AS277" s="7">
        <f t="shared" si="64"/>
        <v>-4.1118740777905177E-3</v>
      </c>
      <c r="AU277" s="86">
        <v>2021</v>
      </c>
      <c r="AV277" s="91">
        <f t="shared" si="65"/>
        <v>-1.1097099621689798E-2</v>
      </c>
      <c r="AW277" s="92">
        <f t="shared" si="66"/>
        <v>-1.4709548740962225E-2</v>
      </c>
      <c r="AX277" s="93">
        <f t="shared" si="67"/>
        <v>-1.1887416971136771E-2</v>
      </c>
      <c r="AY277" s="94">
        <f t="shared" si="68"/>
        <v>-1.2131707399544498E-2</v>
      </c>
      <c r="AZ277" s="7">
        <f t="shared" si="69"/>
        <v>-1.2732380567674787E-2</v>
      </c>
    </row>
    <row r="278" spans="1:52" x14ac:dyDescent="0.25">
      <c r="A278" s="7">
        <v>276</v>
      </c>
      <c r="B278" s="82">
        <v>5379.22</v>
      </c>
      <c r="C278" s="43">
        <v>517</v>
      </c>
      <c r="D278" s="35">
        <v>297.39999999999998</v>
      </c>
      <c r="E278" s="41">
        <v>861.6</v>
      </c>
      <c r="F278" s="36">
        <v>85.15</v>
      </c>
      <c r="G278" s="39">
        <v>123.8</v>
      </c>
      <c r="H278" s="45">
        <v>117.9</v>
      </c>
      <c r="I278" s="36">
        <v>106.3</v>
      </c>
      <c r="J278" s="36">
        <v>35.82</v>
      </c>
      <c r="K278" s="46">
        <v>112.73</v>
      </c>
      <c r="L278" s="36">
        <v>78.66</v>
      </c>
      <c r="M278" s="47">
        <v>41.21</v>
      </c>
      <c r="N278" s="33">
        <v>444</v>
      </c>
      <c r="O278" s="47">
        <v>18.8</v>
      </c>
      <c r="P278" s="33">
        <v>78.680000000000007</v>
      </c>
      <c r="Q278" s="47">
        <v>55.28</v>
      </c>
      <c r="R278" s="33">
        <v>9.57</v>
      </c>
      <c r="S278" s="33">
        <v>73.98</v>
      </c>
      <c r="T278" s="33">
        <v>41.61</v>
      </c>
      <c r="U278" s="33">
        <v>12.96</v>
      </c>
      <c r="V278" s="56">
        <v>15.77</v>
      </c>
      <c r="W278" s="38">
        <v>15.77</v>
      </c>
      <c r="X278" s="36">
        <v>9.8000000000000007</v>
      </c>
      <c r="Y278" s="41">
        <v>33.17</v>
      </c>
      <c r="Z278" s="45">
        <v>77.760000000000005</v>
      </c>
      <c r="AA278" s="39">
        <v>555.9</v>
      </c>
      <c r="AB278" s="36">
        <v>157.85</v>
      </c>
      <c r="AC278" s="36">
        <v>12.04</v>
      </c>
      <c r="AD278" s="41">
        <v>27.71</v>
      </c>
      <c r="AE278" s="39">
        <v>119.5</v>
      </c>
      <c r="AG278" s="86">
        <v>2021</v>
      </c>
      <c r="AH278" s="86"/>
      <c r="AI278" s="87">
        <f t="shared" si="60"/>
        <v>266.39999999999998</v>
      </c>
      <c r="AJ278" s="88">
        <f t="shared" si="61"/>
        <v>286.94666666666666</v>
      </c>
      <c r="AK278" s="89">
        <f t="shared" si="62"/>
        <v>191.29500000000002</v>
      </c>
      <c r="AL278" s="90">
        <f t="shared" si="63"/>
        <v>142.68</v>
      </c>
      <c r="AN278" s="86">
        <v>2021</v>
      </c>
      <c r="AO278" s="91">
        <f t="shared" si="56"/>
        <v>-2.145895895895886E-2</v>
      </c>
      <c r="AP278" s="92">
        <f t="shared" si="57"/>
        <v>-2.0677477812369328E-2</v>
      </c>
      <c r="AQ278" s="93">
        <f t="shared" si="58"/>
        <v>-2.2702408023509008E-2</v>
      </c>
      <c r="AR278" s="94">
        <f t="shared" si="59"/>
        <v>-2.2623570468760616E-2</v>
      </c>
      <c r="AS278" s="7">
        <f t="shared" si="64"/>
        <v>3.7161521558887311E-3</v>
      </c>
      <c r="AU278" s="86">
        <v>2021</v>
      </c>
      <c r="AV278" s="91">
        <f t="shared" si="65"/>
        <v>1.9127773527161218E-2</v>
      </c>
      <c r="AW278" s="92">
        <f t="shared" si="66"/>
        <v>1.3134356463609725E-2</v>
      </c>
      <c r="AX278" s="93">
        <f t="shared" si="67"/>
        <v>1.2540832375536919E-2</v>
      </c>
      <c r="AY278" s="94">
        <f t="shared" si="68"/>
        <v>1.1627906976744292E-2</v>
      </c>
      <c r="AZ278" s="7">
        <f t="shared" si="69"/>
        <v>-4.1118740777905177E-3</v>
      </c>
    </row>
    <row r="279" spans="1:52" x14ac:dyDescent="0.25">
      <c r="A279" s="7">
        <v>277</v>
      </c>
      <c r="B279" s="82">
        <v>5399.21</v>
      </c>
      <c r="C279" s="43">
        <v>498.3</v>
      </c>
      <c r="D279" s="35">
        <v>290.10000000000002</v>
      </c>
      <c r="E279" s="41">
        <v>842.6</v>
      </c>
      <c r="F279" s="36">
        <v>83.2</v>
      </c>
      <c r="G279" s="39">
        <v>120.95</v>
      </c>
      <c r="H279" s="45">
        <v>117</v>
      </c>
      <c r="I279" s="36">
        <v>104.1</v>
      </c>
      <c r="J279" s="36">
        <v>34.9</v>
      </c>
      <c r="K279" s="46">
        <v>111.57</v>
      </c>
      <c r="L279" s="36">
        <v>76.73</v>
      </c>
      <c r="M279" s="47">
        <v>39.78</v>
      </c>
      <c r="N279" s="33">
        <v>431</v>
      </c>
      <c r="O279" s="47">
        <v>18.3</v>
      </c>
      <c r="P279" s="33">
        <v>76.58</v>
      </c>
      <c r="Q279" s="47">
        <v>54.96</v>
      </c>
      <c r="R279" s="33">
        <v>9.3800000000000008</v>
      </c>
      <c r="S279" s="33">
        <v>74.180000000000007</v>
      </c>
      <c r="T279" s="33">
        <v>41.08</v>
      </c>
      <c r="U279" s="33">
        <v>12.82</v>
      </c>
      <c r="V279" s="56">
        <v>15.44</v>
      </c>
      <c r="W279" s="38">
        <v>15.44</v>
      </c>
      <c r="X279" s="36">
        <v>9.6999999999999993</v>
      </c>
      <c r="Y279" s="41">
        <v>32.950000000000003</v>
      </c>
      <c r="Z279" s="45">
        <v>75.900000000000006</v>
      </c>
      <c r="AA279" s="39">
        <v>541.6</v>
      </c>
      <c r="AB279" s="36">
        <v>155.69999999999999</v>
      </c>
      <c r="AC279" s="36">
        <v>11.87</v>
      </c>
      <c r="AD279" s="41">
        <v>28.48</v>
      </c>
      <c r="AE279" s="39">
        <v>119.5</v>
      </c>
      <c r="AG279" s="86">
        <v>2021</v>
      </c>
      <c r="AH279" s="86"/>
      <c r="AI279" s="87">
        <f t="shared" si="60"/>
        <v>260.68333333333334</v>
      </c>
      <c r="AJ279" s="88">
        <f t="shared" si="61"/>
        <v>281.01333333333332</v>
      </c>
      <c r="AK279" s="89">
        <f t="shared" si="62"/>
        <v>186.95214285714286</v>
      </c>
      <c r="AL279" s="90">
        <f t="shared" si="63"/>
        <v>139.45206896551724</v>
      </c>
      <c r="AN279" s="86">
        <v>2021</v>
      </c>
      <c r="AO279" s="91">
        <f t="shared" si="56"/>
        <v>8.4393580973083117E-3</v>
      </c>
      <c r="AP279" s="92">
        <f t="shared" si="57"/>
        <v>1.1191639779844512E-2</v>
      </c>
      <c r="AQ279" s="93">
        <f t="shared" si="58"/>
        <v>1.3276889043414494E-2</v>
      </c>
      <c r="AR279" s="94">
        <f t="shared" si="59"/>
        <v>1.4230572363264079E-2</v>
      </c>
      <c r="AS279" s="7">
        <f t="shared" si="64"/>
        <v>5.6619394318797953E-3</v>
      </c>
      <c r="AU279" s="86">
        <v>2021</v>
      </c>
      <c r="AV279" s="91">
        <f t="shared" si="65"/>
        <v>-2.145895895895886E-2</v>
      </c>
      <c r="AW279" s="92">
        <f t="shared" si="66"/>
        <v>-2.0677477812369328E-2</v>
      </c>
      <c r="AX279" s="93">
        <f t="shared" si="67"/>
        <v>-2.2702408023509008E-2</v>
      </c>
      <c r="AY279" s="94">
        <f t="shared" si="68"/>
        <v>-2.2623570468760616E-2</v>
      </c>
      <c r="AZ279" s="7">
        <f t="shared" si="69"/>
        <v>3.7161521558887311E-3</v>
      </c>
    </row>
    <row r="280" spans="1:52" x14ac:dyDescent="0.25">
      <c r="A280" s="7">
        <v>278</v>
      </c>
      <c r="B280" s="82">
        <v>5429.78</v>
      </c>
      <c r="C280" s="43">
        <v>507.7</v>
      </c>
      <c r="D280" s="35">
        <v>296.5</v>
      </c>
      <c r="E280" s="41">
        <v>854.2</v>
      </c>
      <c r="F280" s="36">
        <v>83.11</v>
      </c>
      <c r="G280" s="39">
        <v>123.4</v>
      </c>
      <c r="H280" s="45">
        <v>120.5</v>
      </c>
      <c r="I280" s="36">
        <v>102.95</v>
      </c>
      <c r="J280" s="36">
        <v>34.56</v>
      </c>
      <c r="K280" s="46">
        <v>112.48</v>
      </c>
      <c r="L280" s="36">
        <v>77.790000000000006</v>
      </c>
      <c r="M280" s="47">
        <v>40.18</v>
      </c>
      <c r="N280" s="33">
        <v>443.8</v>
      </c>
      <c r="O280" s="47">
        <v>18.45</v>
      </c>
      <c r="P280" s="33">
        <v>77.92</v>
      </c>
      <c r="Q280" s="47">
        <v>55.6</v>
      </c>
      <c r="R280" s="33">
        <v>9.52</v>
      </c>
      <c r="S280" s="33">
        <v>74.599999999999994</v>
      </c>
      <c r="T280" s="33">
        <v>41.64</v>
      </c>
      <c r="U280" s="33">
        <v>12.98</v>
      </c>
      <c r="V280" s="56">
        <v>15.58</v>
      </c>
      <c r="W280" s="38">
        <v>15.58</v>
      </c>
      <c r="X280" s="36">
        <v>9.73</v>
      </c>
      <c r="Y280" s="41">
        <v>33.549999999999997</v>
      </c>
      <c r="Z280" s="45">
        <v>76.64</v>
      </c>
      <c r="AA280" s="39">
        <v>543</v>
      </c>
      <c r="AB280" s="36">
        <v>156.94999999999999</v>
      </c>
      <c r="AC280" s="36">
        <v>11.95</v>
      </c>
      <c r="AD280" s="41">
        <v>28.55</v>
      </c>
      <c r="AE280" s="39">
        <v>122.25</v>
      </c>
      <c r="AG280" s="86">
        <v>2021</v>
      </c>
      <c r="AH280" s="86"/>
      <c r="AI280" s="87">
        <f t="shared" si="60"/>
        <v>262.88333333333333</v>
      </c>
      <c r="AJ280" s="88">
        <f t="shared" si="61"/>
        <v>284.15833333333336</v>
      </c>
      <c r="AK280" s="89">
        <f t="shared" si="62"/>
        <v>189.43428571428572</v>
      </c>
      <c r="AL280" s="90">
        <f t="shared" si="63"/>
        <v>141.43655172413793</v>
      </c>
      <c r="AN280" s="86">
        <v>2021</v>
      </c>
      <c r="AO280" s="91">
        <f t="shared" si="56"/>
        <v>1.4201483547834966E-2</v>
      </c>
      <c r="AP280" s="92">
        <f t="shared" si="57"/>
        <v>2.4962608874160432E-2</v>
      </c>
      <c r="AQ280" s="93">
        <f t="shared" si="58"/>
        <v>2.4305450815963289E-2</v>
      </c>
      <c r="AR280" s="94">
        <f t="shared" si="59"/>
        <v>2.3285694084833695E-2</v>
      </c>
      <c r="AS280" s="7">
        <f t="shared" si="64"/>
        <v>1.4634110405946473E-2</v>
      </c>
      <c r="AU280" s="86">
        <v>2021</v>
      </c>
      <c r="AV280" s="91">
        <f t="shared" si="65"/>
        <v>8.4393580973083117E-3</v>
      </c>
      <c r="AW280" s="92">
        <f t="shared" si="66"/>
        <v>1.1191639779844512E-2</v>
      </c>
      <c r="AX280" s="93">
        <f t="shared" si="67"/>
        <v>1.3276889043414494E-2</v>
      </c>
      <c r="AY280" s="94">
        <f t="shared" si="68"/>
        <v>1.4230572363264079E-2</v>
      </c>
      <c r="AZ280" s="7">
        <f t="shared" si="69"/>
        <v>5.6619394318797953E-3</v>
      </c>
    </row>
    <row r="281" spans="1:52" x14ac:dyDescent="0.25">
      <c r="A281" s="7">
        <v>279</v>
      </c>
      <c r="B281" s="82">
        <v>5509.24</v>
      </c>
      <c r="C281" s="43">
        <v>524.9</v>
      </c>
      <c r="D281" s="35">
        <v>298.39999999999998</v>
      </c>
      <c r="E281" s="41">
        <v>884.8</v>
      </c>
      <c r="F281" s="36">
        <v>88.59</v>
      </c>
      <c r="G281" s="39">
        <v>125.9</v>
      </c>
      <c r="H281" s="45">
        <v>123.05</v>
      </c>
      <c r="I281" s="36">
        <v>107.85</v>
      </c>
      <c r="J281" s="36">
        <v>34.869999999999997</v>
      </c>
      <c r="K281" s="46">
        <v>112.27</v>
      </c>
      <c r="L281" s="36">
        <v>78.17</v>
      </c>
      <c r="M281" s="47">
        <v>41.61</v>
      </c>
      <c r="N281" s="33">
        <v>453</v>
      </c>
      <c r="O281" s="47">
        <v>18.82</v>
      </c>
      <c r="P281" s="33">
        <v>80.16</v>
      </c>
      <c r="Q281" s="47">
        <v>54.68</v>
      </c>
      <c r="R281" s="33">
        <v>9.8000000000000007</v>
      </c>
      <c r="S281" s="33">
        <v>76.84</v>
      </c>
      <c r="T281" s="33">
        <v>42.05</v>
      </c>
      <c r="U281" s="33">
        <v>13.04</v>
      </c>
      <c r="V281" s="56">
        <v>16.14</v>
      </c>
      <c r="W281" s="38">
        <v>16.14</v>
      </c>
      <c r="X281" s="36">
        <v>9.7200000000000006</v>
      </c>
      <c r="Y281" s="41">
        <v>34.25</v>
      </c>
      <c r="Z281" s="45">
        <v>77.56</v>
      </c>
      <c r="AA281" s="39">
        <v>549.20000000000005</v>
      </c>
      <c r="AB281" s="36">
        <v>159.69999999999999</v>
      </c>
      <c r="AC281" s="36">
        <v>12.3</v>
      </c>
      <c r="AD281" s="41">
        <v>28.61</v>
      </c>
      <c r="AE281" s="39">
        <v>124.75</v>
      </c>
      <c r="AG281" s="86">
        <v>2021</v>
      </c>
      <c r="AH281" s="86"/>
      <c r="AI281" s="87">
        <f t="shared" si="60"/>
        <v>266.61666666666667</v>
      </c>
      <c r="AJ281" s="88">
        <f t="shared" si="61"/>
        <v>291.25166666666667</v>
      </c>
      <c r="AK281" s="89">
        <f t="shared" si="62"/>
        <v>194.03857142857143</v>
      </c>
      <c r="AL281" s="90">
        <f t="shared" si="63"/>
        <v>144.72999999999996</v>
      </c>
      <c r="AN281" s="86">
        <v>2021</v>
      </c>
      <c r="AO281" s="91">
        <f t="shared" si="56"/>
        <v>-8.1890354441457921E-3</v>
      </c>
      <c r="AP281" s="92">
        <f t="shared" si="57"/>
        <v>-2.4606440020368979E-4</v>
      </c>
      <c r="AQ281" s="93">
        <f t="shared" si="58"/>
        <v>-5.3008606536257682E-4</v>
      </c>
      <c r="AR281" s="94">
        <f t="shared" si="59"/>
        <v>-1.7893008860729355E-3</v>
      </c>
      <c r="AS281" s="7">
        <f t="shared" si="64"/>
        <v>8.1408687949699708E-3</v>
      </c>
      <c r="AU281" s="86">
        <v>2021</v>
      </c>
      <c r="AV281" s="91">
        <f t="shared" si="65"/>
        <v>1.4201483547834966E-2</v>
      </c>
      <c r="AW281" s="92">
        <f t="shared" si="66"/>
        <v>2.4962608874160432E-2</v>
      </c>
      <c r="AX281" s="93">
        <f t="shared" si="67"/>
        <v>2.4305450815963289E-2</v>
      </c>
      <c r="AY281" s="94">
        <f t="shared" si="68"/>
        <v>2.3285694084833695E-2</v>
      </c>
      <c r="AZ281" s="7">
        <f t="shared" si="69"/>
        <v>1.4634110405946473E-2</v>
      </c>
    </row>
    <row r="282" spans="1:52" x14ac:dyDescent="0.25">
      <c r="A282" s="7">
        <v>280</v>
      </c>
      <c r="B282" s="82">
        <v>5554.09</v>
      </c>
      <c r="C282" s="43">
        <v>524.5</v>
      </c>
      <c r="D282" s="35">
        <v>295.89999999999998</v>
      </c>
      <c r="E282" s="41">
        <v>890.6</v>
      </c>
      <c r="F282" s="36">
        <v>89.81</v>
      </c>
      <c r="G282" s="39">
        <v>125.5</v>
      </c>
      <c r="H282" s="45">
        <v>121.5</v>
      </c>
      <c r="I282" s="36">
        <v>108.85</v>
      </c>
      <c r="J282" s="36">
        <v>35.14</v>
      </c>
      <c r="K282" s="46">
        <v>112.81</v>
      </c>
      <c r="L282" s="36">
        <v>77.31</v>
      </c>
      <c r="M282" s="47">
        <v>41.9</v>
      </c>
      <c r="N282" s="33">
        <v>448.4</v>
      </c>
      <c r="O282" s="47">
        <v>18.989999999999998</v>
      </c>
      <c r="P282" s="33">
        <v>80.040000000000006</v>
      </c>
      <c r="Q282" s="47">
        <v>54.26</v>
      </c>
      <c r="R282" s="33">
        <v>9.8699999999999992</v>
      </c>
      <c r="S282" s="33">
        <v>76.459999999999994</v>
      </c>
      <c r="T282" s="33">
        <v>42.6</v>
      </c>
      <c r="U282" s="33">
        <v>13.3</v>
      </c>
      <c r="V282" s="56">
        <v>16.260000000000002</v>
      </c>
      <c r="W282" s="38">
        <v>16.260000000000002</v>
      </c>
      <c r="X282" s="36">
        <v>9.7899999999999991</v>
      </c>
      <c r="Y282" s="41">
        <v>34</v>
      </c>
      <c r="Z282" s="45">
        <v>77.8</v>
      </c>
      <c r="AA282" s="39">
        <v>543.20000000000005</v>
      </c>
      <c r="AB282" s="36">
        <v>158.5</v>
      </c>
      <c r="AC282" s="36">
        <v>12.33</v>
      </c>
      <c r="AD282" s="41">
        <v>29.18</v>
      </c>
      <c r="AE282" s="39">
        <v>124.6</v>
      </c>
      <c r="AG282" s="86">
        <v>2021</v>
      </c>
      <c r="AH282" s="86"/>
      <c r="AI282" s="87">
        <f t="shared" si="60"/>
        <v>264.43333333333334</v>
      </c>
      <c r="AJ282" s="88">
        <f t="shared" si="61"/>
        <v>291.18</v>
      </c>
      <c r="AK282" s="89">
        <f t="shared" si="62"/>
        <v>193.93571428571428</v>
      </c>
      <c r="AL282" s="90">
        <f t="shared" si="63"/>
        <v>144.47103448275863</v>
      </c>
      <c r="AN282" s="86">
        <v>2021</v>
      </c>
      <c r="AO282" s="91">
        <f t="shared" si="56"/>
        <v>7.5633429976066605E-4</v>
      </c>
      <c r="AP282" s="92">
        <f t="shared" si="57"/>
        <v>1.0131190329004708E-3</v>
      </c>
      <c r="AQ282" s="93">
        <f t="shared" si="58"/>
        <v>2.7991602519244312E-3</v>
      </c>
      <c r="AR282" s="94">
        <f t="shared" si="59"/>
        <v>5.7164543184887737E-3</v>
      </c>
      <c r="AS282" s="7">
        <f t="shared" si="64"/>
        <v>2.248793231654471E-3</v>
      </c>
      <c r="AU282" s="86">
        <v>2021</v>
      </c>
      <c r="AV282" s="91">
        <f t="shared" si="65"/>
        <v>-8.1890354441457921E-3</v>
      </c>
      <c r="AW282" s="92">
        <f t="shared" si="66"/>
        <v>-2.4606440020368979E-4</v>
      </c>
      <c r="AX282" s="93">
        <f t="shared" si="67"/>
        <v>-5.3008606536257682E-4</v>
      </c>
      <c r="AY282" s="94">
        <f t="shared" si="68"/>
        <v>-1.7893008860729355E-3</v>
      </c>
      <c r="AZ282" s="7">
        <f t="shared" si="69"/>
        <v>8.1408687949699708E-3</v>
      </c>
    </row>
    <row r="283" spans="1:52" x14ac:dyDescent="0.25">
      <c r="A283" s="7">
        <v>281</v>
      </c>
      <c r="B283" s="82">
        <v>5566.58</v>
      </c>
      <c r="C283" s="43">
        <v>525.1</v>
      </c>
      <c r="D283" s="35">
        <v>298.10000000000002</v>
      </c>
      <c r="E283" s="41">
        <v>890</v>
      </c>
      <c r="F283" s="36">
        <v>93.1</v>
      </c>
      <c r="G283" s="39">
        <v>125.2</v>
      </c>
      <c r="H283" s="45">
        <v>125.8</v>
      </c>
      <c r="I283" s="36">
        <v>112.9</v>
      </c>
      <c r="J283" s="36">
        <v>34.94</v>
      </c>
      <c r="K283" s="46">
        <v>112.69</v>
      </c>
      <c r="L283" s="36">
        <v>78.400000000000006</v>
      </c>
      <c r="M283" s="47">
        <v>42.49</v>
      </c>
      <c r="N283" s="33">
        <v>448</v>
      </c>
      <c r="O283" s="47">
        <v>19.149999999999999</v>
      </c>
      <c r="P283" s="33">
        <v>81.3</v>
      </c>
      <c r="Q283" s="47">
        <v>54.1</v>
      </c>
      <c r="R283" s="33">
        <v>9.9499999999999993</v>
      </c>
      <c r="S283" s="33">
        <v>78.12</v>
      </c>
      <c r="T283" s="33">
        <v>43.16</v>
      </c>
      <c r="U283" s="33">
        <v>13.29</v>
      </c>
      <c r="V283" s="56">
        <v>16.66</v>
      </c>
      <c r="W283" s="38">
        <v>16.66</v>
      </c>
      <c r="X283" s="36">
        <v>9.83</v>
      </c>
      <c r="Y283" s="41">
        <v>36.06</v>
      </c>
      <c r="Z283" s="45">
        <v>77.86</v>
      </c>
      <c r="AA283" s="39">
        <v>542.1</v>
      </c>
      <c r="AB283" s="36">
        <v>160.75</v>
      </c>
      <c r="AC283" s="36">
        <v>12.41</v>
      </c>
      <c r="AD283" s="41">
        <v>28.89</v>
      </c>
      <c r="AE283" s="39">
        <v>126.6</v>
      </c>
      <c r="AG283" s="86">
        <v>2021</v>
      </c>
      <c r="AH283" s="86"/>
      <c r="AI283" s="87">
        <f t="shared" si="60"/>
        <v>264.63333333333338</v>
      </c>
      <c r="AJ283" s="88">
        <f t="shared" si="61"/>
        <v>291.47499999999997</v>
      </c>
      <c r="AK283" s="89">
        <f t="shared" si="62"/>
        <v>194.47857142857143</v>
      </c>
      <c r="AL283" s="90">
        <f t="shared" si="63"/>
        <v>145.29689655172413</v>
      </c>
      <c r="AN283" s="86">
        <v>2021</v>
      </c>
      <c r="AO283" s="91">
        <f t="shared" si="56"/>
        <v>1.0013855649326024E-2</v>
      </c>
      <c r="AP283" s="92">
        <f t="shared" si="57"/>
        <v>1.1224518969608729E-2</v>
      </c>
      <c r="AQ283" s="93">
        <f t="shared" si="58"/>
        <v>9.7476769383333002E-3</v>
      </c>
      <c r="AR283" s="94">
        <f t="shared" si="59"/>
        <v>1.1320459178708829E-2</v>
      </c>
      <c r="AS283" s="7">
        <f t="shared" si="64"/>
        <v>1.100496175389561E-2</v>
      </c>
      <c r="AU283" s="86">
        <v>2021</v>
      </c>
      <c r="AV283" s="91">
        <f t="shared" si="65"/>
        <v>7.5633429976066605E-4</v>
      </c>
      <c r="AW283" s="92">
        <f t="shared" si="66"/>
        <v>1.0131190329004708E-3</v>
      </c>
      <c r="AX283" s="93">
        <f t="shared" si="67"/>
        <v>2.7991602519244312E-3</v>
      </c>
      <c r="AY283" s="94">
        <f t="shared" si="68"/>
        <v>5.7164543184887737E-3</v>
      </c>
      <c r="AZ283" s="7">
        <f t="shared" si="69"/>
        <v>2.248793231654471E-3</v>
      </c>
    </row>
    <row r="284" spans="1:52" x14ac:dyDescent="0.25">
      <c r="A284" s="7">
        <v>282</v>
      </c>
      <c r="B284" s="82">
        <v>5627.84</v>
      </c>
      <c r="C284" s="43">
        <v>528.70000000000005</v>
      </c>
      <c r="D284" s="35">
        <v>305.60000000000002</v>
      </c>
      <c r="E284" s="41">
        <v>900.6</v>
      </c>
      <c r="F284" s="36">
        <v>93.42</v>
      </c>
      <c r="G284" s="39">
        <v>124.6</v>
      </c>
      <c r="H284" s="45">
        <v>128.75</v>
      </c>
      <c r="I284" s="36">
        <v>112.2</v>
      </c>
      <c r="J284" s="36">
        <v>35.07</v>
      </c>
      <c r="K284" s="46">
        <v>112.6</v>
      </c>
      <c r="L284" s="36">
        <v>79.58</v>
      </c>
      <c r="M284" s="47">
        <v>43.6</v>
      </c>
      <c r="N284" s="33">
        <v>453.6</v>
      </c>
      <c r="O284" s="47">
        <v>19.2</v>
      </c>
      <c r="P284" s="33">
        <v>86</v>
      </c>
      <c r="Q284" s="47">
        <v>53.34</v>
      </c>
      <c r="R284" s="33">
        <v>10.14</v>
      </c>
      <c r="S284" s="33">
        <v>77.680000000000007</v>
      </c>
      <c r="T284" s="33">
        <v>42.5</v>
      </c>
      <c r="U284" s="33">
        <v>13.4</v>
      </c>
      <c r="V284" s="56">
        <v>17.170000000000002</v>
      </c>
      <c r="W284" s="38">
        <v>17.170000000000002</v>
      </c>
      <c r="X284" s="36">
        <v>9.84</v>
      </c>
      <c r="Y284" s="41">
        <v>36.54</v>
      </c>
      <c r="Z284" s="45">
        <v>77.400000000000006</v>
      </c>
      <c r="AA284" s="39">
        <v>549</v>
      </c>
      <c r="AB284" s="36">
        <v>163.19999999999999</v>
      </c>
      <c r="AC284" s="36">
        <v>12.67</v>
      </c>
      <c r="AD284" s="41">
        <v>29.49</v>
      </c>
      <c r="AE284" s="39">
        <v>128.25</v>
      </c>
      <c r="AG284" s="86">
        <v>2021</v>
      </c>
      <c r="AH284" s="86"/>
      <c r="AI284" s="87">
        <f t="shared" si="60"/>
        <v>267.28333333333336</v>
      </c>
      <c r="AJ284" s="88">
        <f t="shared" si="61"/>
        <v>294.74666666666667</v>
      </c>
      <c r="AK284" s="89">
        <f t="shared" si="62"/>
        <v>196.37428571428572</v>
      </c>
      <c r="AL284" s="90">
        <f t="shared" si="63"/>
        <v>146.941724137931</v>
      </c>
      <c r="AN284" s="86">
        <v>2021</v>
      </c>
      <c r="AO284" s="91">
        <f t="shared" si="56"/>
        <v>1.683606659599633E-3</v>
      </c>
      <c r="AP284" s="92">
        <f t="shared" si="57"/>
        <v>1.1422238306343351E-3</v>
      </c>
      <c r="AQ284" s="93">
        <f t="shared" si="58"/>
        <v>1.8805197072644555E-3</v>
      </c>
      <c r="AR284" s="94">
        <f t="shared" si="59"/>
        <v>2.4569909253259136E-3</v>
      </c>
      <c r="AS284" s="7">
        <f t="shared" si="64"/>
        <v>8.1363364985500581E-3</v>
      </c>
      <c r="AU284" s="86">
        <v>2021</v>
      </c>
      <c r="AV284" s="91">
        <f t="shared" si="65"/>
        <v>1.0013855649326024E-2</v>
      </c>
      <c r="AW284" s="92">
        <f t="shared" si="66"/>
        <v>1.1224518969608729E-2</v>
      </c>
      <c r="AX284" s="93">
        <f t="shared" si="67"/>
        <v>9.7476769383333002E-3</v>
      </c>
      <c r="AY284" s="94">
        <f t="shared" si="68"/>
        <v>1.1320459178708829E-2</v>
      </c>
      <c r="AZ284" s="7">
        <f t="shared" si="69"/>
        <v>1.100496175389561E-2</v>
      </c>
    </row>
    <row r="285" spans="1:52" x14ac:dyDescent="0.25">
      <c r="A285" s="7">
        <v>283</v>
      </c>
      <c r="B285" s="82">
        <v>5673.63</v>
      </c>
      <c r="C285" s="43">
        <v>527.9</v>
      </c>
      <c r="D285" s="35">
        <v>308.2</v>
      </c>
      <c r="E285" s="41">
        <v>900.2</v>
      </c>
      <c r="F285" s="36">
        <v>93.87</v>
      </c>
      <c r="G285" s="39">
        <v>124.75</v>
      </c>
      <c r="H285" s="45">
        <v>131</v>
      </c>
      <c r="I285" s="36">
        <v>112.25</v>
      </c>
      <c r="J285" s="36">
        <v>35.18</v>
      </c>
      <c r="K285" s="46">
        <v>113.06</v>
      </c>
      <c r="L285" s="36">
        <v>80.33</v>
      </c>
      <c r="M285" s="47">
        <v>44.12</v>
      </c>
      <c r="N285" s="33">
        <v>454.8</v>
      </c>
      <c r="O285" s="47">
        <v>19.25</v>
      </c>
      <c r="P285" s="33">
        <v>86.86</v>
      </c>
      <c r="Q285" s="47">
        <v>53.16</v>
      </c>
      <c r="R285" s="33">
        <v>10.220000000000001</v>
      </c>
      <c r="S285" s="33">
        <v>77.3</v>
      </c>
      <c r="T285" s="33">
        <v>43.05</v>
      </c>
      <c r="U285" s="33">
        <v>13.25</v>
      </c>
      <c r="V285" s="56">
        <v>17.28</v>
      </c>
      <c r="W285" s="38">
        <v>17.28</v>
      </c>
      <c r="X285" s="36">
        <v>9.83</v>
      </c>
      <c r="Y285" s="41">
        <v>37.6</v>
      </c>
      <c r="Z285" s="45">
        <v>78.14</v>
      </c>
      <c r="AA285" s="39">
        <v>547</v>
      </c>
      <c r="AB285" s="36">
        <v>162.05000000000001</v>
      </c>
      <c r="AC285" s="36">
        <v>12.9</v>
      </c>
      <c r="AD285" s="41">
        <v>29.5</v>
      </c>
      <c r="AE285" s="39">
        <v>131.44999999999999</v>
      </c>
      <c r="AG285" s="86">
        <v>2021</v>
      </c>
      <c r="AH285" s="86"/>
      <c r="AI285" s="87">
        <f t="shared" si="60"/>
        <v>267.73333333333335</v>
      </c>
      <c r="AJ285" s="88">
        <f t="shared" si="61"/>
        <v>295.08333333333337</v>
      </c>
      <c r="AK285" s="89">
        <f t="shared" si="62"/>
        <v>196.74357142857141</v>
      </c>
      <c r="AL285" s="90">
        <f t="shared" si="63"/>
        <v>147.30275862068964</v>
      </c>
      <c r="AN285" s="86">
        <v>2021</v>
      </c>
      <c r="AO285" s="91">
        <f t="shared" si="56"/>
        <v>1.045816733067712E-2</v>
      </c>
      <c r="AP285" s="92">
        <f t="shared" si="57"/>
        <v>1.3442530358655655E-2</v>
      </c>
      <c r="AQ285" s="93">
        <f t="shared" si="58"/>
        <v>1.294651123108035E-2</v>
      </c>
      <c r="AR285" s="94">
        <f t="shared" si="59"/>
        <v>1.0913483372271172E-2</v>
      </c>
      <c r="AS285" s="7">
        <f t="shared" si="64"/>
        <v>1.4100320253526965E-4</v>
      </c>
      <c r="AU285" s="86">
        <v>2021</v>
      </c>
      <c r="AV285" s="91">
        <f t="shared" si="65"/>
        <v>1.683606659599633E-3</v>
      </c>
      <c r="AW285" s="92">
        <f t="shared" si="66"/>
        <v>1.1422238306343351E-3</v>
      </c>
      <c r="AX285" s="93">
        <f t="shared" si="67"/>
        <v>1.8805197072644555E-3</v>
      </c>
      <c r="AY285" s="94">
        <f t="shared" si="68"/>
        <v>2.4569909253259136E-3</v>
      </c>
      <c r="AZ285" s="7">
        <f t="shared" si="69"/>
        <v>8.1363364985500581E-3</v>
      </c>
    </row>
    <row r="286" spans="1:52" x14ac:dyDescent="0.25">
      <c r="A286" s="7">
        <v>284</v>
      </c>
      <c r="B286" s="82">
        <v>5674.43</v>
      </c>
      <c r="C286" s="43">
        <v>537</v>
      </c>
      <c r="D286" s="35">
        <v>312.8</v>
      </c>
      <c r="E286" s="41">
        <v>915.6</v>
      </c>
      <c r="F286" s="36">
        <v>92.47</v>
      </c>
      <c r="G286" s="39">
        <v>123.15</v>
      </c>
      <c r="H286" s="45">
        <v>133.19999999999999</v>
      </c>
      <c r="I286" s="36">
        <v>111.65</v>
      </c>
      <c r="J286" s="36">
        <v>34.57</v>
      </c>
      <c r="K286" s="46">
        <v>113.64</v>
      </c>
      <c r="L286" s="36">
        <v>80.14</v>
      </c>
      <c r="M286" s="47">
        <v>43.92</v>
      </c>
      <c r="N286" s="33">
        <v>463.4</v>
      </c>
      <c r="O286" s="47">
        <v>19.29</v>
      </c>
      <c r="P286" s="33">
        <v>85.9</v>
      </c>
      <c r="Q286" s="47">
        <v>53.46</v>
      </c>
      <c r="R286" s="33">
        <v>10.14</v>
      </c>
      <c r="S286" s="33">
        <v>78.12</v>
      </c>
      <c r="T286" s="33">
        <v>42.38</v>
      </c>
      <c r="U286" s="33">
        <v>13.1</v>
      </c>
      <c r="V286" s="56">
        <v>17.399999999999999</v>
      </c>
      <c r="W286" s="38">
        <v>17.399999999999999</v>
      </c>
      <c r="X286" s="36">
        <v>9.73</v>
      </c>
      <c r="Y286" s="41">
        <v>37.799999999999997</v>
      </c>
      <c r="Z286" s="45">
        <v>77.86</v>
      </c>
      <c r="AA286" s="39">
        <v>555.5</v>
      </c>
      <c r="AB286" s="36">
        <v>163.75</v>
      </c>
      <c r="AC286" s="36">
        <v>12.78</v>
      </c>
      <c r="AD286" s="41">
        <v>29.3</v>
      </c>
      <c r="AE286" s="39">
        <v>132.94999999999999</v>
      </c>
      <c r="AG286" s="86">
        <v>2021</v>
      </c>
      <c r="AH286" s="86"/>
      <c r="AI286" s="87">
        <f t="shared" si="60"/>
        <v>270.5333333333333</v>
      </c>
      <c r="AJ286" s="88">
        <f t="shared" si="61"/>
        <v>299.05</v>
      </c>
      <c r="AK286" s="89">
        <f t="shared" si="62"/>
        <v>199.29071428571427</v>
      </c>
      <c r="AL286" s="90">
        <f t="shared" si="63"/>
        <v>148.91034482758621</v>
      </c>
      <c r="AN286" s="86">
        <v>2021</v>
      </c>
      <c r="AO286" s="91">
        <f t="shared" si="56"/>
        <v>-5.3597831444060703E-3</v>
      </c>
      <c r="AP286" s="92">
        <f t="shared" si="57"/>
        <v>-7.5126790391796339E-3</v>
      </c>
      <c r="AQ286" s="93">
        <f t="shared" si="58"/>
        <v>-8.1933428193558134E-3</v>
      </c>
      <c r="AR286" s="94">
        <f t="shared" si="59"/>
        <v>-8.859762875138932E-3</v>
      </c>
      <c r="AS286" s="7">
        <f t="shared" si="64"/>
        <v>-4.7846215390797923E-3</v>
      </c>
      <c r="AU286" s="86">
        <v>2021</v>
      </c>
      <c r="AV286" s="91">
        <f t="shared" si="65"/>
        <v>1.045816733067712E-2</v>
      </c>
      <c r="AW286" s="92">
        <f t="shared" si="66"/>
        <v>1.3442530358655655E-2</v>
      </c>
      <c r="AX286" s="93">
        <f t="shared" si="67"/>
        <v>1.294651123108035E-2</v>
      </c>
      <c r="AY286" s="94">
        <f t="shared" si="68"/>
        <v>1.0913483372271172E-2</v>
      </c>
      <c r="AZ286" s="7">
        <f t="shared" si="69"/>
        <v>1.4100320253526965E-4</v>
      </c>
    </row>
    <row r="287" spans="1:52" x14ac:dyDescent="0.25">
      <c r="A287" s="7">
        <v>285</v>
      </c>
      <c r="B287" s="82">
        <v>5647.28</v>
      </c>
      <c r="C287" s="43">
        <v>529.5</v>
      </c>
      <c r="D287" s="35">
        <v>311.3</v>
      </c>
      <c r="E287" s="41">
        <v>906.4</v>
      </c>
      <c r="F287" s="36">
        <v>91.69</v>
      </c>
      <c r="G287" s="39">
        <v>123.05</v>
      </c>
      <c r="H287" s="45">
        <v>132.05000000000001</v>
      </c>
      <c r="I287" s="36">
        <v>110.85</v>
      </c>
      <c r="J287" s="36">
        <v>34.74</v>
      </c>
      <c r="K287" s="46">
        <v>111.36</v>
      </c>
      <c r="L287" s="36">
        <v>79.03</v>
      </c>
      <c r="M287" s="47">
        <v>45.14</v>
      </c>
      <c r="N287" s="33">
        <v>453.4</v>
      </c>
      <c r="O287" s="47">
        <v>19.3</v>
      </c>
      <c r="P287" s="33">
        <v>85.56</v>
      </c>
      <c r="Q287" s="47">
        <v>53.36</v>
      </c>
      <c r="R287" s="33">
        <v>10.220000000000001</v>
      </c>
      <c r="S287" s="33">
        <v>77.7</v>
      </c>
      <c r="T287" s="33">
        <v>41.91</v>
      </c>
      <c r="U287" s="33">
        <v>13.12</v>
      </c>
      <c r="V287" s="56">
        <v>17.899999999999999</v>
      </c>
      <c r="W287" s="38">
        <v>17.899999999999999</v>
      </c>
      <c r="X287" s="36">
        <v>9.8699999999999992</v>
      </c>
      <c r="Y287" s="41">
        <v>37.81</v>
      </c>
      <c r="Z287" s="45">
        <v>77.78</v>
      </c>
      <c r="AA287" s="39">
        <v>551</v>
      </c>
      <c r="AB287" s="36">
        <v>163.1</v>
      </c>
      <c r="AC287" s="36">
        <v>12.54</v>
      </c>
      <c r="AD287" s="41">
        <v>29.36</v>
      </c>
      <c r="AE287" s="39">
        <v>133.19999999999999</v>
      </c>
      <c r="AG287" s="86">
        <v>2021</v>
      </c>
      <c r="AH287" s="86"/>
      <c r="AI287" s="87">
        <f t="shared" si="60"/>
        <v>269.08333333333331</v>
      </c>
      <c r="AJ287" s="88">
        <f t="shared" si="61"/>
        <v>296.80333333333334</v>
      </c>
      <c r="AK287" s="89">
        <f t="shared" si="62"/>
        <v>197.65785714285713</v>
      </c>
      <c r="AL287" s="90">
        <f t="shared" si="63"/>
        <v>147.59103448275863</v>
      </c>
      <c r="AN287" s="86">
        <v>2021</v>
      </c>
      <c r="AO287" s="91">
        <f t="shared" si="56"/>
        <v>8.0520284917942522E-4</v>
      </c>
      <c r="AP287" s="92">
        <f t="shared" si="57"/>
        <v>7.4460080187777975E-3</v>
      </c>
      <c r="AQ287" s="93">
        <f t="shared" si="58"/>
        <v>5.0845436378158275E-3</v>
      </c>
      <c r="AR287" s="94">
        <f t="shared" si="59"/>
        <v>1.5560238683781829E-3</v>
      </c>
      <c r="AS287" s="7">
        <f t="shared" si="64"/>
        <v>1.6857673074472024E-3</v>
      </c>
      <c r="AU287" s="86">
        <v>2021</v>
      </c>
      <c r="AV287" s="91">
        <f t="shared" si="65"/>
        <v>-5.3597831444060703E-3</v>
      </c>
      <c r="AW287" s="92">
        <f t="shared" si="66"/>
        <v>-7.5126790391796339E-3</v>
      </c>
      <c r="AX287" s="93">
        <f t="shared" si="67"/>
        <v>-8.1933428193558134E-3</v>
      </c>
      <c r="AY287" s="94">
        <f t="shared" si="68"/>
        <v>-8.859762875138932E-3</v>
      </c>
      <c r="AZ287" s="7">
        <f t="shared" si="69"/>
        <v>-4.7846215390797923E-3</v>
      </c>
    </row>
    <row r="288" spans="1:52" x14ac:dyDescent="0.25">
      <c r="A288" s="7">
        <v>286</v>
      </c>
      <c r="B288" s="82">
        <v>5656.8</v>
      </c>
      <c r="C288" s="43">
        <v>531.5</v>
      </c>
      <c r="D288" s="35">
        <v>309</v>
      </c>
      <c r="E288" s="41">
        <v>919</v>
      </c>
      <c r="F288" s="36">
        <v>91.22</v>
      </c>
      <c r="G288" s="39">
        <v>125</v>
      </c>
      <c r="H288" s="45">
        <v>132.19999999999999</v>
      </c>
      <c r="I288" s="36">
        <v>109.45</v>
      </c>
      <c r="J288" s="36">
        <v>34.64</v>
      </c>
      <c r="K288" s="46">
        <v>111.53</v>
      </c>
      <c r="L288" s="36">
        <v>77.39</v>
      </c>
      <c r="M288" s="47">
        <v>45.7</v>
      </c>
      <c r="N288" s="33">
        <v>453.2</v>
      </c>
      <c r="O288" s="47">
        <v>19.27</v>
      </c>
      <c r="P288" s="33">
        <v>86.66</v>
      </c>
      <c r="Q288" s="47">
        <v>54.54</v>
      </c>
      <c r="R288" s="33">
        <v>10.73</v>
      </c>
      <c r="S288" s="33">
        <v>78.16</v>
      </c>
      <c r="T288" s="33">
        <v>42.39</v>
      </c>
      <c r="U288" s="33">
        <v>13.11</v>
      </c>
      <c r="V288" s="56">
        <v>17.96</v>
      </c>
      <c r="W288" s="38">
        <v>17.96</v>
      </c>
      <c r="X288" s="36">
        <v>9.7200000000000006</v>
      </c>
      <c r="Y288" s="41">
        <v>37.869999999999997</v>
      </c>
      <c r="Z288" s="45">
        <v>74.5</v>
      </c>
      <c r="AA288" s="39">
        <v>547.9</v>
      </c>
      <c r="AB288" s="36">
        <v>159.4</v>
      </c>
      <c r="AC288" s="36">
        <v>12.49</v>
      </c>
      <c r="AD288" s="41">
        <v>29.31</v>
      </c>
      <c r="AE288" s="39">
        <v>135</v>
      </c>
      <c r="AG288" s="86">
        <v>2021</v>
      </c>
      <c r="AH288" s="86"/>
      <c r="AI288" s="87">
        <f t="shared" si="60"/>
        <v>269.3</v>
      </c>
      <c r="AJ288" s="88">
        <f t="shared" si="61"/>
        <v>299.01333333333332</v>
      </c>
      <c r="AK288" s="89">
        <f t="shared" si="62"/>
        <v>198.66285714285715</v>
      </c>
      <c r="AL288" s="90">
        <f t="shared" si="63"/>
        <v>147.82068965517243</v>
      </c>
      <c r="AN288" s="86">
        <v>2021</v>
      </c>
      <c r="AO288" s="91">
        <f t="shared" si="56"/>
        <v>5.3224408961505274E-3</v>
      </c>
      <c r="AP288" s="92">
        <f t="shared" si="57"/>
        <v>5.4345402657627641E-3</v>
      </c>
      <c r="AQ288" s="93">
        <f t="shared" si="58"/>
        <v>4.6992751538860395E-3</v>
      </c>
      <c r="AR288" s="94">
        <f t="shared" si="59"/>
        <v>5.4049640757675085E-3</v>
      </c>
      <c r="AS288" s="7">
        <f t="shared" si="64"/>
        <v>-5.0929854334606844E-3</v>
      </c>
      <c r="AU288" s="86">
        <v>2021</v>
      </c>
      <c r="AV288" s="91">
        <f t="shared" si="65"/>
        <v>8.0520284917942522E-4</v>
      </c>
      <c r="AW288" s="92">
        <f t="shared" si="66"/>
        <v>7.4460080187777975E-3</v>
      </c>
      <c r="AX288" s="93">
        <f t="shared" si="67"/>
        <v>5.0845436378158275E-3</v>
      </c>
      <c r="AY288" s="94">
        <f t="shared" si="68"/>
        <v>1.5560238683781829E-3</v>
      </c>
      <c r="AZ288" s="7">
        <f t="shared" si="69"/>
        <v>1.6857673074472024E-3</v>
      </c>
    </row>
    <row r="289" spans="1:52" x14ac:dyDescent="0.25">
      <c r="A289" s="7">
        <v>287</v>
      </c>
      <c r="B289" s="82">
        <v>5627.99</v>
      </c>
      <c r="C289" s="43">
        <v>529.29999999999995</v>
      </c>
      <c r="D289" s="35">
        <v>318.3</v>
      </c>
      <c r="E289" s="41">
        <v>924.4</v>
      </c>
      <c r="F289" s="36">
        <v>92.21</v>
      </c>
      <c r="G289" s="39">
        <v>129</v>
      </c>
      <c r="H289" s="45">
        <v>136.9</v>
      </c>
      <c r="I289" s="36">
        <v>108.9</v>
      </c>
      <c r="J289" s="36">
        <v>34.979999999999997</v>
      </c>
      <c r="K289" s="46">
        <v>111.49</v>
      </c>
      <c r="L289" s="36">
        <v>77.739999999999995</v>
      </c>
      <c r="M289" s="47">
        <v>46.48</v>
      </c>
      <c r="N289" s="33">
        <v>454.4</v>
      </c>
      <c r="O289" s="47">
        <v>19.12</v>
      </c>
      <c r="P289" s="33">
        <v>85.66</v>
      </c>
      <c r="Q289" s="47">
        <v>53.92</v>
      </c>
      <c r="R289" s="33">
        <v>10.88</v>
      </c>
      <c r="S289" s="33">
        <v>77.900000000000006</v>
      </c>
      <c r="T289" s="33">
        <v>42.19</v>
      </c>
      <c r="U289" s="33">
        <v>13.06</v>
      </c>
      <c r="V289" s="56">
        <v>17.77</v>
      </c>
      <c r="W289" s="38">
        <v>17.77</v>
      </c>
      <c r="X289" s="36">
        <v>9.75</v>
      </c>
      <c r="Y289" s="41">
        <v>38.049999999999997</v>
      </c>
      <c r="Z289" s="45">
        <v>75.540000000000006</v>
      </c>
      <c r="AA289" s="39">
        <v>547.9</v>
      </c>
      <c r="AB289" s="36">
        <v>159.30000000000001</v>
      </c>
      <c r="AC289" s="36">
        <v>12.58</v>
      </c>
      <c r="AD289" s="41">
        <v>29.18</v>
      </c>
      <c r="AE289" s="39">
        <v>135.30000000000001</v>
      </c>
      <c r="AG289" s="86">
        <v>2021</v>
      </c>
      <c r="AH289" s="86"/>
      <c r="AI289" s="87">
        <f t="shared" si="60"/>
        <v>270.73333333333335</v>
      </c>
      <c r="AJ289" s="88">
        <f t="shared" si="61"/>
        <v>300.63833333333326</v>
      </c>
      <c r="AK289" s="89">
        <f t="shared" si="62"/>
        <v>199.59642857142859</v>
      </c>
      <c r="AL289" s="90">
        <f t="shared" si="63"/>
        <v>148.61965517241381</v>
      </c>
      <c r="AN289" s="86">
        <v>2021</v>
      </c>
      <c r="AO289" s="91">
        <f t="shared" si="56"/>
        <v>2.4439793154395286E-2</v>
      </c>
      <c r="AP289" s="92">
        <f t="shared" si="57"/>
        <v>1.4214199786011187E-2</v>
      </c>
      <c r="AQ289" s="93">
        <f t="shared" si="58"/>
        <v>1.248590906650918E-2</v>
      </c>
      <c r="AR289" s="94">
        <f t="shared" si="59"/>
        <v>1.0331858458411634E-2</v>
      </c>
      <c r="AS289" s="7">
        <f t="shared" si="64"/>
        <v>1.6732439112365174E-2</v>
      </c>
      <c r="AU289" s="86">
        <v>2021</v>
      </c>
      <c r="AV289" s="91">
        <f t="shared" si="65"/>
        <v>5.3224408961505274E-3</v>
      </c>
      <c r="AW289" s="92">
        <f t="shared" si="66"/>
        <v>5.4345402657627641E-3</v>
      </c>
      <c r="AX289" s="93">
        <f t="shared" si="67"/>
        <v>4.6992751538860395E-3</v>
      </c>
      <c r="AY289" s="94">
        <f t="shared" si="68"/>
        <v>5.4049640757675085E-3</v>
      </c>
      <c r="AZ289" s="7">
        <f t="shared" si="69"/>
        <v>-5.0929854334606844E-3</v>
      </c>
    </row>
    <row r="290" spans="1:52" x14ac:dyDescent="0.25">
      <c r="A290" s="7">
        <v>288</v>
      </c>
      <c r="B290" s="82">
        <v>5722.16</v>
      </c>
      <c r="C290" s="43">
        <v>535.9</v>
      </c>
      <c r="D290" s="35">
        <v>315</v>
      </c>
      <c r="E290" s="41">
        <v>930.4</v>
      </c>
      <c r="F290" s="36">
        <v>93.67</v>
      </c>
      <c r="G290" s="39">
        <v>128.75</v>
      </c>
      <c r="H290" s="45">
        <v>136.69999999999999</v>
      </c>
      <c r="I290" s="36">
        <v>110.9</v>
      </c>
      <c r="J290" s="36">
        <v>36.54</v>
      </c>
      <c r="K290" s="46">
        <v>110.95</v>
      </c>
      <c r="L290" s="36">
        <v>78.11</v>
      </c>
      <c r="M290" s="47">
        <v>47.55</v>
      </c>
      <c r="N290" s="33">
        <v>457.4</v>
      </c>
      <c r="O290" s="47">
        <v>19.57</v>
      </c>
      <c r="P290" s="33">
        <v>86.08</v>
      </c>
      <c r="Q290" s="47">
        <v>55.24</v>
      </c>
      <c r="R290" s="33">
        <v>11.1</v>
      </c>
      <c r="S290" s="33">
        <v>77.84</v>
      </c>
      <c r="T290" s="33">
        <v>42.81</v>
      </c>
      <c r="U290" s="33">
        <v>13.11</v>
      </c>
      <c r="V290" s="56">
        <v>18.920000000000002</v>
      </c>
      <c r="W290" s="38">
        <v>18.920000000000002</v>
      </c>
      <c r="X290" s="36">
        <v>9.89</v>
      </c>
      <c r="Y290" s="41">
        <v>37.590000000000003</v>
      </c>
      <c r="Z290" s="45">
        <v>74.94</v>
      </c>
      <c r="AA290" s="39">
        <v>566</v>
      </c>
      <c r="AB290" s="36">
        <v>161.19999999999999</v>
      </c>
      <c r="AC290" s="36">
        <v>12.69</v>
      </c>
      <c r="AD290" s="41">
        <v>29.43</v>
      </c>
      <c r="AE290" s="39">
        <v>137.30000000000001</v>
      </c>
      <c r="AG290" s="86">
        <v>2021</v>
      </c>
      <c r="AH290" s="86"/>
      <c r="AI290" s="87">
        <f t="shared" si="60"/>
        <v>277.34999999999997</v>
      </c>
      <c r="AJ290" s="88">
        <f t="shared" si="61"/>
        <v>304.91166666666669</v>
      </c>
      <c r="AK290" s="89">
        <f t="shared" si="62"/>
        <v>202.08857142857144</v>
      </c>
      <c r="AL290" s="90">
        <f t="shared" si="63"/>
        <v>150.15517241379314</v>
      </c>
      <c r="AN290" s="86">
        <v>2021</v>
      </c>
      <c r="AO290" s="91">
        <f t="shared" si="56"/>
        <v>-6.0092542515419185E-5</v>
      </c>
      <c r="AP290" s="92">
        <f t="shared" si="57"/>
        <v>3.7387877363388947E-3</v>
      </c>
      <c r="AQ290" s="93">
        <f t="shared" si="58"/>
        <v>4.5736664263193744E-3</v>
      </c>
      <c r="AR290" s="94">
        <f t="shared" si="59"/>
        <v>3.5526466873345743E-3</v>
      </c>
      <c r="AS290" s="7">
        <f t="shared" si="64"/>
        <v>8.1787297104590189E-3</v>
      </c>
      <c r="AU290" s="86">
        <v>2021</v>
      </c>
      <c r="AV290" s="91">
        <f t="shared" si="65"/>
        <v>2.4439793154395286E-2</v>
      </c>
      <c r="AW290" s="92">
        <f t="shared" si="66"/>
        <v>1.4214199786011187E-2</v>
      </c>
      <c r="AX290" s="93">
        <f t="shared" si="67"/>
        <v>1.248590906650918E-2</v>
      </c>
      <c r="AY290" s="94">
        <f t="shared" si="68"/>
        <v>1.0331858458411634E-2</v>
      </c>
      <c r="AZ290" s="7">
        <f t="shared" si="69"/>
        <v>1.6732439112365174E-2</v>
      </c>
    </row>
    <row r="291" spans="1:52" x14ac:dyDescent="0.25">
      <c r="A291" s="7">
        <v>289</v>
      </c>
      <c r="B291" s="82">
        <v>5768.96</v>
      </c>
      <c r="C291" s="43">
        <v>539.79999999999995</v>
      </c>
      <c r="D291" s="35">
        <v>313.60000000000002</v>
      </c>
      <c r="E291" s="41">
        <v>937</v>
      </c>
      <c r="F291" s="36">
        <v>93.8</v>
      </c>
      <c r="G291" s="39">
        <v>129.55000000000001</v>
      </c>
      <c r="H291" s="45">
        <v>140</v>
      </c>
      <c r="I291" s="36">
        <v>109.35</v>
      </c>
      <c r="J291" s="36">
        <v>36.4</v>
      </c>
      <c r="K291" s="46">
        <v>110.04</v>
      </c>
      <c r="L291" s="36">
        <v>77.62</v>
      </c>
      <c r="M291" s="47">
        <v>47.61</v>
      </c>
      <c r="N291" s="33">
        <v>462.4</v>
      </c>
      <c r="O291" s="47">
        <v>19.53</v>
      </c>
      <c r="P291" s="33">
        <v>86.12</v>
      </c>
      <c r="Q291" s="47">
        <v>54.74</v>
      </c>
      <c r="R291" s="33">
        <v>11.16</v>
      </c>
      <c r="S291" s="33">
        <v>76.94</v>
      </c>
      <c r="T291" s="33">
        <v>42.58</v>
      </c>
      <c r="U291" s="33">
        <v>12.94</v>
      </c>
      <c r="V291" s="56">
        <v>18.93</v>
      </c>
      <c r="W291" s="38">
        <v>18.93</v>
      </c>
      <c r="X291" s="36">
        <v>9.89</v>
      </c>
      <c r="Y291" s="41">
        <v>37.83</v>
      </c>
      <c r="Z291" s="45">
        <v>75.22</v>
      </c>
      <c r="AA291" s="39">
        <v>565.29999999999995</v>
      </c>
      <c r="AB291" s="36">
        <v>163.25</v>
      </c>
      <c r="AC291" s="36">
        <v>12.81</v>
      </c>
      <c r="AD291" s="41">
        <v>29.48</v>
      </c>
      <c r="AE291" s="39">
        <v>137.15</v>
      </c>
      <c r="AG291" s="86">
        <v>2021</v>
      </c>
      <c r="AH291" s="86"/>
      <c r="AI291" s="87">
        <f t="shared" si="60"/>
        <v>277.33333333333331</v>
      </c>
      <c r="AJ291" s="88">
        <f t="shared" si="61"/>
        <v>306.05166666666668</v>
      </c>
      <c r="AK291" s="89">
        <f t="shared" si="62"/>
        <v>203.01285714285714</v>
      </c>
      <c r="AL291" s="90">
        <f t="shared" si="63"/>
        <v>150.68862068965515</v>
      </c>
      <c r="AN291" s="86">
        <v>2021</v>
      </c>
      <c r="AO291" s="91">
        <f t="shared" si="56"/>
        <v>-5.3545673076923164E-2</v>
      </c>
      <c r="AP291" s="92">
        <f t="shared" si="57"/>
        <v>-2.8339441597551654E-2</v>
      </c>
      <c r="AQ291" s="93">
        <f t="shared" si="58"/>
        <v>-2.0512423562195341E-2</v>
      </c>
      <c r="AR291" s="94">
        <f t="shared" si="59"/>
        <v>-1.2496653295102425E-2</v>
      </c>
      <c r="AS291" s="7">
        <f t="shared" si="64"/>
        <v>-2.7925310627911568E-3</v>
      </c>
      <c r="AU291" s="86">
        <v>2021</v>
      </c>
      <c r="AV291" s="91">
        <f t="shared" si="65"/>
        <v>-6.0092542515419185E-5</v>
      </c>
      <c r="AW291" s="92">
        <f t="shared" si="66"/>
        <v>3.7387877363388947E-3</v>
      </c>
      <c r="AX291" s="93">
        <f t="shared" si="67"/>
        <v>4.5736664263193744E-3</v>
      </c>
      <c r="AY291" s="94">
        <f t="shared" si="68"/>
        <v>3.5526466873345743E-3</v>
      </c>
      <c r="AZ291" s="7">
        <f t="shared" si="69"/>
        <v>8.1787297104590189E-3</v>
      </c>
    </row>
    <row r="292" spans="1:52" x14ac:dyDescent="0.25">
      <c r="A292" s="7">
        <v>290</v>
      </c>
      <c r="B292" s="82">
        <v>5752.85</v>
      </c>
      <c r="C292" s="43">
        <v>535</v>
      </c>
      <c r="D292" s="35">
        <v>317</v>
      </c>
      <c r="E292" s="41">
        <v>930.4</v>
      </c>
      <c r="F292" s="36">
        <v>93.9</v>
      </c>
      <c r="G292" s="39">
        <v>127.05</v>
      </c>
      <c r="H292" s="45">
        <v>136.94999999999999</v>
      </c>
      <c r="I292" s="36">
        <v>111</v>
      </c>
      <c r="J292" s="36">
        <v>36.97</v>
      </c>
      <c r="K292" s="46">
        <v>110.37</v>
      </c>
      <c r="L292" s="36">
        <v>78.349999999999994</v>
      </c>
      <c r="M292" s="47">
        <v>47.65</v>
      </c>
      <c r="N292" s="33">
        <v>460</v>
      </c>
      <c r="O292" s="47">
        <v>19.7</v>
      </c>
      <c r="P292" s="33">
        <v>85.24</v>
      </c>
      <c r="Q292" s="47">
        <v>55.88</v>
      </c>
      <c r="R292" s="33">
        <v>11.19</v>
      </c>
      <c r="S292" s="33">
        <v>77.64</v>
      </c>
      <c r="T292" s="33">
        <v>42.29</v>
      </c>
      <c r="U292" s="33">
        <v>12.99</v>
      </c>
      <c r="V292" s="56">
        <v>19.059999999999999</v>
      </c>
      <c r="W292" s="38">
        <v>19.059999999999999</v>
      </c>
      <c r="X292" s="36">
        <v>10.050000000000001</v>
      </c>
      <c r="Y292" s="41">
        <v>37.36</v>
      </c>
      <c r="Z292" s="45">
        <v>75</v>
      </c>
      <c r="AA292" s="39">
        <v>524.9</v>
      </c>
      <c r="AB292" s="36">
        <v>163.30000000000001</v>
      </c>
      <c r="AC292" s="36">
        <v>12.5</v>
      </c>
      <c r="AD292" s="41">
        <v>29.06</v>
      </c>
      <c r="AE292" s="39">
        <v>135.5</v>
      </c>
      <c r="AG292" s="86">
        <v>2021</v>
      </c>
      <c r="AH292" s="86"/>
      <c r="AI292" s="87">
        <f t="shared" si="60"/>
        <v>262.48333333333329</v>
      </c>
      <c r="AJ292" s="88">
        <f t="shared" si="61"/>
        <v>297.37833333333333</v>
      </c>
      <c r="AK292" s="89">
        <f t="shared" si="62"/>
        <v>198.8485714285714</v>
      </c>
      <c r="AL292" s="90">
        <f t="shared" si="63"/>
        <v>148.80551724137933</v>
      </c>
      <c r="AN292" s="86">
        <v>2021</v>
      </c>
      <c r="AO292" s="91">
        <f t="shared" si="56"/>
        <v>1.1365801003238361E-2</v>
      </c>
      <c r="AP292" s="92">
        <f t="shared" si="57"/>
        <v>7.5437013456483805E-3</v>
      </c>
      <c r="AQ292" s="93">
        <f t="shared" si="58"/>
        <v>4.0518987887411912E-3</v>
      </c>
      <c r="AR292" s="94">
        <f t="shared" si="59"/>
        <v>3.6845129954357994E-4</v>
      </c>
      <c r="AS292" s="7">
        <f t="shared" si="64"/>
        <v>-5.6093936049089466E-3</v>
      </c>
      <c r="AU292" s="86">
        <v>2021</v>
      </c>
      <c r="AV292" s="91">
        <f t="shared" si="65"/>
        <v>-5.3545673076923164E-2</v>
      </c>
      <c r="AW292" s="92">
        <f t="shared" si="66"/>
        <v>-2.8339441597551654E-2</v>
      </c>
      <c r="AX292" s="93">
        <f t="shared" si="67"/>
        <v>-2.0512423562195341E-2</v>
      </c>
      <c r="AY292" s="94">
        <f t="shared" si="68"/>
        <v>-1.2496653295102425E-2</v>
      </c>
      <c r="AZ292" s="7">
        <f t="shared" si="69"/>
        <v>-2.7925310627911568E-3</v>
      </c>
    </row>
    <row r="293" spans="1:52" x14ac:dyDescent="0.25">
      <c r="A293" s="7">
        <v>291</v>
      </c>
      <c r="B293" s="82">
        <v>5720.58</v>
      </c>
      <c r="C293" s="43">
        <v>534</v>
      </c>
      <c r="D293" s="35">
        <v>316.8</v>
      </c>
      <c r="E293" s="41">
        <v>934.6</v>
      </c>
      <c r="F293" s="36">
        <v>91.29</v>
      </c>
      <c r="G293" s="39">
        <v>125.7</v>
      </c>
      <c r="H293" s="45">
        <v>137.44999999999999</v>
      </c>
      <c r="I293" s="36">
        <v>107.75</v>
      </c>
      <c r="J293" s="36">
        <v>36.58</v>
      </c>
      <c r="K293" s="46">
        <v>109.92</v>
      </c>
      <c r="L293" s="36">
        <v>77.81</v>
      </c>
      <c r="M293" s="47">
        <v>47.08</v>
      </c>
      <c r="N293" s="33">
        <v>458.2</v>
      </c>
      <c r="O293" s="47">
        <v>19.440000000000001</v>
      </c>
      <c r="P293" s="33">
        <v>85.02</v>
      </c>
      <c r="Q293" s="47">
        <v>55.58</v>
      </c>
      <c r="R293" s="33">
        <v>11.04</v>
      </c>
      <c r="S293" s="33">
        <v>76.180000000000007</v>
      </c>
      <c r="T293" s="33">
        <v>42.11</v>
      </c>
      <c r="U293" s="33">
        <v>12.8</v>
      </c>
      <c r="V293" s="56">
        <v>19.079999999999998</v>
      </c>
      <c r="W293" s="38">
        <v>19.079999999999998</v>
      </c>
      <c r="X293" s="36">
        <v>9.7899999999999991</v>
      </c>
      <c r="Y293" s="41">
        <v>37.47</v>
      </c>
      <c r="Z293" s="45">
        <v>74.88</v>
      </c>
      <c r="AA293" s="39">
        <v>532.79999999999995</v>
      </c>
      <c r="AB293" s="36">
        <v>164.75</v>
      </c>
      <c r="AC293" s="36">
        <v>12.59</v>
      </c>
      <c r="AD293" s="41">
        <v>29.26</v>
      </c>
      <c r="AE293" s="39">
        <v>137.9</v>
      </c>
      <c r="AG293" s="86">
        <v>2021</v>
      </c>
      <c r="AH293" s="86"/>
      <c r="AI293" s="87">
        <f t="shared" si="60"/>
        <v>265.46666666666664</v>
      </c>
      <c r="AJ293" s="88">
        <f t="shared" si="61"/>
        <v>299.62166666666667</v>
      </c>
      <c r="AK293" s="89">
        <f t="shared" si="62"/>
        <v>199.65428571428575</v>
      </c>
      <c r="AL293" s="90">
        <f t="shared" si="63"/>
        <v>148.86034482758618</v>
      </c>
      <c r="AN293" s="86">
        <v>2021</v>
      </c>
      <c r="AO293" s="91">
        <f t="shared" si="56"/>
        <v>3.1391260673042909E-4</v>
      </c>
      <c r="AP293" s="92">
        <f t="shared" si="57"/>
        <v>1.6671024013616999E-2</v>
      </c>
      <c r="AQ293" s="93">
        <f t="shared" si="58"/>
        <v>1.4117259834857407E-2</v>
      </c>
      <c r="AR293" s="94">
        <f t="shared" si="59"/>
        <v>1.1623947462908041E-2</v>
      </c>
      <c r="AS293" s="7">
        <f t="shared" si="64"/>
        <v>2.3179467816200837E-3</v>
      </c>
      <c r="AU293" s="86">
        <v>2021</v>
      </c>
      <c r="AV293" s="91">
        <f t="shared" si="65"/>
        <v>1.1365801003238361E-2</v>
      </c>
      <c r="AW293" s="92">
        <f t="shared" si="66"/>
        <v>7.5437013456483805E-3</v>
      </c>
      <c r="AX293" s="93">
        <f t="shared" si="67"/>
        <v>4.0518987887411912E-3</v>
      </c>
      <c r="AY293" s="94">
        <f t="shared" si="68"/>
        <v>3.6845129954357994E-4</v>
      </c>
      <c r="AZ293" s="7">
        <f t="shared" si="69"/>
        <v>-5.6093936049089466E-3</v>
      </c>
    </row>
    <row r="294" spans="1:52" x14ac:dyDescent="0.25">
      <c r="A294" s="7">
        <v>292</v>
      </c>
      <c r="B294" s="82">
        <v>5733.84</v>
      </c>
      <c r="C294" s="43">
        <v>541.79999999999995</v>
      </c>
      <c r="D294" s="35">
        <v>316.10000000000002</v>
      </c>
      <c r="E294" s="41">
        <v>963.6</v>
      </c>
      <c r="F294" s="36">
        <v>91.77</v>
      </c>
      <c r="G294" s="39">
        <v>128.6</v>
      </c>
      <c r="H294" s="45">
        <v>136.44999999999999</v>
      </c>
      <c r="I294" s="36">
        <v>112.05</v>
      </c>
      <c r="J294" s="36">
        <v>36.950000000000003</v>
      </c>
      <c r="K294" s="46">
        <v>109.21</v>
      </c>
      <c r="L294" s="36">
        <v>76.59</v>
      </c>
      <c r="M294" s="47">
        <v>48.33</v>
      </c>
      <c r="N294" s="33">
        <v>464.2</v>
      </c>
      <c r="O294" s="47">
        <v>19.86</v>
      </c>
      <c r="P294" s="33">
        <v>85.02</v>
      </c>
      <c r="Q294" s="47">
        <v>56.82</v>
      </c>
      <c r="R294" s="33">
        <v>11.33</v>
      </c>
      <c r="S294" s="33">
        <v>76.739999999999995</v>
      </c>
      <c r="T294" s="33">
        <v>43.25</v>
      </c>
      <c r="U294" s="33">
        <v>12.9</v>
      </c>
      <c r="V294" s="56">
        <v>19.809999999999999</v>
      </c>
      <c r="W294" s="38">
        <v>19.809999999999999</v>
      </c>
      <c r="X294" s="36">
        <v>9.76</v>
      </c>
      <c r="Y294" s="41">
        <v>37.69</v>
      </c>
      <c r="Z294" s="45">
        <v>74.64</v>
      </c>
      <c r="AA294" s="39">
        <v>528</v>
      </c>
      <c r="AB294" s="36">
        <v>163.35</v>
      </c>
      <c r="AC294" s="36">
        <v>12.69</v>
      </c>
      <c r="AD294" s="41">
        <v>29.76</v>
      </c>
      <c r="AE294" s="39">
        <v>140.05000000000001</v>
      </c>
      <c r="AG294" s="86">
        <v>2021</v>
      </c>
      <c r="AH294" s="86"/>
      <c r="AI294" s="87">
        <f t="shared" si="60"/>
        <v>265.55</v>
      </c>
      <c r="AJ294" s="88">
        <f t="shared" si="61"/>
        <v>304.61666666666662</v>
      </c>
      <c r="AK294" s="89">
        <f t="shared" si="62"/>
        <v>202.47285714285718</v>
      </c>
      <c r="AL294" s="90">
        <f t="shared" si="63"/>
        <v>150.59068965517241</v>
      </c>
      <c r="AN294" s="86">
        <v>2021</v>
      </c>
      <c r="AO294" s="91">
        <f t="shared" si="56"/>
        <v>-1.4372685621038297E-2</v>
      </c>
      <c r="AP294" s="92">
        <f t="shared" si="57"/>
        <v>-1.388630519231809E-2</v>
      </c>
      <c r="AQ294" s="93">
        <f t="shared" si="58"/>
        <v>-8.5302439127645027E-3</v>
      </c>
      <c r="AR294" s="94">
        <f t="shared" si="59"/>
        <v>-5.0765605786864841E-3</v>
      </c>
      <c r="AS294" s="7">
        <f t="shared" si="64"/>
        <v>-5.2948809175004151E-3</v>
      </c>
      <c r="AU294" s="86">
        <v>2021</v>
      </c>
      <c r="AV294" s="91">
        <f t="shared" si="65"/>
        <v>3.1391260673042909E-4</v>
      </c>
      <c r="AW294" s="92">
        <f t="shared" si="66"/>
        <v>1.6671024013616999E-2</v>
      </c>
      <c r="AX294" s="93">
        <f t="shared" si="67"/>
        <v>1.4117259834857407E-2</v>
      </c>
      <c r="AY294" s="94">
        <f t="shared" si="68"/>
        <v>1.1623947462908041E-2</v>
      </c>
      <c r="AZ294" s="7">
        <f t="shared" si="69"/>
        <v>2.3179467816200837E-3</v>
      </c>
    </row>
    <row r="295" spans="1:52" x14ac:dyDescent="0.25">
      <c r="A295" s="7">
        <v>293</v>
      </c>
      <c r="B295" s="82">
        <v>5703.48</v>
      </c>
      <c r="C295" s="43">
        <v>542.9</v>
      </c>
      <c r="D295" s="35">
        <v>310.89999999999998</v>
      </c>
      <c r="E295" s="41">
        <v>951</v>
      </c>
      <c r="F295" s="36">
        <v>95.8</v>
      </c>
      <c r="G295" s="39">
        <v>125.8</v>
      </c>
      <c r="H295" s="45">
        <v>136.94999999999999</v>
      </c>
      <c r="I295" s="36">
        <v>114.8</v>
      </c>
      <c r="J295" s="36">
        <v>37.47</v>
      </c>
      <c r="K295" s="46">
        <v>108.35</v>
      </c>
      <c r="L295" s="36">
        <v>75.89</v>
      </c>
      <c r="M295" s="47">
        <v>49.3</v>
      </c>
      <c r="N295" s="33">
        <v>465.4</v>
      </c>
      <c r="O295" s="47">
        <v>19.93</v>
      </c>
      <c r="P295" s="33">
        <v>85.54</v>
      </c>
      <c r="Q295" s="47">
        <v>57.42</v>
      </c>
      <c r="R295" s="33">
        <v>11.46</v>
      </c>
      <c r="S295" s="33">
        <v>78.099999999999994</v>
      </c>
      <c r="T295" s="33">
        <v>43.06</v>
      </c>
      <c r="U295" s="33">
        <v>12.74</v>
      </c>
      <c r="V295" s="56">
        <v>20.149999999999999</v>
      </c>
      <c r="W295" s="38">
        <v>20.149999999999999</v>
      </c>
      <c r="X295" s="36">
        <v>9.74</v>
      </c>
      <c r="Y295" s="41">
        <v>36.11</v>
      </c>
      <c r="Z295" s="45">
        <v>73.12</v>
      </c>
      <c r="AA295" s="39">
        <v>522.29999999999995</v>
      </c>
      <c r="AB295" s="36">
        <v>160.94999999999999</v>
      </c>
      <c r="AC295" s="36">
        <v>12.52</v>
      </c>
      <c r="AD295" s="41">
        <v>30.01</v>
      </c>
      <c r="AE295" s="39">
        <v>137.1</v>
      </c>
      <c r="AG295" s="86">
        <v>2021</v>
      </c>
      <c r="AH295" s="86"/>
      <c r="AI295" s="87">
        <f t="shared" si="60"/>
        <v>261.73333333333329</v>
      </c>
      <c r="AJ295" s="88">
        <f t="shared" si="61"/>
        <v>300.38666666666666</v>
      </c>
      <c r="AK295" s="89">
        <f t="shared" si="62"/>
        <v>200.74571428571429</v>
      </c>
      <c r="AL295" s="90">
        <f t="shared" si="63"/>
        <v>149.82620689655175</v>
      </c>
      <c r="AN295" s="86">
        <v>2021</v>
      </c>
      <c r="AO295" s="91">
        <f t="shared" si="56"/>
        <v>-4.2027508914922662E-3</v>
      </c>
      <c r="AP295" s="92">
        <f t="shared" si="57"/>
        <v>-6.7357627946201971E-3</v>
      </c>
      <c r="AQ295" s="93">
        <f t="shared" si="58"/>
        <v>-6.0631075561120148E-3</v>
      </c>
      <c r="AR295" s="94">
        <f t="shared" si="59"/>
        <v>-2.1657276476657193E-3</v>
      </c>
      <c r="AS295" s="7">
        <f t="shared" si="64"/>
        <v>3.2331138182303629E-3</v>
      </c>
      <c r="AU295" s="86">
        <v>2021</v>
      </c>
      <c r="AV295" s="91">
        <f t="shared" si="65"/>
        <v>-1.4372685621038297E-2</v>
      </c>
      <c r="AW295" s="92">
        <f t="shared" si="66"/>
        <v>-1.388630519231809E-2</v>
      </c>
      <c r="AX295" s="93">
        <f t="shared" si="67"/>
        <v>-8.5302439127645027E-3</v>
      </c>
      <c r="AY295" s="94">
        <f t="shared" si="68"/>
        <v>-5.0765605786864841E-3</v>
      </c>
      <c r="AZ295" s="7">
        <f t="shared" si="69"/>
        <v>-5.2948809175004151E-3</v>
      </c>
    </row>
    <row r="296" spans="1:52" x14ac:dyDescent="0.25">
      <c r="A296" s="7">
        <v>294</v>
      </c>
      <c r="B296" s="82">
        <v>5721.92</v>
      </c>
      <c r="C296" s="43">
        <v>539.4</v>
      </c>
      <c r="D296" s="35">
        <v>311.7</v>
      </c>
      <c r="E296" s="41">
        <v>943.2</v>
      </c>
      <c r="F296" s="36">
        <v>98.95</v>
      </c>
      <c r="G296" s="39">
        <v>123.7</v>
      </c>
      <c r="H296" s="45">
        <v>136.44999999999999</v>
      </c>
      <c r="I296" s="36">
        <v>118.65</v>
      </c>
      <c r="J296" s="36">
        <v>38.31</v>
      </c>
      <c r="K296" s="46">
        <v>107.73</v>
      </c>
      <c r="L296" s="36">
        <v>76.2</v>
      </c>
      <c r="M296" s="47">
        <v>49.45</v>
      </c>
      <c r="N296" s="33">
        <v>461.4</v>
      </c>
      <c r="O296" s="47">
        <v>20.09</v>
      </c>
      <c r="P296" s="33">
        <v>87.62</v>
      </c>
      <c r="Q296" s="47">
        <v>57.62</v>
      </c>
      <c r="R296" s="33">
        <v>11.36</v>
      </c>
      <c r="S296" s="33">
        <v>79.459999999999994</v>
      </c>
      <c r="T296" s="33">
        <v>42.86</v>
      </c>
      <c r="U296" s="33">
        <v>12.67</v>
      </c>
      <c r="V296" s="56">
        <v>20.12</v>
      </c>
      <c r="W296" s="38">
        <v>20.12</v>
      </c>
      <c r="X296" s="36">
        <v>9.7899999999999991</v>
      </c>
      <c r="Y296" s="41">
        <v>35.39</v>
      </c>
      <c r="Z296" s="45">
        <v>72.36</v>
      </c>
      <c r="AA296" s="39">
        <v>522.9</v>
      </c>
      <c r="AB296" s="36">
        <v>160.5</v>
      </c>
      <c r="AC296" s="36">
        <v>12.56</v>
      </c>
      <c r="AD296" s="41">
        <v>29.69</v>
      </c>
      <c r="AE296" s="39">
        <v>135.30000000000001</v>
      </c>
      <c r="AG296" s="86">
        <v>2021</v>
      </c>
      <c r="AH296" s="86"/>
      <c r="AI296" s="87">
        <f t="shared" si="60"/>
        <v>260.63333333333338</v>
      </c>
      <c r="AJ296" s="88">
        <f t="shared" si="61"/>
        <v>298.36333333333334</v>
      </c>
      <c r="AK296" s="89">
        <f t="shared" si="62"/>
        <v>199.52857142857147</v>
      </c>
      <c r="AL296" s="90">
        <f t="shared" si="63"/>
        <v>149.50172413793101</v>
      </c>
      <c r="AN296" s="86">
        <v>2021</v>
      </c>
      <c r="AO296" s="91">
        <f t="shared" si="56"/>
        <v>5.2436372937713924E-3</v>
      </c>
      <c r="AP296" s="92">
        <f t="shared" si="57"/>
        <v>-9.8314136008675348E-4</v>
      </c>
      <c r="AQ296" s="93">
        <f t="shared" si="58"/>
        <v>-2.5238061144127102E-3</v>
      </c>
      <c r="AR296" s="94">
        <f t="shared" si="59"/>
        <v>-8.2803796519445951E-4</v>
      </c>
      <c r="AS296" s="7">
        <f t="shared" si="64"/>
        <v>6.3580057043789691E-3</v>
      </c>
      <c r="AU296" s="86">
        <v>2021</v>
      </c>
      <c r="AV296" s="91">
        <f t="shared" si="65"/>
        <v>-4.2027508914922662E-3</v>
      </c>
      <c r="AW296" s="92">
        <f t="shared" si="66"/>
        <v>-6.7357627946201971E-3</v>
      </c>
      <c r="AX296" s="93">
        <f t="shared" si="67"/>
        <v>-6.0631075561120148E-3</v>
      </c>
      <c r="AY296" s="94">
        <f t="shared" si="68"/>
        <v>-2.1657276476657193E-3</v>
      </c>
      <c r="AZ296" s="7">
        <f t="shared" si="69"/>
        <v>3.2331138182303629E-3</v>
      </c>
    </row>
    <row r="297" spans="1:52" x14ac:dyDescent="0.25">
      <c r="A297" s="7">
        <v>295</v>
      </c>
      <c r="B297" s="82">
        <v>5758.3</v>
      </c>
      <c r="C297" s="43">
        <v>532.79999999999995</v>
      </c>
      <c r="D297" s="35">
        <v>307.2</v>
      </c>
      <c r="E297" s="41">
        <v>937.8</v>
      </c>
      <c r="F297" s="36">
        <v>102.72</v>
      </c>
      <c r="G297" s="39">
        <v>123.6</v>
      </c>
      <c r="H297" s="45">
        <v>136.94999999999999</v>
      </c>
      <c r="I297" s="36">
        <v>121</v>
      </c>
      <c r="J297" s="36">
        <v>38.979999999999997</v>
      </c>
      <c r="K297" s="46">
        <v>106.86</v>
      </c>
      <c r="L297" s="36">
        <v>76.209999999999994</v>
      </c>
      <c r="M297" s="47">
        <v>50.17</v>
      </c>
      <c r="N297" s="33">
        <v>460</v>
      </c>
      <c r="O297" s="47">
        <v>20.309999999999999</v>
      </c>
      <c r="P297" s="33">
        <v>87.9</v>
      </c>
      <c r="Q297" s="47">
        <v>57.96</v>
      </c>
      <c r="R297" s="33">
        <v>11.66</v>
      </c>
      <c r="S297" s="33">
        <v>80.34</v>
      </c>
      <c r="T297" s="33">
        <v>43.41</v>
      </c>
      <c r="U297" s="33">
        <v>12.65</v>
      </c>
      <c r="V297" s="56">
        <v>20.38</v>
      </c>
      <c r="W297" s="38">
        <v>20.38</v>
      </c>
      <c r="X297" s="36">
        <v>9.77</v>
      </c>
      <c r="Y297" s="41">
        <v>34.979999999999997</v>
      </c>
      <c r="Z297" s="45">
        <v>72.5</v>
      </c>
      <c r="AA297" s="39">
        <v>526.29999999999995</v>
      </c>
      <c r="AB297" s="36">
        <v>160.5</v>
      </c>
      <c r="AC297" s="36">
        <v>12.89</v>
      </c>
      <c r="AD297" s="41">
        <v>29.64</v>
      </c>
      <c r="AE297" s="39">
        <v>136.1</v>
      </c>
      <c r="AG297" s="86">
        <v>2021</v>
      </c>
      <c r="AH297" s="86"/>
      <c r="AI297" s="87">
        <f t="shared" si="60"/>
        <v>262</v>
      </c>
      <c r="AJ297" s="88">
        <f t="shared" si="61"/>
        <v>298.07</v>
      </c>
      <c r="AK297" s="89">
        <f t="shared" si="62"/>
        <v>199.02500000000001</v>
      </c>
      <c r="AL297" s="90">
        <f t="shared" si="63"/>
        <v>149.37793103448277</v>
      </c>
      <c r="AN297" s="86">
        <v>2021</v>
      </c>
      <c r="AO297" s="91">
        <f t="shared" si="56"/>
        <v>1.9083969465631499E-4</v>
      </c>
      <c r="AP297" s="92">
        <f t="shared" si="57"/>
        <v>-1.5376701222307324E-3</v>
      </c>
      <c r="AQ297" s="93">
        <f t="shared" si="58"/>
        <v>-2.2717892583488932E-3</v>
      </c>
      <c r="AR297" s="94">
        <f t="shared" si="59"/>
        <v>-2.5831263446568623E-3</v>
      </c>
      <c r="AS297" s="7">
        <f t="shared" si="64"/>
        <v>4.444019936439599E-3</v>
      </c>
      <c r="AU297" s="86">
        <v>2021</v>
      </c>
      <c r="AV297" s="91">
        <f t="shared" si="65"/>
        <v>5.2436372937713924E-3</v>
      </c>
      <c r="AW297" s="92">
        <f t="shared" si="66"/>
        <v>-9.8314136008675348E-4</v>
      </c>
      <c r="AX297" s="93">
        <f t="shared" si="67"/>
        <v>-2.5238061144127102E-3</v>
      </c>
      <c r="AY297" s="94">
        <f t="shared" si="68"/>
        <v>-8.2803796519445951E-4</v>
      </c>
      <c r="AZ297" s="7">
        <f t="shared" si="69"/>
        <v>6.3580057043789691E-3</v>
      </c>
    </row>
    <row r="298" spans="1:52" x14ac:dyDescent="0.25">
      <c r="A298" s="7">
        <v>296</v>
      </c>
      <c r="B298" s="82">
        <v>5783.89</v>
      </c>
      <c r="C298" s="43">
        <v>531</v>
      </c>
      <c r="D298" s="35">
        <v>306.89999999999998</v>
      </c>
      <c r="E298" s="41">
        <v>935.4</v>
      </c>
      <c r="F298" s="36">
        <v>98.93</v>
      </c>
      <c r="G298" s="39">
        <v>124.9</v>
      </c>
      <c r="H298" s="45">
        <v>134.9</v>
      </c>
      <c r="I298" s="36">
        <v>116.35</v>
      </c>
      <c r="J298" s="36">
        <v>39.46</v>
      </c>
      <c r="K298" s="46">
        <v>104.79</v>
      </c>
      <c r="L298" s="36">
        <v>75.239999999999995</v>
      </c>
      <c r="M298" s="47">
        <v>50.31</v>
      </c>
      <c r="N298" s="33">
        <v>465</v>
      </c>
      <c r="O298" s="47">
        <v>21.15</v>
      </c>
      <c r="P298" s="33">
        <v>87.92</v>
      </c>
      <c r="Q298" s="47">
        <v>58.5</v>
      </c>
      <c r="R298" s="33">
        <v>11.8</v>
      </c>
      <c r="S298" s="33">
        <v>79.239999999999995</v>
      </c>
      <c r="T298" s="33">
        <v>43.09</v>
      </c>
      <c r="U298" s="33">
        <v>12.61</v>
      </c>
      <c r="V298" s="56">
        <v>20.92</v>
      </c>
      <c r="W298" s="38">
        <v>20.92</v>
      </c>
      <c r="X298" s="36">
        <v>9.7899999999999991</v>
      </c>
      <c r="Y298" s="41">
        <v>34.57</v>
      </c>
      <c r="Z298" s="45">
        <v>72.78</v>
      </c>
      <c r="AA298" s="39">
        <v>527.29999999999995</v>
      </c>
      <c r="AB298" s="36">
        <v>160.65</v>
      </c>
      <c r="AC298" s="36">
        <v>12.85</v>
      </c>
      <c r="AD298" s="41">
        <v>29.55</v>
      </c>
      <c r="AE298" s="39">
        <v>133.94999999999999</v>
      </c>
      <c r="AG298" s="86">
        <v>2021</v>
      </c>
      <c r="AH298" s="86"/>
      <c r="AI298" s="87">
        <f t="shared" si="60"/>
        <v>262.04999999999995</v>
      </c>
      <c r="AJ298" s="88">
        <f t="shared" si="61"/>
        <v>297.61166666666668</v>
      </c>
      <c r="AK298" s="89">
        <f t="shared" si="62"/>
        <v>198.57285714285712</v>
      </c>
      <c r="AL298" s="90">
        <f t="shared" si="63"/>
        <v>148.99206896551726</v>
      </c>
      <c r="AN298" s="86">
        <v>2021</v>
      </c>
      <c r="AO298" s="91">
        <f t="shared" si="56"/>
        <v>-6.6781148635754375E-3</v>
      </c>
      <c r="AP298" s="92">
        <f t="shared" si="57"/>
        <v>-9.6602395739414336E-3</v>
      </c>
      <c r="AQ298" s="93">
        <f t="shared" si="58"/>
        <v>-1.0625822835806577E-2</v>
      </c>
      <c r="AR298" s="94">
        <f t="shared" si="59"/>
        <v>-1.1889084584460823E-2</v>
      </c>
      <c r="AS298" s="7">
        <f t="shared" si="64"/>
        <v>-1.6533855242751867E-2</v>
      </c>
      <c r="AU298" s="86">
        <v>2021</v>
      </c>
      <c r="AV298" s="91">
        <f t="shared" si="65"/>
        <v>1.9083969465631499E-4</v>
      </c>
      <c r="AW298" s="92">
        <f t="shared" si="66"/>
        <v>-1.5376701222307324E-3</v>
      </c>
      <c r="AX298" s="93">
        <f t="shared" si="67"/>
        <v>-2.2717892583488932E-3</v>
      </c>
      <c r="AY298" s="94">
        <f t="shared" si="68"/>
        <v>-2.5831263446568623E-3</v>
      </c>
      <c r="AZ298" s="7">
        <f t="shared" si="69"/>
        <v>4.444019936439599E-3</v>
      </c>
    </row>
    <row r="299" spans="1:52" x14ac:dyDescent="0.25">
      <c r="A299" s="7">
        <v>297</v>
      </c>
      <c r="B299" s="82">
        <v>5688.26</v>
      </c>
      <c r="C299" s="43">
        <v>525</v>
      </c>
      <c r="D299" s="35">
        <v>302.8</v>
      </c>
      <c r="E299" s="41">
        <v>923.2</v>
      </c>
      <c r="F299" s="36">
        <v>95.91</v>
      </c>
      <c r="G299" s="39">
        <v>122.85</v>
      </c>
      <c r="H299" s="45">
        <v>135</v>
      </c>
      <c r="I299" s="36">
        <v>113.25</v>
      </c>
      <c r="J299" s="36">
        <v>38.380000000000003</v>
      </c>
      <c r="K299" s="46">
        <v>103.06</v>
      </c>
      <c r="L299" s="36">
        <v>75.39</v>
      </c>
      <c r="M299" s="47">
        <v>49.28</v>
      </c>
      <c r="N299" s="33">
        <v>460.4</v>
      </c>
      <c r="O299" s="47">
        <v>20.8</v>
      </c>
      <c r="P299" s="33">
        <v>86.04</v>
      </c>
      <c r="Q299" s="47">
        <v>56.46</v>
      </c>
      <c r="R299" s="33">
        <v>11.62</v>
      </c>
      <c r="S299" s="33">
        <v>78.44</v>
      </c>
      <c r="T299" s="33">
        <v>44.42</v>
      </c>
      <c r="U299" s="33">
        <v>12.09</v>
      </c>
      <c r="V299" s="56">
        <v>20.54</v>
      </c>
      <c r="W299" s="38">
        <v>20.54</v>
      </c>
      <c r="X299" s="36">
        <v>9.5500000000000007</v>
      </c>
      <c r="Y299" s="41">
        <v>34.380000000000003</v>
      </c>
      <c r="Z299" s="45">
        <v>71.92</v>
      </c>
      <c r="AA299" s="39">
        <v>524.9</v>
      </c>
      <c r="AB299" s="36">
        <v>157.35</v>
      </c>
      <c r="AC299" s="36">
        <v>12.74</v>
      </c>
      <c r="AD299" s="41">
        <v>29.94</v>
      </c>
      <c r="AE299" s="39">
        <v>133.15</v>
      </c>
      <c r="AG299" s="86">
        <v>2021</v>
      </c>
      <c r="AH299" s="86"/>
      <c r="AI299" s="87">
        <f t="shared" si="60"/>
        <v>260.3</v>
      </c>
      <c r="AJ299" s="88">
        <f t="shared" si="61"/>
        <v>294.73666666666668</v>
      </c>
      <c r="AK299" s="89">
        <f t="shared" si="62"/>
        <v>196.46285714285719</v>
      </c>
      <c r="AL299" s="90">
        <f t="shared" si="63"/>
        <v>147.22068965517241</v>
      </c>
      <c r="AN299" s="86">
        <v>2021</v>
      </c>
      <c r="AO299" s="91">
        <f t="shared" si="56"/>
        <v>3.4895633243693318E-2</v>
      </c>
      <c r="AP299" s="92">
        <f t="shared" si="57"/>
        <v>1.8643761097476664E-2</v>
      </c>
      <c r="AQ299" s="93">
        <f t="shared" si="58"/>
        <v>1.8629475582443624E-2</v>
      </c>
      <c r="AR299" s="94">
        <f t="shared" si="59"/>
        <v>1.9323558345435102E-2</v>
      </c>
      <c r="AS299" s="7">
        <f t="shared" si="64"/>
        <v>1.3631585054129024E-2</v>
      </c>
      <c r="AU299" s="86">
        <v>2021</v>
      </c>
      <c r="AV299" s="91">
        <f t="shared" si="65"/>
        <v>-6.6781148635754375E-3</v>
      </c>
      <c r="AW299" s="92">
        <f t="shared" si="66"/>
        <v>-9.6602395739414336E-3</v>
      </c>
      <c r="AX299" s="93">
        <f t="shared" si="67"/>
        <v>-1.0625822835806577E-2</v>
      </c>
      <c r="AY299" s="94">
        <f t="shared" si="68"/>
        <v>-1.1889084584460823E-2</v>
      </c>
      <c r="AZ299" s="7">
        <f t="shared" si="69"/>
        <v>-1.6533855242751867E-2</v>
      </c>
    </row>
    <row r="300" spans="1:52" x14ac:dyDescent="0.25">
      <c r="A300" s="7">
        <v>298</v>
      </c>
      <c r="B300" s="82">
        <v>5765.8</v>
      </c>
      <c r="C300" s="43">
        <v>537.1</v>
      </c>
      <c r="D300" s="35">
        <v>305.7</v>
      </c>
      <c r="E300" s="41">
        <v>928.8</v>
      </c>
      <c r="F300" s="36">
        <v>100.68</v>
      </c>
      <c r="G300" s="39">
        <v>124.5</v>
      </c>
      <c r="H300" s="45">
        <v>136.55000000000001</v>
      </c>
      <c r="I300" s="36">
        <v>117.25</v>
      </c>
      <c r="J300" s="36">
        <v>38.840000000000003</v>
      </c>
      <c r="K300" s="46">
        <v>105.29</v>
      </c>
      <c r="L300" s="36">
        <v>76</v>
      </c>
      <c r="M300" s="47">
        <v>49.14</v>
      </c>
      <c r="N300" s="33">
        <v>472</v>
      </c>
      <c r="O300" s="47">
        <v>21.31</v>
      </c>
      <c r="P300" s="33">
        <v>88.2</v>
      </c>
      <c r="Q300" s="47">
        <v>57.24</v>
      </c>
      <c r="R300" s="33">
        <v>11.78</v>
      </c>
      <c r="S300" s="33">
        <v>81.08</v>
      </c>
      <c r="T300" s="33">
        <v>44.32</v>
      </c>
      <c r="U300" s="33">
        <v>12.01</v>
      </c>
      <c r="V300" s="56">
        <v>20.78</v>
      </c>
      <c r="W300" s="38">
        <v>20.78</v>
      </c>
      <c r="X300" s="36">
        <v>9.61</v>
      </c>
      <c r="Y300" s="41">
        <v>34.43</v>
      </c>
      <c r="Z300" s="45">
        <v>72.92</v>
      </c>
      <c r="AA300" s="39">
        <v>547.20000000000005</v>
      </c>
      <c r="AB300" s="36">
        <v>158.75</v>
      </c>
      <c r="AC300" s="36">
        <v>13.18</v>
      </c>
      <c r="AD300" s="41">
        <v>30.01</v>
      </c>
      <c r="AE300" s="39">
        <v>136.44999999999999</v>
      </c>
      <c r="AG300" s="86">
        <v>2021</v>
      </c>
      <c r="AH300" s="86"/>
      <c r="AI300" s="87">
        <f t="shared" si="60"/>
        <v>269.38333333333338</v>
      </c>
      <c r="AJ300" s="88">
        <f t="shared" si="61"/>
        <v>300.23166666666663</v>
      </c>
      <c r="AK300" s="89">
        <f t="shared" si="62"/>
        <v>200.12285714285716</v>
      </c>
      <c r="AL300" s="90">
        <f t="shared" si="63"/>
        <v>150.06551724137933</v>
      </c>
      <c r="AN300" s="86">
        <v>2021</v>
      </c>
      <c r="AO300" s="91">
        <f t="shared" si="56"/>
        <v>1.5962383220936537E-2</v>
      </c>
      <c r="AP300" s="92">
        <f t="shared" si="57"/>
        <v>5.8343834483373025E-3</v>
      </c>
      <c r="AQ300" s="93">
        <f t="shared" si="58"/>
        <v>4.4008680382050559E-3</v>
      </c>
      <c r="AR300" s="94">
        <f t="shared" si="59"/>
        <v>4.4141639283988435E-3</v>
      </c>
      <c r="AS300" s="7">
        <f t="shared" si="64"/>
        <v>1.3389295501058404E-3</v>
      </c>
      <c r="AU300" s="86">
        <v>2021</v>
      </c>
      <c r="AV300" s="91">
        <f t="shared" si="65"/>
        <v>3.4895633243693318E-2</v>
      </c>
      <c r="AW300" s="92">
        <f t="shared" si="66"/>
        <v>1.8643761097476664E-2</v>
      </c>
      <c r="AX300" s="93">
        <f t="shared" si="67"/>
        <v>1.8629475582443624E-2</v>
      </c>
      <c r="AY300" s="94">
        <f t="shared" si="68"/>
        <v>1.9323558345435102E-2</v>
      </c>
      <c r="AZ300" s="7">
        <f t="shared" si="69"/>
        <v>1.3631585054129024E-2</v>
      </c>
    </row>
    <row r="301" spans="1:52" x14ac:dyDescent="0.25">
      <c r="A301" s="7">
        <v>299</v>
      </c>
      <c r="B301" s="82">
        <v>5773.52</v>
      </c>
      <c r="C301" s="43">
        <v>539.29999999999995</v>
      </c>
      <c r="D301" s="35">
        <v>308.89999999999998</v>
      </c>
      <c r="E301" s="41">
        <v>925.6</v>
      </c>
      <c r="F301" s="36">
        <v>99.1</v>
      </c>
      <c r="G301" s="39">
        <v>126.05</v>
      </c>
      <c r="H301" s="45">
        <v>136.30000000000001</v>
      </c>
      <c r="I301" s="36">
        <v>117.15</v>
      </c>
      <c r="J301" s="36">
        <v>38.92</v>
      </c>
      <c r="K301" s="46">
        <v>104.88</v>
      </c>
      <c r="L301" s="36">
        <v>75.930000000000007</v>
      </c>
      <c r="M301" s="47">
        <v>50.45</v>
      </c>
      <c r="N301" s="33">
        <v>479.4</v>
      </c>
      <c r="O301" s="47">
        <v>21.59</v>
      </c>
      <c r="P301" s="33">
        <v>87.96</v>
      </c>
      <c r="Q301" s="47">
        <v>56.12</v>
      </c>
      <c r="R301" s="33">
        <v>11.98</v>
      </c>
      <c r="S301" s="33">
        <v>80.28</v>
      </c>
      <c r="T301" s="33">
        <v>44.51</v>
      </c>
      <c r="U301" s="33">
        <v>11.82</v>
      </c>
      <c r="V301" s="56">
        <v>20.73</v>
      </c>
      <c r="W301" s="38">
        <v>20.73</v>
      </c>
      <c r="X301" s="36">
        <v>9.65</v>
      </c>
      <c r="Y301" s="41">
        <v>34.590000000000003</v>
      </c>
      <c r="Z301" s="45">
        <v>72.78</v>
      </c>
      <c r="AA301" s="39">
        <v>557.9</v>
      </c>
      <c r="AB301" s="36">
        <v>157.55000000000001</v>
      </c>
      <c r="AC301" s="36">
        <v>13.18</v>
      </c>
      <c r="AD301" s="41">
        <v>30.66</v>
      </c>
      <c r="AE301" s="39">
        <v>137.1</v>
      </c>
      <c r="AG301" s="86">
        <v>2021</v>
      </c>
      <c r="AH301" s="86"/>
      <c r="AI301" s="87">
        <f t="shared" si="60"/>
        <v>273.68333333333334</v>
      </c>
      <c r="AJ301" s="88">
        <f t="shared" si="61"/>
        <v>301.98333333333335</v>
      </c>
      <c r="AK301" s="89">
        <f t="shared" si="62"/>
        <v>201.00357142857143</v>
      </c>
      <c r="AL301" s="90">
        <f t="shared" si="63"/>
        <v>150.72793103448274</v>
      </c>
      <c r="AN301" s="86">
        <v>2021</v>
      </c>
      <c r="AO301" s="91">
        <f t="shared" si="56"/>
        <v>-3.3493697095181613E-3</v>
      </c>
      <c r="AP301" s="92">
        <f t="shared" si="57"/>
        <v>1.1038136762316214E-5</v>
      </c>
      <c r="AQ301" s="93">
        <f t="shared" si="58"/>
        <v>1.1797942467259633E-3</v>
      </c>
      <c r="AR301" s="94">
        <f t="shared" si="59"/>
        <v>3.2348762671267515E-3</v>
      </c>
      <c r="AS301" s="7">
        <f t="shared" si="64"/>
        <v>2.6223170613420264E-3</v>
      </c>
      <c r="AU301" s="86">
        <v>2021</v>
      </c>
      <c r="AV301" s="91">
        <f t="shared" si="65"/>
        <v>1.5962383220936537E-2</v>
      </c>
      <c r="AW301" s="92">
        <f t="shared" si="66"/>
        <v>5.8343834483373025E-3</v>
      </c>
      <c r="AX301" s="93">
        <f t="shared" si="67"/>
        <v>4.4008680382050559E-3</v>
      </c>
      <c r="AY301" s="94">
        <f t="shared" si="68"/>
        <v>4.4141639283988435E-3</v>
      </c>
      <c r="AZ301" s="7">
        <f t="shared" si="69"/>
        <v>1.3389295501058404E-3</v>
      </c>
    </row>
    <row r="302" spans="1:52" x14ac:dyDescent="0.25">
      <c r="A302" s="7">
        <v>300</v>
      </c>
      <c r="B302" s="82">
        <v>5788.66</v>
      </c>
      <c r="C302" s="43">
        <v>543.79999999999995</v>
      </c>
      <c r="D302" s="35">
        <v>307.60000000000002</v>
      </c>
      <c r="E302" s="41">
        <v>928</v>
      </c>
      <c r="F302" s="36">
        <v>100.46</v>
      </c>
      <c r="G302" s="39">
        <v>125.45</v>
      </c>
      <c r="H302" s="45">
        <v>134.35</v>
      </c>
      <c r="I302" s="36">
        <v>118.6</v>
      </c>
      <c r="J302" s="36">
        <v>39.31</v>
      </c>
      <c r="K302" s="46">
        <v>104.3</v>
      </c>
      <c r="L302" s="36">
        <v>74.94</v>
      </c>
      <c r="M302" s="47">
        <v>51.72</v>
      </c>
      <c r="N302" s="33">
        <v>486.2</v>
      </c>
      <c r="O302" s="47">
        <v>22.1</v>
      </c>
      <c r="P302" s="33">
        <v>87.82</v>
      </c>
      <c r="Q302" s="47">
        <v>55.32</v>
      </c>
      <c r="R302" s="33">
        <v>12.27</v>
      </c>
      <c r="S302" s="33">
        <v>81.62</v>
      </c>
      <c r="T302" s="33">
        <v>46.27</v>
      </c>
      <c r="U302" s="33">
        <v>11.54</v>
      </c>
      <c r="V302" s="56">
        <v>21.48</v>
      </c>
      <c r="W302" s="38">
        <v>21.48</v>
      </c>
      <c r="X302" s="36">
        <v>9.6199999999999992</v>
      </c>
      <c r="Y302" s="41">
        <v>34.340000000000003</v>
      </c>
      <c r="Z302" s="45">
        <v>72.38</v>
      </c>
      <c r="AA302" s="39">
        <v>554</v>
      </c>
      <c r="AB302" s="36">
        <v>157</v>
      </c>
      <c r="AC302" s="36">
        <v>13.15</v>
      </c>
      <c r="AD302" s="41">
        <v>31.28</v>
      </c>
      <c r="AE302" s="39">
        <v>138.85</v>
      </c>
      <c r="AG302" s="86">
        <v>2021</v>
      </c>
      <c r="AH302" s="86"/>
      <c r="AI302" s="87">
        <f t="shared" si="60"/>
        <v>272.76666666666671</v>
      </c>
      <c r="AJ302" s="88">
        <f t="shared" si="61"/>
        <v>301.98666666666662</v>
      </c>
      <c r="AK302" s="89">
        <f t="shared" si="62"/>
        <v>201.24071428571423</v>
      </c>
      <c r="AL302" s="90">
        <f t="shared" si="63"/>
        <v>151.2155172413793</v>
      </c>
      <c r="AN302" s="86">
        <v>2021</v>
      </c>
      <c r="AO302" s="91">
        <f t="shared" si="56"/>
        <v>-1.2709275326897335E-2</v>
      </c>
      <c r="AP302" s="92">
        <f t="shared" si="57"/>
        <v>-1.6126539803081832E-2</v>
      </c>
      <c r="AQ302" s="93">
        <f t="shared" si="58"/>
        <v>-1.3555195093295971E-2</v>
      </c>
      <c r="AR302" s="94">
        <f t="shared" si="59"/>
        <v>-7.1603671398437312E-3</v>
      </c>
      <c r="AS302" s="7">
        <f t="shared" si="64"/>
        <v>1.5564914850760311E-3</v>
      </c>
      <c r="AU302" s="86">
        <v>2021</v>
      </c>
      <c r="AV302" s="91">
        <f t="shared" si="65"/>
        <v>-3.3493697095181613E-3</v>
      </c>
      <c r="AW302" s="92">
        <f t="shared" si="66"/>
        <v>1.1038136762316214E-5</v>
      </c>
      <c r="AX302" s="93">
        <f t="shared" si="67"/>
        <v>1.1797942467259633E-3</v>
      </c>
      <c r="AY302" s="94">
        <f t="shared" si="68"/>
        <v>3.2348762671267515E-3</v>
      </c>
      <c r="AZ302" s="7">
        <f t="shared" si="69"/>
        <v>2.6223170613420264E-3</v>
      </c>
    </row>
    <row r="303" spans="1:52" x14ac:dyDescent="0.25">
      <c r="A303" s="7">
        <v>301</v>
      </c>
      <c r="B303" s="82">
        <v>5797.67</v>
      </c>
      <c r="C303" s="43">
        <v>533.9</v>
      </c>
      <c r="D303" s="35">
        <v>310.8</v>
      </c>
      <c r="E303" s="41">
        <v>909.6</v>
      </c>
      <c r="F303" s="36">
        <v>100.3</v>
      </c>
      <c r="G303" s="39">
        <v>123.45</v>
      </c>
      <c r="H303" s="45">
        <v>134</v>
      </c>
      <c r="I303" s="36">
        <v>121.75</v>
      </c>
      <c r="J303" s="36">
        <v>40.56</v>
      </c>
      <c r="K303" s="46">
        <v>105.33</v>
      </c>
      <c r="L303" s="36">
        <v>76.33</v>
      </c>
      <c r="M303" s="47">
        <v>51.65</v>
      </c>
      <c r="N303" s="33">
        <v>480.2</v>
      </c>
      <c r="O303" s="47">
        <v>22</v>
      </c>
      <c r="P303" s="33">
        <v>88.86</v>
      </c>
      <c r="Q303" s="47">
        <v>56.14</v>
      </c>
      <c r="R303" s="33">
        <v>12.11</v>
      </c>
      <c r="S303" s="33">
        <v>82.98</v>
      </c>
      <c r="T303" s="33">
        <v>46.25</v>
      </c>
      <c r="U303" s="33">
        <v>11.51</v>
      </c>
      <c r="V303" s="56">
        <v>21.22</v>
      </c>
      <c r="W303" s="38">
        <v>21.22</v>
      </c>
      <c r="X303" s="36">
        <v>9.7899999999999991</v>
      </c>
      <c r="Y303" s="41">
        <v>34.22</v>
      </c>
      <c r="Z303" s="45">
        <v>72.239999999999995</v>
      </c>
      <c r="AA303" s="39">
        <v>546.6</v>
      </c>
      <c r="AB303" s="36">
        <v>158.9</v>
      </c>
      <c r="AC303" s="36">
        <v>13.11</v>
      </c>
      <c r="AD303" s="41">
        <v>30.98</v>
      </c>
      <c r="AE303" s="39">
        <v>137.85</v>
      </c>
      <c r="AG303" s="86">
        <v>2021</v>
      </c>
      <c r="AH303" s="86"/>
      <c r="AI303" s="87">
        <f t="shared" si="60"/>
        <v>269.3</v>
      </c>
      <c r="AJ303" s="88">
        <f t="shared" si="61"/>
        <v>297.11666666666662</v>
      </c>
      <c r="AK303" s="89">
        <f t="shared" si="62"/>
        <v>198.51285714285714</v>
      </c>
      <c r="AL303" s="90">
        <f t="shared" si="63"/>
        <v>150.13275862068966</v>
      </c>
      <c r="AN303" s="86">
        <v>2021</v>
      </c>
      <c r="AO303" s="91">
        <f t="shared" si="56"/>
        <v>-1.2872880306968796E-2</v>
      </c>
      <c r="AP303" s="92">
        <f t="shared" si="57"/>
        <v>-1.7282773321366247E-2</v>
      </c>
      <c r="AQ303" s="93">
        <f t="shared" si="58"/>
        <v>-1.4770543829474844E-2</v>
      </c>
      <c r="AR303" s="94">
        <f t="shared" si="59"/>
        <v>-1.5223308106618183E-2</v>
      </c>
      <c r="AS303" s="7">
        <f t="shared" si="64"/>
        <v>-7.2563633321661479E-3</v>
      </c>
      <c r="AU303" s="86">
        <v>2021</v>
      </c>
      <c r="AV303" s="91">
        <f t="shared" si="65"/>
        <v>-1.2709275326897335E-2</v>
      </c>
      <c r="AW303" s="92">
        <f t="shared" si="66"/>
        <v>-1.6126539803081832E-2</v>
      </c>
      <c r="AX303" s="93">
        <f t="shared" si="67"/>
        <v>-1.3555195093295971E-2</v>
      </c>
      <c r="AY303" s="94">
        <f t="shared" si="68"/>
        <v>-7.1603671398437312E-3</v>
      </c>
      <c r="AZ303" s="7">
        <f t="shared" si="69"/>
        <v>1.5564914850760311E-3</v>
      </c>
    </row>
    <row r="304" spans="1:52" x14ac:dyDescent="0.25">
      <c r="A304" s="7">
        <v>302</v>
      </c>
      <c r="B304" s="82">
        <v>5755.6</v>
      </c>
      <c r="C304" s="43">
        <v>523.20000000000005</v>
      </c>
      <c r="D304" s="35">
        <v>308.8</v>
      </c>
      <c r="E304" s="41">
        <v>890</v>
      </c>
      <c r="F304" s="36">
        <v>95.42</v>
      </c>
      <c r="G304" s="39">
        <v>122.55</v>
      </c>
      <c r="H304" s="45">
        <v>133.4</v>
      </c>
      <c r="I304" s="36">
        <v>119.1</v>
      </c>
      <c r="J304" s="36">
        <v>40.98</v>
      </c>
      <c r="K304" s="46">
        <v>105.33</v>
      </c>
      <c r="L304" s="36">
        <v>76.959999999999994</v>
      </c>
      <c r="M304" s="47">
        <v>51.59</v>
      </c>
      <c r="N304" s="33">
        <v>469.6</v>
      </c>
      <c r="O304" s="47">
        <v>22</v>
      </c>
      <c r="P304" s="33">
        <v>86.52</v>
      </c>
      <c r="Q304" s="47">
        <v>56.68</v>
      </c>
      <c r="R304" s="33">
        <v>12.22</v>
      </c>
      <c r="S304" s="33">
        <v>79.48</v>
      </c>
      <c r="T304" s="33">
        <v>46.33</v>
      </c>
      <c r="U304" s="33">
        <v>11.44</v>
      </c>
      <c r="V304" s="56">
        <v>21.34</v>
      </c>
      <c r="W304" s="38">
        <v>21.34</v>
      </c>
      <c r="X304" s="36">
        <v>9.8699999999999992</v>
      </c>
      <c r="Y304" s="41">
        <v>33.729999999999997</v>
      </c>
      <c r="Z304" s="45">
        <v>72.7</v>
      </c>
      <c r="AA304" s="39">
        <v>539</v>
      </c>
      <c r="AB304" s="36">
        <v>158.4</v>
      </c>
      <c r="AC304" s="36">
        <v>12.98</v>
      </c>
      <c r="AD304" s="41">
        <v>30.66</v>
      </c>
      <c r="AE304" s="39">
        <v>135.94999999999999</v>
      </c>
      <c r="AG304" s="86">
        <v>2021</v>
      </c>
      <c r="AH304" s="86"/>
      <c r="AI304" s="87">
        <f t="shared" si="60"/>
        <v>265.83333333333331</v>
      </c>
      <c r="AJ304" s="88">
        <f t="shared" si="61"/>
        <v>291.98166666666668</v>
      </c>
      <c r="AK304" s="89">
        <f t="shared" si="62"/>
        <v>195.58071428571429</v>
      </c>
      <c r="AL304" s="90">
        <f t="shared" si="63"/>
        <v>147.84724137931036</v>
      </c>
      <c r="AN304" s="86">
        <v>2021</v>
      </c>
      <c r="AO304" s="91">
        <f t="shared" si="56"/>
        <v>2.5642633228840327E-2</v>
      </c>
      <c r="AP304" s="92">
        <f t="shared" si="57"/>
        <v>1.7712299288197366E-2</v>
      </c>
      <c r="AQ304" s="93">
        <f t="shared" si="58"/>
        <v>2.0174352569089064E-2</v>
      </c>
      <c r="AR304" s="94">
        <f t="shared" si="59"/>
        <v>1.9841075480983066E-2</v>
      </c>
      <c r="AS304" s="7">
        <f t="shared" si="64"/>
        <v>7.5491695044825587E-3</v>
      </c>
      <c r="AU304" s="86">
        <v>2021</v>
      </c>
      <c r="AV304" s="91">
        <f t="shared" si="65"/>
        <v>-1.2872880306968796E-2</v>
      </c>
      <c r="AW304" s="92">
        <f t="shared" si="66"/>
        <v>-1.7282773321366247E-2</v>
      </c>
      <c r="AX304" s="93">
        <f t="shared" si="67"/>
        <v>-1.4770543829474844E-2</v>
      </c>
      <c r="AY304" s="94">
        <f t="shared" si="68"/>
        <v>-1.5223308106618183E-2</v>
      </c>
      <c r="AZ304" s="7">
        <f t="shared" si="69"/>
        <v>-7.2563633321661479E-3</v>
      </c>
    </row>
    <row r="305" spans="1:52" x14ac:dyDescent="0.25">
      <c r="A305" s="7">
        <v>303</v>
      </c>
      <c r="B305" s="82">
        <v>5799.05</v>
      </c>
      <c r="C305" s="43">
        <v>534.9</v>
      </c>
      <c r="D305" s="35">
        <v>308.8</v>
      </c>
      <c r="E305" s="41">
        <v>899.6</v>
      </c>
      <c r="F305" s="36">
        <v>100.52</v>
      </c>
      <c r="G305" s="39">
        <v>124.95</v>
      </c>
      <c r="H305" s="45">
        <v>137.15</v>
      </c>
      <c r="I305" s="36">
        <v>125.55</v>
      </c>
      <c r="J305" s="36">
        <v>40.92</v>
      </c>
      <c r="K305" s="46">
        <v>108.14</v>
      </c>
      <c r="L305" s="36">
        <v>77.94</v>
      </c>
      <c r="M305" s="47">
        <v>53.25</v>
      </c>
      <c r="N305" s="33">
        <v>480.2</v>
      </c>
      <c r="O305" s="47">
        <v>22.57</v>
      </c>
      <c r="P305" s="33">
        <v>88.5</v>
      </c>
      <c r="Q305" s="47">
        <v>57.06</v>
      </c>
      <c r="R305" s="33">
        <v>12.57</v>
      </c>
      <c r="S305" s="33">
        <v>81.180000000000007</v>
      </c>
      <c r="T305" s="33">
        <v>48.48</v>
      </c>
      <c r="U305" s="33">
        <v>11.5</v>
      </c>
      <c r="V305" s="56">
        <v>22.34</v>
      </c>
      <c r="W305" s="38">
        <v>22.34</v>
      </c>
      <c r="X305" s="36">
        <v>9.94</v>
      </c>
      <c r="Y305" s="41">
        <v>33.53</v>
      </c>
      <c r="Z305" s="45">
        <v>75.040000000000006</v>
      </c>
      <c r="AA305" s="39">
        <v>553.5</v>
      </c>
      <c r="AB305" s="36">
        <v>157.1</v>
      </c>
      <c r="AC305" s="36">
        <v>13.73</v>
      </c>
      <c r="AD305" s="41">
        <v>31.84</v>
      </c>
      <c r="AE305" s="39">
        <v>139.5</v>
      </c>
      <c r="AG305" s="86">
        <v>2021</v>
      </c>
      <c r="AH305" s="86"/>
      <c r="AI305" s="87">
        <f t="shared" si="60"/>
        <v>272.65000000000003</v>
      </c>
      <c r="AJ305" s="88">
        <f t="shared" si="61"/>
        <v>297.15333333333336</v>
      </c>
      <c r="AK305" s="89">
        <f t="shared" si="62"/>
        <v>199.52642857142857</v>
      </c>
      <c r="AL305" s="90">
        <f t="shared" si="63"/>
        <v>150.78068965517238</v>
      </c>
      <c r="AN305" s="86">
        <v>2021</v>
      </c>
      <c r="AO305" s="91">
        <f t="shared" si="56"/>
        <v>1.6871446909957694E-2</v>
      </c>
      <c r="AP305" s="92">
        <f t="shared" si="57"/>
        <v>1.3382541000157115E-2</v>
      </c>
      <c r="AQ305" s="93">
        <f t="shared" si="58"/>
        <v>1.0174090793557609E-2</v>
      </c>
      <c r="AR305" s="94">
        <f t="shared" si="59"/>
        <v>7.5240586922318995E-3</v>
      </c>
      <c r="AS305" s="7">
        <f t="shared" si="64"/>
        <v>1.6602719410937956E-2</v>
      </c>
      <c r="AU305" s="86">
        <v>2021</v>
      </c>
      <c r="AV305" s="91">
        <f t="shared" si="65"/>
        <v>2.5642633228840327E-2</v>
      </c>
      <c r="AW305" s="92">
        <f t="shared" si="66"/>
        <v>1.7712299288197366E-2</v>
      </c>
      <c r="AX305" s="93">
        <f t="shared" si="67"/>
        <v>2.0174352569089064E-2</v>
      </c>
      <c r="AY305" s="94">
        <f t="shared" si="68"/>
        <v>1.9841075480983066E-2</v>
      </c>
      <c r="AZ305" s="7">
        <f t="shared" si="69"/>
        <v>7.5491695044825587E-3</v>
      </c>
    </row>
    <row r="306" spans="1:52" x14ac:dyDescent="0.25">
      <c r="A306" s="7">
        <v>304</v>
      </c>
      <c r="B306" s="82">
        <v>5895.33</v>
      </c>
      <c r="C306" s="43">
        <v>540.70000000000005</v>
      </c>
      <c r="D306" s="35">
        <v>311.10000000000002</v>
      </c>
      <c r="E306" s="41">
        <v>909.2</v>
      </c>
      <c r="F306" s="36">
        <v>100.26</v>
      </c>
      <c r="G306" s="39">
        <v>125.25</v>
      </c>
      <c r="H306" s="45">
        <v>137.15</v>
      </c>
      <c r="I306" s="36">
        <v>123.2</v>
      </c>
      <c r="J306" s="36">
        <v>40.67</v>
      </c>
      <c r="K306" s="46">
        <v>107.89</v>
      </c>
      <c r="L306" s="36">
        <v>79.02</v>
      </c>
      <c r="M306" s="47">
        <v>52.59</v>
      </c>
      <c r="N306" s="33">
        <v>484.2</v>
      </c>
      <c r="O306" s="47">
        <v>22.75</v>
      </c>
      <c r="P306" s="33">
        <v>89.44</v>
      </c>
      <c r="Q306" s="47">
        <v>56.62</v>
      </c>
      <c r="R306" s="33">
        <v>12.38</v>
      </c>
      <c r="S306" s="33">
        <v>81.34</v>
      </c>
      <c r="T306" s="33">
        <v>47.65</v>
      </c>
      <c r="U306" s="33">
        <v>11.88</v>
      </c>
      <c r="V306" s="56">
        <v>21.81</v>
      </c>
      <c r="W306" s="38">
        <v>21.81</v>
      </c>
      <c r="X306" s="36">
        <v>9.92</v>
      </c>
      <c r="Y306" s="41">
        <v>34.43</v>
      </c>
      <c r="Z306" s="45">
        <v>75.5</v>
      </c>
      <c r="AA306" s="39">
        <v>562.6</v>
      </c>
      <c r="AB306" s="36">
        <v>156.9</v>
      </c>
      <c r="AC306" s="36">
        <v>13.98</v>
      </c>
      <c r="AD306" s="41">
        <v>31.4</v>
      </c>
      <c r="AE306" s="39">
        <v>143.9</v>
      </c>
      <c r="AG306" s="86">
        <v>2021</v>
      </c>
      <c r="AH306" s="86"/>
      <c r="AI306" s="87">
        <f t="shared" si="60"/>
        <v>277.25</v>
      </c>
      <c r="AJ306" s="88">
        <f t="shared" si="61"/>
        <v>301.13000000000005</v>
      </c>
      <c r="AK306" s="89">
        <f t="shared" si="62"/>
        <v>201.55642857142857</v>
      </c>
      <c r="AL306" s="90">
        <f t="shared" si="63"/>
        <v>151.9151724137931</v>
      </c>
      <c r="AN306" s="86">
        <v>2021</v>
      </c>
      <c r="AO306" s="91">
        <f t="shared" si="56"/>
        <v>1.8815749924857132E-2</v>
      </c>
      <c r="AP306" s="92">
        <f t="shared" si="57"/>
        <v>1.7727670219949032E-2</v>
      </c>
      <c r="AQ306" s="93">
        <f t="shared" si="58"/>
        <v>1.7779494576138068E-2</v>
      </c>
      <c r="AR306" s="94">
        <f t="shared" si="59"/>
        <v>1.7493882702234016E-2</v>
      </c>
      <c r="AS306" s="7">
        <f t="shared" si="64"/>
        <v>2.8870309210850685E-3</v>
      </c>
      <c r="AU306" s="86">
        <v>2021</v>
      </c>
      <c r="AV306" s="91">
        <f t="shared" si="65"/>
        <v>1.6871446909957694E-2</v>
      </c>
      <c r="AW306" s="92">
        <f t="shared" si="66"/>
        <v>1.3382541000157115E-2</v>
      </c>
      <c r="AX306" s="93">
        <f t="shared" si="67"/>
        <v>1.0174090793557609E-2</v>
      </c>
      <c r="AY306" s="94">
        <f t="shared" si="68"/>
        <v>7.5240586922318995E-3</v>
      </c>
      <c r="AZ306" s="7">
        <f t="shared" si="69"/>
        <v>1.6602719410937956E-2</v>
      </c>
    </row>
    <row r="307" spans="1:52" x14ac:dyDescent="0.25">
      <c r="A307" s="7">
        <v>305</v>
      </c>
      <c r="B307" s="82">
        <v>5912.35</v>
      </c>
      <c r="C307" s="43">
        <v>553</v>
      </c>
      <c r="D307" s="35">
        <v>318.5</v>
      </c>
      <c r="E307" s="41">
        <v>925.2</v>
      </c>
      <c r="F307" s="36">
        <v>98.99</v>
      </c>
      <c r="G307" s="39">
        <v>126.5</v>
      </c>
      <c r="H307" s="45">
        <v>137.80000000000001</v>
      </c>
      <c r="I307" s="36">
        <v>121.05</v>
      </c>
      <c r="J307" s="36">
        <v>41.31</v>
      </c>
      <c r="K307" s="46">
        <v>111.03</v>
      </c>
      <c r="L307" s="36">
        <v>80.45</v>
      </c>
      <c r="M307" s="47">
        <v>52.76</v>
      </c>
      <c r="N307" s="33">
        <v>497.6</v>
      </c>
      <c r="O307" s="47">
        <v>22.76</v>
      </c>
      <c r="P307" s="33">
        <v>89.4</v>
      </c>
      <c r="Q307" s="47">
        <v>57.72</v>
      </c>
      <c r="R307" s="33">
        <v>12.44</v>
      </c>
      <c r="S307" s="33">
        <v>82.8</v>
      </c>
      <c r="T307" s="33">
        <v>49.04</v>
      </c>
      <c r="U307" s="33">
        <v>11.97</v>
      </c>
      <c r="V307" s="56">
        <v>21.88</v>
      </c>
      <c r="W307" s="38">
        <v>21.88</v>
      </c>
      <c r="X307" s="36">
        <v>10.199999999999999</v>
      </c>
      <c r="Y307" s="41">
        <v>34.56</v>
      </c>
      <c r="Z307" s="45">
        <v>76.2</v>
      </c>
      <c r="AA307" s="39">
        <v>577.4</v>
      </c>
      <c r="AB307" s="36">
        <v>160.75</v>
      </c>
      <c r="AC307" s="36">
        <v>14.27</v>
      </c>
      <c r="AD307" s="41">
        <v>31.65</v>
      </c>
      <c r="AE307" s="39">
        <v>143.5</v>
      </c>
      <c r="AG307" s="86">
        <v>2021</v>
      </c>
      <c r="AH307" s="86"/>
      <c r="AI307" s="87">
        <f t="shared" si="60"/>
        <v>282.46666666666664</v>
      </c>
      <c r="AJ307" s="88">
        <f t="shared" si="61"/>
        <v>306.46833333333331</v>
      </c>
      <c r="AK307" s="89">
        <f t="shared" si="62"/>
        <v>205.14000000000004</v>
      </c>
      <c r="AL307" s="90">
        <f t="shared" si="63"/>
        <v>154.57275862068965</v>
      </c>
      <c r="AN307" s="86">
        <v>2021</v>
      </c>
      <c r="AO307" s="91">
        <f t="shared" si="56"/>
        <v>1.6344111399575201E-2</v>
      </c>
      <c r="AP307" s="92">
        <f t="shared" si="57"/>
        <v>2.3803438093114807E-2</v>
      </c>
      <c r="AQ307" s="93">
        <f t="shared" si="58"/>
        <v>2.0174375687683509E-2</v>
      </c>
      <c r="AR307" s="94">
        <f t="shared" si="59"/>
        <v>1.4973419503369747E-2</v>
      </c>
      <c r="AS307" s="7">
        <f t="shared" si="64"/>
        <v>1.4048559371485025E-2</v>
      </c>
      <c r="AU307" s="86">
        <v>2021</v>
      </c>
      <c r="AV307" s="91">
        <f t="shared" si="65"/>
        <v>1.8815749924857132E-2</v>
      </c>
      <c r="AW307" s="92">
        <f t="shared" si="66"/>
        <v>1.7727670219949032E-2</v>
      </c>
      <c r="AX307" s="93">
        <f t="shared" si="67"/>
        <v>1.7779494576138068E-2</v>
      </c>
      <c r="AY307" s="94">
        <f t="shared" si="68"/>
        <v>1.7493882702234016E-2</v>
      </c>
      <c r="AZ307" s="7">
        <f t="shared" si="69"/>
        <v>2.8870309210850685E-3</v>
      </c>
    </row>
    <row r="308" spans="1:52" x14ac:dyDescent="0.25">
      <c r="A308" s="7">
        <v>306</v>
      </c>
      <c r="B308" s="82">
        <v>5995.41</v>
      </c>
      <c r="C308" s="43">
        <v>564.5</v>
      </c>
      <c r="D308" s="35">
        <v>321.10000000000002</v>
      </c>
      <c r="E308" s="41">
        <v>954.2</v>
      </c>
      <c r="F308" s="36">
        <v>99.13</v>
      </c>
      <c r="G308" s="39">
        <v>128.4</v>
      </c>
      <c r="H308" s="45">
        <v>141.30000000000001</v>
      </c>
      <c r="I308" s="36">
        <v>120.65</v>
      </c>
      <c r="J308" s="36">
        <v>41.74</v>
      </c>
      <c r="K308" s="46">
        <v>110.41</v>
      </c>
      <c r="L308" s="36">
        <v>79.739999999999995</v>
      </c>
      <c r="M308" s="47">
        <v>52.33</v>
      </c>
      <c r="N308" s="33">
        <v>505.5</v>
      </c>
      <c r="O308" s="47">
        <v>22.71</v>
      </c>
      <c r="P308" s="33">
        <v>89.38</v>
      </c>
      <c r="Q308" s="47">
        <v>57.32</v>
      </c>
      <c r="R308" s="33">
        <v>12.2</v>
      </c>
      <c r="S308" s="33">
        <v>83.04</v>
      </c>
      <c r="T308" s="33">
        <v>48.62</v>
      </c>
      <c r="U308" s="33">
        <v>12.16</v>
      </c>
      <c r="V308" s="56">
        <v>21.39</v>
      </c>
      <c r="W308" s="38">
        <v>21.39</v>
      </c>
      <c r="X308" s="36">
        <v>10.19</v>
      </c>
      <c r="Y308" s="41">
        <v>35.619999999999997</v>
      </c>
      <c r="Z308" s="45">
        <v>77.36</v>
      </c>
      <c r="AA308" s="39">
        <v>587.20000000000005</v>
      </c>
      <c r="AB308" s="36">
        <v>160.55000000000001</v>
      </c>
      <c r="AC308" s="36">
        <v>14.44</v>
      </c>
      <c r="AD308" s="41">
        <v>31.51</v>
      </c>
      <c r="AE308" s="39">
        <v>145.65</v>
      </c>
      <c r="AG308" s="86">
        <v>2021</v>
      </c>
      <c r="AH308" s="86"/>
      <c r="AI308" s="87">
        <f t="shared" si="60"/>
        <v>287.08333333333331</v>
      </c>
      <c r="AJ308" s="88">
        <f t="shared" si="61"/>
        <v>313.76333333333338</v>
      </c>
      <c r="AK308" s="89">
        <f t="shared" si="62"/>
        <v>209.27857142857144</v>
      </c>
      <c r="AL308" s="90">
        <f t="shared" si="63"/>
        <v>156.88724137931035</v>
      </c>
      <c r="AN308" s="86">
        <v>2021</v>
      </c>
      <c r="AO308" s="91">
        <f t="shared" si="56"/>
        <v>7.4310595065311784E-3</v>
      </c>
      <c r="AP308" s="92">
        <f t="shared" si="57"/>
        <v>2.8471565617396864E-3</v>
      </c>
      <c r="AQ308" s="93">
        <f t="shared" si="58"/>
        <v>1.092187446670395E-3</v>
      </c>
      <c r="AR308" s="94">
        <f t="shared" si="59"/>
        <v>2.6309253516141086E-3</v>
      </c>
      <c r="AS308" s="7">
        <f t="shared" si="64"/>
        <v>3.6694738141344798E-3</v>
      </c>
      <c r="AU308" s="86">
        <v>2021</v>
      </c>
      <c r="AV308" s="91">
        <f t="shared" si="65"/>
        <v>1.6344111399575201E-2</v>
      </c>
      <c r="AW308" s="92">
        <f t="shared" si="66"/>
        <v>2.3803438093114807E-2</v>
      </c>
      <c r="AX308" s="93">
        <f t="shared" si="67"/>
        <v>2.0174375687683509E-2</v>
      </c>
      <c r="AY308" s="94">
        <f t="shared" si="68"/>
        <v>1.4973419503369747E-2</v>
      </c>
      <c r="AZ308" s="7">
        <f t="shared" si="69"/>
        <v>1.4048559371485025E-2</v>
      </c>
    </row>
    <row r="309" spans="1:52" x14ac:dyDescent="0.25">
      <c r="A309" s="7">
        <v>307</v>
      </c>
      <c r="B309" s="82">
        <v>6017.41</v>
      </c>
      <c r="C309" s="43">
        <v>563.4</v>
      </c>
      <c r="D309" s="35">
        <v>322.60000000000002</v>
      </c>
      <c r="E309" s="41">
        <v>954.2</v>
      </c>
      <c r="F309" s="36">
        <v>100</v>
      </c>
      <c r="G309" s="39">
        <v>126.5</v>
      </c>
      <c r="H309" s="45">
        <v>139.75</v>
      </c>
      <c r="I309" s="36">
        <v>120.45</v>
      </c>
      <c r="J309" s="36">
        <v>42.19</v>
      </c>
      <c r="K309" s="46">
        <v>109.92</v>
      </c>
      <c r="L309" s="36">
        <v>79.489999999999995</v>
      </c>
      <c r="M309" s="47">
        <v>53.08</v>
      </c>
      <c r="N309" s="33">
        <v>507.5</v>
      </c>
      <c r="O309" s="47">
        <v>22.94</v>
      </c>
      <c r="P309" s="33">
        <v>91.14</v>
      </c>
      <c r="Q309" s="47">
        <v>58.12</v>
      </c>
      <c r="R309" s="33">
        <v>12.32</v>
      </c>
      <c r="S309" s="33">
        <v>84</v>
      </c>
      <c r="T309" s="33">
        <v>49.28</v>
      </c>
      <c r="U309" s="33">
        <v>12.19</v>
      </c>
      <c r="V309" s="56">
        <v>21.77</v>
      </c>
      <c r="W309" s="38">
        <v>21.77</v>
      </c>
      <c r="X309" s="36">
        <v>10.24</v>
      </c>
      <c r="Y309" s="41">
        <v>34.630000000000003</v>
      </c>
      <c r="Z309" s="45">
        <v>76.180000000000007</v>
      </c>
      <c r="AA309" s="39">
        <v>596.4</v>
      </c>
      <c r="AB309" s="36">
        <v>160.80000000000001</v>
      </c>
      <c r="AC309" s="36">
        <v>14.63</v>
      </c>
      <c r="AD309" s="41">
        <v>31.46</v>
      </c>
      <c r="AE309" s="39">
        <v>144.75</v>
      </c>
      <c r="AG309" s="86">
        <v>2021</v>
      </c>
      <c r="AH309" s="86"/>
      <c r="AI309" s="87">
        <f t="shared" si="60"/>
        <v>289.21666666666664</v>
      </c>
      <c r="AJ309" s="88">
        <f t="shared" si="61"/>
        <v>314.65666666666669</v>
      </c>
      <c r="AK309" s="89">
        <f t="shared" si="62"/>
        <v>209.50714285714284</v>
      </c>
      <c r="AL309" s="90">
        <f t="shared" si="63"/>
        <v>157.29999999999998</v>
      </c>
      <c r="AN309" s="86">
        <v>2021</v>
      </c>
      <c r="AO309" s="91">
        <f t="shared" si="56"/>
        <v>5.8203192531552841E-3</v>
      </c>
      <c r="AP309" s="92">
        <f t="shared" si="57"/>
        <v>7.4472705700392126E-3</v>
      </c>
      <c r="AQ309" s="93">
        <f t="shared" si="58"/>
        <v>3.0888820701646539E-3</v>
      </c>
      <c r="AR309" s="94">
        <f t="shared" si="59"/>
        <v>1.0566236271567467E-3</v>
      </c>
      <c r="AS309" s="7">
        <f t="shared" si="64"/>
        <v>1.894502784421084E-4</v>
      </c>
      <c r="AU309" s="86">
        <v>2021</v>
      </c>
      <c r="AV309" s="91">
        <f t="shared" si="65"/>
        <v>7.4310595065311784E-3</v>
      </c>
      <c r="AW309" s="92">
        <f t="shared" si="66"/>
        <v>2.8471565617396864E-3</v>
      </c>
      <c r="AX309" s="93">
        <f t="shared" si="67"/>
        <v>1.092187446670395E-3</v>
      </c>
      <c r="AY309" s="94">
        <f t="shared" si="68"/>
        <v>2.6309253516141086E-3</v>
      </c>
      <c r="AZ309" s="7">
        <f t="shared" si="69"/>
        <v>3.6694738141344798E-3</v>
      </c>
    </row>
    <row r="310" spans="1:52" x14ac:dyDescent="0.25">
      <c r="A310" s="7">
        <v>308</v>
      </c>
      <c r="B310" s="82">
        <v>6018.55</v>
      </c>
      <c r="C310" s="43">
        <v>558.20000000000005</v>
      </c>
      <c r="D310" s="35">
        <v>321.5</v>
      </c>
      <c r="E310" s="41">
        <v>963</v>
      </c>
      <c r="F310" s="36">
        <v>100</v>
      </c>
      <c r="G310" s="39">
        <v>125.55</v>
      </c>
      <c r="H310" s="45">
        <v>139.4</v>
      </c>
      <c r="I310" s="36">
        <v>121.95</v>
      </c>
      <c r="J310" s="36">
        <v>41.29</v>
      </c>
      <c r="K310" s="46">
        <v>110.29</v>
      </c>
      <c r="L310" s="36">
        <v>81.19</v>
      </c>
      <c r="M310" s="47">
        <v>51.83</v>
      </c>
      <c r="N310" s="33">
        <v>502.5</v>
      </c>
      <c r="O310" s="47">
        <v>22.76</v>
      </c>
      <c r="P310" s="33">
        <v>91.2</v>
      </c>
      <c r="Q310" s="47">
        <v>59.8</v>
      </c>
      <c r="R310" s="33">
        <v>12.16</v>
      </c>
      <c r="S310" s="33">
        <v>84.38</v>
      </c>
      <c r="T310" s="33">
        <v>48.37</v>
      </c>
      <c r="U310" s="33">
        <v>12.16</v>
      </c>
      <c r="V310" s="56">
        <v>21.88</v>
      </c>
      <c r="W310" s="38">
        <v>21.88</v>
      </c>
      <c r="X310" s="36">
        <v>10.34</v>
      </c>
      <c r="Y310" s="41">
        <v>34.85</v>
      </c>
      <c r="Z310" s="45">
        <v>76</v>
      </c>
      <c r="AA310" s="39">
        <v>603.20000000000005</v>
      </c>
      <c r="AB310" s="36">
        <v>160.6</v>
      </c>
      <c r="AC310" s="36">
        <v>14.84</v>
      </c>
      <c r="AD310" s="41">
        <v>31.45</v>
      </c>
      <c r="AE310" s="39">
        <v>143.94999999999999</v>
      </c>
      <c r="AG310" s="86">
        <v>2021</v>
      </c>
      <c r="AH310" s="86"/>
      <c r="AI310" s="87">
        <f t="shared" si="60"/>
        <v>290.90000000000003</v>
      </c>
      <c r="AJ310" s="88">
        <f t="shared" si="61"/>
        <v>317</v>
      </c>
      <c r="AK310" s="89">
        <f t="shared" si="62"/>
        <v>210.15428571428569</v>
      </c>
      <c r="AL310" s="90">
        <f t="shared" si="63"/>
        <v>157.46620689655174</v>
      </c>
      <c r="AN310" s="86">
        <v>2021</v>
      </c>
      <c r="AO310" s="91">
        <f t="shared" si="56"/>
        <v>1.7760971697031677E-3</v>
      </c>
      <c r="AP310" s="92">
        <f t="shared" si="57"/>
        <v>7.2502628811777483E-3</v>
      </c>
      <c r="AQ310" s="93">
        <f t="shared" si="58"/>
        <v>4.901161051744438E-3</v>
      </c>
      <c r="AR310" s="94">
        <f t="shared" si="59"/>
        <v>6.6943755857850982E-3</v>
      </c>
      <c r="AS310" s="7">
        <f t="shared" si="64"/>
        <v>2.6933397579151186E-3</v>
      </c>
      <c r="AU310" s="86">
        <v>2021</v>
      </c>
      <c r="AV310" s="91">
        <f t="shared" si="65"/>
        <v>5.8203192531552841E-3</v>
      </c>
      <c r="AW310" s="92">
        <f t="shared" si="66"/>
        <v>7.4472705700392126E-3</v>
      </c>
      <c r="AX310" s="93">
        <f t="shared" si="67"/>
        <v>3.0888820701646539E-3</v>
      </c>
      <c r="AY310" s="94">
        <f t="shared" si="68"/>
        <v>1.0566236271567467E-3</v>
      </c>
      <c r="AZ310" s="7">
        <f t="shared" si="69"/>
        <v>1.894502784421084E-4</v>
      </c>
    </row>
    <row r="311" spans="1:52" x14ac:dyDescent="0.25">
      <c r="A311" s="7">
        <v>309</v>
      </c>
      <c r="B311" s="82">
        <v>6034.76</v>
      </c>
      <c r="C311" s="43">
        <v>560.29999999999995</v>
      </c>
      <c r="D311" s="35">
        <v>323.39999999999998</v>
      </c>
      <c r="E311" s="41">
        <v>975</v>
      </c>
      <c r="F311" s="36">
        <v>101.78</v>
      </c>
      <c r="G311" s="39">
        <v>127.05</v>
      </c>
      <c r="H311" s="45">
        <v>136.9</v>
      </c>
      <c r="I311" s="36">
        <v>125.1</v>
      </c>
      <c r="J311" s="36">
        <v>40.770000000000003</v>
      </c>
      <c r="K311" s="46">
        <v>111.98</v>
      </c>
      <c r="L311" s="36">
        <v>82.28</v>
      </c>
      <c r="M311" s="47">
        <v>51.19</v>
      </c>
      <c r="N311" s="33">
        <v>509.5</v>
      </c>
      <c r="O311" s="47">
        <v>22.61</v>
      </c>
      <c r="P311" s="33">
        <v>91.54</v>
      </c>
      <c r="Q311" s="47">
        <v>59.72</v>
      </c>
      <c r="R311" s="33">
        <v>12.12</v>
      </c>
      <c r="S311" s="33">
        <v>85.12</v>
      </c>
      <c r="T311" s="33">
        <v>48.09</v>
      </c>
      <c r="U311" s="33">
        <v>12.11</v>
      </c>
      <c r="V311" s="56">
        <v>21.67</v>
      </c>
      <c r="W311" s="38">
        <v>21.67</v>
      </c>
      <c r="X311" s="36">
        <v>10.4</v>
      </c>
      <c r="Y311" s="41">
        <v>35.479999999999997</v>
      </c>
      <c r="Z311" s="45">
        <v>76.42</v>
      </c>
      <c r="AA311" s="39">
        <v>602.70000000000005</v>
      </c>
      <c r="AB311" s="36">
        <v>161.9</v>
      </c>
      <c r="AC311" s="36">
        <v>14.73</v>
      </c>
      <c r="AD311" s="41">
        <v>31.06</v>
      </c>
      <c r="AE311" s="39">
        <v>144.5</v>
      </c>
      <c r="AG311" s="86">
        <v>2021</v>
      </c>
      <c r="AH311" s="86"/>
      <c r="AI311" s="87">
        <f t="shared" si="60"/>
        <v>291.41666666666669</v>
      </c>
      <c r="AJ311" s="88">
        <f t="shared" si="61"/>
        <v>319.29833333333335</v>
      </c>
      <c r="AK311" s="89">
        <f t="shared" si="62"/>
        <v>211.18428571428572</v>
      </c>
      <c r="AL311" s="90">
        <f t="shared" si="63"/>
        <v>158.5203448275862</v>
      </c>
      <c r="AN311" s="86">
        <v>2021</v>
      </c>
      <c r="AO311" s="91">
        <f t="shared" si="56"/>
        <v>-1.8301401201030363E-3</v>
      </c>
      <c r="AP311" s="92">
        <f t="shared" si="57"/>
        <v>3.079669483607154E-3</v>
      </c>
      <c r="AQ311" s="93">
        <f t="shared" si="58"/>
        <v>3.8524240845842495E-3</v>
      </c>
      <c r="AR311" s="94">
        <f t="shared" si="59"/>
        <v>3.5217931343525751E-3</v>
      </c>
      <c r="AS311" s="7">
        <f t="shared" si="64"/>
        <v>4.1260961496393918E-4</v>
      </c>
      <c r="AU311" s="86">
        <v>2021</v>
      </c>
      <c r="AV311" s="91">
        <f t="shared" si="65"/>
        <v>1.7760971697031677E-3</v>
      </c>
      <c r="AW311" s="92">
        <f t="shared" si="66"/>
        <v>7.2502628811777483E-3</v>
      </c>
      <c r="AX311" s="93">
        <f t="shared" si="67"/>
        <v>4.901161051744438E-3</v>
      </c>
      <c r="AY311" s="94">
        <f t="shared" si="68"/>
        <v>6.6943755857850982E-3</v>
      </c>
      <c r="AZ311" s="7">
        <f t="shared" si="69"/>
        <v>2.6933397579151186E-3</v>
      </c>
    </row>
    <row r="312" spans="1:52" x14ac:dyDescent="0.25">
      <c r="A312" s="7">
        <v>310</v>
      </c>
      <c r="B312" s="82">
        <v>6037.25</v>
      </c>
      <c r="C312" s="43">
        <v>568.20000000000005</v>
      </c>
      <c r="D312" s="35">
        <v>326</v>
      </c>
      <c r="E312" s="41">
        <v>981.8</v>
      </c>
      <c r="F312" s="36">
        <v>101</v>
      </c>
      <c r="G312" s="39">
        <v>126.35</v>
      </c>
      <c r="H312" s="45">
        <v>134.55000000000001</v>
      </c>
      <c r="I312" s="36">
        <v>123.6</v>
      </c>
      <c r="J312" s="36">
        <v>40.61</v>
      </c>
      <c r="K312" s="46">
        <v>111.98</v>
      </c>
      <c r="L312" s="36">
        <v>81.38</v>
      </c>
      <c r="M312" s="47">
        <v>51.68</v>
      </c>
      <c r="N312" s="33">
        <v>514</v>
      </c>
      <c r="O312" s="47">
        <v>22.45</v>
      </c>
      <c r="P312" s="33">
        <v>91.52</v>
      </c>
      <c r="Q312" s="47">
        <v>59.84</v>
      </c>
      <c r="R312" s="33">
        <v>12.17</v>
      </c>
      <c r="S312" s="33">
        <v>84.76</v>
      </c>
      <c r="T312" s="33">
        <v>48.35</v>
      </c>
      <c r="U312" s="33">
        <v>12.07</v>
      </c>
      <c r="V312" s="56">
        <v>21.96</v>
      </c>
      <c r="W312" s="38">
        <v>21.96</v>
      </c>
      <c r="X312" s="36">
        <v>10.45</v>
      </c>
      <c r="Y312" s="41">
        <v>35.479999999999997</v>
      </c>
      <c r="Z312" s="45">
        <v>75.62</v>
      </c>
      <c r="AA312" s="39">
        <v>604.29999999999995</v>
      </c>
      <c r="AB312" s="36">
        <v>162.5</v>
      </c>
      <c r="AC312" s="36">
        <v>14.94</v>
      </c>
      <c r="AD312" s="41">
        <v>31.76</v>
      </c>
      <c r="AE312" s="39">
        <v>142</v>
      </c>
      <c r="AG312" s="86">
        <v>2021</v>
      </c>
      <c r="AH312" s="86"/>
      <c r="AI312" s="87">
        <f t="shared" si="60"/>
        <v>290.88333333333333</v>
      </c>
      <c r="AJ312" s="88">
        <f t="shared" si="61"/>
        <v>320.28166666666664</v>
      </c>
      <c r="AK312" s="89">
        <f t="shared" si="62"/>
        <v>211.99785714285716</v>
      </c>
      <c r="AL312" s="90">
        <f t="shared" si="63"/>
        <v>159.0786206896552</v>
      </c>
      <c r="AN312" s="86">
        <v>2021</v>
      </c>
      <c r="AO312" s="91">
        <f t="shared" si="56"/>
        <v>4.5264424454248423E-3</v>
      </c>
      <c r="AP312" s="92">
        <f t="shared" si="57"/>
        <v>-5.2037529466256985E-4</v>
      </c>
      <c r="AQ312" s="93">
        <f t="shared" si="58"/>
        <v>-6.9744640275996102E-4</v>
      </c>
      <c r="AR312" s="94">
        <f t="shared" si="59"/>
        <v>-6.5679950057226724E-4</v>
      </c>
      <c r="AS312" s="7">
        <f t="shared" si="64"/>
        <v>1.1710629839744434E-3</v>
      </c>
      <c r="AU312" s="86">
        <v>2021</v>
      </c>
      <c r="AV312" s="91">
        <f t="shared" si="65"/>
        <v>-1.8301401201030363E-3</v>
      </c>
      <c r="AW312" s="92">
        <f t="shared" si="66"/>
        <v>3.079669483607154E-3</v>
      </c>
      <c r="AX312" s="93">
        <f t="shared" si="67"/>
        <v>3.8524240845842495E-3</v>
      </c>
      <c r="AY312" s="94">
        <f t="shared" si="68"/>
        <v>3.5217931343525751E-3</v>
      </c>
      <c r="AZ312" s="7">
        <f t="shared" si="69"/>
        <v>4.1260961496393918E-4</v>
      </c>
    </row>
    <row r="313" spans="1:52" x14ac:dyDescent="0.25">
      <c r="A313" s="7">
        <v>311</v>
      </c>
      <c r="B313" s="82">
        <v>6044.32</v>
      </c>
      <c r="C313" s="43">
        <v>566.29999999999995</v>
      </c>
      <c r="D313" s="35">
        <v>322</v>
      </c>
      <c r="E313" s="41">
        <v>977.4</v>
      </c>
      <c r="F313" s="36">
        <v>101.1</v>
      </c>
      <c r="G313" s="39">
        <v>127.65</v>
      </c>
      <c r="H313" s="45">
        <v>133.65</v>
      </c>
      <c r="I313" s="36">
        <v>123.55</v>
      </c>
      <c r="J313" s="36">
        <v>40.44</v>
      </c>
      <c r="K313" s="46">
        <v>112.98</v>
      </c>
      <c r="L313" s="36">
        <v>81.819999999999993</v>
      </c>
      <c r="M313" s="47">
        <v>52.89</v>
      </c>
      <c r="N313" s="33">
        <v>516.5</v>
      </c>
      <c r="O313" s="47">
        <v>22.76</v>
      </c>
      <c r="P313" s="33">
        <v>91.04</v>
      </c>
      <c r="Q313" s="47">
        <v>58.88</v>
      </c>
      <c r="R313" s="33">
        <v>12.44</v>
      </c>
      <c r="S313" s="33">
        <v>83.86</v>
      </c>
      <c r="T313" s="33">
        <v>49.27</v>
      </c>
      <c r="U313" s="33">
        <v>12.14</v>
      </c>
      <c r="V313" s="56">
        <v>22.81</v>
      </c>
      <c r="W313" s="38">
        <v>22.81</v>
      </c>
      <c r="X313" s="36">
        <v>10.48</v>
      </c>
      <c r="Y313" s="41">
        <v>35.19</v>
      </c>
      <c r="Z313" s="45">
        <v>74.94</v>
      </c>
      <c r="AA313" s="39">
        <v>606.4</v>
      </c>
      <c r="AB313" s="36">
        <v>161.5</v>
      </c>
      <c r="AC313" s="36">
        <v>15.4</v>
      </c>
      <c r="AD313" s="41">
        <v>31.5</v>
      </c>
      <c r="AE313" s="39">
        <v>142.55000000000001</v>
      </c>
      <c r="AG313" s="86">
        <v>2021</v>
      </c>
      <c r="AH313" s="86"/>
      <c r="AI313" s="87">
        <f t="shared" si="60"/>
        <v>292.2</v>
      </c>
      <c r="AJ313" s="88">
        <f t="shared" si="61"/>
        <v>320.11499999999995</v>
      </c>
      <c r="AK313" s="89">
        <f t="shared" si="62"/>
        <v>211.85000000000005</v>
      </c>
      <c r="AL313" s="90">
        <f t="shared" si="63"/>
        <v>158.97413793103451</v>
      </c>
      <c r="AN313" s="86">
        <v>2021</v>
      </c>
      <c r="AO313" s="91">
        <f t="shared" si="56"/>
        <v>-1.5913757700205262E-2</v>
      </c>
      <c r="AP313" s="92">
        <f t="shared" si="57"/>
        <v>-2.2809511165258176E-2</v>
      </c>
      <c r="AQ313" s="93">
        <f t="shared" si="58"/>
        <v>-1.9791631545231086E-2</v>
      </c>
      <c r="AR313" s="94">
        <f t="shared" si="59"/>
        <v>-1.7530502684236227E-2</v>
      </c>
      <c r="AS313" s="7">
        <f t="shared" si="64"/>
        <v>-1.0044140614659721E-2</v>
      </c>
      <c r="AU313" s="86">
        <v>2021</v>
      </c>
      <c r="AV313" s="91">
        <f t="shared" si="65"/>
        <v>4.5264424454248423E-3</v>
      </c>
      <c r="AW313" s="92">
        <f t="shared" si="66"/>
        <v>-5.2037529466256985E-4</v>
      </c>
      <c r="AX313" s="93">
        <f t="shared" si="67"/>
        <v>-6.9744640275996102E-4</v>
      </c>
      <c r="AY313" s="94">
        <f t="shared" si="68"/>
        <v>-6.5679950057226724E-4</v>
      </c>
      <c r="AZ313" s="7">
        <f t="shared" si="69"/>
        <v>1.1710629839744434E-3</v>
      </c>
    </row>
    <row r="314" spans="1:52" x14ac:dyDescent="0.25">
      <c r="A314" s="7">
        <v>312</v>
      </c>
      <c r="B314" s="82">
        <v>5983.61</v>
      </c>
      <c r="C314" s="43">
        <v>557.4</v>
      </c>
      <c r="D314" s="35">
        <v>320.39999999999998</v>
      </c>
      <c r="E314" s="41">
        <v>947.2</v>
      </c>
      <c r="F314" s="36">
        <v>97.34</v>
      </c>
      <c r="G314" s="39">
        <v>126.05</v>
      </c>
      <c r="H314" s="45">
        <v>131.55000000000001</v>
      </c>
      <c r="I314" s="36">
        <v>119.25</v>
      </c>
      <c r="J314" s="36">
        <v>40.229999999999997</v>
      </c>
      <c r="K314" s="46">
        <v>112.19</v>
      </c>
      <c r="L314" s="36">
        <v>83.25</v>
      </c>
      <c r="M314" s="47">
        <v>51.15</v>
      </c>
      <c r="N314" s="33">
        <v>510.5</v>
      </c>
      <c r="O314" s="47">
        <v>22.84</v>
      </c>
      <c r="P314" s="33">
        <v>88.7</v>
      </c>
      <c r="Q314" s="47">
        <v>59.02</v>
      </c>
      <c r="R314" s="33">
        <v>12.12</v>
      </c>
      <c r="S314" s="33">
        <v>81.98</v>
      </c>
      <c r="T314" s="33">
        <v>48.58</v>
      </c>
      <c r="U314" s="33">
        <v>12.2</v>
      </c>
      <c r="V314" s="56">
        <v>22.17</v>
      </c>
      <c r="W314" s="38">
        <v>22.17</v>
      </c>
      <c r="X314" s="36">
        <v>10.46</v>
      </c>
      <c r="Y314" s="41">
        <v>35.479999999999997</v>
      </c>
      <c r="Z314" s="45">
        <v>74</v>
      </c>
      <c r="AA314" s="39">
        <v>593.6</v>
      </c>
      <c r="AB314" s="36">
        <v>160.19999999999999</v>
      </c>
      <c r="AC314" s="36">
        <v>14.85</v>
      </c>
      <c r="AD314" s="41">
        <v>31.55</v>
      </c>
      <c r="AE314" s="39">
        <v>143</v>
      </c>
      <c r="AG314" s="86">
        <v>2021</v>
      </c>
      <c r="AH314" s="86"/>
      <c r="AI314" s="87">
        <f t="shared" si="60"/>
        <v>287.55</v>
      </c>
      <c r="AJ314" s="88">
        <f t="shared" si="61"/>
        <v>312.81333333333333</v>
      </c>
      <c r="AK314" s="89">
        <f t="shared" si="62"/>
        <v>207.65714285714284</v>
      </c>
      <c r="AL314" s="90">
        <f t="shared" si="63"/>
        <v>156.18724137931036</v>
      </c>
      <c r="AN314" s="86">
        <v>2021</v>
      </c>
      <c r="AO314" s="91">
        <f t="shared" si="56"/>
        <v>-1.8083811511041516E-2</v>
      </c>
      <c r="AP314" s="92">
        <f t="shared" si="57"/>
        <v>-1.2888410553684747E-2</v>
      </c>
      <c r="AQ314" s="93">
        <f t="shared" si="58"/>
        <v>-9.032746285085283E-3</v>
      </c>
      <c r="AR314" s="94">
        <f t="shared" si="59"/>
        <v>-8.1445126649491509E-3</v>
      </c>
      <c r="AS314" s="7">
        <f t="shared" si="64"/>
        <v>-6.6682153415746747E-3</v>
      </c>
      <c r="AU314" s="86">
        <v>2021</v>
      </c>
      <c r="AV314" s="91">
        <f t="shared" si="65"/>
        <v>-1.5913757700205262E-2</v>
      </c>
      <c r="AW314" s="92">
        <f t="shared" si="66"/>
        <v>-2.2809511165258176E-2</v>
      </c>
      <c r="AX314" s="93">
        <f t="shared" si="67"/>
        <v>-1.9791631545231086E-2</v>
      </c>
      <c r="AY314" s="94">
        <f t="shared" si="68"/>
        <v>-1.7530502684236227E-2</v>
      </c>
      <c r="AZ314" s="7">
        <f t="shared" si="69"/>
        <v>-1.0044140614659721E-2</v>
      </c>
    </row>
    <row r="315" spans="1:52" x14ac:dyDescent="0.25">
      <c r="A315" s="7">
        <v>313</v>
      </c>
      <c r="B315" s="82">
        <v>5943.71</v>
      </c>
      <c r="C315" s="43">
        <v>556.6</v>
      </c>
      <c r="D315" s="35">
        <v>320.8</v>
      </c>
      <c r="E315" s="41">
        <v>938</v>
      </c>
      <c r="F315" s="36">
        <v>97.07</v>
      </c>
      <c r="G315" s="39">
        <v>127.2</v>
      </c>
      <c r="H315" s="45">
        <v>129.65</v>
      </c>
      <c r="I315" s="36">
        <v>117</v>
      </c>
      <c r="J315" s="36">
        <v>39.729999999999997</v>
      </c>
      <c r="K315" s="46">
        <v>113.35</v>
      </c>
      <c r="L315" s="36">
        <v>82.31</v>
      </c>
      <c r="M315" s="47">
        <v>50.71</v>
      </c>
      <c r="N315" s="33">
        <v>506.5</v>
      </c>
      <c r="O315" s="47">
        <v>22.48</v>
      </c>
      <c r="P315" s="33">
        <v>87.04</v>
      </c>
      <c r="Q315" s="47">
        <v>59</v>
      </c>
      <c r="R315" s="33">
        <v>12.05</v>
      </c>
      <c r="S315" s="33">
        <v>82</v>
      </c>
      <c r="T315" s="33">
        <v>48.7</v>
      </c>
      <c r="U315" s="33">
        <v>12.07</v>
      </c>
      <c r="V315" s="56">
        <v>22.16</v>
      </c>
      <c r="W315" s="38">
        <v>22.16</v>
      </c>
      <c r="X315" s="36">
        <v>10.49</v>
      </c>
      <c r="Y315" s="41">
        <v>36.14</v>
      </c>
      <c r="Z315" s="45">
        <v>74.3</v>
      </c>
      <c r="AA315" s="39">
        <v>576.6</v>
      </c>
      <c r="AB315" s="36">
        <v>159</v>
      </c>
      <c r="AC315" s="36">
        <v>14.68</v>
      </c>
      <c r="AD315" s="41">
        <v>31.5</v>
      </c>
      <c r="AE315" s="39">
        <v>143.25</v>
      </c>
      <c r="AG315" s="86">
        <v>2021</v>
      </c>
      <c r="AH315" s="86"/>
      <c r="AI315" s="87">
        <f t="shared" si="60"/>
        <v>282.35000000000002</v>
      </c>
      <c r="AJ315" s="88">
        <f t="shared" si="61"/>
        <v>308.78166666666669</v>
      </c>
      <c r="AK315" s="89">
        <f t="shared" si="62"/>
        <v>205.78142857142856</v>
      </c>
      <c r="AL315" s="90">
        <f t="shared" si="63"/>
        <v>154.9151724137931</v>
      </c>
      <c r="AN315" s="86">
        <v>2021</v>
      </c>
      <c r="AO315" s="91">
        <f t="shared" si="56"/>
        <v>-2.7743344548728874E-3</v>
      </c>
      <c r="AP315" s="92">
        <f t="shared" si="57"/>
        <v>5.3975570654830775E-6</v>
      </c>
      <c r="AQ315" s="93">
        <f t="shared" si="58"/>
        <v>2.3603407221264278E-4</v>
      </c>
      <c r="AR315" s="94">
        <f t="shared" si="59"/>
        <v>-2.7156129939840009E-4</v>
      </c>
      <c r="AS315" s="7">
        <f t="shared" si="64"/>
        <v>-3.6812024812785463E-3</v>
      </c>
      <c r="AU315" s="86">
        <v>2021</v>
      </c>
      <c r="AV315" s="91">
        <f t="shared" si="65"/>
        <v>-1.8083811511041516E-2</v>
      </c>
      <c r="AW315" s="92">
        <f t="shared" si="66"/>
        <v>-1.2888410553684747E-2</v>
      </c>
      <c r="AX315" s="93">
        <f t="shared" si="67"/>
        <v>-9.032746285085283E-3</v>
      </c>
      <c r="AY315" s="94">
        <f t="shared" si="68"/>
        <v>-8.1445126649491509E-3</v>
      </c>
      <c r="AZ315" s="7">
        <f t="shared" si="69"/>
        <v>-6.6682153415746747E-3</v>
      </c>
    </row>
    <row r="316" spans="1:52" x14ac:dyDescent="0.25">
      <c r="A316" s="7">
        <v>314</v>
      </c>
      <c r="B316" s="82">
        <v>5921.83</v>
      </c>
      <c r="C316" s="43">
        <v>554.20000000000005</v>
      </c>
      <c r="D316" s="35">
        <v>321.7</v>
      </c>
      <c r="E316" s="41">
        <v>940.4</v>
      </c>
      <c r="F316" s="36">
        <v>95.21</v>
      </c>
      <c r="G316" s="39">
        <v>126.3</v>
      </c>
      <c r="H316" s="45">
        <v>131.75</v>
      </c>
      <c r="I316" s="36">
        <v>115.5</v>
      </c>
      <c r="J316" s="36">
        <v>39.44</v>
      </c>
      <c r="K316" s="46">
        <v>114.5</v>
      </c>
      <c r="L316" s="36">
        <v>82.02</v>
      </c>
      <c r="M316" s="47">
        <v>50.36</v>
      </c>
      <c r="N316" s="33">
        <v>509</v>
      </c>
      <c r="O316" s="47">
        <v>22.44</v>
      </c>
      <c r="P316" s="33">
        <v>86.12</v>
      </c>
      <c r="Q316" s="47">
        <v>59.24</v>
      </c>
      <c r="R316" s="33">
        <v>11.92</v>
      </c>
      <c r="S316" s="33">
        <v>82.12</v>
      </c>
      <c r="T316" s="33">
        <v>48.72</v>
      </c>
      <c r="U316" s="33">
        <v>12.11</v>
      </c>
      <c r="V316" s="56">
        <v>22.03</v>
      </c>
      <c r="W316" s="38">
        <v>22.03</v>
      </c>
      <c r="X316" s="36">
        <v>10.56</v>
      </c>
      <c r="Y316" s="41">
        <v>36.4</v>
      </c>
      <c r="Z316" s="45">
        <v>74.400000000000006</v>
      </c>
      <c r="AA316" s="39">
        <v>575.79999999999995</v>
      </c>
      <c r="AB316" s="36">
        <v>159.05000000000001</v>
      </c>
      <c r="AC316" s="36">
        <v>14.2</v>
      </c>
      <c r="AD316" s="41">
        <v>31.2</v>
      </c>
      <c r="AE316" s="39">
        <v>142.6</v>
      </c>
      <c r="AG316" s="86">
        <v>2021</v>
      </c>
      <c r="AH316" s="86"/>
      <c r="AI316" s="87">
        <f t="shared" si="60"/>
        <v>281.56666666666666</v>
      </c>
      <c r="AJ316" s="88">
        <f t="shared" si="61"/>
        <v>308.7833333333333</v>
      </c>
      <c r="AK316" s="89">
        <f t="shared" si="62"/>
        <v>205.83</v>
      </c>
      <c r="AL316" s="90">
        <f t="shared" si="63"/>
        <v>154.87310344827588</v>
      </c>
      <c r="AN316" s="86">
        <v>2021</v>
      </c>
      <c r="AO316" s="91">
        <f t="shared" si="56"/>
        <v>-7.6950396590504157E-3</v>
      </c>
      <c r="AP316" s="92">
        <f t="shared" si="57"/>
        <v>-4.8199924434607459E-3</v>
      </c>
      <c r="AQ316" s="93">
        <f t="shared" si="58"/>
        <v>-3.3036972258659006E-3</v>
      </c>
      <c r="AR316" s="94">
        <f t="shared" si="59"/>
        <v>-2.5738535664349199E-3</v>
      </c>
      <c r="AS316" s="7">
        <f t="shared" si="64"/>
        <v>-5.2821509567143512E-3</v>
      </c>
      <c r="AU316" s="86">
        <v>2021</v>
      </c>
      <c r="AV316" s="91">
        <f t="shared" si="65"/>
        <v>-2.7743344548728874E-3</v>
      </c>
      <c r="AW316" s="92">
        <f t="shared" si="66"/>
        <v>5.3975570654830775E-6</v>
      </c>
      <c r="AX316" s="93">
        <f t="shared" si="67"/>
        <v>2.3603407221264278E-4</v>
      </c>
      <c r="AY316" s="94">
        <f t="shared" si="68"/>
        <v>-2.7156129939840009E-4</v>
      </c>
      <c r="AZ316" s="7">
        <f t="shared" si="69"/>
        <v>-3.6812024812785463E-3</v>
      </c>
    </row>
    <row r="317" spans="1:52" x14ac:dyDescent="0.25">
      <c r="A317" s="7">
        <v>315</v>
      </c>
      <c r="B317" s="82">
        <v>5890.55</v>
      </c>
      <c r="C317" s="43">
        <v>553.4</v>
      </c>
      <c r="D317" s="35">
        <v>318.2</v>
      </c>
      <c r="E317" s="41">
        <v>938.4</v>
      </c>
      <c r="F317" s="36">
        <v>95.97</v>
      </c>
      <c r="G317" s="39">
        <v>124.95</v>
      </c>
      <c r="H317" s="45">
        <v>133.6</v>
      </c>
      <c r="I317" s="36">
        <v>116.65</v>
      </c>
      <c r="J317" s="36">
        <v>40.07</v>
      </c>
      <c r="K317" s="46">
        <v>112.48</v>
      </c>
      <c r="L317" s="36">
        <v>81.45</v>
      </c>
      <c r="M317" s="47">
        <v>51.12</v>
      </c>
      <c r="N317" s="33">
        <v>506.5</v>
      </c>
      <c r="O317" s="47">
        <v>22.52</v>
      </c>
      <c r="P317" s="33">
        <v>87.92</v>
      </c>
      <c r="Q317" s="47">
        <v>58.3</v>
      </c>
      <c r="R317" s="33">
        <v>12.07</v>
      </c>
      <c r="S317" s="33">
        <v>82.52</v>
      </c>
      <c r="T317" s="33">
        <v>49.31</v>
      </c>
      <c r="U317" s="33">
        <v>11.97</v>
      </c>
      <c r="V317" s="56">
        <v>22.11</v>
      </c>
      <c r="W317" s="38">
        <v>22.11</v>
      </c>
      <c r="X317" s="36">
        <v>10.43</v>
      </c>
      <c r="Y317" s="41">
        <v>36.04</v>
      </c>
      <c r="Z317" s="45">
        <v>74.8</v>
      </c>
      <c r="AA317" s="39">
        <v>571.20000000000005</v>
      </c>
      <c r="AB317" s="36">
        <v>158.30000000000001</v>
      </c>
      <c r="AC317" s="36">
        <v>14.19</v>
      </c>
      <c r="AD317" s="41">
        <v>31.13</v>
      </c>
      <c r="AE317" s="39">
        <v>142.05000000000001</v>
      </c>
      <c r="AG317" s="86">
        <v>2021</v>
      </c>
      <c r="AH317" s="86"/>
      <c r="AI317" s="87">
        <f t="shared" si="60"/>
        <v>279.40000000000003</v>
      </c>
      <c r="AJ317" s="88">
        <f t="shared" si="61"/>
        <v>307.29500000000002</v>
      </c>
      <c r="AK317" s="89">
        <f t="shared" si="62"/>
        <v>205.15000000000003</v>
      </c>
      <c r="AL317" s="90">
        <f t="shared" si="63"/>
        <v>154.4744827586207</v>
      </c>
      <c r="AN317" s="86">
        <v>2021</v>
      </c>
      <c r="AO317" s="91">
        <f t="shared" si="56"/>
        <v>-6.680983058936045E-3</v>
      </c>
      <c r="AP317" s="92">
        <f t="shared" si="57"/>
        <v>-1.1389706959111692E-3</v>
      </c>
      <c r="AQ317" s="93">
        <f t="shared" si="58"/>
        <v>1.3822638487515364E-3</v>
      </c>
      <c r="AR317" s="94">
        <f t="shared" si="59"/>
        <v>2.4956694108611644E-3</v>
      </c>
      <c r="AS317" s="7">
        <f t="shared" si="64"/>
        <v>-7.7242362767486602E-4</v>
      </c>
      <c r="AU317" s="86">
        <v>2021</v>
      </c>
      <c r="AV317" s="91">
        <f t="shared" si="65"/>
        <v>-7.6950396590504157E-3</v>
      </c>
      <c r="AW317" s="92">
        <f t="shared" si="66"/>
        <v>-4.8199924434607459E-3</v>
      </c>
      <c r="AX317" s="93">
        <f t="shared" si="67"/>
        <v>-3.3036972258659006E-3</v>
      </c>
      <c r="AY317" s="94">
        <f t="shared" si="68"/>
        <v>-2.5738535664349199E-3</v>
      </c>
      <c r="AZ317" s="7">
        <f t="shared" si="69"/>
        <v>-5.2821509567143512E-3</v>
      </c>
    </row>
    <row r="318" spans="1:52" x14ac:dyDescent="0.25">
      <c r="A318" s="7">
        <v>316</v>
      </c>
      <c r="B318" s="82">
        <v>5886</v>
      </c>
      <c r="C318" s="43">
        <v>555.6</v>
      </c>
      <c r="D318" s="35">
        <v>322.7</v>
      </c>
      <c r="E318" s="41">
        <v>941.2</v>
      </c>
      <c r="F318" s="36">
        <v>96.49</v>
      </c>
      <c r="G318" s="39">
        <v>124.85</v>
      </c>
      <c r="H318" s="45">
        <v>135.69999999999999</v>
      </c>
      <c r="I318" s="36">
        <v>116.55</v>
      </c>
      <c r="J318" s="36">
        <v>38.74</v>
      </c>
      <c r="K318" s="46">
        <v>113.26</v>
      </c>
      <c r="L318" s="36">
        <v>82.68</v>
      </c>
      <c r="M318" s="47">
        <v>50.83</v>
      </c>
      <c r="N318" s="33">
        <v>508.5</v>
      </c>
      <c r="O318" s="47">
        <v>22.5</v>
      </c>
      <c r="P318" s="33">
        <v>87.52</v>
      </c>
      <c r="Q318" s="47">
        <v>58.48</v>
      </c>
      <c r="R318" s="33">
        <v>12.05</v>
      </c>
      <c r="S318" s="33">
        <v>82.66</v>
      </c>
      <c r="T318" s="33">
        <v>49.39</v>
      </c>
      <c r="U318" s="33">
        <v>11.98</v>
      </c>
      <c r="V318" s="56">
        <v>21.85</v>
      </c>
      <c r="W318" s="38">
        <v>21.85</v>
      </c>
      <c r="X318" s="36">
        <v>10.4</v>
      </c>
      <c r="Y318" s="41">
        <v>36.08</v>
      </c>
      <c r="Z318" s="45">
        <v>76.180000000000007</v>
      </c>
      <c r="AA318" s="39">
        <v>565.79999999999995</v>
      </c>
      <c r="AB318" s="36">
        <v>158.94999999999999</v>
      </c>
      <c r="AC318" s="36">
        <v>14.41</v>
      </c>
      <c r="AD318" s="41">
        <v>31.79</v>
      </c>
      <c r="AE318" s="39">
        <v>141.94999999999999</v>
      </c>
      <c r="AG318" s="86">
        <v>2021</v>
      </c>
      <c r="AH318" s="86"/>
      <c r="AI318" s="87">
        <f t="shared" si="60"/>
        <v>277.5333333333333</v>
      </c>
      <c r="AJ318" s="88">
        <f t="shared" si="61"/>
        <v>306.94499999999999</v>
      </c>
      <c r="AK318" s="89">
        <f t="shared" si="62"/>
        <v>205.43357142857141</v>
      </c>
      <c r="AL318" s="90">
        <f t="shared" si="63"/>
        <v>154.85999999999999</v>
      </c>
      <c r="AN318" s="86">
        <v>2021</v>
      </c>
      <c r="AO318" s="91">
        <f t="shared" si="56"/>
        <v>3.7833293298102743E-3</v>
      </c>
      <c r="AP318" s="92">
        <f t="shared" si="57"/>
        <v>3.1113065858705664E-3</v>
      </c>
      <c r="AQ318" s="93">
        <f t="shared" si="58"/>
        <v>2.8545897700683149E-3</v>
      </c>
      <c r="AR318" s="94">
        <f t="shared" si="59"/>
        <v>1.4339982275426327E-3</v>
      </c>
      <c r="AS318" s="7">
        <f t="shared" si="64"/>
        <v>1.2990146109412171E-2</v>
      </c>
      <c r="AU318" s="86">
        <v>2021</v>
      </c>
      <c r="AV318" s="91">
        <f t="shared" si="65"/>
        <v>-6.680983058936045E-3</v>
      </c>
      <c r="AW318" s="92">
        <f t="shared" si="66"/>
        <v>-1.1389706959111692E-3</v>
      </c>
      <c r="AX318" s="93">
        <f t="shared" si="67"/>
        <v>1.3822638487515364E-3</v>
      </c>
      <c r="AY318" s="94">
        <f t="shared" si="68"/>
        <v>2.4956694108611644E-3</v>
      </c>
      <c r="AZ318" s="7">
        <f t="shared" si="69"/>
        <v>-7.7242362767486602E-4</v>
      </c>
    </row>
    <row r="319" spans="1:52" x14ac:dyDescent="0.25">
      <c r="A319" s="7">
        <v>317</v>
      </c>
      <c r="B319" s="82">
        <v>5962.46</v>
      </c>
      <c r="C319" s="43">
        <v>554.9</v>
      </c>
      <c r="D319" s="35">
        <v>323.60000000000002</v>
      </c>
      <c r="E319" s="41">
        <v>943.2</v>
      </c>
      <c r="F319" s="36">
        <v>97.68</v>
      </c>
      <c r="G319" s="39">
        <v>125.1</v>
      </c>
      <c r="H319" s="45">
        <v>135.9</v>
      </c>
      <c r="I319" s="36">
        <v>115.3</v>
      </c>
      <c r="J319" s="36">
        <v>39.159999999999997</v>
      </c>
      <c r="K319" s="46">
        <v>112.98</v>
      </c>
      <c r="L319" s="36">
        <v>83.12</v>
      </c>
      <c r="M319" s="47">
        <v>51.67</v>
      </c>
      <c r="N319" s="33">
        <v>504</v>
      </c>
      <c r="O319" s="47">
        <v>22.53</v>
      </c>
      <c r="P319" s="33">
        <v>87.24</v>
      </c>
      <c r="Q319" s="47">
        <v>58.6</v>
      </c>
      <c r="R319" s="33">
        <v>12.24</v>
      </c>
      <c r="S319" s="33">
        <v>82.92</v>
      </c>
      <c r="T319" s="33">
        <v>50.74</v>
      </c>
      <c r="U319" s="33">
        <v>12.04</v>
      </c>
      <c r="V319" s="56">
        <v>22.24</v>
      </c>
      <c r="W319" s="38">
        <v>22.24</v>
      </c>
      <c r="X319" s="36">
        <v>10.46</v>
      </c>
      <c r="Y319" s="41">
        <v>36.5</v>
      </c>
      <c r="Z319" s="45">
        <v>78.06</v>
      </c>
      <c r="AA319" s="39">
        <v>564.9</v>
      </c>
      <c r="AB319" s="36">
        <v>157.75</v>
      </c>
      <c r="AC319" s="36">
        <v>14.61</v>
      </c>
      <c r="AD319" s="41">
        <v>31.95</v>
      </c>
      <c r="AE319" s="39">
        <v>145.75</v>
      </c>
      <c r="AG319" s="86">
        <v>2021</v>
      </c>
      <c r="AH319" s="86"/>
      <c r="AI319" s="87">
        <f t="shared" si="60"/>
        <v>278.58333333333331</v>
      </c>
      <c r="AJ319" s="88">
        <f t="shared" si="61"/>
        <v>307.90000000000003</v>
      </c>
      <c r="AK319" s="89">
        <f t="shared" si="62"/>
        <v>206.02</v>
      </c>
      <c r="AL319" s="90">
        <f t="shared" si="63"/>
        <v>155.08206896551724</v>
      </c>
      <c r="AN319" s="86">
        <v>2021</v>
      </c>
      <c r="AO319" s="91">
        <f t="shared" si="56"/>
        <v>1.3401136703559732E-2</v>
      </c>
      <c r="AP319" s="92">
        <f t="shared" si="57"/>
        <v>6.0788134675758771E-3</v>
      </c>
      <c r="AQ319" s="93">
        <f t="shared" si="58"/>
        <v>4.8816342380074984E-3</v>
      </c>
      <c r="AR319" s="94">
        <f t="shared" si="59"/>
        <v>5.6277210286878841E-3</v>
      </c>
      <c r="AS319" s="7">
        <f t="shared" si="64"/>
        <v>3.840696625218389E-3</v>
      </c>
      <c r="AU319" s="86">
        <v>2021</v>
      </c>
      <c r="AV319" s="91">
        <f t="shared" si="65"/>
        <v>3.7833293298102743E-3</v>
      </c>
      <c r="AW319" s="92">
        <f t="shared" si="66"/>
        <v>3.1113065858705664E-3</v>
      </c>
      <c r="AX319" s="93">
        <f t="shared" si="67"/>
        <v>2.8545897700683149E-3</v>
      </c>
      <c r="AY319" s="94">
        <f t="shared" si="68"/>
        <v>1.4339982275426327E-3</v>
      </c>
      <c r="AZ319" s="7">
        <f t="shared" si="69"/>
        <v>1.2990146109412171E-2</v>
      </c>
    </row>
    <row r="320" spans="1:52" x14ac:dyDescent="0.25">
      <c r="A320" s="7">
        <v>318</v>
      </c>
      <c r="B320" s="82">
        <v>5985.36</v>
      </c>
      <c r="C320" s="43">
        <v>554.9</v>
      </c>
      <c r="D320" s="35">
        <v>326.60000000000002</v>
      </c>
      <c r="E320" s="41">
        <v>943.4</v>
      </c>
      <c r="F320" s="36">
        <v>97.4</v>
      </c>
      <c r="G320" s="39">
        <v>126.3</v>
      </c>
      <c r="H320" s="45">
        <v>137.4</v>
      </c>
      <c r="I320" s="36">
        <v>115.25</v>
      </c>
      <c r="J320" s="36">
        <v>39.74</v>
      </c>
      <c r="K320" s="46">
        <v>114.67</v>
      </c>
      <c r="L320" s="36">
        <v>84.02</v>
      </c>
      <c r="M320" s="47">
        <v>50.67</v>
      </c>
      <c r="N320" s="33">
        <v>508.5</v>
      </c>
      <c r="O320" s="47">
        <v>22.66</v>
      </c>
      <c r="P320" s="33">
        <v>87.88</v>
      </c>
      <c r="Q320" s="47">
        <v>59.1</v>
      </c>
      <c r="R320" s="33">
        <v>12.15</v>
      </c>
      <c r="S320" s="33">
        <v>83.52</v>
      </c>
      <c r="T320" s="33">
        <v>50.42</v>
      </c>
      <c r="U320" s="33">
        <v>12.16</v>
      </c>
      <c r="V320" s="56">
        <v>21.71</v>
      </c>
      <c r="W320" s="38">
        <v>21.71</v>
      </c>
      <c r="X320" s="36">
        <v>10.59</v>
      </c>
      <c r="Y320" s="41">
        <v>36.479999999999997</v>
      </c>
      <c r="Z320" s="45">
        <v>78.62</v>
      </c>
      <c r="AA320" s="39">
        <v>574.1</v>
      </c>
      <c r="AB320" s="36">
        <v>159.75</v>
      </c>
      <c r="AC320" s="36">
        <v>14.64</v>
      </c>
      <c r="AD320" s="41">
        <v>31.8</v>
      </c>
      <c r="AE320" s="39">
        <v>146.55000000000001</v>
      </c>
      <c r="AG320" s="86">
        <v>2021</v>
      </c>
      <c r="AH320" s="86"/>
      <c r="AI320" s="87">
        <f t="shared" si="60"/>
        <v>282.31666666666666</v>
      </c>
      <c r="AJ320" s="88">
        <f t="shared" si="61"/>
        <v>309.77166666666665</v>
      </c>
      <c r="AK320" s="89">
        <f t="shared" si="62"/>
        <v>207.02571428571432</v>
      </c>
      <c r="AL320" s="90">
        <f t="shared" si="63"/>
        <v>155.9548275862069</v>
      </c>
      <c r="AN320" s="86">
        <v>2021</v>
      </c>
      <c r="AO320" s="91">
        <f t="shared" si="56"/>
        <v>1.9717810968770282E-2</v>
      </c>
      <c r="AP320" s="92">
        <f t="shared" si="57"/>
        <v>1.1244841630663312E-2</v>
      </c>
      <c r="AQ320" s="93">
        <f t="shared" si="58"/>
        <v>1.5087842780054834E-2</v>
      </c>
      <c r="AR320" s="94">
        <f t="shared" si="59"/>
        <v>1.3164731608843232E-2</v>
      </c>
      <c r="AS320" s="7">
        <f t="shared" si="64"/>
        <v>9.3611745993558721E-3</v>
      </c>
      <c r="AU320" s="86">
        <v>2021</v>
      </c>
      <c r="AV320" s="91">
        <f t="shared" si="65"/>
        <v>1.3401136703559732E-2</v>
      </c>
      <c r="AW320" s="92">
        <f t="shared" si="66"/>
        <v>6.0788134675758771E-3</v>
      </c>
      <c r="AX320" s="93">
        <f t="shared" si="67"/>
        <v>4.8816342380074984E-3</v>
      </c>
      <c r="AY320" s="94">
        <f t="shared" si="68"/>
        <v>5.6277210286878841E-3</v>
      </c>
      <c r="AZ320" s="7">
        <f t="shared" si="69"/>
        <v>3.840696625218389E-3</v>
      </c>
    </row>
    <row r="321" spans="1:52" x14ac:dyDescent="0.25">
      <c r="A321" s="7">
        <v>319</v>
      </c>
      <c r="B321" s="82">
        <v>6041.39</v>
      </c>
      <c r="C321" s="43">
        <v>573.5</v>
      </c>
      <c r="D321" s="35">
        <v>327.8</v>
      </c>
      <c r="E321" s="41">
        <v>947.4</v>
      </c>
      <c r="F321" s="36">
        <v>97.7</v>
      </c>
      <c r="G321" s="39">
        <v>128.25</v>
      </c>
      <c r="H321" s="45">
        <v>138</v>
      </c>
      <c r="I321" s="36">
        <v>116.55</v>
      </c>
      <c r="J321" s="36">
        <v>40.25</v>
      </c>
      <c r="K321" s="46">
        <v>114.92</v>
      </c>
      <c r="L321" s="36">
        <v>83.4</v>
      </c>
      <c r="M321" s="47">
        <v>52.62</v>
      </c>
      <c r="N321" s="33">
        <v>515.5</v>
      </c>
      <c r="O321" s="47">
        <v>23.15</v>
      </c>
      <c r="P321" s="33">
        <v>88.4</v>
      </c>
      <c r="Q321" s="47">
        <v>58.8</v>
      </c>
      <c r="R321" s="33">
        <v>12.48</v>
      </c>
      <c r="S321" s="33">
        <v>85.2</v>
      </c>
      <c r="T321" s="33">
        <v>51.34</v>
      </c>
      <c r="U321" s="33">
        <v>12.04</v>
      </c>
      <c r="V321" s="56">
        <v>22.57</v>
      </c>
      <c r="W321" s="38">
        <v>22.57</v>
      </c>
      <c r="X321" s="36">
        <v>10.56</v>
      </c>
      <c r="Y321" s="41">
        <v>36.17</v>
      </c>
      <c r="Z321" s="45">
        <v>79</v>
      </c>
      <c r="AA321" s="39">
        <v>590.4</v>
      </c>
      <c r="AB321" s="36">
        <v>161.25</v>
      </c>
      <c r="AC321" s="36">
        <v>15.1</v>
      </c>
      <c r="AD321" s="41">
        <v>32.31</v>
      </c>
      <c r="AE321" s="39">
        <v>145</v>
      </c>
      <c r="AG321" s="86">
        <v>2021</v>
      </c>
      <c r="AH321" s="86"/>
      <c r="AI321" s="87">
        <f t="shared" si="60"/>
        <v>287.88333333333333</v>
      </c>
      <c r="AJ321" s="88">
        <f t="shared" si="61"/>
        <v>313.25499999999994</v>
      </c>
      <c r="AK321" s="89">
        <f t="shared" si="62"/>
        <v>210.14928571428572</v>
      </c>
      <c r="AL321" s="90">
        <f t="shared" si="63"/>
        <v>158.00793103448274</v>
      </c>
      <c r="AN321" s="86">
        <v>2021</v>
      </c>
      <c r="AO321" s="91">
        <f t="shared" si="56"/>
        <v>3.473629363747678E-4</v>
      </c>
      <c r="AP321" s="92">
        <f t="shared" si="57"/>
        <v>-1.697232818842917E-3</v>
      </c>
      <c r="AQ321" s="93">
        <f t="shared" si="58"/>
        <v>-2.9808741404920534E-3</v>
      </c>
      <c r="AR321" s="94">
        <f t="shared" si="59"/>
        <v>-3.0836514099028766E-3</v>
      </c>
      <c r="AS321" s="7">
        <f t="shared" si="64"/>
        <v>3.1201428810256338E-3</v>
      </c>
      <c r="AU321" s="86">
        <v>2021</v>
      </c>
      <c r="AV321" s="91">
        <f t="shared" si="65"/>
        <v>1.9717810968770282E-2</v>
      </c>
      <c r="AW321" s="92">
        <f t="shared" si="66"/>
        <v>1.1244841630663312E-2</v>
      </c>
      <c r="AX321" s="93">
        <f t="shared" si="67"/>
        <v>1.5087842780054834E-2</v>
      </c>
      <c r="AY321" s="94">
        <f t="shared" si="68"/>
        <v>1.3164731608843232E-2</v>
      </c>
      <c r="AZ321" s="7">
        <f t="shared" si="69"/>
        <v>9.3611745993558721E-3</v>
      </c>
    </row>
    <row r="322" spans="1:52" x14ac:dyDescent="0.25">
      <c r="A322" s="7">
        <v>320</v>
      </c>
      <c r="B322" s="82">
        <v>6060.24</v>
      </c>
      <c r="C322" s="43">
        <v>568.1</v>
      </c>
      <c r="D322" s="35">
        <v>326.8</v>
      </c>
      <c r="E322" s="41">
        <v>944</v>
      </c>
      <c r="F322" s="36">
        <v>96.54</v>
      </c>
      <c r="G322" s="39">
        <v>130.25</v>
      </c>
      <c r="H322" s="45">
        <v>138.85</v>
      </c>
      <c r="I322" s="36">
        <v>116.05</v>
      </c>
      <c r="J322" s="36">
        <v>39.78</v>
      </c>
      <c r="K322" s="46">
        <v>115.12</v>
      </c>
      <c r="L322" s="36">
        <v>83.79</v>
      </c>
      <c r="M322" s="47">
        <v>51.88</v>
      </c>
      <c r="N322" s="33">
        <v>517</v>
      </c>
      <c r="O322" s="47">
        <v>22.89</v>
      </c>
      <c r="P322" s="33">
        <v>87.36</v>
      </c>
      <c r="Q322" s="47">
        <v>58.5</v>
      </c>
      <c r="R322" s="33">
        <v>12.35</v>
      </c>
      <c r="S322" s="33">
        <v>84.72</v>
      </c>
      <c r="T322" s="33">
        <v>50.32</v>
      </c>
      <c r="U322" s="33">
        <v>12.11</v>
      </c>
      <c r="V322" s="56">
        <v>22.32</v>
      </c>
      <c r="W322" s="38">
        <v>22.32</v>
      </c>
      <c r="X322" s="36">
        <v>10.51</v>
      </c>
      <c r="Y322" s="41">
        <v>36.479999999999997</v>
      </c>
      <c r="Z322" s="45">
        <v>79.319999999999993</v>
      </c>
      <c r="AA322" s="39">
        <v>588.6</v>
      </c>
      <c r="AB322" s="36">
        <v>160.05000000000001</v>
      </c>
      <c r="AC322" s="36">
        <v>15.08</v>
      </c>
      <c r="AD322" s="41">
        <v>31.91</v>
      </c>
      <c r="AE322" s="39">
        <v>145.1</v>
      </c>
      <c r="AG322" s="86">
        <v>2021</v>
      </c>
      <c r="AH322" s="86"/>
      <c r="AI322" s="87">
        <f t="shared" si="60"/>
        <v>287.98333333333335</v>
      </c>
      <c r="AJ322" s="88">
        <f t="shared" si="61"/>
        <v>312.7233333333333</v>
      </c>
      <c r="AK322" s="89">
        <f t="shared" si="62"/>
        <v>209.52285714285713</v>
      </c>
      <c r="AL322" s="90">
        <f t="shared" si="63"/>
        <v>157.52068965517242</v>
      </c>
      <c r="AN322" s="86">
        <v>2021</v>
      </c>
      <c r="AO322" s="91">
        <f t="shared" si="56"/>
        <v>1.7188494704554622E-2</v>
      </c>
      <c r="AP322" s="92">
        <f t="shared" si="57"/>
        <v>1.5375678181992798E-2</v>
      </c>
      <c r="AQ322" s="93">
        <f t="shared" si="58"/>
        <v>1.1342097009531952E-2</v>
      </c>
      <c r="AR322" s="94">
        <f t="shared" si="59"/>
        <v>1.0459490816750655E-2</v>
      </c>
      <c r="AS322" s="7">
        <f t="shared" si="64"/>
        <v>5.9733607909915958E-4</v>
      </c>
      <c r="AU322" s="86">
        <v>2021</v>
      </c>
      <c r="AV322" s="91">
        <f t="shared" si="65"/>
        <v>3.473629363747678E-4</v>
      </c>
      <c r="AW322" s="92">
        <f t="shared" si="66"/>
        <v>-1.697232818842917E-3</v>
      </c>
      <c r="AX322" s="93">
        <f t="shared" si="67"/>
        <v>-2.9808741404920534E-3</v>
      </c>
      <c r="AY322" s="94">
        <f t="shared" si="68"/>
        <v>-3.0836514099028766E-3</v>
      </c>
      <c r="AZ322" s="7">
        <f t="shared" si="69"/>
        <v>3.1201428810256338E-3</v>
      </c>
    </row>
    <row r="323" spans="1:52" x14ac:dyDescent="0.25">
      <c r="A323" s="7">
        <v>321</v>
      </c>
      <c r="B323" s="82">
        <v>6063.86</v>
      </c>
      <c r="C323" s="43">
        <v>571.70000000000005</v>
      </c>
      <c r="D323" s="35">
        <v>323.85000000000002</v>
      </c>
      <c r="E323" s="41">
        <v>956.6</v>
      </c>
      <c r="F323" s="36">
        <v>100.42</v>
      </c>
      <c r="G323" s="39">
        <v>131.4</v>
      </c>
      <c r="H323" s="45">
        <v>138.44</v>
      </c>
      <c r="I323" s="36">
        <v>119.66</v>
      </c>
      <c r="J323" s="36">
        <v>39.1</v>
      </c>
      <c r="K323" s="46">
        <v>115.36</v>
      </c>
      <c r="L323" s="36">
        <v>83.74</v>
      </c>
      <c r="M323" s="47">
        <v>52.15</v>
      </c>
      <c r="N323" s="33">
        <v>520.5</v>
      </c>
      <c r="O323" s="47">
        <v>23.01</v>
      </c>
      <c r="P323" s="33">
        <v>89.92</v>
      </c>
      <c r="Q323" s="47">
        <v>58.22</v>
      </c>
      <c r="R323" s="33">
        <v>12.44</v>
      </c>
      <c r="S323" s="33">
        <v>87.28</v>
      </c>
      <c r="T323" s="33">
        <v>50.59</v>
      </c>
      <c r="U323" s="33">
        <v>12.12</v>
      </c>
      <c r="V323" s="56">
        <v>22.68</v>
      </c>
      <c r="W323" s="38">
        <v>22.68</v>
      </c>
      <c r="X323" s="36">
        <v>10.47</v>
      </c>
      <c r="Y323" s="41">
        <v>37.450000000000003</v>
      </c>
      <c r="Z323" s="45">
        <v>79.84</v>
      </c>
      <c r="AA323" s="39">
        <v>599.4</v>
      </c>
      <c r="AB323" s="36">
        <v>161.4</v>
      </c>
      <c r="AC323" s="36">
        <v>15.12</v>
      </c>
      <c r="AD323" s="41">
        <v>32.340000000000003</v>
      </c>
      <c r="AE323" s="39">
        <v>148</v>
      </c>
      <c r="AG323" s="86">
        <v>2021</v>
      </c>
      <c r="AH323" s="86"/>
      <c r="AI323" s="87">
        <f t="shared" si="60"/>
        <v>292.93333333333334</v>
      </c>
      <c r="AJ323" s="88">
        <f t="shared" si="61"/>
        <v>317.53166666666669</v>
      </c>
      <c r="AK323" s="89">
        <f t="shared" si="62"/>
        <v>211.89928571428572</v>
      </c>
      <c r="AL323" s="90">
        <f t="shared" si="63"/>
        <v>159.16827586206892</v>
      </c>
      <c r="AN323" s="86">
        <v>2021</v>
      </c>
      <c r="AO323" s="91">
        <f t="shared" ref="AO323:AO386" si="70">(AI324-AI323)/AI323</f>
        <v>-1.2744651797906288E-3</v>
      </c>
      <c r="AP323" s="92">
        <f t="shared" ref="AP323:AP386" si="71">(AJ324-AJ323)/AJ323</f>
        <v>3.5377049008235443E-3</v>
      </c>
      <c r="AQ323" s="93">
        <f t="shared" ref="AQ323:AQ386" si="72">(AK324-AK323)/AK323</f>
        <v>4.0989823332511065E-3</v>
      </c>
      <c r="AR323" s="94">
        <f t="shared" ref="AR323:AR386" si="73">(AL324-AL323)/AL323</f>
        <v>6.9954158253683479E-3</v>
      </c>
      <c r="AS323" s="7">
        <f t="shared" si="64"/>
        <v>1.0204721085249347E-2</v>
      </c>
      <c r="AU323" s="86">
        <v>2021</v>
      </c>
      <c r="AV323" s="91">
        <f t="shared" si="65"/>
        <v>1.7188494704554622E-2</v>
      </c>
      <c r="AW323" s="92">
        <f t="shared" si="66"/>
        <v>1.5375678181992798E-2</v>
      </c>
      <c r="AX323" s="93">
        <f t="shared" si="67"/>
        <v>1.1342097009531952E-2</v>
      </c>
      <c r="AY323" s="94">
        <f t="shared" si="68"/>
        <v>1.0459490816750655E-2</v>
      </c>
      <c r="AZ323" s="7">
        <f t="shared" si="69"/>
        <v>5.9733607909915958E-4</v>
      </c>
    </row>
    <row r="324" spans="1:52" x14ac:dyDescent="0.25">
      <c r="A324" s="7">
        <v>322</v>
      </c>
      <c r="B324" s="82">
        <v>6125.74</v>
      </c>
      <c r="C324" s="43">
        <v>576.79999999999995</v>
      </c>
      <c r="D324" s="35">
        <v>331.15</v>
      </c>
      <c r="E324" s="41">
        <v>964.4</v>
      </c>
      <c r="F324" s="36">
        <v>100.7</v>
      </c>
      <c r="G324" s="39">
        <v>132.68</v>
      </c>
      <c r="H324" s="45">
        <v>138.04</v>
      </c>
      <c r="I324" s="36">
        <v>119.66</v>
      </c>
      <c r="J324" s="36">
        <v>38.82</v>
      </c>
      <c r="K324" s="46">
        <v>115.95</v>
      </c>
      <c r="L324" s="36">
        <v>83.89</v>
      </c>
      <c r="M324" s="47">
        <v>51.95</v>
      </c>
      <c r="N324" s="33">
        <v>528</v>
      </c>
      <c r="O324" s="47">
        <v>23.21</v>
      </c>
      <c r="P324" s="33">
        <v>89.32</v>
      </c>
      <c r="Q324" s="47">
        <v>58.72</v>
      </c>
      <c r="R324" s="33">
        <v>12.44</v>
      </c>
      <c r="S324" s="33">
        <v>87.24</v>
      </c>
      <c r="T324" s="33">
        <v>51.04</v>
      </c>
      <c r="U324" s="33">
        <v>12.15</v>
      </c>
      <c r="V324" s="56">
        <v>22.65</v>
      </c>
      <c r="W324" s="38">
        <v>22.65</v>
      </c>
      <c r="X324" s="36">
        <v>10.45</v>
      </c>
      <c r="Y324" s="41">
        <v>37.54</v>
      </c>
      <c r="Z324" s="45">
        <v>79.5</v>
      </c>
      <c r="AA324" s="39">
        <v>596</v>
      </c>
      <c r="AB324" s="36">
        <v>166.6</v>
      </c>
      <c r="AC324" s="36">
        <v>15.31</v>
      </c>
      <c r="AD324" s="41">
        <v>32.31</v>
      </c>
      <c r="AE324" s="39">
        <v>149</v>
      </c>
      <c r="AG324" s="86">
        <v>2021</v>
      </c>
      <c r="AH324" s="86"/>
      <c r="AI324" s="87">
        <f t="shared" ref="AI324:AI387" si="74">AVERAGE(G324,AA324,AE324)</f>
        <v>292.56</v>
      </c>
      <c r="AJ324" s="88">
        <f t="shared" ref="AJ324:AJ387" si="75">AVERAGE(E324,Y324,AD324,G324,AA324,AE324)</f>
        <v>318.65500000000003</v>
      </c>
      <c r="AK324" s="89">
        <f t="shared" ref="AK324:AK387" si="76">AVERAGE(Z324,V324,Q324,O324,M324,K324,H324,C324,E324,Y324,AD324,G324,AA324,AE324)</f>
        <v>212.76785714285711</v>
      </c>
      <c r="AL324" s="90">
        <f t="shared" ref="AL324:AL387" si="77">AVERAGE(AC324,AB324,X324,W324,U324,T324,S324,R324,P324,N324,L324,J324,I324,F324,D324,Z324,V324,Q324,O324,M324,K324,H324,C324,E324,Y324,AD324,G324,AA324,AE324)</f>
        <v>160.28172413793104</v>
      </c>
      <c r="AN324" s="86">
        <v>2021</v>
      </c>
      <c r="AO324" s="91">
        <f t="shared" si="70"/>
        <v>-4.295415185488996E-3</v>
      </c>
      <c r="AP324" s="92">
        <f t="shared" si="71"/>
        <v>-8.8653873311262815E-3</v>
      </c>
      <c r="AQ324" s="93">
        <f t="shared" si="72"/>
        <v>-5.962232480067102E-3</v>
      </c>
      <c r="AR324" s="94">
        <f t="shared" si="73"/>
        <v>-5.0794183517384106E-3</v>
      </c>
      <c r="AS324" s="7">
        <f t="shared" ref="AS324:AS387" si="78">(B325-B324)/B324</f>
        <v>-1.1149673345587517E-3</v>
      </c>
      <c r="AU324" s="86">
        <v>2021</v>
      </c>
      <c r="AV324" s="91">
        <f t="shared" ref="AV324:AV387" si="79">(AI324-AI323)/AI323</f>
        <v>-1.2744651797906288E-3</v>
      </c>
      <c r="AW324" s="92">
        <f t="shared" ref="AW324:AW387" si="80">(AJ324-AJ323)/AJ323</f>
        <v>3.5377049008235443E-3</v>
      </c>
      <c r="AX324" s="93">
        <f t="shared" ref="AX324:AX387" si="81">(AK324-AK323)/AK323</f>
        <v>4.0989823332511065E-3</v>
      </c>
      <c r="AY324" s="94">
        <f t="shared" ref="AY324:AY387" si="82">(AL324-AL323)/AL323</f>
        <v>6.9954158253683479E-3</v>
      </c>
      <c r="AZ324" s="7">
        <f t="shared" ref="AZ324:AZ387" si="83">(B324-B323)/B323</f>
        <v>1.0204721085249347E-2</v>
      </c>
    </row>
    <row r="325" spans="1:52" x14ac:dyDescent="0.25">
      <c r="A325" s="7">
        <v>323</v>
      </c>
      <c r="B325" s="82">
        <v>6118.91</v>
      </c>
      <c r="C325" s="43">
        <v>577.20000000000005</v>
      </c>
      <c r="D325" s="35">
        <v>330.7</v>
      </c>
      <c r="E325" s="41">
        <v>951.4</v>
      </c>
      <c r="F325" s="36">
        <v>100.54</v>
      </c>
      <c r="G325" s="39">
        <v>131.96</v>
      </c>
      <c r="H325" s="45">
        <v>136.32</v>
      </c>
      <c r="I325" s="36">
        <v>119.48</v>
      </c>
      <c r="J325" s="36">
        <v>38.92</v>
      </c>
      <c r="K325" s="46">
        <v>115.47</v>
      </c>
      <c r="L325" s="36">
        <v>83.66</v>
      </c>
      <c r="M325" s="47">
        <v>52.29</v>
      </c>
      <c r="N325" s="33">
        <v>523.5</v>
      </c>
      <c r="O325" s="47">
        <v>23.44</v>
      </c>
      <c r="P325" s="33">
        <v>89.14</v>
      </c>
      <c r="Q325" s="47">
        <v>59.64</v>
      </c>
      <c r="R325" s="33">
        <v>12.5</v>
      </c>
      <c r="S325" s="33">
        <v>87.04</v>
      </c>
      <c r="T325" s="33">
        <v>51.1</v>
      </c>
      <c r="U325" s="33">
        <v>12.27</v>
      </c>
      <c r="V325" s="56">
        <v>22.67</v>
      </c>
      <c r="W325" s="38">
        <v>22.67</v>
      </c>
      <c r="X325" s="36">
        <v>10.5</v>
      </c>
      <c r="Y325" s="41">
        <v>37.32</v>
      </c>
      <c r="Z325" s="45">
        <v>78.98</v>
      </c>
      <c r="AA325" s="39">
        <v>593</v>
      </c>
      <c r="AB325" s="36">
        <v>166.3</v>
      </c>
      <c r="AC325" s="36">
        <v>15.25</v>
      </c>
      <c r="AD325" s="41">
        <v>32.35</v>
      </c>
      <c r="AE325" s="39">
        <v>148.94999999999999</v>
      </c>
      <c r="AG325" s="86">
        <v>2021</v>
      </c>
      <c r="AH325" s="86"/>
      <c r="AI325" s="87">
        <f t="shared" si="74"/>
        <v>291.30333333333334</v>
      </c>
      <c r="AJ325" s="88">
        <f t="shared" si="75"/>
        <v>315.83</v>
      </c>
      <c r="AK325" s="89">
        <f t="shared" si="76"/>
        <v>211.49928571428569</v>
      </c>
      <c r="AL325" s="90">
        <f t="shared" si="77"/>
        <v>159.46758620689656</v>
      </c>
      <c r="AN325" s="86">
        <v>2021</v>
      </c>
      <c r="AO325" s="91">
        <f t="shared" si="70"/>
        <v>1.7553294961723784E-2</v>
      </c>
      <c r="AP325" s="92">
        <f t="shared" si="71"/>
        <v>2.3398663838140731E-2</v>
      </c>
      <c r="AQ325" s="93">
        <f t="shared" si="72"/>
        <v>1.8733599235390839E-2</v>
      </c>
      <c r="AR325" s="94">
        <f t="shared" si="73"/>
        <v>1.7543290604943963E-2</v>
      </c>
      <c r="AS325" s="7">
        <f t="shared" si="78"/>
        <v>4.4632132193479562E-3</v>
      </c>
      <c r="AU325" s="86">
        <v>2021</v>
      </c>
      <c r="AV325" s="91">
        <f t="shared" si="79"/>
        <v>-4.295415185488996E-3</v>
      </c>
      <c r="AW325" s="92">
        <f t="shared" si="80"/>
        <v>-8.8653873311262815E-3</v>
      </c>
      <c r="AX325" s="93">
        <f t="shared" si="81"/>
        <v>-5.962232480067102E-3</v>
      </c>
      <c r="AY325" s="94">
        <f t="shared" si="82"/>
        <v>-5.0794183517384106E-3</v>
      </c>
      <c r="AZ325" s="7">
        <f t="shared" si="83"/>
        <v>-1.1149673345587517E-3</v>
      </c>
    </row>
    <row r="326" spans="1:52" x14ac:dyDescent="0.25">
      <c r="A326" s="7">
        <v>324</v>
      </c>
      <c r="B326" s="82">
        <v>6146.22</v>
      </c>
      <c r="C326" s="43">
        <v>586.1</v>
      </c>
      <c r="D326" s="35">
        <v>339.6</v>
      </c>
      <c r="E326" s="41">
        <v>980.6</v>
      </c>
      <c r="F326" s="36">
        <v>100.8</v>
      </c>
      <c r="G326" s="39">
        <v>134.19999999999999</v>
      </c>
      <c r="H326" s="45">
        <v>136.34</v>
      </c>
      <c r="I326" s="36">
        <v>120.72</v>
      </c>
      <c r="J326" s="36">
        <v>38.26</v>
      </c>
      <c r="K326" s="46">
        <v>116</v>
      </c>
      <c r="L326" s="36">
        <v>84.25</v>
      </c>
      <c r="M326" s="47">
        <v>52</v>
      </c>
      <c r="N326" s="33">
        <v>535.5</v>
      </c>
      <c r="O326" s="47">
        <v>23.44</v>
      </c>
      <c r="P326" s="33">
        <v>90.7</v>
      </c>
      <c r="Q326" s="47">
        <v>60.09</v>
      </c>
      <c r="R326" s="33">
        <v>12.53</v>
      </c>
      <c r="S326" s="33">
        <v>87.02</v>
      </c>
      <c r="T326" s="33">
        <v>51.22</v>
      </c>
      <c r="U326" s="33">
        <v>12.29</v>
      </c>
      <c r="V326" s="56">
        <v>22.25</v>
      </c>
      <c r="W326" s="38">
        <v>22.25</v>
      </c>
      <c r="X326" s="36">
        <v>10.56</v>
      </c>
      <c r="Y326" s="41">
        <v>37.93</v>
      </c>
      <c r="Z326" s="45">
        <v>80.92</v>
      </c>
      <c r="AA326" s="39">
        <v>605</v>
      </c>
      <c r="AB326" s="36">
        <v>168.6</v>
      </c>
      <c r="AC326" s="36">
        <v>14.93</v>
      </c>
      <c r="AD326" s="41">
        <v>31.54</v>
      </c>
      <c r="AE326" s="39">
        <v>150.05000000000001</v>
      </c>
      <c r="AG326" s="86">
        <v>2021</v>
      </c>
      <c r="AH326" s="86"/>
      <c r="AI326" s="87">
        <f t="shared" si="74"/>
        <v>296.41666666666669</v>
      </c>
      <c r="AJ326" s="88">
        <f t="shared" si="75"/>
        <v>323.21999999999997</v>
      </c>
      <c r="AK326" s="89">
        <f t="shared" si="76"/>
        <v>215.46142857142854</v>
      </c>
      <c r="AL326" s="90">
        <f t="shared" si="77"/>
        <v>162.2651724137931</v>
      </c>
      <c r="AN326" s="86">
        <v>2021</v>
      </c>
      <c r="AO326" s="91">
        <f t="shared" si="70"/>
        <v>1.0244588136069609E-2</v>
      </c>
      <c r="AP326" s="92">
        <f t="shared" si="71"/>
        <v>9.2970732009157713E-3</v>
      </c>
      <c r="AQ326" s="93">
        <f t="shared" si="72"/>
        <v>7.1076692546894983E-3</v>
      </c>
      <c r="AR326" s="94">
        <f t="shared" si="73"/>
        <v>4.0291646921067252E-3</v>
      </c>
      <c r="AS326" s="7">
        <f t="shared" si="78"/>
        <v>2.4730647454858138E-3</v>
      </c>
      <c r="AU326" s="86">
        <v>2021</v>
      </c>
      <c r="AV326" s="91">
        <f t="shared" si="79"/>
        <v>1.7553294961723784E-2</v>
      </c>
      <c r="AW326" s="92">
        <f t="shared" si="80"/>
        <v>2.3398663838140731E-2</v>
      </c>
      <c r="AX326" s="93">
        <f t="shared" si="81"/>
        <v>1.8733599235390839E-2</v>
      </c>
      <c r="AY326" s="94">
        <f t="shared" si="82"/>
        <v>1.7543290604943963E-2</v>
      </c>
      <c r="AZ326" s="7">
        <f t="shared" si="83"/>
        <v>4.4632132193479562E-3</v>
      </c>
    </row>
    <row r="327" spans="1:52" x14ac:dyDescent="0.25">
      <c r="A327" s="7">
        <v>325</v>
      </c>
      <c r="B327" s="82">
        <v>6161.42</v>
      </c>
      <c r="C327" s="43">
        <v>588.29999999999995</v>
      </c>
      <c r="D327" s="35">
        <v>338.45</v>
      </c>
      <c r="E327" s="41">
        <v>989.6</v>
      </c>
      <c r="F327" s="36">
        <v>101.1</v>
      </c>
      <c r="G327" s="39">
        <v>135.46</v>
      </c>
      <c r="H327" s="45">
        <v>137.1</v>
      </c>
      <c r="I327" s="36">
        <v>119.12</v>
      </c>
      <c r="J327" s="36">
        <v>37.85</v>
      </c>
      <c r="K327" s="46">
        <v>116.4</v>
      </c>
      <c r="L327" s="36">
        <v>84.6</v>
      </c>
      <c r="M327" s="47">
        <v>51.46</v>
      </c>
      <c r="N327" s="33">
        <v>537</v>
      </c>
      <c r="O327" s="47">
        <v>23.5</v>
      </c>
      <c r="P327" s="33">
        <v>90.25</v>
      </c>
      <c r="Q327" s="47">
        <v>59.59</v>
      </c>
      <c r="R327" s="33">
        <v>12.53</v>
      </c>
      <c r="S327" s="33">
        <v>85.96</v>
      </c>
      <c r="T327" s="33">
        <v>51.86</v>
      </c>
      <c r="U327" s="33">
        <v>12.33</v>
      </c>
      <c r="V327" s="56">
        <v>21.9</v>
      </c>
      <c r="W327" s="38">
        <v>21.9</v>
      </c>
      <c r="X327" s="36">
        <v>10.47</v>
      </c>
      <c r="Y327" s="41">
        <v>38.25</v>
      </c>
      <c r="Z327" s="45">
        <v>82.3</v>
      </c>
      <c r="AA327" s="39">
        <v>611.9</v>
      </c>
      <c r="AB327" s="36">
        <v>168.55</v>
      </c>
      <c r="AC327" s="36">
        <v>14.78</v>
      </c>
      <c r="AD327" s="41">
        <v>31.14</v>
      </c>
      <c r="AE327" s="39">
        <v>151</v>
      </c>
      <c r="AG327" s="86">
        <v>2021</v>
      </c>
      <c r="AH327" s="86"/>
      <c r="AI327" s="87">
        <f t="shared" si="74"/>
        <v>299.45333333333332</v>
      </c>
      <c r="AJ327" s="88">
        <f t="shared" si="75"/>
        <v>326.22499999999997</v>
      </c>
      <c r="AK327" s="89">
        <f t="shared" si="76"/>
        <v>216.99285714285716</v>
      </c>
      <c r="AL327" s="90">
        <f t="shared" si="77"/>
        <v>162.91896551724136</v>
      </c>
      <c r="AN327" s="86">
        <v>2021</v>
      </c>
      <c r="AO327" s="91">
        <f t="shared" si="70"/>
        <v>3.506389420722243E-3</v>
      </c>
      <c r="AP327" s="92">
        <f t="shared" si="71"/>
        <v>-7.6634224844815706E-4</v>
      </c>
      <c r="AQ327" s="93">
        <f t="shared" si="72"/>
        <v>6.7151650811418315E-4</v>
      </c>
      <c r="AR327" s="94">
        <f t="shared" si="73"/>
        <v>6.6036637634527863E-4</v>
      </c>
      <c r="AS327" s="7">
        <f t="shared" si="78"/>
        <v>-1.6067724647889018E-3</v>
      </c>
      <c r="AU327" s="86">
        <v>2021</v>
      </c>
      <c r="AV327" s="91">
        <f t="shared" si="79"/>
        <v>1.0244588136069609E-2</v>
      </c>
      <c r="AW327" s="92">
        <f t="shared" si="80"/>
        <v>9.2970732009157713E-3</v>
      </c>
      <c r="AX327" s="93">
        <f t="shared" si="81"/>
        <v>7.1076692546894983E-3</v>
      </c>
      <c r="AY327" s="94">
        <f t="shared" si="82"/>
        <v>4.0291646921067252E-3</v>
      </c>
      <c r="AZ327" s="7">
        <f t="shared" si="83"/>
        <v>2.4730647454858138E-3</v>
      </c>
    </row>
    <row r="328" spans="1:52" x14ac:dyDescent="0.25">
      <c r="A328" s="7">
        <v>326</v>
      </c>
      <c r="B328" s="82">
        <v>6151.52</v>
      </c>
      <c r="C328" s="43">
        <v>589.70000000000005</v>
      </c>
      <c r="D328" s="35">
        <v>337.1</v>
      </c>
      <c r="E328" s="41">
        <v>985.4</v>
      </c>
      <c r="F328" s="36">
        <v>99.9</v>
      </c>
      <c r="G328" s="39">
        <v>133.46</v>
      </c>
      <c r="H328" s="45">
        <v>139.13999999999999</v>
      </c>
      <c r="I328" s="36">
        <v>117.78</v>
      </c>
      <c r="J328" s="36">
        <v>37.67</v>
      </c>
      <c r="K328" s="46">
        <v>116.05</v>
      </c>
      <c r="L328" s="36">
        <v>84.23</v>
      </c>
      <c r="M328" s="47">
        <v>51.42</v>
      </c>
      <c r="N328" s="33">
        <v>542.5</v>
      </c>
      <c r="O328" s="47">
        <v>23.68</v>
      </c>
      <c r="P328" s="33">
        <v>90.67</v>
      </c>
      <c r="Q328" s="47">
        <v>59.53</v>
      </c>
      <c r="R328" s="33">
        <v>12.53</v>
      </c>
      <c r="S328" s="33">
        <v>85.56</v>
      </c>
      <c r="T328" s="33">
        <v>51.85</v>
      </c>
      <c r="U328" s="33">
        <v>12.45</v>
      </c>
      <c r="V328" s="56">
        <v>22.09</v>
      </c>
      <c r="W328" s="38">
        <v>22.09</v>
      </c>
      <c r="X328" s="36">
        <v>10.34</v>
      </c>
      <c r="Y328" s="41">
        <v>37.69</v>
      </c>
      <c r="Z328" s="45">
        <v>82.48</v>
      </c>
      <c r="AA328" s="39">
        <v>616.4</v>
      </c>
      <c r="AB328" s="36">
        <v>168.25</v>
      </c>
      <c r="AC328" s="36">
        <v>14.91</v>
      </c>
      <c r="AD328" s="41">
        <v>31.25</v>
      </c>
      <c r="AE328" s="39">
        <v>151.65</v>
      </c>
      <c r="AG328" s="86">
        <v>2021</v>
      </c>
      <c r="AH328" s="86"/>
      <c r="AI328" s="87">
        <f t="shared" si="74"/>
        <v>300.50333333333333</v>
      </c>
      <c r="AJ328" s="88">
        <f t="shared" si="75"/>
        <v>325.97499999999997</v>
      </c>
      <c r="AK328" s="89">
        <f t="shared" si="76"/>
        <v>217.13857142857145</v>
      </c>
      <c r="AL328" s="90">
        <f t="shared" si="77"/>
        <v>163.0265517241379</v>
      </c>
      <c r="AN328" s="86">
        <v>2021</v>
      </c>
      <c r="AO328" s="91">
        <f t="shared" si="70"/>
        <v>1.3898902951714379E-2</v>
      </c>
      <c r="AP328" s="92">
        <f t="shared" si="71"/>
        <v>1.3324130173581908E-2</v>
      </c>
      <c r="AQ328" s="93">
        <f t="shared" si="72"/>
        <v>1.0174542918610032E-2</v>
      </c>
      <c r="AR328" s="94">
        <f t="shared" si="73"/>
        <v>7.7436085088742508E-3</v>
      </c>
      <c r="AS328" s="7">
        <f t="shared" si="78"/>
        <v>8.0793039769022049E-4</v>
      </c>
      <c r="AU328" s="86">
        <v>2021</v>
      </c>
      <c r="AV328" s="91">
        <f t="shared" si="79"/>
        <v>3.506389420722243E-3</v>
      </c>
      <c r="AW328" s="92">
        <f t="shared" si="80"/>
        <v>-7.6634224844815706E-4</v>
      </c>
      <c r="AX328" s="93">
        <f t="shared" si="81"/>
        <v>6.7151650811418315E-4</v>
      </c>
      <c r="AY328" s="94">
        <f t="shared" si="82"/>
        <v>6.6036637634527863E-4</v>
      </c>
      <c r="AZ328" s="7">
        <f t="shared" si="83"/>
        <v>-1.6067724647889018E-3</v>
      </c>
    </row>
    <row r="329" spans="1:52" x14ac:dyDescent="0.25">
      <c r="A329" s="7">
        <v>327</v>
      </c>
      <c r="B329" s="82">
        <v>6156.49</v>
      </c>
      <c r="C329" s="43">
        <v>594.79999999999995</v>
      </c>
      <c r="D329" s="35">
        <v>340.05</v>
      </c>
      <c r="E329" s="41">
        <v>998.4</v>
      </c>
      <c r="F329" s="36">
        <v>98.4</v>
      </c>
      <c r="G329" s="39">
        <v>133.74</v>
      </c>
      <c r="H329" s="45">
        <v>137.56</v>
      </c>
      <c r="I329" s="36">
        <v>116.46</v>
      </c>
      <c r="J329" s="36">
        <v>37.880000000000003</v>
      </c>
      <c r="K329" s="46">
        <v>116.94</v>
      </c>
      <c r="L329" s="36">
        <v>83.61</v>
      </c>
      <c r="M329" s="47">
        <v>51.64</v>
      </c>
      <c r="N329" s="33">
        <v>546.5</v>
      </c>
      <c r="O329" s="47">
        <v>23.71</v>
      </c>
      <c r="P329" s="33">
        <v>90.88</v>
      </c>
      <c r="Q329" s="47">
        <v>59.37</v>
      </c>
      <c r="R329" s="33">
        <v>12.52</v>
      </c>
      <c r="S329" s="33">
        <v>85.78</v>
      </c>
      <c r="T329" s="33">
        <v>52.71</v>
      </c>
      <c r="U329" s="33">
        <v>12.26</v>
      </c>
      <c r="V329" s="56">
        <v>22.08</v>
      </c>
      <c r="W329" s="38">
        <v>22.08</v>
      </c>
      <c r="X329" s="36">
        <v>10.23</v>
      </c>
      <c r="Y329" s="41">
        <v>38.18</v>
      </c>
      <c r="Z329" s="45">
        <v>82.86</v>
      </c>
      <c r="AA329" s="39">
        <v>626.79999999999995</v>
      </c>
      <c r="AB329" s="36">
        <v>169</v>
      </c>
      <c r="AC329" s="36">
        <v>15.15</v>
      </c>
      <c r="AD329" s="41">
        <v>31.29</v>
      </c>
      <c r="AE329" s="39">
        <v>153.5</v>
      </c>
      <c r="AG329" s="86">
        <v>2021</v>
      </c>
      <c r="AH329" s="86"/>
      <c r="AI329" s="87">
        <f t="shared" si="74"/>
        <v>304.68</v>
      </c>
      <c r="AJ329" s="88">
        <f t="shared" si="75"/>
        <v>330.31833333333333</v>
      </c>
      <c r="AK329" s="89">
        <f t="shared" si="76"/>
        <v>219.34785714285712</v>
      </c>
      <c r="AL329" s="90">
        <f t="shared" si="77"/>
        <v>164.28896551724137</v>
      </c>
      <c r="AN329" s="86">
        <v>2021</v>
      </c>
      <c r="AO329" s="91">
        <f t="shared" si="70"/>
        <v>2.9320379852084701E-3</v>
      </c>
      <c r="AP329" s="92">
        <f t="shared" si="71"/>
        <v>4.3897048806455759E-3</v>
      </c>
      <c r="AQ329" s="93">
        <f t="shared" si="72"/>
        <v>7.8284004207278875E-3</v>
      </c>
      <c r="AR329" s="94">
        <f t="shared" si="73"/>
        <v>9.470277349833427E-3</v>
      </c>
      <c r="AS329" s="7">
        <f t="shared" si="78"/>
        <v>6.1820940178576433E-3</v>
      </c>
      <c r="AU329" s="86">
        <v>2021</v>
      </c>
      <c r="AV329" s="91">
        <f t="shared" si="79"/>
        <v>1.3898902951714379E-2</v>
      </c>
      <c r="AW329" s="92">
        <f t="shared" si="80"/>
        <v>1.3324130173581908E-2</v>
      </c>
      <c r="AX329" s="93">
        <f t="shared" si="81"/>
        <v>1.0174542918610032E-2</v>
      </c>
      <c r="AY329" s="94">
        <f t="shared" si="82"/>
        <v>7.7436085088742508E-3</v>
      </c>
      <c r="AZ329" s="7">
        <f t="shared" si="83"/>
        <v>8.0793039769022049E-4</v>
      </c>
    </row>
    <row r="330" spans="1:52" x14ac:dyDescent="0.25">
      <c r="A330" s="7">
        <v>328</v>
      </c>
      <c r="B330" s="82">
        <v>6194.55</v>
      </c>
      <c r="C330" s="43">
        <v>611.79999999999995</v>
      </c>
      <c r="D330" s="35">
        <v>339.15</v>
      </c>
      <c r="E330" s="41">
        <v>1005</v>
      </c>
      <c r="F330" s="36">
        <v>100.22</v>
      </c>
      <c r="G330" s="39">
        <v>132.82</v>
      </c>
      <c r="H330" s="45">
        <v>138.19999999999999</v>
      </c>
      <c r="I330" s="36">
        <v>117.42</v>
      </c>
      <c r="J330" s="36">
        <v>38.299999999999997</v>
      </c>
      <c r="K330" s="46">
        <v>115.7</v>
      </c>
      <c r="L330" s="36">
        <v>83.54</v>
      </c>
      <c r="M330" s="47">
        <v>51.98</v>
      </c>
      <c r="N330" s="33">
        <v>564</v>
      </c>
      <c r="O330" s="47">
        <v>23.61</v>
      </c>
      <c r="P330" s="33">
        <v>90.59</v>
      </c>
      <c r="Q330" s="47">
        <v>58.81</v>
      </c>
      <c r="R330" s="33">
        <v>12.6</v>
      </c>
      <c r="S330" s="33">
        <v>86.78</v>
      </c>
      <c r="T330" s="33">
        <v>52.59</v>
      </c>
      <c r="U330" s="33">
        <v>12.25</v>
      </c>
      <c r="V330" s="56">
        <v>22.32</v>
      </c>
      <c r="W330" s="38">
        <v>22.32</v>
      </c>
      <c r="X330" s="36">
        <v>10.23</v>
      </c>
      <c r="Y330" s="41">
        <v>38.15</v>
      </c>
      <c r="Z330" s="45">
        <v>81.88</v>
      </c>
      <c r="AA330" s="39">
        <v>632.9</v>
      </c>
      <c r="AB330" s="36">
        <v>169.55</v>
      </c>
      <c r="AC330" s="36">
        <v>15.05</v>
      </c>
      <c r="AD330" s="41">
        <v>30.74</v>
      </c>
      <c r="AE330" s="39">
        <v>151</v>
      </c>
      <c r="AG330" s="86">
        <v>2021</v>
      </c>
      <c r="AH330" s="86"/>
      <c r="AI330" s="87">
        <f t="shared" si="74"/>
        <v>305.57333333333332</v>
      </c>
      <c r="AJ330" s="88">
        <f t="shared" si="75"/>
        <v>331.76833333333337</v>
      </c>
      <c r="AK330" s="89">
        <f t="shared" si="76"/>
        <v>221.06500000000003</v>
      </c>
      <c r="AL330" s="90">
        <f t="shared" si="77"/>
        <v>165.84482758620686</v>
      </c>
      <c r="AN330" s="86">
        <v>2021</v>
      </c>
      <c r="AO330" s="91">
        <f t="shared" si="70"/>
        <v>-4.1452133694039122E-4</v>
      </c>
      <c r="AP330" s="92">
        <f t="shared" si="71"/>
        <v>2.2003305519412478E-3</v>
      </c>
      <c r="AQ330" s="93">
        <f t="shared" si="72"/>
        <v>3.9031829681638324E-3</v>
      </c>
      <c r="AR330" s="94">
        <f t="shared" si="73"/>
        <v>6.8759746335381204E-3</v>
      </c>
      <c r="AS330" s="7">
        <f t="shared" si="78"/>
        <v>2.427940689799899E-3</v>
      </c>
      <c r="AU330" s="86">
        <v>2021</v>
      </c>
      <c r="AV330" s="91">
        <f t="shared" si="79"/>
        <v>2.9320379852084701E-3</v>
      </c>
      <c r="AW330" s="92">
        <f t="shared" si="80"/>
        <v>4.3897048806455759E-3</v>
      </c>
      <c r="AX330" s="93">
        <f t="shared" si="81"/>
        <v>7.8284004207278875E-3</v>
      </c>
      <c r="AY330" s="94">
        <f t="shared" si="82"/>
        <v>9.470277349833427E-3</v>
      </c>
      <c r="AZ330" s="7">
        <f t="shared" si="83"/>
        <v>6.1820940178576433E-3</v>
      </c>
    </row>
    <row r="331" spans="1:52" x14ac:dyDescent="0.25">
      <c r="A331" s="7">
        <v>329</v>
      </c>
      <c r="B331" s="82">
        <v>6209.59</v>
      </c>
      <c r="C331" s="43">
        <v>616.70000000000005</v>
      </c>
      <c r="D331" s="35">
        <v>342.8</v>
      </c>
      <c r="E331" s="41">
        <v>1009.5</v>
      </c>
      <c r="F331" s="36">
        <v>102.84</v>
      </c>
      <c r="G331" s="39">
        <v>135.04</v>
      </c>
      <c r="H331" s="45">
        <v>139.84</v>
      </c>
      <c r="I331" s="36">
        <v>119.64</v>
      </c>
      <c r="J331" s="36">
        <v>38</v>
      </c>
      <c r="K331" s="46">
        <v>116.5</v>
      </c>
      <c r="L331" s="36">
        <v>84.15</v>
      </c>
      <c r="M331" s="47">
        <v>51.76</v>
      </c>
      <c r="N331" s="33">
        <v>577</v>
      </c>
      <c r="O331" s="47">
        <v>23.41</v>
      </c>
      <c r="P331" s="33">
        <v>89.82</v>
      </c>
      <c r="Q331" s="47">
        <v>59.18</v>
      </c>
      <c r="R331" s="33">
        <v>12.45</v>
      </c>
      <c r="S331" s="33">
        <v>86.3</v>
      </c>
      <c r="T331" s="33">
        <v>52.46</v>
      </c>
      <c r="U331" s="33">
        <v>12.25</v>
      </c>
      <c r="V331" s="56">
        <v>22.11</v>
      </c>
      <c r="W331" s="38">
        <v>22.11</v>
      </c>
      <c r="X331" s="36">
        <v>10.23</v>
      </c>
      <c r="Y331" s="41">
        <v>38.25</v>
      </c>
      <c r="Z331" s="45">
        <v>82.5</v>
      </c>
      <c r="AA331" s="39">
        <v>630</v>
      </c>
      <c r="AB331" s="36">
        <v>170.5</v>
      </c>
      <c r="AC331" s="36">
        <v>15.03</v>
      </c>
      <c r="AD331" s="41">
        <v>30.9</v>
      </c>
      <c r="AE331" s="39">
        <v>151.30000000000001</v>
      </c>
      <c r="AG331" s="86">
        <v>2021</v>
      </c>
      <c r="AH331" s="86"/>
      <c r="AI331" s="87">
        <f t="shared" si="74"/>
        <v>305.44666666666666</v>
      </c>
      <c r="AJ331" s="88">
        <f t="shared" si="75"/>
        <v>332.49833333333333</v>
      </c>
      <c r="AK331" s="89">
        <f t="shared" si="76"/>
        <v>221.92785714285716</v>
      </c>
      <c r="AL331" s="90">
        <f t="shared" si="77"/>
        <v>166.98517241379312</v>
      </c>
      <c r="AN331" s="86">
        <v>2021</v>
      </c>
      <c r="AO331" s="91">
        <f t="shared" si="70"/>
        <v>8.359342602090954E-3</v>
      </c>
      <c r="AP331" s="92">
        <f t="shared" si="71"/>
        <v>1.2496303239615324E-2</v>
      </c>
      <c r="AQ331" s="93">
        <f t="shared" si="72"/>
        <v>1.3044779674218373E-2</v>
      </c>
      <c r="AR331" s="94">
        <f t="shared" si="73"/>
        <v>1.1398905952830869E-2</v>
      </c>
      <c r="AS331" s="7">
        <f t="shared" si="78"/>
        <v>3.174122607128657E-3</v>
      </c>
      <c r="AU331" s="86">
        <v>2021</v>
      </c>
      <c r="AV331" s="91">
        <f t="shared" si="79"/>
        <v>-4.1452133694039122E-4</v>
      </c>
      <c r="AW331" s="92">
        <f t="shared" si="80"/>
        <v>2.2003305519412478E-3</v>
      </c>
      <c r="AX331" s="93">
        <f t="shared" si="81"/>
        <v>3.9031829681638324E-3</v>
      </c>
      <c r="AY331" s="94">
        <f t="shared" si="82"/>
        <v>6.8759746335381204E-3</v>
      </c>
      <c r="AZ331" s="7">
        <f t="shared" si="83"/>
        <v>2.427940689799899E-3</v>
      </c>
    </row>
    <row r="332" spans="1:52" x14ac:dyDescent="0.25">
      <c r="A332" s="7">
        <v>330</v>
      </c>
      <c r="B332" s="82">
        <v>6229.3</v>
      </c>
      <c r="C332" s="43">
        <v>630</v>
      </c>
      <c r="D332" s="35">
        <v>336.55</v>
      </c>
      <c r="E332" s="41">
        <v>1026.5</v>
      </c>
      <c r="F332" s="36">
        <v>103.68</v>
      </c>
      <c r="G332" s="39">
        <v>137.5</v>
      </c>
      <c r="H332" s="45">
        <v>139.08000000000001</v>
      </c>
      <c r="I332" s="36">
        <v>122.9</v>
      </c>
      <c r="J332" s="36">
        <v>37.950000000000003</v>
      </c>
      <c r="K332" s="46">
        <v>116.69</v>
      </c>
      <c r="L332" s="36">
        <v>84.55</v>
      </c>
      <c r="M332" s="47">
        <v>52.9</v>
      </c>
      <c r="N332" s="33">
        <v>591</v>
      </c>
      <c r="O332" s="47">
        <v>23.71</v>
      </c>
      <c r="P332" s="33">
        <v>90.65</v>
      </c>
      <c r="Q332" s="47">
        <v>59.57</v>
      </c>
      <c r="R332" s="33">
        <v>12.46</v>
      </c>
      <c r="S332" s="33">
        <v>86.06</v>
      </c>
      <c r="T332" s="33">
        <v>53.22</v>
      </c>
      <c r="U332" s="33">
        <v>12.4</v>
      </c>
      <c r="V332" s="56">
        <v>22.39</v>
      </c>
      <c r="W332" s="38">
        <v>22.39</v>
      </c>
      <c r="X332" s="36">
        <v>10.35</v>
      </c>
      <c r="Y332" s="41">
        <v>38.29</v>
      </c>
      <c r="Z332" s="45">
        <v>83.26</v>
      </c>
      <c r="AA332" s="39">
        <v>635</v>
      </c>
      <c r="AB332" s="36">
        <v>170.85</v>
      </c>
      <c r="AC332" s="36">
        <v>15.24</v>
      </c>
      <c r="AD332" s="41">
        <v>31.13</v>
      </c>
      <c r="AE332" s="39">
        <v>151.5</v>
      </c>
      <c r="AG332" s="86">
        <v>2021</v>
      </c>
      <c r="AH332" s="86"/>
      <c r="AI332" s="87">
        <f t="shared" si="74"/>
        <v>308</v>
      </c>
      <c r="AJ332" s="88">
        <f t="shared" si="75"/>
        <v>336.65333333333336</v>
      </c>
      <c r="AK332" s="89">
        <f t="shared" si="76"/>
        <v>224.82285714285715</v>
      </c>
      <c r="AL332" s="90">
        <f t="shared" si="77"/>
        <v>168.8886206896552</v>
      </c>
      <c r="AN332" s="86">
        <v>2021</v>
      </c>
      <c r="AO332" s="91">
        <f t="shared" si="70"/>
        <v>7.651515151515206E-3</v>
      </c>
      <c r="AP332" s="92">
        <f t="shared" si="71"/>
        <v>1.8812626242606359E-4</v>
      </c>
      <c r="AQ332" s="93">
        <f t="shared" si="72"/>
        <v>-9.5630845872319973E-4</v>
      </c>
      <c r="AR332" s="94">
        <f t="shared" si="73"/>
        <v>2.2867549925767553E-4</v>
      </c>
      <c r="AS332" s="7">
        <f t="shared" si="78"/>
        <v>1.0253158460822226E-2</v>
      </c>
      <c r="AU332" s="86">
        <v>2021</v>
      </c>
      <c r="AV332" s="91">
        <f t="shared" si="79"/>
        <v>8.359342602090954E-3</v>
      </c>
      <c r="AW332" s="92">
        <f t="shared" si="80"/>
        <v>1.2496303239615324E-2</v>
      </c>
      <c r="AX332" s="93">
        <f t="shared" si="81"/>
        <v>1.3044779674218373E-2</v>
      </c>
      <c r="AY332" s="94">
        <f t="shared" si="82"/>
        <v>1.1398905952830869E-2</v>
      </c>
      <c r="AZ332" s="7">
        <f t="shared" si="83"/>
        <v>3.174122607128657E-3</v>
      </c>
    </row>
    <row r="333" spans="1:52" x14ac:dyDescent="0.25">
      <c r="A333" s="7">
        <v>331</v>
      </c>
      <c r="B333" s="82">
        <v>6293.17</v>
      </c>
      <c r="C333" s="43">
        <v>624.9</v>
      </c>
      <c r="D333" s="35">
        <v>338.85</v>
      </c>
      <c r="E333" s="41">
        <v>1020</v>
      </c>
      <c r="F333" s="36">
        <v>102.7</v>
      </c>
      <c r="G333" s="39">
        <v>137.52000000000001</v>
      </c>
      <c r="H333" s="45">
        <v>139.52000000000001</v>
      </c>
      <c r="I333" s="36">
        <v>122.4</v>
      </c>
      <c r="J333" s="36">
        <v>38.04</v>
      </c>
      <c r="K333" s="46">
        <v>116.6</v>
      </c>
      <c r="L333" s="36">
        <v>85.74</v>
      </c>
      <c r="M333" s="47">
        <v>53.33</v>
      </c>
      <c r="N333" s="33">
        <v>590.5</v>
      </c>
      <c r="O333" s="47">
        <v>23.75</v>
      </c>
      <c r="P333" s="33">
        <v>92.08</v>
      </c>
      <c r="Q333" s="47">
        <v>60.34</v>
      </c>
      <c r="R333" s="33">
        <v>12.6</v>
      </c>
      <c r="S333" s="33">
        <v>86.4</v>
      </c>
      <c r="T333" s="33">
        <v>53.08</v>
      </c>
      <c r="U333" s="33">
        <v>12.39</v>
      </c>
      <c r="V333" s="56">
        <v>22.55</v>
      </c>
      <c r="W333" s="38">
        <v>22.55</v>
      </c>
      <c r="X333" s="36">
        <v>10.45</v>
      </c>
      <c r="Y333" s="41">
        <v>38.4</v>
      </c>
      <c r="Z333" s="45">
        <v>83.22</v>
      </c>
      <c r="AA333" s="39">
        <v>640.20000000000005</v>
      </c>
      <c r="AB333" s="36">
        <v>171.8</v>
      </c>
      <c r="AC333" s="36">
        <v>14.8</v>
      </c>
      <c r="AD333" s="41">
        <v>30.83</v>
      </c>
      <c r="AE333" s="39">
        <v>153.35</v>
      </c>
      <c r="AG333" s="86">
        <v>2021</v>
      </c>
      <c r="AH333" s="86"/>
      <c r="AI333" s="87">
        <f t="shared" si="74"/>
        <v>310.35666666666668</v>
      </c>
      <c r="AJ333" s="88">
        <f t="shared" si="75"/>
        <v>336.71666666666664</v>
      </c>
      <c r="AK333" s="89">
        <f t="shared" si="76"/>
        <v>224.60785714285711</v>
      </c>
      <c r="AL333" s="90">
        <f t="shared" si="77"/>
        <v>168.92724137931035</v>
      </c>
      <c r="AN333" s="86">
        <v>2021</v>
      </c>
      <c r="AO333" s="91">
        <f t="shared" si="70"/>
        <v>-2.0224043305014764E-2</v>
      </c>
      <c r="AP333" s="92">
        <f t="shared" si="71"/>
        <v>-1.4492897094490904E-2</v>
      </c>
      <c r="AQ333" s="93">
        <f t="shared" si="72"/>
        <v>-1.7745213085663628E-2</v>
      </c>
      <c r="AR333" s="94">
        <f t="shared" si="73"/>
        <v>-2.0588337358054619E-2</v>
      </c>
      <c r="AS333" s="7">
        <f t="shared" si="78"/>
        <v>-2.2109683990739218E-2</v>
      </c>
      <c r="AU333" s="86">
        <v>2021</v>
      </c>
      <c r="AV333" s="91">
        <f t="shared" si="79"/>
        <v>7.651515151515206E-3</v>
      </c>
      <c r="AW333" s="92">
        <f t="shared" si="80"/>
        <v>1.8812626242606359E-4</v>
      </c>
      <c r="AX333" s="93">
        <f t="shared" si="81"/>
        <v>-9.5630845872319973E-4</v>
      </c>
      <c r="AY333" s="94">
        <f t="shared" si="82"/>
        <v>2.2867549925767553E-4</v>
      </c>
      <c r="AZ333" s="7">
        <f t="shared" si="83"/>
        <v>1.0253158460822226E-2</v>
      </c>
    </row>
    <row r="334" spans="1:52" x14ac:dyDescent="0.25">
      <c r="A334" s="7">
        <v>332</v>
      </c>
      <c r="B334" s="82">
        <v>6154.03</v>
      </c>
      <c r="C334" s="43">
        <v>605.29999999999995</v>
      </c>
      <c r="D334" s="35">
        <v>337.6</v>
      </c>
      <c r="E334" s="41">
        <v>1010</v>
      </c>
      <c r="F334" s="36">
        <v>97.94</v>
      </c>
      <c r="G334" s="39">
        <v>136.13999999999999</v>
      </c>
      <c r="H334" s="45">
        <v>139.16</v>
      </c>
      <c r="I334" s="36">
        <v>117.2</v>
      </c>
      <c r="J334" s="36">
        <v>36.86</v>
      </c>
      <c r="K334" s="46">
        <v>115.44</v>
      </c>
      <c r="L334" s="36">
        <v>85.59</v>
      </c>
      <c r="M334" s="47">
        <v>50.83</v>
      </c>
      <c r="N334" s="33">
        <v>567</v>
      </c>
      <c r="O334" s="47">
        <v>23.17</v>
      </c>
      <c r="P334" s="33">
        <v>87.95</v>
      </c>
      <c r="Q334" s="47">
        <v>59.25</v>
      </c>
      <c r="R334" s="33">
        <v>12.22</v>
      </c>
      <c r="S334" s="33">
        <v>84.46</v>
      </c>
      <c r="T334" s="33">
        <v>52.36</v>
      </c>
      <c r="U334" s="33">
        <v>12.17</v>
      </c>
      <c r="V334" s="56">
        <v>21.52</v>
      </c>
      <c r="W334" s="38">
        <v>21.52</v>
      </c>
      <c r="X334" s="36">
        <v>10.49</v>
      </c>
      <c r="Y334" s="41">
        <v>38.119999999999997</v>
      </c>
      <c r="Z334" s="45">
        <v>83.02</v>
      </c>
      <c r="AA334" s="39">
        <v>626.1</v>
      </c>
      <c r="AB334" s="36">
        <v>171.75</v>
      </c>
      <c r="AC334" s="36">
        <v>14.21</v>
      </c>
      <c r="AD334" s="41">
        <v>30.66</v>
      </c>
      <c r="AE334" s="39">
        <v>150</v>
      </c>
      <c r="AG334" s="86">
        <v>2021</v>
      </c>
      <c r="AH334" s="86"/>
      <c r="AI334" s="87">
        <f t="shared" si="74"/>
        <v>304.08</v>
      </c>
      <c r="AJ334" s="88">
        <f t="shared" si="75"/>
        <v>331.83666666666664</v>
      </c>
      <c r="AK334" s="89">
        <f t="shared" si="76"/>
        <v>220.62214285714282</v>
      </c>
      <c r="AL334" s="90">
        <f t="shared" si="77"/>
        <v>165.44931034482758</v>
      </c>
      <c r="AN334" s="86">
        <v>2021</v>
      </c>
      <c r="AO334" s="91">
        <f t="shared" si="70"/>
        <v>2.8260106989388852E-2</v>
      </c>
      <c r="AP334" s="92">
        <f t="shared" si="71"/>
        <v>2.1456338961939121E-2</v>
      </c>
      <c r="AQ334" s="93">
        <f t="shared" si="72"/>
        <v>2.0468091857118651E-2</v>
      </c>
      <c r="AR334" s="94">
        <f t="shared" si="73"/>
        <v>2.0006127514834229E-2</v>
      </c>
      <c r="AS334" s="7">
        <f t="shared" si="78"/>
        <v>4.0022554326189681E-3</v>
      </c>
      <c r="AU334" s="86">
        <v>2021</v>
      </c>
      <c r="AV334" s="91">
        <f t="shared" si="79"/>
        <v>-2.0224043305014764E-2</v>
      </c>
      <c r="AW334" s="92">
        <f t="shared" si="80"/>
        <v>-1.4492897094490904E-2</v>
      </c>
      <c r="AX334" s="93">
        <f t="shared" si="81"/>
        <v>-1.7745213085663628E-2</v>
      </c>
      <c r="AY334" s="94">
        <f t="shared" si="82"/>
        <v>-2.0588337358054619E-2</v>
      </c>
      <c r="AZ334" s="7">
        <f t="shared" si="83"/>
        <v>-2.2109683990739218E-2</v>
      </c>
    </row>
    <row r="335" spans="1:52" x14ac:dyDescent="0.25">
      <c r="A335" s="7">
        <v>333</v>
      </c>
      <c r="B335" s="82">
        <v>6178.66</v>
      </c>
      <c r="C335" s="43">
        <v>624.6</v>
      </c>
      <c r="D335" s="35">
        <v>342.6</v>
      </c>
      <c r="E335" s="41">
        <v>1026.5</v>
      </c>
      <c r="F335" s="36">
        <v>97.73</v>
      </c>
      <c r="G335" s="39">
        <v>135.32</v>
      </c>
      <c r="H335" s="45">
        <v>141.18</v>
      </c>
      <c r="I335" s="36">
        <v>117.04</v>
      </c>
      <c r="J335" s="36">
        <v>36.909999999999997</v>
      </c>
      <c r="K335" s="46">
        <v>116.18</v>
      </c>
      <c r="L335" s="36">
        <v>86.37</v>
      </c>
      <c r="M335" s="47">
        <v>50.36</v>
      </c>
      <c r="N335" s="33">
        <v>594</v>
      </c>
      <c r="O335" s="47">
        <v>23.17</v>
      </c>
      <c r="P335" s="33">
        <v>87.42</v>
      </c>
      <c r="Q335" s="47">
        <v>58.78</v>
      </c>
      <c r="R335" s="33">
        <v>12.12</v>
      </c>
      <c r="S335" s="33">
        <v>84.38</v>
      </c>
      <c r="T335" s="33">
        <v>52.18</v>
      </c>
      <c r="U335" s="33">
        <v>12.09</v>
      </c>
      <c r="V335" s="56">
        <v>21.32</v>
      </c>
      <c r="W335" s="38">
        <v>21.32</v>
      </c>
      <c r="X335" s="36">
        <v>10.48</v>
      </c>
      <c r="Y335" s="41">
        <v>38.54</v>
      </c>
      <c r="Z335" s="45">
        <v>82.6</v>
      </c>
      <c r="AA335" s="39">
        <v>652.20000000000005</v>
      </c>
      <c r="AB335" s="36">
        <v>173.1</v>
      </c>
      <c r="AC335" s="36">
        <v>14.35</v>
      </c>
      <c r="AD335" s="41">
        <v>30.68</v>
      </c>
      <c r="AE335" s="39">
        <v>150.5</v>
      </c>
      <c r="AG335" s="86">
        <v>2021</v>
      </c>
      <c r="AH335" s="86"/>
      <c r="AI335" s="87">
        <f t="shared" si="74"/>
        <v>312.67333333333335</v>
      </c>
      <c r="AJ335" s="88">
        <f t="shared" si="75"/>
        <v>338.95666666666665</v>
      </c>
      <c r="AK335" s="89">
        <f t="shared" si="76"/>
        <v>225.13785714285717</v>
      </c>
      <c r="AL335" s="90">
        <f t="shared" si="77"/>
        <v>168.75931034482758</v>
      </c>
      <c r="AN335" s="86">
        <v>2021</v>
      </c>
      <c r="AO335" s="91">
        <f t="shared" si="70"/>
        <v>-5.1704654484979237E-3</v>
      </c>
      <c r="AP335" s="92">
        <f t="shared" si="71"/>
        <v>8.4376567309489333E-3</v>
      </c>
      <c r="AQ335" s="93">
        <f t="shared" si="72"/>
        <v>8.9532445200241565E-3</v>
      </c>
      <c r="AR335" s="94">
        <f t="shared" si="73"/>
        <v>1.0990964483185508E-2</v>
      </c>
      <c r="AS335" s="7">
        <f t="shared" si="78"/>
        <v>7.5954980529759353E-3</v>
      </c>
      <c r="AU335" s="86">
        <v>2021</v>
      </c>
      <c r="AV335" s="91">
        <f t="shared" si="79"/>
        <v>2.8260106989388852E-2</v>
      </c>
      <c r="AW335" s="92">
        <f t="shared" si="80"/>
        <v>2.1456338961939121E-2</v>
      </c>
      <c r="AX335" s="93">
        <f t="shared" si="81"/>
        <v>2.0468091857118651E-2</v>
      </c>
      <c r="AY335" s="94">
        <f t="shared" si="82"/>
        <v>2.0006127514834229E-2</v>
      </c>
      <c r="AZ335" s="7">
        <f t="shared" si="83"/>
        <v>4.0022554326189681E-3</v>
      </c>
    </row>
    <row r="336" spans="1:52" x14ac:dyDescent="0.25">
      <c r="A336" s="7">
        <v>334</v>
      </c>
      <c r="B336" s="82">
        <v>6225.59</v>
      </c>
      <c r="C336" s="43">
        <v>632</v>
      </c>
      <c r="D336" s="35">
        <v>347.7</v>
      </c>
      <c r="E336" s="41">
        <v>1047.5</v>
      </c>
      <c r="F336" s="36">
        <v>99.71</v>
      </c>
      <c r="G336" s="39">
        <v>137.12</v>
      </c>
      <c r="H336" s="45">
        <v>142.62</v>
      </c>
      <c r="I336" s="36">
        <v>121.04</v>
      </c>
      <c r="J336" s="36">
        <v>36.9</v>
      </c>
      <c r="K336" s="46">
        <v>116.81</v>
      </c>
      <c r="L336" s="36">
        <v>86.08</v>
      </c>
      <c r="M336" s="47">
        <v>50.68</v>
      </c>
      <c r="N336" s="33">
        <v>604.5</v>
      </c>
      <c r="O336" s="47">
        <v>23.16</v>
      </c>
      <c r="P336" s="33">
        <v>86.96</v>
      </c>
      <c r="Q336" s="47">
        <v>59.68</v>
      </c>
      <c r="R336" s="33">
        <v>12.14</v>
      </c>
      <c r="S336" s="33">
        <v>86.06</v>
      </c>
      <c r="T336" s="33">
        <v>52.87</v>
      </c>
      <c r="U336" s="33">
        <v>12.3</v>
      </c>
      <c r="V336" s="56">
        <v>21.4</v>
      </c>
      <c r="W336" s="38">
        <v>21.4</v>
      </c>
      <c r="X336" s="36">
        <v>10.31</v>
      </c>
      <c r="Y336" s="41">
        <v>39.020000000000003</v>
      </c>
      <c r="Z336" s="45">
        <v>82.9</v>
      </c>
      <c r="AA336" s="39">
        <v>645.4</v>
      </c>
      <c r="AB336" s="36">
        <v>175.3</v>
      </c>
      <c r="AC336" s="36">
        <v>14.39</v>
      </c>
      <c r="AD336" s="41">
        <v>31.21</v>
      </c>
      <c r="AE336" s="39">
        <v>150.65</v>
      </c>
      <c r="AG336" s="86">
        <v>2021</v>
      </c>
      <c r="AH336" s="86"/>
      <c r="AI336" s="87">
        <f t="shared" si="74"/>
        <v>311.05666666666667</v>
      </c>
      <c r="AJ336" s="88">
        <f t="shared" si="75"/>
        <v>341.81666666666666</v>
      </c>
      <c r="AK336" s="89">
        <f t="shared" si="76"/>
        <v>227.15357142857144</v>
      </c>
      <c r="AL336" s="90">
        <f t="shared" si="77"/>
        <v>170.61413793103446</v>
      </c>
      <c r="AN336" s="86">
        <v>2021</v>
      </c>
      <c r="AO336" s="91">
        <f t="shared" si="70"/>
        <v>3.7720886869486462E-3</v>
      </c>
      <c r="AP336" s="92">
        <f t="shared" si="71"/>
        <v>3.2863620849383243E-3</v>
      </c>
      <c r="AQ336" s="93">
        <f t="shared" si="72"/>
        <v>6.2890115246347109E-5</v>
      </c>
      <c r="AR336" s="94">
        <f t="shared" si="73"/>
        <v>-1.2005311440816339E-3</v>
      </c>
      <c r="AS336" s="7">
        <f t="shared" si="78"/>
        <v>2.5700375386099219E-4</v>
      </c>
      <c r="AU336" s="86">
        <v>2021</v>
      </c>
      <c r="AV336" s="91">
        <f t="shared" si="79"/>
        <v>-5.1704654484979237E-3</v>
      </c>
      <c r="AW336" s="92">
        <f t="shared" si="80"/>
        <v>8.4376567309489333E-3</v>
      </c>
      <c r="AX336" s="93">
        <f t="shared" si="81"/>
        <v>8.9532445200241565E-3</v>
      </c>
      <c r="AY336" s="94">
        <f t="shared" si="82"/>
        <v>1.0990964483185508E-2</v>
      </c>
      <c r="AZ336" s="7">
        <f t="shared" si="83"/>
        <v>7.5954980529759353E-3</v>
      </c>
    </row>
    <row r="337" spans="1:52" x14ac:dyDescent="0.25">
      <c r="A337" s="7">
        <v>335</v>
      </c>
      <c r="B337" s="82">
        <v>6227.19</v>
      </c>
      <c r="C337" s="43">
        <v>628.1</v>
      </c>
      <c r="D337" s="35">
        <v>345.45</v>
      </c>
      <c r="E337" s="41">
        <v>1050</v>
      </c>
      <c r="F337" s="36">
        <v>98.46</v>
      </c>
      <c r="G337" s="39">
        <v>137.24</v>
      </c>
      <c r="H337" s="45">
        <v>140.9</v>
      </c>
      <c r="I337" s="36">
        <v>121.24</v>
      </c>
      <c r="J337" s="36">
        <v>36.78</v>
      </c>
      <c r="K337" s="46">
        <v>116.81</v>
      </c>
      <c r="L337" s="36">
        <v>84.88</v>
      </c>
      <c r="M337" s="47">
        <v>50.51</v>
      </c>
      <c r="N337" s="33">
        <v>604</v>
      </c>
      <c r="O337" s="47">
        <v>23.18</v>
      </c>
      <c r="P337" s="33">
        <v>87.47</v>
      </c>
      <c r="Q337" s="47">
        <v>58.84</v>
      </c>
      <c r="R337" s="33">
        <v>12.17</v>
      </c>
      <c r="S337" s="33">
        <v>86.14</v>
      </c>
      <c r="T337" s="33">
        <v>52.97</v>
      </c>
      <c r="U337" s="33">
        <v>12.36</v>
      </c>
      <c r="V337" s="56">
        <v>21.45</v>
      </c>
      <c r="W337" s="38">
        <v>21.45</v>
      </c>
      <c r="X337" s="36">
        <v>10.31</v>
      </c>
      <c r="Y337" s="41">
        <v>39.17</v>
      </c>
      <c r="Z337" s="45">
        <v>82.92</v>
      </c>
      <c r="AA337" s="39">
        <v>648.79999999999995</v>
      </c>
      <c r="AB337" s="36">
        <v>173.45</v>
      </c>
      <c r="AC337" s="36">
        <v>14.39</v>
      </c>
      <c r="AD337" s="41">
        <v>31.78</v>
      </c>
      <c r="AE337" s="39">
        <v>150.65</v>
      </c>
      <c r="AG337" s="86">
        <v>2021</v>
      </c>
      <c r="AH337" s="86"/>
      <c r="AI337" s="87">
        <f t="shared" si="74"/>
        <v>312.22999999999996</v>
      </c>
      <c r="AJ337" s="88">
        <f t="shared" si="75"/>
        <v>342.94</v>
      </c>
      <c r="AK337" s="89">
        <f t="shared" si="76"/>
        <v>227.1678571428572</v>
      </c>
      <c r="AL337" s="90">
        <f t="shared" si="77"/>
        <v>170.40931034482762</v>
      </c>
      <c r="AN337" s="86">
        <v>2021</v>
      </c>
      <c r="AO337" s="91">
        <f t="shared" si="70"/>
        <v>-3.1707395189442154E-3</v>
      </c>
      <c r="AP337" s="92">
        <f t="shared" si="71"/>
        <v>-3.4213953850040515E-3</v>
      </c>
      <c r="AQ337" s="93">
        <f t="shared" si="72"/>
        <v>-2.5280236451963784E-3</v>
      </c>
      <c r="AR337" s="94">
        <f t="shared" si="73"/>
        <v>-2.1712428696021857E-3</v>
      </c>
      <c r="AS337" s="7">
        <f t="shared" si="78"/>
        <v>2.216087834159578E-3</v>
      </c>
      <c r="AU337" s="86">
        <v>2021</v>
      </c>
      <c r="AV337" s="91">
        <f t="shared" si="79"/>
        <v>3.7720886869486462E-3</v>
      </c>
      <c r="AW337" s="92">
        <f t="shared" si="80"/>
        <v>3.2863620849383243E-3</v>
      </c>
      <c r="AX337" s="93">
        <f t="shared" si="81"/>
        <v>6.2890115246347109E-5</v>
      </c>
      <c r="AY337" s="94">
        <f t="shared" si="82"/>
        <v>-1.2005311440816339E-3</v>
      </c>
      <c r="AZ337" s="7">
        <f t="shared" si="83"/>
        <v>2.5700375386099219E-4</v>
      </c>
    </row>
    <row r="338" spans="1:52" x14ac:dyDescent="0.25">
      <c r="A338" s="7">
        <v>336</v>
      </c>
      <c r="B338" s="82">
        <v>6240.99</v>
      </c>
      <c r="C338" s="43">
        <v>625.79999999999995</v>
      </c>
      <c r="D338" s="35">
        <v>342.75</v>
      </c>
      <c r="E338" s="41">
        <v>1046</v>
      </c>
      <c r="F338" s="36">
        <v>101.24</v>
      </c>
      <c r="G338" s="39">
        <v>136.52000000000001</v>
      </c>
      <c r="H338" s="45">
        <v>140.34</v>
      </c>
      <c r="I338" s="36">
        <v>123.92</v>
      </c>
      <c r="J338" s="36">
        <v>36.86</v>
      </c>
      <c r="K338" s="46">
        <v>116.99</v>
      </c>
      <c r="L338" s="36">
        <v>84.92</v>
      </c>
      <c r="M338" s="47">
        <v>51.91</v>
      </c>
      <c r="N338" s="33">
        <v>598.5</v>
      </c>
      <c r="O338" s="47">
        <v>23.25</v>
      </c>
      <c r="P338" s="33">
        <v>89.3</v>
      </c>
      <c r="Q338" s="47">
        <v>58.16</v>
      </c>
      <c r="R338" s="33">
        <v>12.42</v>
      </c>
      <c r="S338" s="33">
        <v>85.76</v>
      </c>
      <c r="T338" s="33">
        <v>52.74</v>
      </c>
      <c r="U338" s="33">
        <v>12.5</v>
      </c>
      <c r="V338" s="56">
        <v>22.32</v>
      </c>
      <c r="W338" s="38">
        <v>22.32</v>
      </c>
      <c r="X338" s="36">
        <v>10.31</v>
      </c>
      <c r="Y338" s="41">
        <v>38.92</v>
      </c>
      <c r="Z338" s="45">
        <v>82.94</v>
      </c>
      <c r="AA338" s="39">
        <v>646.4</v>
      </c>
      <c r="AB338" s="36">
        <v>170.95</v>
      </c>
      <c r="AC338" s="36">
        <v>14.34</v>
      </c>
      <c r="AD338" s="41">
        <v>31.96</v>
      </c>
      <c r="AE338" s="39">
        <v>150.80000000000001</v>
      </c>
      <c r="AG338" s="86">
        <v>2021</v>
      </c>
      <c r="AH338" s="86"/>
      <c r="AI338" s="87">
        <f t="shared" si="74"/>
        <v>311.24</v>
      </c>
      <c r="AJ338" s="88">
        <f t="shared" si="75"/>
        <v>341.76666666666671</v>
      </c>
      <c r="AK338" s="89">
        <f t="shared" si="76"/>
        <v>226.59357142857147</v>
      </c>
      <c r="AL338" s="90">
        <f t="shared" si="77"/>
        <v>170.03931034482758</v>
      </c>
      <c r="AN338" s="86">
        <v>2021</v>
      </c>
      <c r="AO338" s="91">
        <f t="shared" si="70"/>
        <v>3.6413485841579672E-3</v>
      </c>
      <c r="AP338" s="92">
        <f t="shared" si="71"/>
        <v>3.8379011021164554E-3</v>
      </c>
      <c r="AQ338" s="93">
        <f t="shared" si="72"/>
        <v>4.636999536615052E-3</v>
      </c>
      <c r="AR338" s="94">
        <f t="shared" si="73"/>
        <v>1.57772847657951E-3</v>
      </c>
      <c r="AS338" s="7">
        <f t="shared" si="78"/>
        <v>2.3105308612896467E-3</v>
      </c>
      <c r="AU338" s="86">
        <v>2021</v>
      </c>
      <c r="AV338" s="91">
        <f t="shared" si="79"/>
        <v>-3.1707395189442154E-3</v>
      </c>
      <c r="AW338" s="92">
        <f t="shared" si="80"/>
        <v>-3.4213953850040515E-3</v>
      </c>
      <c r="AX338" s="93">
        <f t="shared" si="81"/>
        <v>-2.5280236451963784E-3</v>
      </c>
      <c r="AY338" s="94">
        <f t="shared" si="82"/>
        <v>-2.1712428696021857E-3</v>
      </c>
      <c r="AZ338" s="7">
        <f t="shared" si="83"/>
        <v>2.216087834159578E-3</v>
      </c>
    </row>
    <row r="339" spans="1:52" x14ac:dyDescent="0.25">
      <c r="A339" s="7">
        <v>337</v>
      </c>
      <c r="B339" s="82">
        <v>6255.41</v>
      </c>
      <c r="C339" s="43">
        <v>632.70000000000005</v>
      </c>
      <c r="D339" s="35">
        <v>336.2</v>
      </c>
      <c r="E339" s="41">
        <v>1051</v>
      </c>
      <c r="F339" s="36">
        <v>99.79</v>
      </c>
      <c r="G339" s="39">
        <v>137.52000000000001</v>
      </c>
      <c r="H339" s="45">
        <v>139.62</v>
      </c>
      <c r="I339" s="36">
        <v>122.06</v>
      </c>
      <c r="J339" s="36">
        <v>36.79</v>
      </c>
      <c r="K339" s="46">
        <v>117.27</v>
      </c>
      <c r="L339" s="36">
        <v>84.94</v>
      </c>
      <c r="M339" s="47">
        <v>51.86</v>
      </c>
      <c r="N339" s="33">
        <v>601</v>
      </c>
      <c r="O339" s="47">
        <v>23.1</v>
      </c>
      <c r="P339" s="33">
        <v>89.89</v>
      </c>
      <c r="Q339" s="47">
        <v>57.9</v>
      </c>
      <c r="R339" s="33">
        <v>12.59</v>
      </c>
      <c r="S339" s="33">
        <v>85.38</v>
      </c>
      <c r="T339" s="33">
        <v>52.68</v>
      </c>
      <c r="U339" s="33">
        <v>12.34</v>
      </c>
      <c r="V339" s="56">
        <v>22.8</v>
      </c>
      <c r="W339" s="38">
        <v>22.8</v>
      </c>
      <c r="X339" s="36">
        <v>10.33</v>
      </c>
      <c r="Y339" s="41">
        <v>38.9</v>
      </c>
      <c r="Z339" s="45">
        <v>83.3</v>
      </c>
      <c r="AA339" s="39">
        <v>648.5</v>
      </c>
      <c r="AB339" s="36">
        <v>170.8</v>
      </c>
      <c r="AC339" s="36">
        <v>14.31</v>
      </c>
      <c r="AD339" s="41">
        <v>31.45</v>
      </c>
      <c r="AE339" s="39">
        <v>151.1</v>
      </c>
      <c r="AG339" s="86">
        <v>2021</v>
      </c>
      <c r="AH339" s="86"/>
      <c r="AI339" s="87">
        <f t="shared" si="74"/>
        <v>312.37333333333333</v>
      </c>
      <c r="AJ339" s="88">
        <f t="shared" si="75"/>
        <v>343.07833333333338</v>
      </c>
      <c r="AK339" s="89">
        <f t="shared" si="76"/>
        <v>227.6442857142857</v>
      </c>
      <c r="AL339" s="90">
        <f t="shared" si="77"/>
        <v>170.30758620689656</v>
      </c>
      <c r="AN339" s="86">
        <v>2021</v>
      </c>
      <c r="AO339" s="91">
        <f t="shared" si="70"/>
        <v>2.3689602185417626E-3</v>
      </c>
      <c r="AP339" s="92">
        <f t="shared" si="71"/>
        <v>6.558269005619684E-4</v>
      </c>
      <c r="AQ339" s="93">
        <f t="shared" si="72"/>
        <v>1.5625882485835003E-3</v>
      </c>
      <c r="AR339" s="94">
        <f t="shared" si="73"/>
        <v>2.7961578644724295E-3</v>
      </c>
      <c r="AS339" s="7">
        <f t="shared" si="78"/>
        <v>4.5096964067902886E-3</v>
      </c>
      <c r="AU339" s="86">
        <v>2021</v>
      </c>
      <c r="AV339" s="91">
        <f t="shared" si="79"/>
        <v>3.6413485841579672E-3</v>
      </c>
      <c r="AW339" s="92">
        <f t="shared" si="80"/>
        <v>3.8379011021164554E-3</v>
      </c>
      <c r="AX339" s="93">
        <f t="shared" si="81"/>
        <v>4.636999536615052E-3</v>
      </c>
      <c r="AY339" s="94">
        <f t="shared" si="82"/>
        <v>1.57772847657951E-3</v>
      </c>
      <c r="AZ339" s="7">
        <f t="shared" si="83"/>
        <v>2.3105308612896467E-3</v>
      </c>
    </row>
    <row r="340" spans="1:52" x14ac:dyDescent="0.25">
      <c r="A340" s="7">
        <v>338</v>
      </c>
      <c r="B340" s="82">
        <v>6283.62</v>
      </c>
      <c r="C340" s="43">
        <v>633.20000000000005</v>
      </c>
      <c r="D340" s="35">
        <v>339</v>
      </c>
      <c r="E340" s="41">
        <v>1050.5</v>
      </c>
      <c r="F340" s="36">
        <v>99.3</v>
      </c>
      <c r="G340" s="39">
        <v>136.54</v>
      </c>
      <c r="H340" s="45">
        <v>141.19999999999999</v>
      </c>
      <c r="I340" s="36">
        <v>121</v>
      </c>
      <c r="J340" s="36">
        <v>37.450000000000003</v>
      </c>
      <c r="K340" s="46">
        <v>117.02</v>
      </c>
      <c r="L340" s="36">
        <v>86.99</v>
      </c>
      <c r="M340" s="47">
        <v>53.48</v>
      </c>
      <c r="N340" s="33">
        <v>604</v>
      </c>
      <c r="O340" s="47">
        <v>23.43</v>
      </c>
      <c r="P340" s="33">
        <v>90.13</v>
      </c>
      <c r="Q340" s="47">
        <v>58.23</v>
      </c>
      <c r="R340" s="33">
        <v>12.75</v>
      </c>
      <c r="S340" s="33">
        <v>84.98</v>
      </c>
      <c r="T340" s="33">
        <v>52.73</v>
      </c>
      <c r="U340" s="33">
        <v>12.4</v>
      </c>
      <c r="V340" s="56">
        <v>23.62</v>
      </c>
      <c r="W340" s="38">
        <v>23.62</v>
      </c>
      <c r="X340" s="36">
        <v>10.42</v>
      </c>
      <c r="Y340" s="41">
        <v>39.020000000000003</v>
      </c>
      <c r="Z340" s="45">
        <v>82</v>
      </c>
      <c r="AA340" s="39">
        <v>651</v>
      </c>
      <c r="AB340" s="36">
        <v>171.55</v>
      </c>
      <c r="AC340" s="36">
        <v>14.41</v>
      </c>
      <c r="AD340" s="41">
        <v>30.96</v>
      </c>
      <c r="AE340" s="39">
        <v>151.80000000000001</v>
      </c>
      <c r="AG340" s="86">
        <v>2021</v>
      </c>
      <c r="AH340" s="86"/>
      <c r="AI340" s="87">
        <f t="shared" si="74"/>
        <v>313.11333333333329</v>
      </c>
      <c r="AJ340" s="88">
        <f t="shared" si="75"/>
        <v>343.30333333333334</v>
      </c>
      <c r="AK340" s="89">
        <f t="shared" si="76"/>
        <v>228.00000000000003</v>
      </c>
      <c r="AL340" s="90">
        <f t="shared" si="77"/>
        <v>170.78379310344829</v>
      </c>
      <c r="AN340" s="86">
        <v>2021</v>
      </c>
      <c r="AO340" s="91">
        <f t="shared" si="70"/>
        <v>5.7913002746611125E-3</v>
      </c>
      <c r="AP340" s="92">
        <f t="shared" si="71"/>
        <v>5.0247108970687421E-3</v>
      </c>
      <c r="AQ340" s="93">
        <f t="shared" si="72"/>
        <v>4.4674185463658761E-3</v>
      </c>
      <c r="AR340" s="94">
        <f t="shared" si="73"/>
        <v>7.5291808760015342E-3</v>
      </c>
      <c r="AS340" s="7">
        <f t="shared" si="78"/>
        <v>6.0792982389127747E-4</v>
      </c>
      <c r="AU340" s="86">
        <v>2021</v>
      </c>
      <c r="AV340" s="91">
        <f t="shared" si="79"/>
        <v>2.3689602185417626E-3</v>
      </c>
      <c r="AW340" s="92">
        <f t="shared" si="80"/>
        <v>6.558269005619684E-4</v>
      </c>
      <c r="AX340" s="93">
        <f t="shared" si="81"/>
        <v>1.5625882485835003E-3</v>
      </c>
      <c r="AY340" s="94">
        <f t="shared" si="82"/>
        <v>2.7961578644724295E-3</v>
      </c>
      <c r="AZ340" s="7">
        <f t="shared" si="83"/>
        <v>4.5096964067902886E-3</v>
      </c>
    </row>
    <row r="341" spans="1:52" x14ac:dyDescent="0.25">
      <c r="A341" s="7">
        <v>339</v>
      </c>
      <c r="B341" s="82">
        <v>6287.44</v>
      </c>
      <c r="C341" s="43">
        <v>635.70000000000005</v>
      </c>
      <c r="D341" s="35">
        <v>343.1</v>
      </c>
      <c r="E341" s="41">
        <v>1056</v>
      </c>
      <c r="F341" s="36">
        <v>100</v>
      </c>
      <c r="G341" s="39">
        <v>134.38</v>
      </c>
      <c r="H341" s="45">
        <v>141.26</v>
      </c>
      <c r="I341" s="36">
        <v>120.54</v>
      </c>
      <c r="J341" s="36">
        <v>37.1</v>
      </c>
      <c r="K341" s="46">
        <v>117.11</v>
      </c>
      <c r="L341" s="36">
        <v>86.37</v>
      </c>
      <c r="M341" s="47">
        <v>53.83</v>
      </c>
      <c r="N341" s="33">
        <v>622.5</v>
      </c>
      <c r="O341" s="47">
        <v>23.45</v>
      </c>
      <c r="P341" s="33">
        <v>90.74</v>
      </c>
      <c r="Q341" s="47">
        <v>59.13</v>
      </c>
      <c r="R341" s="33">
        <v>12.84</v>
      </c>
      <c r="S341" s="33">
        <v>84.52</v>
      </c>
      <c r="T341" s="33">
        <v>51.85</v>
      </c>
      <c r="U341" s="33">
        <v>12.3</v>
      </c>
      <c r="V341" s="56">
        <v>23.83</v>
      </c>
      <c r="W341" s="38">
        <v>23.83</v>
      </c>
      <c r="X341" s="36">
        <v>10.38</v>
      </c>
      <c r="Y341" s="41">
        <v>39.1</v>
      </c>
      <c r="Z341" s="45">
        <v>81.78</v>
      </c>
      <c r="AA341" s="39">
        <v>656.6</v>
      </c>
      <c r="AB341" s="36">
        <v>173.85</v>
      </c>
      <c r="AC341" s="36">
        <v>13.84</v>
      </c>
      <c r="AD341" s="41">
        <v>30.29</v>
      </c>
      <c r="AE341" s="39">
        <v>153.80000000000001</v>
      </c>
      <c r="AG341" s="86">
        <v>2021</v>
      </c>
      <c r="AH341" s="86"/>
      <c r="AI341" s="87">
        <f t="shared" si="74"/>
        <v>314.92666666666668</v>
      </c>
      <c r="AJ341" s="88">
        <f t="shared" si="75"/>
        <v>345.02833333333336</v>
      </c>
      <c r="AK341" s="89">
        <f t="shared" si="76"/>
        <v>229.01857142857145</v>
      </c>
      <c r="AL341" s="90">
        <f t="shared" si="77"/>
        <v>172.06965517241377</v>
      </c>
      <c r="AN341" s="86">
        <v>2021</v>
      </c>
      <c r="AO341" s="91">
        <f t="shared" si="70"/>
        <v>7.5573149304599867E-3</v>
      </c>
      <c r="AP341" s="92">
        <f t="shared" si="71"/>
        <v>-2.6906002888653544E-3</v>
      </c>
      <c r="AQ341" s="93">
        <f t="shared" si="72"/>
        <v>-6.5621627690830228E-3</v>
      </c>
      <c r="AR341" s="94">
        <f t="shared" si="73"/>
        <v>-6.4027799487775651E-3</v>
      </c>
      <c r="AS341" s="7">
        <f t="shared" si="78"/>
        <v>-2.9550977822452268E-3</v>
      </c>
      <c r="AU341" s="86">
        <v>2021</v>
      </c>
      <c r="AV341" s="91">
        <f t="shared" si="79"/>
        <v>5.7913002746611125E-3</v>
      </c>
      <c r="AW341" s="92">
        <f t="shared" si="80"/>
        <v>5.0247108970687421E-3</v>
      </c>
      <c r="AX341" s="93">
        <f t="shared" si="81"/>
        <v>4.4674185463658761E-3</v>
      </c>
      <c r="AY341" s="94">
        <f t="shared" si="82"/>
        <v>7.5291808760015342E-3</v>
      </c>
      <c r="AZ341" s="7">
        <f t="shared" si="83"/>
        <v>6.0792982389127747E-4</v>
      </c>
    </row>
    <row r="342" spans="1:52" x14ac:dyDescent="0.25">
      <c r="A342" s="7">
        <v>340</v>
      </c>
      <c r="B342" s="82">
        <v>6268.86</v>
      </c>
      <c r="C342" s="43">
        <v>626.20000000000005</v>
      </c>
      <c r="D342" s="35">
        <v>341.65</v>
      </c>
      <c r="E342" s="41">
        <v>1044</v>
      </c>
      <c r="F342" s="36">
        <v>99.94</v>
      </c>
      <c r="G342" s="39">
        <v>133.02000000000001</v>
      </c>
      <c r="H342" s="45">
        <v>138.4</v>
      </c>
      <c r="I342" s="36">
        <v>124.18</v>
      </c>
      <c r="J342" s="36">
        <v>36.83</v>
      </c>
      <c r="K342" s="46">
        <v>115.8</v>
      </c>
      <c r="L342" s="36">
        <v>86.8</v>
      </c>
      <c r="M342" s="47">
        <v>53.39</v>
      </c>
      <c r="N342" s="33">
        <v>611</v>
      </c>
      <c r="O342" s="47">
        <v>23.53</v>
      </c>
      <c r="P342" s="33">
        <v>91.4</v>
      </c>
      <c r="Q342" s="47">
        <v>58.63</v>
      </c>
      <c r="R342" s="33">
        <v>12.87</v>
      </c>
      <c r="S342" s="33">
        <v>84.78</v>
      </c>
      <c r="T342" s="33">
        <v>52.5</v>
      </c>
      <c r="U342" s="33">
        <v>12.37</v>
      </c>
      <c r="V342" s="56">
        <v>23.67</v>
      </c>
      <c r="W342" s="38">
        <v>23.67</v>
      </c>
      <c r="X342" s="36">
        <v>10.35</v>
      </c>
      <c r="Y342" s="41">
        <v>38.590000000000003</v>
      </c>
      <c r="Z342" s="45">
        <v>81</v>
      </c>
      <c r="AA342" s="39">
        <v>666.5</v>
      </c>
      <c r="AB342" s="36">
        <v>170.7</v>
      </c>
      <c r="AC342" s="36">
        <v>13.81</v>
      </c>
      <c r="AD342" s="41">
        <v>30.09</v>
      </c>
      <c r="AE342" s="39">
        <v>152.4</v>
      </c>
      <c r="AG342" s="86">
        <v>2021</v>
      </c>
      <c r="AH342" s="86"/>
      <c r="AI342" s="87">
        <f t="shared" si="74"/>
        <v>317.30666666666667</v>
      </c>
      <c r="AJ342" s="88">
        <f t="shared" si="75"/>
        <v>344.09999999999997</v>
      </c>
      <c r="AK342" s="89">
        <f t="shared" si="76"/>
        <v>227.5157142857143</v>
      </c>
      <c r="AL342" s="90">
        <f t="shared" si="77"/>
        <v>170.96793103448277</v>
      </c>
      <c r="AN342" s="86">
        <v>2021</v>
      </c>
      <c r="AO342" s="91">
        <f t="shared" si="70"/>
        <v>1.1219430204218849E-2</v>
      </c>
      <c r="AP342" s="92">
        <f t="shared" si="71"/>
        <v>1.0573476702508926E-2</v>
      </c>
      <c r="AQ342" s="93">
        <f t="shared" si="72"/>
        <v>9.2709451780409076E-3</v>
      </c>
      <c r="AR342" s="94">
        <f t="shared" si="73"/>
        <v>9.7356431030624652E-3</v>
      </c>
      <c r="AS342" s="7">
        <f t="shared" si="78"/>
        <v>-2.5842019123093864E-3</v>
      </c>
      <c r="AU342" s="86">
        <v>2021</v>
      </c>
      <c r="AV342" s="91">
        <f t="shared" si="79"/>
        <v>7.5573149304599867E-3</v>
      </c>
      <c r="AW342" s="92">
        <f t="shared" si="80"/>
        <v>-2.6906002888653544E-3</v>
      </c>
      <c r="AX342" s="93">
        <f t="shared" si="81"/>
        <v>-6.5621627690830228E-3</v>
      </c>
      <c r="AY342" s="94">
        <f t="shared" si="82"/>
        <v>-6.4027799487775651E-3</v>
      </c>
      <c r="AZ342" s="7">
        <f t="shared" si="83"/>
        <v>-2.9550977822452268E-3</v>
      </c>
    </row>
    <row r="343" spans="1:52" x14ac:dyDescent="0.25">
      <c r="A343" s="7">
        <v>341</v>
      </c>
      <c r="B343" s="82">
        <v>6252.66</v>
      </c>
      <c r="C343" s="43">
        <v>630.6</v>
      </c>
      <c r="D343" s="35">
        <v>345.6</v>
      </c>
      <c r="E343" s="41">
        <v>1055</v>
      </c>
      <c r="F343" s="36">
        <v>99.91</v>
      </c>
      <c r="G343" s="39">
        <v>134.69999999999999</v>
      </c>
      <c r="H343" s="45">
        <v>139.36000000000001</v>
      </c>
      <c r="I343" s="36">
        <v>124.76</v>
      </c>
      <c r="J343" s="36">
        <v>37.24</v>
      </c>
      <c r="K343" s="46">
        <v>116.17</v>
      </c>
      <c r="L343" s="36">
        <v>86.22</v>
      </c>
      <c r="M343" s="47">
        <v>53.46</v>
      </c>
      <c r="N343" s="33">
        <v>622</v>
      </c>
      <c r="O343" s="47">
        <v>23.91</v>
      </c>
      <c r="P343" s="33">
        <v>92.34</v>
      </c>
      <c r="Q343" s="47">
        <v>59.45</v>
      </c>
      <c r="R343" s="33">
        <v>12.9</v>
      </c>
      <c r="S343" s="33">
        <v>84.76</v>
      </c>
      <c r="T343" s="33">
        <v>52.77</v>
      </c>
      <c r="U343" s="33">
        <v>12.45</v>
      </c>
      <c r="V343" s="56">
        <v>23.73</v>
      </c>
      <c r="W343" s="38">
        <v>23.73</v>
      </c>
      <c r="X343" s="36">
        <v>10.38</v>
      </c>
      <c r="Y343" s="41">
        <v>38.590000000000003</v>
      </c>
      <c r="Z343" s="45">
        <v>81.64</v>
      </c>
      <c r="AA343" s="39">
        <v>675.3</v>
      </c>
      <c r="AB343" s="36">
        <v>172.5</v>
      </c>
      <c r="AC343" s="36">
        <v>14.03</v>
      </c>
      <c r="AD343" s="41">
        <v>30.24</v>
      </c>
      <c r="AE343" s="39">
        <v>152.6</v>
      </c>
      <c r="AG343" s="86">
        <v>2021</v>
      </c>
      <c r="AH343" s="86"/>
      <c r="AI343" s="87">
        <f t="shared" si="74"/>
        <v>320.86666666666667</v>
      </c>
      <c r="AJ343" s="88">
        <f t="shared" si="75"/>
        <v>347.73833333333329</v>
      </c>
      <c r="AK343" s="89">
        <f t="shared" si="76"/>
        <v>229.62499999999997</v>
      </c>
      <c r="AL343" s="90">
        <f t="shared" si="77"/>
        <v>172.6324137931035</v>
      </c>
      <c r="AN343" s="86">
        <v>2021</v>
      </c>
      <c r="AO343" s="91">
        <f t="shared" si="70"/>
        <v>-7.0122584666529927E-3</v>
      </c>
      <c r="AP343" s="92">
        <f t="shared" si="71"/>
        <v>-7.0790776589674843E-3</v>
      </c>
      <c r="AQ343" s="93">
        <f t="shared" si="72"/>
        <v>-9.5279570728671811E-3</v>
      </c>
      <c r="AR343" s="94">
        <f t="shared" si="73"/>
        <v>-9.4699920500805734E-3</v>
      </c>
      <c r="AS343" s="7">
        <f t="shared" si="78"/>
        <v>-2.2182559102845653E-3</v>
      </c>
      <c r="AU343" s="86">
        <v>2021</v>
      </c>
      <c r="AV343" s="91">
        <f t="shared" si="79"/>
        <v>1.1219430204218849E-2</v>
      </c>
      <c r="AW343" s="92">
        <f t="shared" si="80"/>
        <v>1.0573476702508926E-2</v>
      </c>
      <c r="AX343" s="93">
        <f t="shared" si="81"/>
        <v>9.2709451780409076E-3</v>
      </c>
      <c r="AY343" s="94">
        <f t="shared" si="82"/>
        <v>9.7356431030624652E-3</v>
      </c>
      <c r="AZ343" s="7">
        <f t="shared" si="83"/>
        <v>-2.5842019123093864E-3</v>
      </c>
    </row>
    <row r="344" spans="1:52" x14ac:dyDescent="0.25">
      <c r="A344" s="7">
        <v>342</v>
      </c>
      <c r="B344" s="82">
        <v>6238.79</v>
      </c>
      <c r="C344" s="43">
        <v>618.9</v>
      </c>
      <c r="D344" s="35">
        <v>341.35</v>
      </c>
      <c r="E344" s="41">
        <v>1048.5</v>
      </c>
      <c r="F344" s="36">
        <v>96.73</v>
      </c>
      <c r="G344" s="39">
        <v>131.69999999999999</v>
      </c>
      <c r="H344" s="45">
        <v>137.97999999999999</v>
      </c>
      <c r="I344" s="36">
        <v>122.82</v>
      </c>
      <c r="J344" s="36">
        <v>37.67</v>
      </c>
      <c r="K344" s="46">
        <v>115.57</v>
      </c>
      <c r="L344" s="36">
        <v>86.38</v>
      </c>
      <c r="M344" s="47">
        <v>53.05</v>
      </c>
      <c r="N344" s="33">
        <v>613</v>
      </c>
      <c r="O344" s="47">
        <v>23.7</v>
      </c>
      <c r="P344" s="33">
        <v>93.67</v>
      </c>
      <c r="Q344" s="47">
        <v>59.02</v>
      </c>
      <c r="R344" s="33">
        <v>12.75</v>
      </c>
      <c r="S344" s="33">
        <v>84.86</v>
      </c>
      <c r="T344" s="33">
        <v>53.08</v>
      </c>
      <c r="U344" s="33">
        <v>12.4</v>
      </c>
      <c r="V344" s="56">
        <v>23.2</v>
      </c>
      <c r="W344" s="38">
        <v>23.2</v>
      </c>
      <c r="X344" s="36">
        <v>10.44</v>
      </c>
      <c r="Y344" s="41">
        <v>37.4</v>
      </c>
      <c r="Z344" s="45">
        <v>81.040000000000006</v>
      </c>
      <c r="AA344" s="39">
        <v>673.6</v>
      </c>
      <c r="AB344" s="36">
        <v>172.55</v>
      </c>
      <c r="AC344" s="36">
        <v>13.91</v>
      </c>
      <c r="AD344" s="41">
        <v>29.91</v>
      </c>
      <c r="AE344" s="39">
        <v>150.55000000000001</v>
      </c>
      <c r="AG344" s="86">
        <v>2021</v>
      </c>
      <c r="AH344" s="86"/>
      <c r="AI344" s="87">
        <f t="shared" si="74"/>
        <v>318.61666666666662</v>
      </c>
      <c r="AJ344" s="88">
        <f t="shared" si="75"/>
        <v>345.2766666666667</v>
      </c>
      <c r="AK344" s="89">
        <f t="shared" si="76"/>
        <v>227.43714285714285</v>
      </c>
      <c r="AL344" s="90">
        <f t="shared" si="77"/>
        <v>170.99758620689659</v>
      </c>
      <c r="AN344" s="86">
        <v>2021</v>
      </c>
      <c r="AO344" s="91">
        <f t="shared" si="70"/>
        <v>1.7408589213788999E-2</v>
      </c>
      <c r="AP344" s="92">
        <f t="shared" si="71"/>
        <v>1.9510923607155482E-2</v>
      </c>
      <c r="AQ344" s="93">
        <f t="shared" si="72"/>
        <v>1.8711606346494439E-2</v>
      </c>
      <c r="AR344" s="94">
        <f t="shared" si="73"/>
        <v>1.5315804014172235E-2</v>
      </c>
      <c r="AS344" s="7">
        <f t="shared" si="78"/>
        <v>5.8264503212963354E-3</v>
      </c>
      <c r="AU344" s="86">
        <v>2021</v>
      </c>
      <c r="AV344" s="91">
        <f t="shared" si="79"/>
        <v>-7.0122584666529927E-3</v>
      </c>
      <c r="AW344" s="92">
        <f t="shared" si="80"/>
        <v>-7.0790776589674843E-3</v>
      </c>
      <c r="AX344" s="93">
        <f t="shared" si="81"/>
        <v>-9.5279570728671811E-3</v>
      </c>
      <c r="AY344" s="94">
        <f t="shared" si="82"/>
        <v>-9.4699920500805734E-3</v>
      </c>
      <c r="AZ344" s="7">
        <f t="shared" si="83"/>
        <v>-2.2182559102845653E-3</v>
      </c>
    </row>
    <row r="345" spans="1:52" x14ac:dyDescent="0.25">
      <c r="A345" s="7">
        <v>343</v>
      </c>
      <c r="B345" s="82">
        <v>6275.14</v>
      </c>
      <c r="C345" s="43">
        <v>631.79999999999995</v>
      </c>
      <c r="D345" s="35">
        <v>346</v>
      </c>
      <c r="E345" s="41">
        <v>1071.5</v>
      </c>
      <c r="F345" s="36">
        <v>96.57</v>
      </c>
      <c r="G345" s="39">
        <v>134.54</v>
      </c>
      <c r="H345" s="45">
        <v>139.04</v>
      </c>
      <c r="I345" s="36">
        <v>122.54</v>
      </c>
      <c r="J345" s="36">
        <v>39.020000000000003</v>
      </c>
      <c r="K345" s="46">
        <v>116.71</v>
      </c>
      <c r="L345" s="36">
        <v>84.13</v>
      </c>
      <c r="M345" s="47">
        <v>54.9</v>
      </c>
      <c r="N345" s="33">
        <v>620</v>
      </c>
      <c r="O345" s="47">
        <v>23.78</v>
      </c>
      <c r="P345" s="33">
        <v>94.38</v>
      </c>
      <c r="Q345" s="47">
        <v>59.11</v>
      </c>
      <c r="R345" s="33">
        <v>13</v>
      </c>
      <c r="S345" s="33">
        <v>84.92</v>
      </c>
      <c r="T345" s="33">
        <v>55.7</v>
      </c>
      <c r="U345" s="33">
        <v>12.39</v>
      </c>
      <c r="V345" s="56">
        <v>23.64</v>
      </c>
      <c r="W345" s="38">
        <v>23.64</v>
      </c>
      <c r="X345" s="36">
        <v>10.45</v>
      </c>
      <c r="Y345" s="41">
        <v>37.86</v>
      </c>
      <c r="Z345" s="45">
        <v>82.64</v>
      </c>
      <c r="AA345" s="39">
        <v>686</v>
      </c>
      <c r="AB345" s="36">
        <v>173.55</v>
      </c>
      <c r="AC345" s="36">
        <v>14.89</v>
      </c>
      <c r="AD345" s="41">
        <v>30.23</v>
      </c>
      <c r="AE345" s="39">
        <v>151.94999999999999</v>
      </c>
      <c r="AG345" s="86">
        <v>2021</v>
      </c>
      <c r="AH345" s="86"/>
      <c r="AI345" s="87">
        <f t="shared" si="74"/>
        <v>324.16333333333336</v>
      </c>
      <c r="AJ345" s="88">
        <f t="shared" si="75"/>
        <v>352.01333333333332</v>
      </c>
      <c r="AK345" s="89">
        <f t="shared" si="76"/>
        <v>231.69285714285712</v>
      </c>
      <c r="AL345" s="90">
        <f t="shared" si="77"/>
        <v>173.61655172413793</v>
      </c>
      <c r="AN345" s="86">
        <v>2021</v>
      </c>
      <c r="AO345" s="91">
        <f t="shared" si="70"/>
        <v>5.542473444456881E-3</v>
      </c>
      <c r="AP345" s="92">
        <f t="shared" si="71"/>
        <v>1.0226885345254076E-3</v>
      </c>
      <c r="AQ345" s="93">
        <f t="shared" si="72"/>
        <v>6.2582852914861039E-4</v>
      </c>
      <c r="AR345" s="94">
        <f t="shared" si="73"/>
        <v>3.5154760391497181E-4</v>
      </c>
      <c r="AS345" s="7">
        <f t="shared" si="78"/>
        <v>7.4229419582670549E-3</v>
      </c>
      <c r="AU345" s="86">
        <v>2021</v>
      </c>
      <c r="AV345" s="91">
        <f t="shared" si="79"/>
        <v>1.7408589213788999E-2</v>
      </c>
      <c r="AW345" s="92">
        <f t="shared" si="80"/>
        <v>1.9510923607155482E-2</v>
      </c>
      <c r="AX345" s="93">
        <f t="shared" si="81"/>
        <v>1.8711606346494439E-2</v>
      </c>
      <c r="AY345" s="94">
        <f t="shared" si="82"/>
        <v>1.5315804014172235E-2</v>
      </c>
      <c r="AZ345" s="7">
        <f t="shared" si="83"/>
        <v>5.8264503212963354E-3</v>
      </c>
    </row>
    <row r="346" spans="1:52" x14ac:dyDescent="0.25">
      <c r="A346" s="7">
        <v>344</v>
      </c>
      <c r="B346" s="82">
        <v>6321.72</v>
      </c>
      <c r="C346" s="43">
        <v>625.29999999999995</v>
      </c>
      <c r="D346" s="35">
        <v>347.65</v>
      </c>
      <c r="E346" s="41">
        <v>1068.5</v>
      </c>
      <c r="F346" s="36">
        <v>96.75</v>
      </c>
      <c r="G346" s="39">
        <v>134.18</v>
      </c>
      <c r="H346" s="45">
        <v>139.26</v>
      </c>
      <c r="I346" s="36">
        <v>123.3</v>
      </c>
      <c r="J346" s="36">
        <v>39.14</v>
      </c>
      <c r="K346" s="46">
        <v>118.36</v>
      </c>
      <c r="L346" s="36">
        <v>83.84</v>
      </c>
      <c r="M346" s="47">
        <v>54.91</v>
      </c>
      <c r="N346" s="33">
        <v>612</v>
      </c>
      <c r="O346" s="47">
        <v>24.16</v>
      </c>
      <c r="P346" s="33">
        <v>95.08</v>
      </c>
      <c r="Q346" s="47">
        <v>58.99</v>
      </c>
      <c r="R346" s="33">
        <v>13.09</v>
      </c>
      <c r="S346" s="33">
        <v>86.66</v>
      </c>
      <c r="T346" s="33">
        <v>56.19</v>
      </c>
      <c r="U346" s="33">
        <v>12.53</v>
      </c>
      <c r="V346" s="56">
        <v>24.93</v>
      </c>
      <c r="W346" s="38">
        <v>24.93</v>
      </c>
      <c r="X346" s="36">
        <v>10.49</v>
      </c>
      <c r="Y346" s="41">
        <v>37.409999999999997</v>
      </c>
      <c r="Z346" s="45">
        <v>85.58</v>
      </c>
      <c r="AA346" s="39">
        <v>690.3</v>
      </c>
      <c r="AB346" s="36">
        <v>174.35</v>
      </c>
      <c r="AC346" s="36">
        <v>14.92</v>
      </c>
      <c r="AD346" s="41">
        <v>30.45</v>
      </c>
      <c r="AE346" s="39">
        <v>153.4</v>
      </c>
      <c r="AG346" s="86">
        <v>2021</v>
      </c>
      <c r="AH346" s="86"/>
      <c r="AI346" s="87">
        <f t="shared" si="74"/>
        <v>325.95999999999998</v>
      </c>
      <c r="AJ346" s="88">
        <f t="shared" si="75"/>
        <v>352.37333333333339</v>
      </c>
      <c r="AK346" s="89">
        <f t="shared" si="76"/>
        <v>231.83785714285708</v>
      </c>
      <c r="AL346" s="90">
        <f t="shared" si="77"/>
        <v>173.67758620689654</v>
      </c>
      <c r="AN346" s="86">
        <v>2021</v>
      </c>
      <c r="AO346" s="91">
        <f t="shared" si="70"/>
        <v>7.4446762383934637E-3</v>
      </c>
      <c r="AP346" s="92">
        <f t="shared" si="71"/>
        <v>5.9406689874374856E-3</v>
      </c>
      <c r="AQ346" s="93">
        <f t="shared" si="72"/>
        <v>5.8291971297675989E-3</v>
      </c>
      <c r="AR346" s="94">
        <f t="shared" si="73"/>
        <v>8.0549571639881318E-3</v>
      </c>
      <c r="AS346" s="7">
        <f t="shared" si="78"/>
        <v>3.2665160747390957E-3</v>
      </c>
      <c r="AU346" s="86">
        <v>2021</v>
      </c>
      <c r="AV346" s="91">
        <f t="shared" si="79"/>
        <v>5.542473444456881E-3</v>
      </c>
      <c r="AW346" s="92">
        <f t="shared" si="80"/>
        <v>1.0226885345254076E-3</v>
      </c>
      <c r="AX346" s="93">
        <f t="shared" si="81"/>
        <v>6.2582852914861039E-4</v>
      </c>
      <c r="AY346" s="94">
        <f t="shared" si="82"/>
        <v>3.5154760391497181E-4</v>
      </c>
      <c r="AZ346" s="7">
        <f t="shared" si="83"/>
        <v>7.4229419582670549E-3</v>
      </c>
    </row>
    <row r="347" spans="1:52" x14ac:dyDescent="0.25">
      <c r="A347" s="7">
        <v>345</v>
      </c>
      <c r="B347" s="82">
        <v>6342.37</v>
      </c>
      <c r="C347" s="43">
        <v>631.4</v>
      </c>
      <c r="D347" s="35">
        <v>349.9</v>
      </c>
      <c r="E347" s="41">
        <v>1073</v>
      </c>
      <c r="F347" s="36">
        <v>98.37</v>
      </c>
      <c r="G347" s="39">
        <v>134.96</v>
      </c>
      <c r="H347" s="45">
        <v>140.69999999999999</v>
      </c>
      <c r="I347" s="36">
        <v>125.2</v>
      </c>
      <c r="J347" s="36">
        <v>39.049999999999997</v>
      </c>
      <c r="K347" s="46">
        <v>118.41</v>
      </c>
      <c r="L347" s="36">
        <v>84.98</v>
      </c>
      <c r="M347" s="47">
        <v>54.78</v>
      </c>
      <c r="N347" s="33">
        <v>627</v>
      </c>
      <c r="O347" s="47">
        <v>22.73</v>
      </c>
      <c r="P347" s="33">
        <v>95.69</v>
      </c>
      <c r="Q347" s="47">
        <v>59.16</v>
      </c>
      <c r="R347" s="33">
        <v>12.87</v>
      </c>
      <c r="S347" s="33">
        <v>86.04</v>
      </c>
      <c r="T347" s="33">
        <v>56.38</v>
      </c>
      <c r="U347" s="33">
        <v>12.61</v>
      </c>
      <c r="V347" s="56">
        <v>24.91</v>
      </c>
      <c r="W347" s="38">
        <v>24.91</v>
      </c>
      <c r="X347" s="36">
        <v>10.48</v>
      </c>
      <c r="Y347" s="41">
        <v>37.71</v>
      </c>
      <c r="Z347" s="45">
        <v>85.76</v>
      </c>
      <c r="AA347" s="39">
        <v>695.1</v>
      </c>
      <c r="AB347" s="36">
        <v>174.15</v>
      </c>
      <c r="AC347" s="36">
        <v>14.94</v>
      </c>
      <c r="AD347" s="41">
        <v>30.93</v>
      </c>
      <c r="AE347" s="39">
        <v>155.1</v>
      </c>
      <c r="AG347" s="86">
        <v>2021</v>
      </c>
      <c r="AH347" s="86"/>
      <c r="AI347" s="87">
        <f t="shared" si="74"/>
        <v>328.38666666666671</v>
      </c>
      <c r="AJ347" s="88">
        <f t="shared" si="75"/>
        <v>354.4666666666667</v>
      </c>
      <c r="AK347" s="89">
        <f t="shared" si="76"/>
        <v>233.18928571428569</v>
      </c>
      <c r="AL347" s="90">
        <f t="shared" si="77"/>
        <v>175.07655172413794</v>
      </c>
      <c r="AN347" s="86">
        <v>2021</v>
      </c>
      <c r="AO347" s="91">
        <f t="shared" si="70"/>
        <v>4.8824556417228849E-3</v>
      </c>
      <c r="AP347" s="92">
        <f t="shared" si="71"/>
        <v>-4.3069400037616112E-3</v>
      </c>
      <c r="AQ347" s="93">
        <f t="shared" si="72"/>
        <v>-5.026572526916892E-3</v>
      </c>
      <c r="AR347" s="94">
        <f t="shared" si="73"/>
        <v>-3.9450723033473871E-3</v>
      </c>
      <c r="AS347" s="7">
        <f t="shared" si="78"/>
        <v>3.889713151392945E-3</v>
      </c>
      <c r="AU347" s="86">
        <v>2021</v>
      </c>
      <c r="AV347" s="91">
        <f t="shared" si="79"/>
        <v>7.4446762383934637E-3</v>
      </c>
      <c r="AW347" s="92">
        <f t="shared" si="80"/>
        <v>5.9406689874374856E-3</v>
      </c>
      <c r="AX347" s="93">
        <f t="shared" si="81"/>
        <v>5.8291971297675989E-3</v>
      </c>
      <c r="AY347" s="94">
        <f t="shared" si="82"/>
        <v>8.0549571639881318E-3</v>
      </c>
      <c r="AZ347" s="7">
        <f t="shared" si="83"/>
        <v>3.2665160747390957E-3</v>
      </c>
    </row>
    <row r="348" spans="1:52" x14ac:dyDescent="0.25">
      <c r="A348" s="7">
        <v>346</v>
      </c>
      <c r="B348" s="82">
        <v>6367.04</v>
      </c>
      <c r="C348" s="43">
        <v>625</v>
      </c>
      <c r="D348" s="35">
        <v>352.4</v>
      </c>
      <c r="E348" s="41">
        <v>1059.5</v>
      </c>
      <c r="F348" s="36">
        <v>98.36</v>
      </c>
      <c r="G348" s="39">
        <v>130.91999999999999</v>
      </c>
      <c r="H348" s="45">
        <v>139.86000000000001</v>
      </c>
      <c r="I348" s="36">
        <v>125.76</v>
      </c>
      <c r="J348" s="36">
        <v>39.340000000000003</v>
      </c>
      <c r="K348" s="46">
        <v>118.43</v>
      </c>
      <c r="L348" s="36">
        <v>85.9</v>
      </c>
      <c r="M348" s="47">
        <v>55.82</v>
      </c>
      <c r="N348" s="33">
        <v>618.5</v>
      </c>
      <c r="O348" s="47">
        <v>23.05</v>
      </c>
      <c r="P348" s="33">
        <v>94.8</v>
      </c>
      <c r="Q348" s="47">
        <v>57.58</v>
      </c>
      <c r="R348" s="33">
        <v>13.38</v>
      </c>
      <c r="S348" s="33">
        <v>86.4</v>
      </c>
      <c r="T348" s="33">
        <v>56.02</v>
      </c>
      <c r="U348" s="33">
        <v>12.65</v>
      </c>
      <c r="V348" s="56">
        <v>25.64</v>
      </c>
      <c r="W348" s="38">
        <v>25.64</v>
      </c>
      <c r="X348" s="36">
        <v>10.6</v>
      </c>
      <c r="Y348" s="41">
        <v>37.119999999999997</v>
      </c>
      <c r="Z348" s="45">
        <v>85.22</v>
      </c>
      <c r="AA348" s="39">
        <v>704.4</v>
      </c>
      <c r="AB348" s="36">
        <v>174.1</v>
      </c>
      <c r="AC348" s="36">
        <v>15.1</v>
      </c>
      <c r="AD348" s="41">
        <v>31.05</v>
      </c>
      <c r="AE348" s="39">
        <v>154.65</v>
      </c>
      <c r="AG348" s="86">
        <v>2021</v>
      </c>
      <c r="AH348" s="86"/>
      <c r="AI348" s="87">
        <f t="shared" si="74"/>
        <v>329.98999999999995</v>
      </c>
      <c r="AJ348" s="88">
        <f t="shared" si="75"/>
        <v>352.94</v>
      </c>
      <c r="AK348" s="89">
        <f t="shared" si="76"/>
        <v>232.01714285714289</v>
      </c>
      <c r="AL348" s="90">
        <f t="shared" si="77"/>
        <v>174.38586206896548</v>
      </c>
      <c r="AN348" s="86">
        <v>2021</v>
      </c>
      <c r="AO348" s="91">
        <f t="shared" si="70"/>
        <v>-1.6263119084416553E-2</v>
      </c>
      <c r="AP348" s="92">
        <f t="shared" si="71"/>
        <v>-1.2806709355697801E-2</v>
      </c>
      <c r="AQ348" s="93">
        <f t="shared" si="72"/>
        <v>-1.4552496120976486E-2</v>
      </c>
      <c r="AR348" s="94">
        <f t="shared" si="73"/>
        <v>-1.7450402298509381E-2</v>
      </c>
      <c r="AS348" s="7">
        <f t="shared" si="78"/>
        <v>-2.21343041664573E-2</v>
      </c>
      <c r="AU348" s="86">
        <v>2021</v>
      </c>
      <c r="AV348" s="91">
        <f t="shared" si="79"/>
        <v>4.8824556417228849E-3</v>
      </c>
      <c r="AW348" s="92">
        <f t="shared" si="80"/>
        <v>-4.3069400037616112E-3</v>
      </c>
      <c r="AX348" s="93">
        <f t="shared" si="81"/>
        <v>-5.026572526916892E-3</v>
      </c>
      <c r="AY348" s="94">
        <f t="shared" si="82"/>
        <v>-3.9450723033473871E-3</v>
      </c>
      <c r="AZ348" s="7">
        <f t="shared" si="83"/>
        <v>3.889713151392945E-3</v>
      </c>
    </row>
    <row r="349" spans="1:52" x14ac:dyDescent="0.25">
      <c r="A349" s="7">
        <v>347</v>
      </c>
      <c r="B349" s="82">
        <v>6226.11</v>
      </c>
      <c r="C349" s="43">
        <v>612.29999999999995</v>
      </c>
      <c r="D349" s="35">
        <v>346.4</v>
      </c>
      <c r="E349" s="41">
        <v>1049</v>
      </c>
      <c r="F349" s="36">
        <v>95.9</v>
      </c>
      <c r="G349" s="39">
        <v>129.02000000000001</v>
      </c>
      <c r="H349" s="45">
        <v>137.9</v>
      </c>
      <c r="I349" s="36">
        <v>122.5</v>
      </c>
      <c r="J349" s="36">
        <v>38.42</v>
      </c>
      <c r="K349" s="46">
        <v>116.63</v>
      </c>
      <c r="L349" s="36">
        <v>84.69</v>
      </c>
      <c r="M349" s="47">
        <v>55.8</v>
      </c>
      <c r="N349" s="33">
        <v>600.5</v>
      </c>
      <c r="O349" s="47">
        <v>22.57</v>
      </c>
      <c r="P349" s="33">
        <v>92.74</v>
      </c>
      <c r="Q349" s="47">
        <v>55.98</v>
      </c>
      <c r="R349" s="33">
        <v>13.21</v>
      </c>
      <c r="S349" s="33">
        <v>85.4</v>
      </c>
      <c r="T349" s="33">
        <v>54.88</v>
      </c>
      <c r="U349" s="33">
        <v>12.18</v>
      </c>
      <c r="V349" s="56">
        <v>25.25</v>
      </c>
      <c r="W349" s="38">
        <v>25.25</v>
      </c>
      <c r="X349" s="36">
        <v>10.35</v>
      </c>
      <c r="Y349" s="41">
        <v>36.92</v>
      </c>
      <c r="Z349" s="45">
        <v>84.02</v>
      </c>
      <c r="AA349" s="39">
        <v>693.6</v>
      </c>
      <c r="AB349" s="36">
        <v>170.9</v>
      </c>
      <c r="AC349" s="36">
        <v>14.65</v>
      </c>
      <c r="AD349" s="41">
        <v>30.73</v>
      </c>
      <c r="AE349" s="39">
        <v>151.25</v>
      </c>
      <c r="AG349" s="86">
        <v>2021</v>
      </c>
      <c r="AH349" s="86"/>
      <c r="AI349" s="87">
        <f t="shared" si="74"/>
        <v>324.62333333333333</v>
      </c>
      <c r="AJ349" s="88">
        <f t="shared" si="75"/>
        <v>348.42</v>
      </c>
      <c r="AK349" s="89">
        <f t="shared" si="76"/>
        <v>228.64071428571427</v>
      </c>
      <c r="AL349" s="90">
        <f t="shared" si="77"/>
        <v>171.34275862068966</v>
      </c>
      <c r="AN349" s="86">
        <v>2021</v>
      </c>
      <c r="AO349" s="91">
        <f t="shared" si="70"/>
        <v>-2.1666136137266337E-3</v>
      </c>
      <c r="AP349" s="92">
        <f t="shared" si="71"/>
        <v>-4.1472934963551174E-3</v>
      </c>
      <c r="AQ349" s="93">
        <f t="shared" si="72"/>
        <v>-2.5461032124635906E-3</v>
      </c>
      <c r="AR349" s="94">
        <f t="shared" si="73"/>
        <v>6.7217555454458723E-4</v>
      </c>
      <c r="AS349" s="7">
        <f t="shared" si="78"/>
        <v>1.2608193559060738E-3</v>
      </c>
      <c r="AU349" s="86">
        <v>2021</v>
      </c>
      <c r="AV349" s="91">
        <f t="shared" si="79"/>
        <v>-1.6263119084416553E-2</v>
      </c>
      <c r="AW349" s="92">
        <f t="shared" si="80"/>
        <v>-1.2806709355697801E-2</v>
      </c>
      <c r="AX349" s="93">
        <f t="shared" si="81"/>
        <v>-1.4552496120976486E-2</v>
      </c>
      <c r="AY349" s="94">
        <f t="shared" si="82"/>
        <v>-1.7450402298509381E-2</v>
      </c>
      <c r="AZ349" s="7">
        <f t="shared" si="83"/>
        <v>-2.21343041664573E-2</v>
      </c>
    </row>
    <row r="350" spans="1:52" x14ac:dyDescent="0.25">
      <c r="A350" s="7">
        <v>348</v>
      </c>
      <c r="B350" s="82">
        <v>6233.96</v>
      </c>
      <c r="C350" s="43">
        <v>610.20000000000005</v>
      </c>
      <c r="D350" s="35">
        <v>346.3</v>
      </c>
      <c r="E350" s="41">
        <v>1043</v>
      </c>
      <c r="F350" s="36">
        <v>96.56</v>
      </c>
      <c r="G350" s="39">
        <v>127.86</v>
      </c>
      <c r="H350" s="45">
        <v>137.96</v>
      </c>
      <c r="I350" s="36">
        <v>121.42</v>
      </c>
      <c r="J350" s="36">
        <v>39.299999999999997</v>
      </c>
      <c r="K350" s="46">
        <v>116.15</v>
      </c>
      <c r="L350" s="36">
        <v>85.53</v>
      </c>
      <c r="M350" s="47">
        <v>56.6</v>
      </c>
      <c r="N350" s="33">
        <v>607</v>
      </c>
      <c r="O350" s="47">
        <v>22.7</v>
      </c>
      <c r="P350" s="33">
        <v>94.17</v>
      </c>
      <c r="Q350" s="47">
        <v>56.76</v>
      </c>
      <c r="R350" s="33">
        <v>13.41</v>
      </c>
      <c r="S350" s="33">
        <v>84.66</v>
      </c>
      <c r="T350" s="33">
        <v>54.98</v>
      </c>
      <c r="U350" s="33">
        <v>12.25</v>
      </c>
      <c r="V350" s="56">
        <v>25.78</v>
      </c>
      <c r="W350" s="38">
        <v>25.78</v>
      </c>
      <c r="X350" s="36">
        <v>10.48</v>
      </c>
      <c r="Y350" s="41">
        <v>36.39</v>
      </c>
      <c r="Z350" s="45">
        <v>84.82</v>
      </c>
      <c r="AA350" s="39">
        <v>693.5</v>
      </c>
      <c r="AB350" s="36">
        <v>172.9</v>
      </c>
      <c r="AC350" s="36">
        <v>14.72</v>
      </c>
      <c r="AD350" s="41">
        <v>30.7</v>
      </c>
      <c r="AE350" s="39">
        <v>150.4</v>
      </c>
      <c r="AG350" s="86">
        <v>2021</v>
      </c>
      <c r="AH350" s="86"/>
      <c r="AI350" s="87">
        <f t="shared" si="74"/>
        <v>323.92</v>
      </c>
      <c r="AJ350" s="88">
        <f t="shared" si="75"/>
        <v>346.97499999999997</v>
      </c>
      <c r="AK350" s="89">
        <f t="shared" si="76"/>
        <v>228.05857142857144</v>
      </c>
      <c r="AL350" s="90">
        <f t="shared" si="77"/>
        <v>171.45793103448273</v>
      </c>
      <c r="AN350" s="86">
        <v>2021</v>
      </c>
      <c r="AO350" s="91">
        <f t="shared" si="70"/>
        <v>4.0339178397958506E-3</v>
      </c>
      <c r="AP350" s="92">
        <f t="shared" si="71"/>
        <v>8.0601388188392201E-3</v>
      </c>
      <c r="AQ350" s="93">
        <f t="shared" si="72"/>
        <v>7.5262620504759773E-3</v>
      </c>
      <c r="AR350" s="94">
        <f t="shared" si="73"/>
        <v>8.0445992582881213E-3</v>
      </c>
      <c r="AS350" s="7">
        <f t="shared" si="78"/>
        <v>-1.3399187675249721E-2</v>
      </c>
      <c r="AU350" s="86">
        <v>2021</v>
      </c>
      <c r="AV350" s="91">
        <f t="shared" si="79"/>
        <v>-2.1666136137266337E-3</v>
      </c>
      <c r="AW350" s="92">
        <f t="shared" si="80"/>
        <v>-4.1472934963551174E-3</v>
      </c>
      <c r="AX350" s="93">
        <f t="shared" si="81"/>
        <v>-2.5461032124635906E-3</v>
      </c>
      <c r="AY350" s="94">
        <f t="shared" si="82"/>
        <v>6.7217555454458723E-4</v>
      </c>
      <c r="AZ350" s="7">
        <f t="shared" si="83"/>
        <v>1.2608193559060738E-3</v>
      </c>
    </row>
    <row r="351" spans="1:52" x14ac:dyDescent="0.25">
      <c r="A351" s="7">
        <v>349</v>
      </c>
      <c r="B351" s="82">
        <v>6150.43</v>
      </c>
      <c r="C351" s="43">
        <v>616</v>
      </c>
      <c r="D351" s="35">
        <v>350.15</v>
      </c>
      <c r="E351" s="41">
        <v>1055.5</v>
      </c>
      <c r="F351" s="36">
        <v>96</v>
      </c>
      <c r="G351" s="39">
        <v>127.88</v>
      </c>
      <c r="H351" s="45">
        <v>138.13999999999999</v>
      </c>
      <c r="I351" s="36">
        <v>119.96</v>
      </c>
      <c r="J351" s="36">
        <v>38.81</v>
      </c>
      <c r="K351" s="46">
        <v>116.86</v>
      </c>
      <c r="L351" s="36">
        <v>86.13</v>
      </c>
      <c r="M351" s="47">
        <v>56.06</v>
      </c>
      <c r="N351" s="33">
        <v>621.5</v>
      </c>
      <c r="O351" s="47">
        <v>22.56</v>
      </c>
      <c r="P351" s="33">
        <v>93.44</v>
      </c>
      <c r="Q351" s="47">
        <v>57.7</v>
      </c>
      <c r="R351" s="33">
        <v>13.23</v>
      </c>
      <c r="S351" s="33">
        <v>84.6</v>
      </c>
      <c r="T351" s="33">
        <v>54.74</v>
      </c>
      <c r="U351" s="33">
        <v>12.41</v>
      </c>
      <c r="V351" s="56">
        <v>25.7</v>
      </c>
      <c r="W351" s="38">
        <v>25.7</v>
      </c>
      <c r="X351" s="36">
        <v>10.48</v>
      </c>
      <c r="Y351" s="41">
        <v>36.82</v>
      </c>
      <c r="Z351" s="45">
        <v>85.2</v>
      </c>
      <c r="AA351" s="39">
        <v>696</v>
      </c>
      <c r="AB351" s="36">
        <v>173.65</v>
      </c>
      <c r="AC351" s="36">
        <v>14.63</v>
      </c>
      <c r="AD351" s="41">
        <v>30.63</v>
      </c>
      <c r="AE351" s="39">
        <v>151.80000000000001</v>
      </c>
      <c r="AG351" s="86">
        <v>2021</v>
      </c>
      <c r="AH351" s="86"/>
      <c r="AI351" s="87">
        <f t="shared" si="74"/>
        <v>325.22666666666669</v>
      </c>
      <c r="AJ351" s="88">
        <f t="shared" si="75"/>
        <v>349.7716666666667</v>
      </c>
      <c r="AK351" s="89">
        <f t="shared" si="76"/>
        <v>229.77500000000006</v>
      </c>
      <c r="AL351" s="90">
        <f t="shared" si="77"/>
        <v>172.83724137931034</v>
      </c>
      <c r="AN351" s="86">
        <v>2021</v>
      </c>
      <c r="AO351" s="91">
        <f t="shared" si="70"/>
        <v>1.7126516890783667E-2</v>
      </c>
      <c r="AP351" s="92">
        <f t="shared" si="71"/>
        <v>1.4214034870367721E-2</v>
      </c>
      <c r="AQ351" s="93">
        <f t="shared" si="72"/>
        <v>1.469139064612883E-2</v>
      </c>
      <c r="AR351" s="94">
        <f t="shared" si="73"/>
        <v>1.3668430335097051E-2</v>
      </c>
      <c r="AS351" s="7">
        <f t="shared" si="78"/>
        <v>2.451210728355567E-2</v>
      </c>
      <c r="AU351" s="86">
        <v>2021</v>
      </c>
      <c r="AV351" s="91">
        <f t="shared" si="79"/>
        <v>4.0339178397958506E-3</v>
      </c>
      <c r="AW351" s="92">
        <f t="shared" si="80"/>
        <v>8.0601388188392201E-3</v>
      </c>
      <c r="AX351" s="93">
        <f t="shared" si="81"/>
        <v>7.5262620504759773E-3</v>
      </c>
      <c r="AY351" s="94">
        <f t="shared" si="82"/>
        <v>8.0445992582881213E-3</v>
      </c>
      <c r="AZ351" s="7">
        <f t="shared" si="83"/>
        <v>-1.3399187675249721E-2</v>
      </c>
    </row>
    <row r="352" spans="1:52" x14ac:dyDescent="0.25">
      <c r="A352" s="7">
        <v>350</v>
      </c>
      <c r="B352" s="82">
        <v>6301.19</v>
      </c>
      <c r="C352" s="43">
        <v>628.1</v>
      </c>
      <c r="D352" s="35">
        <v>352.35</v>
      </c>
      <c r="E352" s="41">
        <v>1068</v>
      </c>
      <c r="F352" s="36">
        <v>99.57</v>
      </c>
      <c r="G352" s="39">
        <v>131.44</v>
      </c>
      <c r="H352" s="45">
        <v>139.88</v>
      </c>
      <c r="I352" s="36">
        <v>124.54</v>
      </c>
      <c r="J352" s="36">
        <v>39.75</v>
      </c>
      <c r="K352" s="46">
        <v>117.44</v>
      </c>
      <c r="L352" s="36">
        <v>86.25</v>
      </c>
      <c r="M352" s="47">
        <v>57.04</v>
      </c>
      <c r="N352" s="33">
        <v>624</v>
      </c>
      <c r="O352" s="47">
        <v>22.88</v>
      </c>
      <c r="P352" s="33">
        <v>95.41</v>
      </c>
      <c r="Q352" s="47">
        <v>57.55</v>
      </c>
      <c r="R352" s="33">
        <v>13.33</v>
      </c>
      <c r="S352" s="33">
        <v>86.32</v>
      </c>
      <c r="T352" s="33">
        <v>55.61</v>
      </c>
      <c r="U352" s="33">
        <v>12.68</v>
      </c>
      <c r="V352" s="56">
        <v>26.1</v>
      </c>
      <c r="W352" s="38">
        <v>26.1</v>
      </c>
      <c r="X352" s="36">
        <v>10.56</v>
      </c>
      <c r="Y352" s="41">
        <v>37.03</v>
      </c>
      <c r="Z352" s="45">
        <v>86.66</v>
      </c>
      <c r="AA352" s="39">
        <v>706.9</v>
      </c>
      <c r="AB352" s="36">
        <v>175.35</v>
      </c>
      <c r="AC352" s="36">
        <v>14.86</v>
      </c>
      <c r="AD352" s="41">
        <v>31.04</v>
      </c>
      <c r="AE352" s="39">
        <v>154.05000000000001</v>
      </c>
      <c r="AG352" s="86">
        <v>2021</v>
      </c>
      <c r="AH352" s="86"/>
      <c r="AI352" s="87">
        <f t="shared" si="74"/>
        <v>330.79666666666662</v>
      </c>
      <c r="AJ352" s="88">
        <f t="shared" si="75"/>
        <v>354.74333333333334</v>
      </c>
      <c r="AK352" s="89">
        <f t="shared" si="76"/>
        <v>233.15071428571432</v>
      </c>
      <c r="AL352" s="90">
        <f t="shared" si="77"/>
        <v>175.1996551724138</v>
      </c>
      <c r="AN352" s="86">
        <v>2021</v>
      </c>
      <c r="AO352" s="91">
        <f t="shared" si="70"/>
        <v>-1.4913491671619502E-3</v>
      </c>
      <c r="AP352" s="92">
        <f t="shared" si="71"/>
        <v>-2.0108435206674588E-3</v>
      </c>
      <c r="AQ352" s="93">
        <f t="shared" si="72"/>
        <v>-2.9410773533981279E-3</v>
      </c>
      <c r="AR352" s="94">
        <f t="shared" si="73"/>
        <v>-2.2024134042149725E-3</v>
      </c>
      <c r="AS352" s="7">
        <f t="shared" si="78"/>
        <v>7.6398267628813498E-3</v>
      </c>
      <c r="AU352" s="86">
        <v>2021</v>
      </c>
      <c r="AV352" s="91">
        <f t="shared" si="79"/>
        <v>1.7126516890783667E-2</v>
      </c>
      <c r="AW352" s="92">
        <f t="shared" si="80"/>
        <v>1.4214034870367721E-2</v>
      </c>
      <c r="AX352" s="93">
        <f t="shared" si="81"/>
        <v>1.469139064612883E-2</v>
      </c>
      <c r="AY352" s="94">
        <f t="shared" si="82"/>
        <v>1.3668430335097051E-2</v>
      </c>
      <c r="AZ352" s="7">
        <f t="shared" si="83"/>
        <v>2.451210728355567E-2</v>
      </c>
    </row>
    <row r="353" spans="1:52" x14ac:dyDescent="0.25">
      <c r="A353" s="7">
        <v>351</v>
      </c>
      <c r="B353" s="82">
        <v>6349.33</v>
      </c>
      <c r="C353" s="43">
        <v>624</v>
      </c>
      <c r="D353" s="35">
        <v>355.45</v>
      </c>
      <c r="E353" s="41">
        <v>1065.5</v>
      </c>
      <c r="F353" s="36">
        <v>96.9</v>
      </c>
      <c r="G353" s="39">
        <v>130.36000000000001</v>
      </c>
      <c r="H353" s="45">
        <v>140.18</v>
      </c>
      <c r="I353" s="36">
        <v>121.88</v>
      </c>
      <c r="J353" s="36">
        <v>39.81</v>
      </c>
      <c r="K353" s="46">
        <v>115.34</v>
      </c>
      <c r="L353" s="36">
        <v>87.16</v>
      </c>
      <c r="M353" s="47">
        <v>56.98</v>
      </c>
      <c r="N353" s="33">
        <v>625.5</v>
      </c>
      <c r="O353" s="47">
        <v>22.82</v>
      </c>
      <c r="P353" s="33">
        <v>93.68</v>
      </c>
      <c r="Q353" s="47">
        <v>58.29</v>
      </c>
      <c r="R353" s="33">
        <v>13.34</v>
      </c>
      <c r="S353" s="33">
        <v>85.22</v>
      </c>
      <c r="T353" s="33">
        <v>54.7</v>
      </c>
      <c r="U353" s="33">
        <v>12.72</v>
      </c>
      <c r="V353" s="56">
        <v>26.2</v>
      </c>
      <c r="W353" s="38">
        <v>26.2</v>
      </c>
      <c r="X353" s="36">
        <v>10.68</v>
      </c>
      <c r="Y353" s="41">
        <v>36.72</v>
      </c>
      <c r="Z353" s="45">
        <v>86.52</v>
      </c>
      <c r="AA353" s="39">
        <v>706.9</v>
      </c>
      <c r="AB353" s="36">
        <v>176.75</v>
      </c>
      <c r="AC353" s="36">
        <v>15.1</v>
      </c>
      <c r="AD353" s="41">
        <v>31.05</v>
      </c>
      <c r="AE353" s="39">
        <v>153.65</v>
      </c>
      <c r="AG353" s="86">
        <v>2021</v>
      </c>
      <c r="AH353" s="86"/>
      <c r="AI353" s="87">
        <f t="shared" si="74"/>
        <v>330.30333333333334</v>
      </c>
      <c r="AJ353" s="88">
        <f t="shared" si="75"/>
        <v>354.03000000000003</v>
      </c>
      <c r="AK353" s="89">
        <f t="shared" si="76"/>
        <v>232.465</v>
      </c>
      <c r="AL353" s="90">
        <f t="shared" si="77"/>
        <v>174.81379310344823</v>
      </c>
      <c r="AN353" s="86">
        <v>2021</v>
      </c>
      <c r="AO353" s="91">
        <f t="shared" si="70"/>
        <v>3.2293548354542677E-3</v>
      </c>
      <c r="AP353" s="92">
        <f t="shared" si="71"/>
        <v>-6.16708565187589E-4</v>
      </c>
      <c r="AQ353" s="93">
        <f t="shared" si="72"/>
        <v>-1.0170501857422651E-3</v>
      </c>
      <c r="AR353" s="94">
        <f t="shared" si="73"/>
        <v>-2.7023828309923853E-3</v>
      </c>
      <c r="AS353" s="7">
        <f t="shared" si="78"/>
        <v>-9.1033227127897674E-4</v>
      </c>
      <c r="AU353" s="86">
        <v>2021</v>
      </c>
      <c r="AV353" s="91">
        <f t="shared" si="79"/>
        <v>-1.4913491671619502E-3</v>
      </c>
      <c r="AW353" s="92">
        <f t="shared" si="80"/>
        <v>-2.0108435206674588E-3</v>
      </c>
      <c r="AX353" s="93">
        <f t="shared" si="81"/>
        <v>-2.9410773533981279E-3</v>
      </c>
      <c r="AY353" s="94">
        <f t="shared" si="82"/>
        <v>-2.2024134042149725E-3</v>
      </c>
      <c r="AZ353" s="7">
        <f t="shared" si="83"/>
        <v>7.6398267628813498E-3</v>
      </c>
    </row>
    <row r="354" spans="1:52" x14ac:dyDescent="0.25">
      <c r="A354" s="7">
        <v>352</v>
      </c>
      <c r="B354" s="82">
        <v>6343.55</v>
      </c>
      <c r="C354" s="43">
        <v>623</v>
      </c>
      <c r="D354" s="35">
        <v>351.95</v>
      </c>
      <c r="E354" s="41">
        <v>1061</v>
      </c>
      <c r="F354" s="36">
        <v>97.14</v>
      </c>
      <c r="G354" s="39">
        <v>130.06</v>
      </c>
      <c r="H354" s="45">
        <v>140.13999999999999</v>
      </c>
      <c r="I354" s="36">
        <v>121</v>
      </c>
      <c r="J354" s="36">
        <v>39.700000000000003</v>
      </c>
      <c r="K354" s="46">
        <v>114.46</v>
      </c>
      <c r="L354" s="36">
        <v>86.76</v>
      </c>
      <c r="M354" s="47">
        <v>57.07</v>
      </c>
      <c r="N354" s="33">
        <v>623</v>
      </c>
      <c r="O354" s="47">
        <v>22.65</v>
      </c>
      <c r="P354" s="33">
        <v>93.35</v>
      </c>
      <c r="Q354" s="47">
        <v>58.05</v>
      </c>
      <c r="R354" s="33">
        <v>12.44</v>
      </c>
      <c r="S354" s="33">
        <v>83.6</v>
      </c>
      <c r="T354" s="33">
        <v>54.56</v>
      </c>
      <c r="U354" s="33">
        <v>13.1</v>
      </c>
      <c r="V354" s="56">
        <v>26.16</v>
      </c>
      <c r="W354" s="38">
        <v>26.16</v>
      </c>
      <c r="X354" s="36">
        <v>10.53</v>
      </c>
      <c r="Y354" s="41">
        <v>36.700000000000003</v>
      </c>
      <c r="Z354" s="45">
        <v>86.8</v>
      </c>
      <c r="AA354" s="39">
        <v>709.9</v>
      </c>
      <c r="AB354" s="36">
        <v>176.35</v>
      </c>
      <c r="AC354" s="36">
        <v>15.06</v>
      </c>
      <c r="AD354" s="41">
        <v>31.06</v>
      </c>
      <c r="AE354" s="39">
        <v>154.15</v>
      </c>
      <c r="AG354" s="86">
        <v>2021</v>
      </c>
      <c r="AH354" s="86"/>
      <c r="AI354" s="87">
        <f t="shared" si="74"/>
        <v>331.37</v>
      </c>
      <c r="AJ354" s="88">
        <f t="shared" si="75"/>
        <v>353.81166666666667</v>
      </c>
      <c r="AK354" s="89">
        <f t="shared" si="76"/>
        <v>232.22857142857143</v>
      </c>
      <c r="AL354" s="90">
        <f t="shared" si="77"/>
        <v>174.34137931034482</v>
      </c>
      <c r="AN354" s="86">
        <v>2021</v>
      </c>
      <c r="AO354" s="91">
        <f t="shared" si="70"/>
        <v>-1.1708965808612715E-2</v>
      </c>
      <c r="AP354" s="92">
        <f t="shared" si="71"/>
        <v>-7.9326572046335263E-3</v>
      </c>
      <c r="AQ354" s="93">
        <f t="shared" si="72"/>
        <v>-8.0770177165355346E-3</v>
      </c>
      <c r="AR354" s="94">
        <f t="shared" si="73"/>
        <v>-9.6995589311496041E-3</v>
      </c>
      <c r="AS354" s="7">
        <f t="shared" si="78"/>
        <v>-2.3838387023039191E-2</v>
      </c>
      <c r="AU354" s="86">
        <v>2021</v>
      </c>
      <c r="AV354" s="91">
        <f t="shared" si="79"/>
        <v>3.2293548354542677E-3</v>
      </c>
      <c r="AW354" s="92">
        <f t="shared" si="80"/>
        <v>-6.16708565187589E-4</v>
      </c>
      <c r="AX354" s="93">
        <f t="shared" si="81"/>
        <v>-1.0170501857422651E-3</v>
      </c>
      <c r="AY354" s="94">
        <f t="shared" si="82"/>
        <v>-2.7023828309923853E-3</v>
      </c>
      <c r="AZ354" s="7">
        <f t="shared" si="83"/>
        <v>-9.1033227127897674E-4</v>
      </c>
    </row>
    <row r="355" spans="1:52" x14ac:dyDescent="0.25">
      <c r="A355" s="7">
        <v>353</v>
      </c>
      <c r="B355" s="82">
        <v>6192.33</v>
      </c>
      <c r="C355" s="43">
        <v>619.1</v>
      </c>
      <c r="D355" s="35">
        <v>350.15</v>
      </c>
      <c r="E355" s="41">
        <v>1056.5</v>
      </c>
      <c r="F355" s="36">
        <v>95.06</v>
      </c>
      <c r="G355" s="39">
        <v>126.22</v>
      </c>
      <c r="H355" s="45">
        <v>137.4</v>
      </c>
      <c r="I355" s="36">
        <v>117.2</v>
      </c>
      <c r="J355" s="36">
        <v>38.39</v>
      </c>
      <c r="K355" s="46">
        <v>113.65</v>
      </c>
      <c r="L355" s="36">
        <v>86.33</v>
      </c>
      <c r="M355" s="47">
        <v>55.94</v>
      </c>
      <c r="N355" s="33">
        <v>616</v>
      </c>
      <c r="O355" s="47">
        <v>22.3</v>
      </c>
      <c r="P355" s="33">
        <v>91.83</v>
      </c>
      <c r="Q355" s="47">
        <v>58.33</v>
      </c>
      <c r="R355" s="33">
        <v>12.12</v>
      </c>
      <c r="S355" s="33">
        <v>82.14</v>
      </c>
      <c r="T355" s="33">
        <v>53.5</v>
      </c>
      <c r="U355" s="33">
        <v>13.12</v>
      </c>
      <c r="V355" s="56">
        <v>25.99</v>
      </c>
      <c r="W355" s="38">
        <v>25.99</v>
      </c>
      <c r="X355" s="36">
        <v>10.38</v>
      </c>
      <c r="Y355" s="41">
        <v>36.51</v>
      </c>
      <c r="Z355" s="45">
        <v>86.2</v>
      </c>
      <c r="AA355" s="39">
        <v>704.8</v>
      </c>
      <c r="AB355" s="36">
        <v>175</v>
      </c>
      <c r="AC355" s="36">
        <v>14.71</v>
      </c>
      <c r="AD355" s="41">
        <v>30.55</v>
      </c>
      <c r="AE355" s="39">
        <v>151.44999999999999</v>
      </c>
      <c r="AG355" s="86">
        <v>2021</v>
      </c>
      <c r="AH355" s="86"/>
      <c r="AI355" s="87">
        <f t="shared" si="74"/>
        <v>327.49</v>
      </c>
      <c r="AJ355" s="88">
        <f t="shared" si="75"/>
        <v>351.00499999999994</v>
      </c>
      <c r="AK355" s="89">
        <f t="shared" si="76"/>
        <v>230.35285714285712</v>
      </c>
      <c r="AL355" s="90">
        <f t="shared" si="77"/>
        <v>172.65034482758622</v>
      </c>
      <c r="AN355" s="86">
        <v>2021</v>
      </c>
      <c r="AO355" s="91">
        <f t="shared" si="70"/>
        <v>1.2102150701802528E-2</v>
      </c>
      <c r="AP355" s="92">
        <f t="shared" si="71"/>
        <v>1.1125197646757417E-2</v>
      </c>
      <c r="AQ355" s="93">
        <f t="shared" si="72"/>
        <v>1.2722717321873035E-2</v>
      </c>
      <c r="AR355" s="94">
        <f t="shared" si="73"/>
        <v>1.3447549961453012E-2</v>
      </c>
      <c r="AS355" s="7">
        <f t="shared" si="78"/>
        <v>1.2147285432139478E-2</v>
      </c>
      <c r="AU355" s="86">
        <v>2021</v>
      </c>
      <c r="AV355" s="91">
        <f t="shared" si="79"/>
        <v>-1.1708965808612715E-2</v>
      </c>
      <c r="AW355" s="92">
        <f t="shared" si="80"/>
        <v>-7.9326572046335263E-3</v>
      </c>
      <c r="AX355" s="93">
        <f t="shared" si="81"/>
        <v>-8.0770177165355346E-3</v>
      </c>
      <c r="AY355" s="94">
        <f t="shared" si="82"/>
        <v>-9.6995589311496041E-3</v>
      </c>
      <c r="AZ355" s="7">
        <f t="shared" si="83"/>
        <v>-2.3838387023039191E-2</v>
      </c>
    </row>
    <row r="356" spans="1:52" x14ac:dyDescent="0.25">
      <c r="A356" s="7">
        <v>354</v>
      </c>
      <c r="B356" s="82">
        <v>6267.55</v>
      </c>
      <c r="C356" s="43">
        <v>628.9</v>
      </c>
      <c r="D356" s="35">
        <v>358.85</v>
      </c>
      <c r="E356" s="41">
        <v>1067</v>
      </c>
      <c r="F356" s="36">
        <v>96.51</v>
      </c>
      <c r="G356" s="39">
        <v>128.46</v>
      </c>
      <c r="H356" s="45">
        <v>141.04</v>
      </c>
      <c r="I356" s="36">
        <v>118.76</v>
      </c>
      <c r="J356" s="36">
        <v>38.549999999999997</v>
      </c>
      <c r="K356" s="46">
        <v>115.21</v>
      </c>
      <c r="L356" s="36">
        <v>87.62</v>
      </c>
      <c r="M356" s="47">
        <v>56.21</v>
      </c>
      <c r="N356" s="33">
        <v>624</v>
      </c>
      <c r="O356" s="47">
        <v>22.38</v>
      </c>
      <c r="P356" s="33">
        <v>92.84</v>
      </c>
      <c r="Q356" s="47">
        <v>59.89</v>
      </c>
      <c r="R356" s="33">
        <v>12.19</v>
      </c>
      <c r="S356" s="33">
        <v>82.42</v>
      </c>
      <c r="T356" s="33">
        <v>54.47</v>
      </c>
      <c r="U356" s="33">
        <v>13.06</v>
      </c>
      <c r="V356" s="56">
        <v>26.12</v>
      </c>
      <c r="W356" s="38">
        <v>26.12</v>
      </c>
      <c r="X356" s="36">
        <v>10.42</v>
      </c>
      <c r="Y356" s="41">
        <v>37.299999999999997</v>
      </c>
      <c r="Z356" s="45">
        <v>86.76</v>
      </c>
      <c r="AA356" s="39">
        <v>713.3</v>
      </c>
      <c r="AB356" s="36">
        <v>177.4</v>
      </c>
      <c r="AC356" s="36">
        <v>15.01</v>
      </c>
      <c r="AD356" s="41">
        <v>30.8</v>
      </c>
      <c r="AE356" s="39">
        <v>152.6</v>
      </c>
      <c r="AG356" s="86">
        <v>2021</v>
      </c>
      <c r="AH356" s="86"/>
      <c r="AI356" s="87">
        <f t="shared" si="74"/>
        <v>331.45333333333332</v>
      </c>
      <c r="AJ356" s="88">
        <f t="shared" si="75"/>
        <v>354.91</v>
      </c>
      <c r="AK356" s="89">
        <f t="shared" si="76"/>
        <v>233.28357142857149</v>
      </c>
      <c r="AL356" s="90">
        <f t="shared" si="77"/>
        <v>174.97206896551728</v>
      </c>
      <c r="AN356" s="86">
        <v>2021</v>
      </c>
      <c r="AO356" s="91">
        <f t="shared" si="70"/>
        <v>6.7581157729595196E-3</v>
      </c>
      <c r="AP356" s="92">
        <f t="shared" si="71"/>
        <v>1.0368825899523681E-2</v>
      </c>
      <c r="AQ356" s="93">
        <f t="shared" si="72"/>
        <v>8.7447220886899407E-3</v>
      </c>
      <c r="AR356" s="94">
        <f t="shared" si="73"/>
        <v>8.1648499563474874E-3</v>
      </c>
      <c r="AS356" s="7">
        <f t="shared" si="78"/>
        <v>1.3466186947052618E-2</v>
      </c>
      <c r="AU356" s="86">
        <v>2021</v>
      </c>
      <c r="AV356" s="91">
        <f t="shared" si="79"/>
        <v>1.2102150701802528E-2</v>
      </c>
      <c r="AW356" s="92">
        <f t="shared" si="80"/>
        <v>1.1125197646757417E-2</v>
      </c>
      <c r="AX356" s="93">
        <f t="shared" si="81"/>
        <v>1.2722717321873035E-2</v>
      </c>
      <c r="AY356" s="94">
        <f t="shared" si="82"/>
        <v>1.3447549961453012E-2</v>
      </c>
      <c r="AZ356" s="7">
        <f t="shared" si="83"/>
        <v>1.2147285432139478E-2</v>
      </c>
    </row>
    <row r="357" spans="1:52" x14ac:dyDescent="0.25">
      <c r="A357" s="7">
        <v>355</v>
      </c>
      <c r="B357" s="82">
        <v>6351.95</v>
      </c>
      <c r="C357" s="43">
        <v>631.6</v>
      </c>
      <c r="D357" s="35">
        <v>361.3</v>
      </c>
      <c r="E357" s="41">
        <v>1082</v>
      </c>
      <c r="F357" s="36">
        <v>97.91</v>
      </c>
      <c r="G357" s="39">
        <v>129.47999999999999</v>
      </c>
      <c r="H357" s="45">
        <v>142.5</v>
      </c>
      <c r="I357" s="36">
        <v>119.92</v>
      </c>
      <c r="J357" s="36">
        <v>39</v>
      </c>
      <c r="K357" s="46">
        <v>115.85</v>
      </c>
      <c r="L357" s="36">
        <v>87.75</v>
      </c>
      <c r="M357" s="47">
        <v>56.24</v>
      </c>
      <c r="N357" s="33">
        <v>627.5</v>
      </c>
      <c r="O357" s="47">
        <v>22.55</v>
      </c>
      <c r="P357" s="33">
        <v>93.42</v>
      </c>
      <c r="Q357" s="47">
        <v>60.53</v>
      </c>
      <c r="R357" s="33">
        <v>12.28</v>
      </c>
      <c r="S357" s="33">
        <v>82.94</v>
      </c>
      <c r="T357" s="33">
        <v>55.08</v>
      </c>
      <c r="U357" s="33">
        <v>13.14</v>
      </c>
      <c r="V357" s="56">
        <v>26.24</v>
      </c>
      <c r="W357" s="38">
        <v>26.24</v>
      </c>
      <c r="X357" s="36">
        <v>10.53</v>
      </c>
      <c r="Y357" s="41">
        <v>37.380000000000003</v>
      </c>
      <c r="Z357" s="45">
        <v>87.48</v>
      </c>
      <c r="AA357" s="39">
        <v>719.8</v>
      </c>
      <c r="AB357" s="36">
        <v>178.8</v>
      </c>
      <c r="AC357" s="36">
        <v>15.28</v>
      </c>
      <c r="AD357" s="41">
        <v>31.08</v>
      </c>
      <c r="AE357" s="39">
        <v>151.80000000000001</v>
      </c>
      <c r="AG357" s="86">
        <v>2021</v>
      </c>
      <c r="AH357" s="86"/>
      <c r="AI357" s="87">
        <f t="shared" si="74"/>
        <v>333.69333333333333</v>
      </c>
      <c r="AJ357" s="88">
        <f t="shared" si="75"/>
        <v>358.59</v>
      </c>
      <c r="AK357" s="89">
        <f t="shared" si="76"/>
        <v>235.3235714285714</v>
      </c>
      <c r="AL357" s="90">
        <f t="shared" si="77"/>
        <v>176.40068965517241</v>
      </c>
      <c r="AN357" s="86">
        <v>2021</v>
      </c>
      <c r="AO357" s="91">
        <f t="shared" si="70"/>
        <v>4.5251128780916337E-3</v>
      </c>
      <c r="AP357" s="92">
        <f t="shared" si="71"/>
        <v>9.049332106305423E-3</v>
      </c>
      <c r="AQ357" s="93">
        <f t="shared" si="72"/>
        <v>7.9131165902269502E-3</v>
      </c>
      <c r="AR357" s="94">
        <f t="shared" si="73"/>
        <v>8.8083164894966863E-3</v>
      </c>
      <c r="AS357" s="7">
        <f t="shared" si="78"/>
        <v>4.8426073882823729E-3</v>
      </c>
      <c r="AU357" s="86">
        <v>2021</v>
      </c>
      <c r="AV357" s="91">
        <f t="shared" si="79"/>
        <v>6.7581157729595196E-3</v>
      </c>
      <c r="AW357" s="92">
        <f t="shared" si="80"/>
        <v>1.0368825899523681E-2</v>
      </c>
      <c r="AX357" s="93">
        <f t="shared" si="81"/>
        <v>8.7447220886899407E-3</v>
      </c>
      <c r="AY357" s="94">
        <f t="shared" si="82"/>
        <v>8.1648499563474874E-3</v>
      </c>
      <c r="AZ357" s="7">
        <f t="shared" si="83"/>
        <v>1.3466186947052618E-2</v>
      </c>
    </row>
    <row r="358" spans="1:52" x14ac:dyDescent="0.25">
      <c r="A358" s="7">
        <v>356</v>
      </c>
      <c r="B358" s="82">
        <v>6382.71</v>
      </c>
      <c r="C358" s="43">
        <v>637.5</v>
      </c>
      <c r="D358" s="35">
        <v>364.7</v>
      </c>
      <c r="E358" s="41">
        <v>1096.5</v>
      </c>
      <c r="F358" s="36">
        <v>98.26</v>
      </c>
      <c r="G358" s="39">
        <v>129.26</v>
      </c>
      <c r="H358" s="45">
        <v>142.68</v>
      </c>
      <c r="I358" s="36">
        <v>121.74</v>
      </c>
      <c r="J358" s="36">
        <v>39.04</v>
      </c>
      <c r="K358" s="46">
        <v>116.63</v>
      </c>
      <c r="L358" s="36">
        <v>87.7</v>
      </c>
      <c r="M358" s="47">
        <v>55.6</v>
      </c>
      <c r="N358" s="33">
        <v>639</v>
      </c>
      <c r="O358" s="47">
        <v>22.52</v>
      </c>
      <c r="P358" s="33">
        <v>93.83</v>
      </c>
      <c r="Q358" s="47">
        <v>60.52</v>
      </c>
      <c r="R358" s="33">
        <v>12.23</v>
      </c>
      <c r="S358" s="33">
        <v>83.42</v>
      </c>
      <c r="T358" s="33">
        <v>55.14</v>
      </c>
      <c r="U358" s="33">
        <v>12.64</v>
      </c>
      <c r="V358" s="56">
        <v>26.2</v>
      </c>
      <c r="W358" s="38">
        <v>26.2</v>
      </c>
      <c r="X358" s="36">
        <v>10.54</v>
      </c>
      <c r="Y358" s="41">
        <v>37.71</v>
      </c>
      <c r="Z358" s="45">
        <v>87.94</v>
      </c>
      <c r="AA358" s="39">
        <v>721.7</v>
      </c>
      <c r="AB358" s="36">
        <v>180.25</v>
      </c>
      <c r="AC358" s="36">
        <v>15.39</v>
      </c>
      <c r="AD358" s="41">
        <v>31.19</v>
      </c>
      <c r="AE358" s="39">
        <v>154.65</v>
      </c>
      <c r="AG358" s="86">
        <v>2021</v>
      </c>
      <c r="AH358" s="86"/>
      <c r="AI358" s="87">
        <f t="shared" si="74"/>
        <v>335.20333333333332</v>
      </c>
      <c r="AJ358" s="88">
        <f t="shared" si="75"/>
        <v>361.83500000000004</v>
      </c>
      <c r="AK358" s="89">
        <f t="shared" si="76"/>
        <v>237.18571428571428</v>
      </c>
      <c r="AL358" s="90">
        <f t="shared" si="77"/>
        <v>177.95448275862066</v>
      </c>
      <c r="AN358" s="86">
        <v>2021</v>
      </c>
      <c r="AO358" s="91">
        <f t="shared" si="70"/>
        <v>3.6196935193565103E-3</v>
      </c>
      <c r="AP358" s="92">
        <f t="shared" si="71"/>
        <v>9.6084310988893574E-3</v>
      </c>
      <c r="AQ358" s="93">
        <f t="shared" si="72"/>
        <v>6.1615370716136776E-3</v>
      </c>
      <c r="AR358" s="94">
        <f t="shared" si="73"/>
        <v>4.8714510490866407E-3</v>
      </c>
      <c r="AS358" s="7">
        <f t="shared" si="78"/>
        <v>1.1844498653393934E-3</v>
      </c>
      <c r="AU358" s="86">
        <v>2021</v>
      </c>
      <c r="AV358" s="91">
        <f t="shared" si="79"/>
        <v>4.5251128780916337E-3</v>
      </c>
      <c r="AW358" s="92">
        <f t="shared" si="80"/>
        <v>9.049332106305423E-3</v>
      </c>
      <c r="AX358" s="93">
        <f t="shared" si="81"/>
        <v>7.9131165902269502E-3</v>
      </c>
      <c r="AY358" s="94">
        <f t="shared" si="82"/>
        <v>8.8083164894966863E-3</v>
      </c>
      <c r="AZ358" s="7">
        <f t="shared" si="83"/>
        <v>4.8426073882823729E-3</v>
      </c>
    </row>
    <row r="359" spans="1:52" x14ac:dyDescent="0.25">
      <c r="A359" s="7">
        <v>357</v>
      </c>
      <c r="B359" s="82">
        <v>6390.27</v>
      </c>
      <c r="C359" s="43">
        <v>639.70000000000005</v>
      </c>
      <c r="D359" s="35">
        <v>367.2</v>
      </c>
      <c r="E359" s="41">
        <v>1114.5</v>
      </c>
      <c r="F359" s="36">
        <v>97.14</v>
      </c>
      <c r="G359" s="39">
        <v>129</v>
      </c>
      <c r="H359" s="45">
        <v>141.19999999999999</v>
      </c>
      <c r="I359" s="36">
        <v>119.54</v>
      </c>
      <c r="J359" s="36">
        <v>38.33</v>
      </c>
      <c r="K359" s="46">
        <v>116.61</v>
      </c>
      <c r="L359" s="36">
        <v>87.46</v>
      </c>
      <c r="M359" s="47">
        <v>55.4</v>
      </c>
      <c r="N359" s="33">
        <v>647</v>
      </c>
      <c r="O359" s="47">
        <v>22.29</v>
      </c>
      <c r="P359" s="33">
        <v>93.3</v>
      </c>
      <c r="Q359" s="47">
        <v>60.34</v>
      </c>
      <c r="R359" s="33">
        <v>12.11</v>
      </c>
      <c r="S359" s="33">
        <v>83.12</v>
      </c>
      <c r="T359" s="33">
        <v>55.03</v>
      </c>
      <c r="U359" s="33">
        <v>12.59</v>
      </c>
      <c r="V359" s="56">
        <v>25.95</v>
      </c>
      <c r="W359" s="38">
        <v>25.95</v>
      </c>
      <c r="X359" s="36">
        <v>10.44</v>
      </c>
      <c r="Y359" s="41">
        <v>37.840000000000003</v>
      </c>
      <c r="Z359" s="45">
        <v>87.7</v>
      </c>
      <c r="AA359" s="39">
        <v>724.5</v>
      </c>
      <c r="AB359" s="36">
        <v>180.1</v>
      </c>
      <c r="AC359" s="36">
        <v>15.45</v>
      </c>
      <c r="AD359" s="41">
        <v>30.28</v>
      </c>
      <c r="AE359" s="39">
        <v>155.75</v>
      </c>
      <c r="AG359" s="86">
        <v>2021</v>
      </c>
      <c r="AH359" s="86"/>
      <c r="AI359" s="87">
        <f t="shared" si="74"/>
        <v>336.41666666666669</v>
      </c>
      <c r="AJ359" s="88">
        <f t="shared" si="75"/>
        <v>365.31166666666667</v>
      </c>
      <c r="AK359" s="89">
        <f t="shared" si="76"/>
        <v>238.64714285714288</v>
      </c>
      <c r="AL359" s="90">
        <f t="shared" si="77"/>
        <v>178.82137931034481</v>
      </c>
      <c r="AN359" s="86">
        <v>2021</v>
      </c>
      <c r="AO359" s="91">
        <f t="shared" si="70"/>
        <v>1.0889274213524791E-2</v>
      </c>
      <c r="AP359" s="92">
        <f t="shared" si="71"/>
        <v>1.0529821567885027E-2</v>
      </c>
      <c r="AQ359" s="93">
        <f t="shared" si="72"/>
        <v>6.6116741393448713E-3</v>
      </c>
      <c r="AR359" s="94">
        <f t="shared" si="73"/>
        <v>4.3464678681479551E-3</v>
      </c>
      <c r="AS359" s="7">
        <f t="shared" si="78"/>
        <v>-2.3676620862655424E-3</v>
      </c>
      <c r="AU359" s="86">
        <v>2021</v>
      </c>
      <c r="AV359" s="91">
        <f t="shared" si="79"/>
        <v>3.6196935193565103E-3</v>
      </c>
      <c r="AW359" s="92">
        <f t="shared" si="80"/>
        <v>9.6084310988893574E-3</v>
      </c>
      <c r="AX359" s="93">
        <f t="shared" si="81"/>
        <v>6.1615370716136776E-3</v>
      </c>
      <c r="AY359" s="94">
        <f t="shared" si="82"/>
        <v>4.8714510490866407E-3</v>
      </c>
      <c r="AZ359" s="7">
        <f t="shared" si="83"/>
        <v>1.1844498653393934E-3</v>
      </c>
    </row>
    <row r="360" spans="1:52" x14ac:dyDescent="0.25">
      <c r="A360" s="7">
        <v>358</v>
      </c>
      <c r="B360" s="82">
        <v>6375.14</v>
      </c>
      <c r="C360" s="43">
        <v>640.6</v>
      </c>
      <c r="D360" s="35">
        <v>366.45</v>
      </c>
      <c r="E360" s="41">
        <v>1126</v>
      </c>
      <c r="F360" s="36">
        <v>97.67</v>
      </c>
      <c r="G360" s="39">
        <v>129.04</v>
      </c>
      <c r="H360" s="45">
        <v>143</v>
      </c>
      <c r="I360" s="36">
        <v>118.2</v>
      </c>
      <c r="J360" s="36">
        <v>38.47</v>
      </c>
      <c r="K360" s="46">
        <v>115.95</v>
      </c>
      <c r="L360" s="36">
        <v>88.18</v>
      </c>
      <c r="M360" s="47">
        <v>54.65</v>
      </c>
      <c r="N360" s="33">
        <v>649</v>
      </c>
      <c r="O360" s="47">
        <v>22.22</v>
      </c>
      <c r="P360" s="33">
        <v>93.67</v>
      </c>
      <c r="Q360" s="47">
        <v>59.24</v>
      </c>
      <c r="R360" s="33">
        <v>11.98</v>
      </c>
      <c r="S360" s="33">
        <v>82.88</v>
      </c>
      <c r="T360" s="33">
        <v>54.94</v>
      </c>
      <c r="U360" s="33">
        <v>12.51</v>
      </c>
      <c r="V360" s="56">
        <v>25.4</v>
      </c>
      <c r="W360" s="38">
        <v>25.4</v>
      </c>
      <c r="X360" s="36">
        <v>10.43</v>
      </c>
      <c r="Y360" s="41">
        <v>37.979999999999997</v>
      </c>
      <c r="Z360" s="45">
        <v>87.14</v>
      </c>
      <c r="AA360" s="39">
        <v>735.8</v>
      </c>
      <c r="AB360" s="36">
        <v>180</v>
      </c>
      <c r="AC360" s="36">
        <v>15.43</v>
      </c>
      <c r="AD360" s="41">
        <v>30.73</v>
      </c>
      <c r="AE360" s="39">
        <v>155.4</v>
      </c>
      <c r="AG360" s="86">
        <v>2021</v>
      </c>
      <c r="AH360" s="86"/>
      <c r="AI360" s="87">
        <f t="shared" si="74"/>
        <v>340.08</v>
      </c>
      <c r="AJ360" s="88">
        <f t="shared" si="75"/>
        <v>369.15833333333336</v>
      </c>
      <c r="AK360" s="89">
        <f t="shared" si="76"/>
        <v>240.22499999999999</v>
      </c>
      <c r="AL360" s="90">
        <f t="shared" si="77"/>
        <v>179.59862068965512</v>
      </c>
      <c r="AN360" s="86">
        <v>2021</v>
      </c>
      <c r="AO360" s="91">
        <f t="shared" si="70"/>
        <v>-1.9505214459341876E-3</v>
      </c>
      <c r="AP360" s="92">
        <f t="shared" si="71"/>
        <v>5.354522675455331E-3</v>
      </c>
      <c r="AQ360" s="93">
        <f t="shared" si="72"/>
        <v>6.2292790984642176E-3</v>
      </c>
      <c r="AR360" s="94">
        <f t="shared" si="73"/>
        <v>6.5874862720707418E-3</v>
      </c>
      <c r="AS360" s="7">
        <f t="shared" si="78"/>
        <v>7.3567011861694006E-4</v>
      </c>
      <c r="AU360" s="86">
        <v>2021</v>
      </c>
      <c r="AV360" s="91">
        <f t="shared" si="79"/>
        <v>1.0889274213524791E-2</v>
      </c>
      <c r="AW360" s="92">
        <f t="shared" si="80"/>
        <v>1.0529821567885027E-2</v>
      </c>
      <c r="AX360" s="93">
        <f t="shared" si="81"/>
        <v>6.6116741393448713E-3</v>
      </c>
      <c r="AY360" s="94">
        <f t="shared" si="82"/>
        <v>4.3464678681479551E-3</v>
      </c>
      <c r="AZ360" s="7">
        <f t="shared" si="83"/>
        <v>-2.3676620862655424E-3</v>
      </c>
    </row>
    <row r="361" spans="1:52" x14ac:dyDescent="0.25">
      <c r="A361" s="7">
        <v>359</v>
      </c>
      <c r="B361" s="82">
        <v>6379.83</v>
      </c>
      <c r="C361" s="43">
        <v>648.4</v>
      </c>
      <c r="D361" s="35">
        <v>365.9</v>
      </c>
      <c r="E361" s="41">
        <v>1140</v>
      </c>
      <c r="F361" s="36">
        <v>106.68</v>
      </c>
      <c r="G361" s="39">
        <v>129.4</v>
      </c>
      <c r="H361" s="45">
        <v>142.54</v>
      </c>
      <c r="I361" s="36">
        <v>122.56</v>
      </c>
      <c r="J361" s="36">
        <v>38.049999999999997</v>
      </c>
      <c r="K361" s="46">
        <v>115.52</v>
      </c>
      <c r="L361" s="36">
        <v>86.4</v>
      </c>
      <c r="M361" s="47">
        <v>56.39</v>
      </c>
      <c r="N361" s="33">
        <v>650</v>
      </c>
      <c r="O361" s="47">
        <v>22.45</v>
      </c>
      <c r="P361" s="33">
        <v>93.74</v>
      </c>
      <c r="Q361" s="47">
        <v>58.25</v>
      </c>
      <c r="R361" s="33">
        <v>12.12</v>
      </c>
      <c r="S361" s="33">
        <v>84.08</v>
      </c>
      <c r="T361" s="33">
        <v>54.6</v>
      </c>
      <c r="U361" s="33">
        <v>12.26</v>
      </c>
      <c r="V361" s="56">
        <v>26.16</v>
      </c>
      <c r="W361" s="38">
        <v>26.16</v>
      </c>
      <c r="X361" s="36">
        <v>10.4</v>
      </c>
      <c r="Y361" s="41">
        <v>37.31</v>
      </c>
      <c r="Z361" s="45">
        <v>87.58</v>
      </c>
      <c r="AA361" s="39">
        <v>736.6</v>
      </c>
      <c r="AB361" s="36">
        <v>179.6</v>
      </c>
      <c r="AC361" s="36">
        <v>16.02</v>
      </c>
      <c r="AD361" s="41">
        <v>31.25</v>
      </c>
      <c r="AE361" s="39">
        <v>152.25</v>
      </c>
      <c r="AG361" s="86">
        <v>2021</v>
      </c>
      <c r="AH361" s="86"/>
      <c r="AI361" s="87">
        <f t="shared" si="74"/>
        <v>339.41666666666669</v>
      </c>
      <c r="AJ361" s="88">
        <f t="shared" si="75"/>
        <v>371.13499999999999</v>
      </c>
      <c r="AK361" s="89">
        <f t="shared" si="76"/>
        <v>241.72142857142856</v>
      </c>
      <c r="AL361" s="90">
        <f t="shared" si="77"/>
        <v>180.78172413793106</v>
      </c>
      <c r="AN361" s="86">
        <v>2021</v>
      </c>
      <c r="AO361" s="91">
        <f t="shared" si="70"/>
        <v>1.4456174809722477E-2</v>
      </c>
      <c r="AP361" s="92">
        <f t="shared" si="71"/>
        <v>8.6715974869880381E-3</v>
      </c>
      <c r="AQ361" s="93">
        <f t="shared" si="72"/>
        <v>7.6179781921338957E-3</v>
      </c>
      <c r="AR361" s="94">
        <f t="shared" si="73"/>
        <v>9.1270287849508948E-3</v>
      </c>
      <c r="AS361" s="7">
        <f t="shared" si="78"/>
        <v>1.0821604964395597E-2</v>
      </c>
      <c r="AU361" s="86">
        <v>2021</v>
      </c>
      <c r="AV361" s="91">
        <f t="shared" si="79"/>
        <v>-1.9505214459341876E-3</v>
      </c>
      <c r="AW361" s="92">
        <f t="shared" si="80"/>
        <v>5.354522675455331E-3</v>
      </c>
      <c r="AX361" s="93">
        <f t="shared" si="81"/>
        <v>6.2292790984642176E-3</v>
      </c>
      <c r="AY361" s="94">
        <f t="shared" si="82"/>
        <v>6.5874862720707418E-3</v>
      </c>
      <c r="AZ361" s="7">
        <f t="shared" si="83"/>
        <v>7.3567011861694006E-4</v>
      </c>
    </row>
    <row r="362" spans="1:52" x14ac:dyDescent="0.25">
      <c r="A362" s="7">
        <v>360</v>
      </c>
      <c r="B362" s="82">
        <v>6448.87</v>
      </c>
      <c r="C362" s="43">
        <v>655.8</v>
      </c>
      <c r="D362" s="35">
        <v>371.55</v>
      </c>
      <c r="E362" s="41">
        <v>1144</v>
      </c>
      <c r="F362" s="36">
        <v>108</v>
      </c>
      <c r="G362" s="39">
        <v>130.62</v>
      </c>
      <c r="H362" s="45">
        <v>142.58000000000001</v>
      </c>
      <c r="I362" s="36">
        <v>124.12</v>
      </c>
      <c r="J362" s="36">
        <v>38.15</v>
      </c>
      <c r="K362" s="46">
        <v>115.34</v>
      </c>
      <c r="L362" s="36">
        <v>87.48</v>
      </c>
      <c r="M362" s="47">
        <v>56.48</v>
      </c>
      <c r="N362" s="33">
        <v>660</v>
      </c>
      <c r="O362" s="47">
        <v>22.81</v>
      </c>
      <c r="P362" s="33">
        <v>93.4</v>
      </c>
      <c r="Q362" s="47">
        <v>58.46</v>
      </c>
      <c r="R362" s="33">
        <v>12.3</v>
      </c>
      <c r="S362" s="33">
        <v>84.22</v>
      </c>
      <c r="T362" s="33">
        <v>55.14</v>
      </c>
      <c r="U362" s="33">
        <v>12.27</v>
      </c>
      <c r="V362" s="56">
        <v>26.25</v>
      </c>
      <c r="W362" s="38">
        <v>26.25</v>
      </c>
      <c r="X362" s="36">
        <v>10.48</v>
      </c>
      <c r="Y362" s="41">
        <v>37.75</v>
      </c>
      <c r="Z362" s="45">
        <v>86.04</v>
      </c>
      <c r="AA362" s="39">
        <v>748.8</v>
      </c>
      <c r="AB362" s="36">
        <v>181.2</v>
      </c>
      <c r="AC362" s="36">
        <v>16.079999999999998</v>
      </c>
      <c r="AD362" s="41">
        <v>31.4</v>
      </c>
      <c r="AE362" s="39">
        <v>153.55000000000001</v>
      </c>
      <c r="AG362" s="86">
        <v>2021</v>
      </c>
      <c r="AH362" s="86"/>
      <c r="AI362" s="87">
        <f t="shared" si="74"/>
        <v>344.32333333333332</v>
      </c>
      <c r="AJ362" s="88">
        <f t="shared" si="75"/>
        <v>374.3533333333333</v>
      </c>
      <c r="AK362" s="89">
        <f t="shared" si="76"/>
        <v>243.56285714285715</v>
      </c>
      <c r="AL362" s="90">
        <f t="shared" si="77"/>
        <v>182.43172413793101</v>
      </c>
      <c r="AN362" s="86">
        <v>2021</v>
      </c>
      <c r="AO362" s="91">
        <f t="shared" si="70"/>
        <v>-2.5363756933889704E-3</v>
      </c>
      <c r="AP362" s="92">
        <f t="shared" si="71"/>
        <v>2.5955870567914876E-3</v>
      </c>
      <c r="AQ362" s="93">
        <f t="shared" si="72"/>
        <v>-1.5543068964306262E-4</v>
      </c>
      <c r="AR362" s="94">
        <f t="shared" si="73"/>
        <v>-1.1284334999206824E-3</v>
      </c>
      <c r="AS362" s="7">
        <f t="shared" si="78"/>
        <v>-1.1025187358404919E-3</v>
      </c>
      <c r="AU362" s="86">
        <v>2021</v>
      </c>
      <c r="AV362" s="91">
        <f t="shared" si="79"/>
        <v>1.4456174809722477E-2</v>
      </c>
      <c r="AW362" s="92">
        <f t="shared" si="80"/>
        <v>8.6715974869880381E-3</v>
      </c>
      <c r="AX362" s="93">
        <f t="shared" si="81"/>
        <v>7.6179781921338957E-3</v>
      </c>
      <c r="AY362" s="94">
        <f t="shared" si="82"/>
        <v>9.1270287849508948E-3</v>
      </c>
      <c r="AZ362" s="7">
        <f t="shared" si="83"/>
        <v>1.0821604964395597E-2</v>
      </c>
    </row>
    <row r="363" spans="1:52" x14ac:dyDescent="0.25">
      <c r="A363" s="7">
        <v>361</v>
      </c>
      <c r="B363" s="82">
        <v>6441.76</v>
      </c>
      <c r="C363" s="43">
        <v>652</v>
      </c>
      <c r="D363" s="35">
        <v>368.3</v>
      </c>
      <c r="E363" s="41">
        <v>1152.5</v>
      </c>
      <c r="F363" s="36">
        <v>106.66</v>
      </c>
      <c r="G363" s="39">
        <v>129.4</v>
      </c>
      <c r="H363" s="45">
        <v>141.88</v>
      </c>
      <c r="I363" s="36">
        <v>122.36</v>
      </c>
      <c r="J363" s="36">
        <v>37.909999999999997</v>
      </c>
      <c r="K363" s="46">
        <v>114.94</v>
      </c>
      <c r="L363" s="36">
        <v>86.5</v>
      </c>
      <c r="M363" s="47">
        <v>55.85</v>
      </c>
      <c r="N363" s="33">
        <v>664.5</v>
      </c>
      <c r="O363" s="47">
        <v>22.58</v>
      </c>
      <c r="P363" s="33">
        <v>92.92</v>
      </c>
      <c r="Q363" s="47">
        <v>58.3</v>
      </c>
      <c r="R363" s="33">
        <v>12.2</v>
      </c>
      <c r="S363" s="33">
        <v>83.86</v>
      </c>
      <c r="T363" s="33">
        <v>54.82</v>
      </c>
      <c r="U363" s="33">
        <v>12.15</v>
      </c>
      <c r="V363" s="56">
        <v>26.21</v>
      </c>
      <c r="W363" s="38">
        <v>26.21</v>
      </c>
      <c r="X363" s="36">
        <v>10.41</v>
      </c>
      <c r="Y363" s="41">
        <v>37.65</v>
      </c>
      <c r="Z363" s="45">
        <v>85.64</v>
      </c>
      <c r="AA363" s="39">
        <v>748.3</v>
      </c>
      <c r="AB363" s="36">
        <v>180.15</v>
      </c>
      <c r="AC363" s="36">
        <v>16.25</v>
      </c>
      <c r="AD363" s="41">
        <v>31.45</v>
      </c>
      <c r="AE363" s="39">
        <v>152.65</v>
      </c>
      <c r="AG363" s="86">
        <v>2021</v>
      </c>
      <c r="AH363" s="86"/>
      <c r="AI363" s="87">
        <f t="shared" si="74"/>
        <v>343.45</v>
      </c>
      <c r="AJ363" s="88">
        <f t="shared" si="75"/>
        <v>375.32500000000005</v>
      </c>
      <c r="AK363" s="89">
        <f t="shared" si="76"/>
        <v>243.52500000000001</v>
      </c>
      <c r="AL363" s="90">
        <f t="shared" si="77"/>
        <v>182.22586206896548</v>
      </c>
      <c r="AN363" s="86">
        <v>2021</v>
      </c>
      <c r="AO363" s="91">
        <f t="shared" si="70"/>
        <v>-5.1535885864026259E-3</v>
      </c>
      <c r="AP363" s="92">
        <f t="shared" si="71"/>
        <v>-3.3038033704124847E-3</v>
      </c>
      <c r="AQ363" s="93">
        <f t="shared" si="72"/>
        <v>-1.5838796251485486E-4</v>
      </c>
      <c r="AR363" s="94">
        <f t="shared" si="73"/>
        <v>1.4532930902346349E-3</v>
      </c>
      <c r="AS363" s="7">
        <f t="shared" si="78"/>
        <v>3.5626909416059923E-3</v>
      </c>
      <c r="AU363" s="86">
        <v>2021</v>
      </c>
      <c r="AV363" s="91">
        <f t="shared" si="79"/>
        <v>-2.5363756933889704E-3</v>
      </c>
      <c r="AW363" s="92">
        <f t="shared" si="80"/>
        <v>2.5955870567914876E-3</v>
      </c>
      <c r="AX363" s="93">
        <f t="shared" si="81"/>
        <v>-1.5543068964306262E-4</v>
      </c>
      <c r="AY363" s="94">
        <f t="shared" si="82"/>
        <v>-1.1284334999206824E-3</v>
      </c>
      <c r="AZ363" s="7">
        <f t="shared" si="83"/>
        <v>-1.1025187358404919E-3</v>
      </c>
    </row>
    <row r="364" spans="1:52" x14ac:dyDescent="0.25">
      <c r="A364" s="7">
        <v>362</v>
      </c>
      <c r="B364" s="82">
        <v>6464.71</v>
      </c>
      <c r="C364" s="43">
        <v>657.1</v>
      </c>
      <c r="D364" s="35">
        <v>370</v>
      </c>
      <c r="E364" s="41">
        <v>1150</v>
      </c>
      <c r="F364" s="36">
        <v>108.76</v>
      </c>
      <c r="G364" s="39">
        <v>130.44</v>
      </c>
      <c r="H364" s="45">
        <v>141.96</v>
      </c>
      <c r="I364" s="36">
        <v>124.44</v>
      </c>
      <c r="J364" s="36">
        <v>38.82</v>
      </c>
      <c r="K364" s="46">
        <v>115.39</v>
      </c>
      <c r="L364" s="36">
        <v>85.39</v>
      </c>
      <c r="M364" s="47">
        <v>56.71</v>
      </c>
      <c r="N364" s="33">
        <v>663</v>
      </c>
      <c r="O364" s="47">
        <v>22.79</v>
      </c>
      <c r="P364" s="33">
        <v>93.96</v>
      </c>
      <c r="Q364" s="47">
        <v>58.22</v>
      </c>
      <c r="R364" s="33">
        <v>12.45</v>
      </c>
      <c r="S364" s="33">
        <v>84.18</v>
      </c>
      <c r="T364" s="33">
        <v>55.81</v>
      </c>
      <c r="U364" s="33">
        <v>12.28</v>
      </c>
      <c r="V364" s="56">
        <v>26.53</v>
      </c>
      <c r="W364" s="38">
        <v>26.53</v>
      </c>
      <c r="X364" s="36">
        <v>10.45</v>
      </c>
      <c r="Y364" s="41">
        <v>37.479999999999997</v>
      </c>
      <c r="Z364" s="45">
        <v>85.6</v>
      </c>
      <c r="AA364" s="39">
        <v>742</v>
      </c>
      <c r="AB364" s="36">
        <v>181.05</v>
      </c>
      <c r="AC364" s="36">
        <v>16.3</v>
      </c>
      <c r="AD364" s="41">
        <v>31.99</v>
      </c>
      <c r="AE364" s="39">
        <v>152.6</v>
      </c>
      <c r="AG364" s="86">
        <v>2021</v>
      </c>
      <c r="AH364" s="86"/>
      <c r="AI364" s="87">
        <f t="shared" si="74"/>
        <v>341.68</v>
      </c>
      <c r="AJ364" s="88">
        <f t="shared" si="75"/>
        <v>374.08499999999998</v>
      </c>
      <c r="AK364" s="89">
        <f t="shared" si="76"/>
        <v>243.48642857142858</v>
      </c>
      <c r="AL364" s="90">
        <f t="shared" si="77"/>
        <v>182.49068965517236</v>
      </c>
      <c r="AN364" s="86">
        <v>2021</v>
      </c>
      <c r="AO364" s="91">
        <f t="shared" si="70"/>
        <v>4.351049715133103E-3</v>
      </c>
      <c r="AP364" s="92">
        <f t="shared" si="71"/>
        <v>4.3617537903595724E-3</v>
      </c>
      <c r="AQ364" s="93">
        <f t="shared" si="72"/>
        <v>5.0662841284788316E-3</v>
      </c>
      <c r="AR364" s="94">
        <f t="shared" si="73"/>
        <v>5.6233383658687046E-3</v>
      </c>
      <c r="AS364" s="7">
        <f t="shared" si="78"/>
        <v>2.6899891874500679E-3</v>
      </c>
      <c r="AU364" s="86">
        <v>2021</v>
      </c>
      <c r="AV364" s="91">
        <f t="shared" si="79"/>
        <v>-5.1535885864026259E-3</v>
      </c>
      <c r="AW364" s="92">
        <f t="shared" si="80"/>
        <v>-3.3038033704124847E-3</v>
      </c>
      <c r="AX364" s="93">
        <f t="shared" si="81"/>
        <v>-1.5838796251485486E-4</v>
      </c>
      <c r="AY364" s="94">
        <f t="shared" si="82"/>
        <v>1.4532930902346349E-3</v>
      </c>
      <c r="AZ364" s="7">
        <f t="shared" si="83"/>
        <v>3.5626909416059923E-3</v>
      </c>
    </row>
    <row r="365" spans="1:52" x14ac:dyDescent="0.25">
      <c r="A365" s="7">
        <v>363</v>
      </c>
      <c r="B365" s="82">
        <v>6482.1</v>
      </c>
      <c r="C365" s="43">
        <v>661</v>
      </c>
      <c r="D365" s="35">
        <v>371.6</v>
      </c>
      <c r="E365" s="41">
        <v>1155</v>
      </c>
      <c r="F365" s="36">
        <v>110.7</v>
      </c>
      <c r="G365" s="39">
        <v>131.5</v>
      </c>
      <c r="H365" s="45">
        <v>143.66</v>
      </c>
      <c r="I365" s="36">
        <v>125.68</v>
      </c>
      <c r="J365" s="36">
        <v>39.69</v>
      </c>
      <c r="K365" s="46">
        <v>116.21</v>
      </c>
      <c r="L365" s="36">
        <v>85.05</v>
      </c>
      <c r="M365" s="47">
        <v>57</v>
      </c>
      <c r="N365" s="33">
        <v>670.5</v>
      </c>
      <c r="O365" s="47">
        <v>22.85</v>
      </c>
      <c r="P365" s="33">
        <v>93.87</v>
      </c>
      <c r="Q365" s="47">
        <v>58.36</v>
      </c>
      <c r="R365" s="33">
        <v>12.38</v>
      </c>
      <c r="S365" s="33">
        <v>84.4</v>
      </c>
      <c r="T365" s="33">
        <v>55.38</v>
      </c>
      <c r="U365" s="33">
        <v>12.34</v>
      </c>
      <c r="V365" s="56">
        <v>26.62</v>
      </c>
      <c r="W365" s="38">
        <v>26.62</v>
      </c>
      <c r="X365" s="36">
        <v>10.56</v>
      </c>
      <c r="Y365" s="41">
        <v>37.36</v>
      </c>
      <c r="Z365" s="45">
        <v>86.08</v>
      </c>
      <c r="AA365" s="39">
        <v>746.8</v>
      </c>
      <c r="AB365" s="36">
        <v>180.65</v>
      </c>
      <c r="AC365" s="36">
        <v>16.489999999999998</v>
      </c>
      <c r="AD365" s="41">
        <v>32.44</v>
      </c>
      <c r="AE365" s="39">
        <v>151.19999999999999</v>
      </c>
      <c r="AG365" s="86">
        <v>2021</v>
      </c>
      <c r="AH365" s="86"/>
      <c r="AI365" s="87">
        <f t="shared" si="74"/>
        <v>343.16666666666669</v>
      </c>
      <c r="AJ365" s="88">
        <f t="shared" si="75"/>
        <v>375.71666666666664</v>
      </c>
      <c r="AK365" s="89">
        <f t="shared" si="76"/>
        <v>244.72</v>
      </c>
      <c r="AL365" s="90">
        <f t="shared" si="77"/>
        <v>183.51689655172413</v>
      </c>
      <c r="AN365" s="86">
        <v>2021</v>
      </c>
      <c r="AO365" s="91">
        <f t="shared" si="70"/>
        <v>-9.3249150072850558E-3</v>
      </c>
      <c r="AP365" s="92">
        <f t="shared" si="71"/>
        <v>-4.2452202457524835E-3</v>
      </c>
      <c r="AQ365" s="93">
        <f t="shared" si="72"/>
        <v>-4.2526736094896265E-3</v>
      </c>
      <c r="AR365" s="94">
        <f t="shared" si="73"/>
        <v>-3.6546479794211336E-3</v>
      </c>
      <c r="AS365" s="7">
        <f t="shared" si="78"/>
        <v>-1.3005044661452754E-3</v>
      </c>
      <c r="AU365" s="86">
        <v>2021</v>
      </c>
      <c r="AV365" s="91">
        <f t="shared" si="79"/>
        <v>4.351049715133103E-3</v>
      </c>
      <c r="AW365" s="92">
        <f t="shared" si="80"/>
        <v>4.3617537903595724E-3</v>
      </c>
      <c r="AX365" s="93">
        <f t="shared" si="81"/>
        <v>5.0662841284788316E-3</v>
      </c>
      <c r="AY365" s="94">
        <f t="shared" si="82"/>
        <v>5.6233383658687046E-3</v>
      </c>
      <c r="AZ365" s="7">
        <f t="shared" si="83"/>
        <v>2.6899891874500679E-3</v>
      </c>
    </row>
    <row r="366" spans="1:52" x14ac:dyDescent="0.25">
      <c r="A366" s="7">
        <v>364</v>
      </c>
      <c r="B366" s="82">
        <v>6473.67</v>
      </c>
      <c r="C366" s="43">
        <v>654.29999999999995</v>
      </c>
      <c r="D366" s="35">
        <v>372.85</v>
      </c>
      <c r="E366" s="41">
        <v>1155</v>
      </c>
      <c r="F366" s="36">
        <v>109.78</v>
      </c>
      <c r="G366" s="39">
        <v>130.1</v>
      </c>
      <c r="H366" s="45">
        <v>144.13999999999999</v>
      </c>
      <c r="I366" s="36">
        <v>123.86</v>
      </c>
      <c r="J366" s="36">
        <v>39.869999999999997</v>
      </c>
      <c r="K366" s="46">
        <v>116.17</v>
      </c>
      <c r="L366" s="36">
        <v>85.02</v>
      </c>
      <c r="M366" s="47">
        <v>57.44</v>
      </c>
      <c r="N366" s="33">
        <v>666.5</v>
      </c>
      <c r="O366" s="47">
        <v>22.81</v>
      </c>
      <c r="P366" s="33">
        <v>93.45</v>
      </c>
      <c r="Q366" s="47">
        <v>58.47</v>
      </c>
      <c r="R366" s="33">
        <v>12.33</v>
      </c>
      <c r="S366" s="33">
        <v>84.52</v>
      </c>
      <c r="T366" s="33">
        <v>57.7</v>
      </c>
      <c r="U366" s="33">
        <v>12.33</v>
      </c>
      <c r="V366" s="56">
        <v>26.75</v>
      </c>
      <c r="W366" s="38">
        <v>26.75</v>
      </c>
      <c r="X366" s="36">
        <v>10.55</v>
      </c>
      <c r="Y366" s="41">
        <v>36.97</v>
      </c>
      <c r="Z366" s="45">
        <v>86.7</v>
      </c>
      <c r="AA366" s="39">
        <v>741.2</v>
      </c>
      <c r="AB366" s="36">
        <v>178.85</v>
      </c>
      <c r="AC366" s="36">
        <v>16.670000000000002</v>
      </c>
      <c r="AD366" s="41">
        <v>32.86</v>
      </c>
      <c r="AE366" s="39">
        <v>148.6</v>
      </c>
      <c r="AG366" s="86">
        <v>2021</v>
      </c>
      <c r="AH366" s="86"/>
      <c r="AI366" s="87">
        <f t="shared" si="74"/>
        <v>339.9666666666667</v>
      </c>
      <c r="AJ366" s="88">
        <f t="shared" si="75"/>
        <v>374.12166666666667</v>
      </c>
      <c r="AK366" s="89">
        <f t="shared" si="76"/>
        <v>243.6792857142857</v>
      </c>
      <c r="AL366" s="90">
        <f t="shared" si="77"/>
        <v>182.84620689655173</v>
      </c>
      <c r="AN366" s="86">
        <v>2021</v>
      </c>
      <c r="AO366" s="91">
        <f t="shared" si="70"/>
        <v>-2.7551720756936976E-3</v>
      </c>
      <c r="AP366" s="92">
        <f t="shared" si="71"/>
        <v>4.009390884427992E-4</v>
      </c>
      <c r="AQ366" s="93">
        <f t="shared" si="72"/>
        <v>-4.1916922418510358E-4</v>
      </c>
      <c r="AR366" s="94">
        <f t="shared" si="73"/>
        <v>1.3936717120473776E-3</v>
      </c>
      <c r="AS366" s="7">
        <f t="shared" si="78"/>
        <v>3.6640730837377029E-3</v>
      </c>
      <c r="AU366" s="86">
        <v>2021</v>
      </c>
      <c r="AV366" s="91">
        <f t="shared" si="79"/>
        <v>-9.3249150072850558E-3</v>
      </c>
      <c r="AW366" s="92">
        <f t="shared" si="80"/>
        <v>-4.2452202457524835E-3</v>
      </c>
      <c r="AX366" s="93">
        <f t="shared" si="81"/>
        <v>-4.2526736094896265E-3</v>
      </c>
      <c r="AY366" s="94">
        <f t="shared" si="82"/>
        <v>-3.6546479794211336E-3</v>
      </c>
      <c r="AZ366" s="7">
        <f t="shared" si="83"/>
        <v>-1.3005044661452754E-3</v>
      </c>
    </row>
    <row r="367" spans="1:52" x14ac:dyDescent="0.25">
      <c r="A367" s="7">
        <v>365</v>
      </c>
      <c r="B367" s="82">
        <v>6497.39</v>
      </c>
      <c r="C367" s="43">
        <v>651.20000000000005</v>
      </c>
      <c r="D367" s="35">
        <v>376.4</v>
      </c>
      <c r="E367" s="41">
        <v>1158.5</v>
      </c>
      <c r="F367" s="36">
        <v>109.92</v>
      </c>
      <c r="G367" s="39">
        <v>130.63999999999999</v>
      </c>
      <c r="H367" s="45">
        <v>143.74</v>
      </c>
      <c r="I367" s="36">
        <v>122.52</v>
      </c>
      <c r="J367" s="36">
        <v>39.68</v>
      </c>
      <c r="K367" s="46">
        <v>116.46</v>
      </c>
      <c r="L367" s="36">
        <v>85.61</v>
      </c>
      <c r="M367" s="47">
        <v>57.11</v>
      </c>
      <c r="N367" s="33">
        <v>671</v>
      </c>
      <c r="O367" s="47">
        <v>22.84</v>
      </c>
      <c r="P367" s="33">
        <v>93.45</v>
      </c>
      <c r="Q367" s="47">
        <v>58.86</v>
      </c>
      <c r="R367" s="33">
        <v>12.37</v>
      </c>
      <c r="S367" s="33">
        <v>84.5</v>
      </c>
      <c r="T367" s="33">
        <v>58.26</v>
      </c>
      <c r="U367" s="33">
        <v>12.31</v>
      </c>
      <c r="V367" s="56">
        <v>26.52</v>
      </c>
      <c r="W367" s="38">
        <v>26.52</v>
      </c>
      <c r="X367" s="36">
        <v>10.51</v>
      </c>
      <c r="Y367" s="41">
        <v>37.43</v>
      </c>
      <c r="Z367" s="45">
        <v>87.72</v>
      </c>
      <c r="AA367" s="39">
        <v>735.7</v>
      </c>
      <c r="AB367" s="36">
        <v>179.65</v>
      </c>
      <c r="AC367" s="36">
        <v>17.149999999999999</v>
      </c>
      <c r="AD367" s="41">
        <v>32.61</v>
      </c>
      <c r="AE367" s="39">
        <v>150.75</v>
      </c>
      <c r="AG367" s="86">
        <v>2021</v>
      </c>
      <c r="AH367" s="86"/>
      <c r="AI367" s="87">
        <f t="shared" si="74"/>
        <v>339.03000000000003</v>
      </c>
      <c r="AJ367" s="88">
        <f t="shared" si="75"/>
        <v>374.2716666666667</v>
      </c>
      <c r="AK367" s="89">
        <f t="shared" si="76"/>
        <v>243.57714285714286</v>
      </c>
      <c r="AL367" s="90">
        <f t="shared" si="77"/>
        <v>183.10103448275862</v>
      </c>
      <c r="AN367" s="86">
        <v>2021</v>
      </c>
      <c r="AO367" s="91">
        <f t="shared" si="70"/>
        <v>-3.0872390840535674E-3</v>
      </c>
      <c r="AP367" s="92">
        <f t="shared" si="71"/>
        <v>2.8766982984728476E-3</v>
      </c>
      <c r="AQ367" s="93">
        <f t="shared" si="72"/>
        <v>4.5600103223383988E-3</v>
      </c>
      <c r="AR367" s="94">
        <f t="shared" si="73"/>
        <v>4.4011879629298695E-3</v>
      </c>
      <c r="AS367" s="7">
        <f t="shared" si="78"/>
        <v>-1.7837931846480118E-3</v>
      </c>
      <c r="AU367" s="86">
        <v>2021</v>
      </c>
      <c r="AV367" s="91">
        <f t="shared" si="79"/>
        <v>-2.7551720756936976E-3</v>
      </c>
      <c r="AW367" s="92">
        <f t="shared" si="80"/>
        <v>4.009390884427992E-4</v>
      </c>
      <c r="AX367" s="93">
        <f t="shared" si="81"/>
        <v>-4.1916922418510358E-4</v>
      </c>
      <c r="AY367" s="94">
        <f t="shared" si="82"/>
        <v>1.3936717120473776E-3</v>
      </c>
      <c r="AZ367" s="7">
        <f t="shared" si="83"/>
        <v>3.6640730837377029E-3</v>
      </c>
    </row>
    <row r="368" spans="1:52" x14ac:dyDescent="0.25">
      <c r="A368" s="7">
        <v>366</v>
      </c>
      <c r="B368" s="82">
        <v>6485.8</v>
      </c>
      <c r="C368" s="43">
        <v>657.3</v>
      </c>
      <c r="D368" s="35">
        <v>378.75</v>
      </c>
      <c r="E368" s="41">
        <v>1168</v>
      </c>
      <c r="F368" s="36">
        <v>111.32</v>
      </c>
      <c r="G368" s="39">
        <v>130.5</v>
      </c>
      <c r="H368" s="45">
        <v>145.58000000000001</v>
      </c>
      <c r="I368" s="36">
        <v>123.56</v>
      </c>
      <c r="J368" s="36">
        <v>39.49</v>
      </c>
      <c r="K368" s="46">
        <v>116.53</v>
      </c>
      <c r="L368" s="36">
        <v>85.71</v>
      </c>
      <c r="M368" s="47">
        <v>57.57</v>
      </c>
      <c r="N368" s="33">
        <v>671.5</v>
      </c>
      <c r="O368" s="47">
        <v>22.99</v>
      </c>
      <c r="P368" s="33">
        <v>93.91</v>
      </c>
      <c r="Q368" s="47">
        <v>58.87</v>
      </c>
      <c r="R368" s="33">
        <v>12.49</v>
      </c>
      <c r="S368" s="33">
        <v>85.68</v>
      </c>
      <c r="T368" s="33">
        <v>57.47</v>
      </c>
      <c r="U368" s="33">
        <v>12.39</v>
      </c>
      <c r="V368" s="56">
        <v>26.74</v>
      </c>
      <c r="W368" s="38">
        <v>26.74</v>
      </c>
      <c r="X368" s="36">
        <v>10.52</v>
      </c>
      <c r="Y368" s="41">
        <v>37.06</v>
      </c>
      <c r="Z368" s="45">
        <v>87.96</v>
      </c>
      <c r="AA368" s="39">
        <v>733</v>
      </c>
      <c r="AB368" s="36">
        <v>180.7</v>
      </c>
      <c r="AC368" s="36">
        <v>17.440000000000001</v>
      </c>
      <c r="AD368" s="41">
        <v>33.08</v>
      </c>
      <c r="AE368" s="39">
        <v>150.44999999999999</v>
      </c>
      <c r="AG368" s="86">
        <v>2021</v>
      </c>
      <c r="AH368" s="86"/>
      <c r="AI368" s="87">
        <f t="shared" si="74"/>
        <v>337.98333333333335</v>
      </c>
      <c r="AJ368" s="88">
        <f t="shared" si="75"/>
        <v>375.3483333333333</v>
      </c>
      <c r="AK368" s="89">
        <f t="shared" si="76"/>
        <v>244.68785714285713</v>
      </c>
      <c r="AL368" s="90">
        <f t="shared" si="77"/>
        <v>183.90689655172415</v>
      </c>
      <c r="AN368" s="86">
        <v>2021</v>
      </c>
      <c r="AO368" s="91">
        <f t="shared" si="70"/>
        <v>1.0759899403323772E-2</v>
      </c>
      <c r="AP368" s="92">
        <f t="shared" si="71"/>
        <v>1.1180725459462229E-2</v>
      </c>
      <c r="AQ368" s="93">
        <f t="shared" si="72"/>
        <v>8.4977069911229882E-3</v>
      </c>
      <c r="AR368" s="94">
        <f t="shared" si="73"/>
        <v>6.1669135432097484E-3</v>
      </c>
      <c r="AS368" s="7">
        <f t="shared" si="78"/>
        <v>8.4661876715285481E-3</v>
      </c>
      <c r="AU368" s="86">
        <v>2021</v>
      </c>
      <c r="AV368" s="91">
        <f t="shared" si="79"/>
        <v>-3.0872390840535674E-3</v>
      </c>
      <c r="AW368" s="92">
        <f t="shared" si="80"/>
        <v>2.8766982984728476E-3</v>
      </c>
      <c r="AX368" s="93">
        <f t="shared" si="81"/>
        <v>4.5600103223383988E-3</v>
      </c>
      <c r="AY368" s="94">
        <f t="shared" si="82"/>
        <v>4.4011879629298695E-3</v>
      </c>
      <c r="AZ368" s="7">
        <f t="shared" si="83"/>
        <v>-1.7837931846480118E-3</v>
      </c>
    </row>
    <row r="369" spans="1:52" x14ac:dyDescent="0.25">
      <c r="A369" s="7">
        <v>367</v>
      </c>
      <c r="B369" s="82">
        <v>6540.71</v>
      </c>
      <c r="C369" s="43">
        <v>659.7</v>
      </c>
      <c r="D369" s="35">
        <v>380.8</v>
      </c>
      <c r="E369" s="41">
        <v>1182</v>
      </c>
      <c r="F369" s="36">
        <v>110.5</v>
      </c>
      <c r="G369" s="39">
        <v>131.96</v>
      </c>
      <c r="H369" s="45">
        <v>146.96</v>
      </c>
      <c r="I369" s="36">
        <v>123.9</v>
      </c>
      <c r="J369" s="36">
        <v>39.64</v>
      </c>
      <c r="K369" s="46">
        <v>116.41</v>
      </c>
      <c r="L369" s="36">
        <v>84.87</v>
      </c>
      <c r="M369" s="47">
        <v>56.68</v>
      </c>
      <c r="N369" s="33">
        <v>675</v>
      </c>
      <c r="O369" s="47">
        <v>22.9</v>
      </c>
      <c r="P369" s="33">
        <v>94.17</v>
      </c>
      <c r="Q369" s="47">
        <v>59.33</v>
      </c>
      <c r="R369" s="33">
        <v>12.26</v>
      </c>
      <c r="S369" s="33">
        <v>85.94</v>
      </c>
      <c r="T369" s="33">
        <v>57.7</v>
      </c>
      <c r="U369" s="33">
        <v>12.34</v>
      </c>
      <c r="V369" s="56">
        <v>26.31</v>
      </c>
      <c r="W369" s="38">
        <v>26.31</v>
      </c>
      <c r="X369" s="36">
        <v>10.5</v>
      </c>
      <c r="Y369" s="41">
        <v>37.520000000000003</v>
      </c>
      <c r="Z369" s="45">
        <v>89.18</v>
      </c>
      <c r="AA369" s="39">
        <v>742</v>
      </c>
      <c r="AB369" s="36">
        <v>180.1</v>
      </c>
      <c r="AC369" s="36">
        <v>17.420000000000002</v>
      </c>
      <c r="AD369" s="41">
        <v>32.89</v>
      </c>
      <c r="AE369" s="39">
        <v>150.9</v>
      </c>
      <c r="AG369" s="86">
        <v>2021</v>
      </c>
      <c r="AH369" s="86"/>
      <c r="AI369" s="87">
        <f t="shared" si="74"/>
        <v>341.62000000000006</v>
      </c>
      <c r="AJ369" s="88">
        <f t="shared" si="75"/>
        <v>379.54500000000002</v>
      </c>
      <c r="AK369" s="89">
        <f t="shared" si="76"/>
        <v>246.76714285714289</v>
      </c>
      <c r="AL369" s="90">
        <f t="shared" si="77"/>
        <v>185.04103448275865</v>
      </c>
      <c r="AN369" s="86">
        <v>2021</v>
      </c>
      <c r="AO369" s="91">
        <f t="shared" si="70"/>
        <v>1.7563374509688126E-3</v>
      </c>
      <c r="AP369" s="92">
        <f t="shared" si="71"/>
        <v>5.6383301057845213E-3</v>
      </c>
      <c r="AQ369" s="93">
        <f t="shared" si="72"/>
        <v>3.9105692468897934E-3</v>
      </c>
      <c r="AR369" s="94">
        <f t="shared" si="73"/>
        <v>4.2562786632601374E-3</v>
      </c>
      <c r="AS369" s="7">
        <f t="shared" si="78"/>
        <v>-1.1222023297165209E-3</v>
      </c>
      <c r="AU369" s="86">
        <v>2021</v>
      </c>
      <c r="AV369" s="91">
        <f t="shared" si="79"/>
        <v>1.0759899403323772E-2</v>
      </c>
      <c r="AW369" s="92">
        <f t="shared" si="80"/>
        <v>1.1180725459462229E-2</v>
      </c>
      <c r="AX369" s="93">
        <f t="shared" si="81"/>
        <v>8.4977069911229882E-3</v>
      </c>
      <c r="AY369" s="94">
        <f t="shared" si="82"/>
        <v>6.1669135432097484E-3</v>
      </c>
      <c r="AZ369" s="7">
        <f t="shared" si="83"/>
        <v>8.4661876715285481E-3</v>
      </c>
    </row>
    <row r="370" spans="1:52" x14ac:dyDescent="0.25">
      <c r="A370" s="7">
        <v>368</v>
      </c>
      <c r="B370" s="82">
        <v>6533.37</v>
      </c>
      <c r="C370" s="43">
        <v>662.5</v>
      </c>
      <c r="D370" s="35">
        <v>382</v>
      </c>
      <c r="E370" s="41">
        <v>1193</v>
      </c>
      <c r="F370" s="36">
        <v>110.6</v>
      </c>
      <c r="G370" s="39">
        <v>131.76</v>
      </c>
      <c r="H370" s="45">
        <v>146.4</v>
      </c>
      <c r="I370" s="36">
        <v>124.66</v>
      </c>
      <c r="J370" s="36">
        <v>40.020000000000003</v>
      </c>
      <c r="K370" s="46">
        <v>117.34</v>
      </c>
      <c r="L370" s="36">
        <v>86.03</v>
      </c>
      <c r="M370" s="47">
        <v>56.23</v>
      </c>
      <c r="N370" s="33">
        <v>679.5</v>
      </c>
      <c r="O370" s="47">
        <v>22.46</v>
      </c>
      <c r="P370" s="33">
        <v>95.64</v>
      </c>
      <c r="Q370" s="47">
        <v>58.81</v>
      </c>
      <c r="R370" s="33">
        <v>12.1</v>
      </c>
      <c r="S370" s="33">
        <v>86.18</v>
      </c>
      <c r="T370" s="33">
        <v>56.96</v>
      </c>
      <c r="U370" s="33">
        <v>12.29</v>
      </c>
      <c r="V370" s="56">
        <v>26.18</v>
      </c>
      <c r="W370" s="38">
        <v>26.18</v>
      </c>
      <c r="X370" s="36">
        <v>10.59</v>
      </c>
      <c r="Y370" s="41">
        <v>37.82</v>
      </c>
      <c r="Z370" s="45">
        <v>88.22</v>
      </c>
      <c r="AA370" s="39">
        <v>744.6</v>
      </c>
      <c r="AB370" s="36">
        <v>180.8</v>
      </c>
      <c r="AC370" s="36">
        <v>17.23</v>
      </c>
      <c r="AD370" s="41">
        <v>32.630000000000003</v>
      </c>
      <c r="AE370" s="39">
        <v>150.30000000000001</v>
      </c>
      <c r="AG370" s="86">
        <v>2021</v>
      </c>
      <c r="AH370" s="86"/>
      <c r="AI370" s="87">
        <f t="shared" si="74"/>
        <v>342.22</v>
      </c>
      <c r="AJ370" s="88">
        <f t="shared" si="75"/>
        <v>381.685</v>
      </c>
      <c r="AK370" s="89">
        <f t="shared" si="76"/>
        <v>247.73214285714289</v>
      </c>
      <c r="AL370" s="90">
        <f t="shared" si="77"/>
        <v>185.8286206896552</v>
      </c>
      <c r="AN370" s="86">
        <v>2021</v>
      </c>
      <c r="AO370" s="91">
        <f t="shared" si="70"/>
        <v>-3.9058695186331735E-3</v>
      </c>
      <c r="AP370" s="92">
        <f t="shared" si="71"/>
        <v>-5.7115160407143683E-3</v>
      </c>
      <c r="AQ370" s="93">
        <f t="shared" si="72"/>
        <v>-5.322569018957812E-3</v>
      </c>
      <c r="AR370" s="94">
        <f t="shared" si="73"/>
        <v>-6.0586042386108121E-3</v>
      </c>
      <c r="AS370" s="7">
        <f t="shared" si="78"/>
        <v>-1.0928510095096907E-3</v>
      </c>
      <c r="AU370" s="86">
        <v>2021</v>
      </c>
      <c r="AV370" s="91">
        <f t="shared" si="79"/>
        <v>1.7563374509688126E-3</v>
      </c>
      <c r="AW370" s="92">
        <f t="shared" si="80"/>
        <v>5.6383301057845213E-3</v>
      </c>
      <c r="AX370" s="93">
        <f t="shared" si="81"/>
        <v>3.9105692468897934E-3</v>
      </c>
      <c r="AY370" s="94">
        <f t="shared" si="82"/>
        <v>4.2562786632601374E-3</v>
      </c>
      <c r="AZ370" s="7">
        <f t="shared" si="83"/>
        <v>-1.1222023297165209E-3</v>
      </c>
    </row>
    <row r="371" spans="1:52" x14ac:dyDescent="0.25">
      <c r="A371" s="7">
        <v>369</v>
      </c>
      <c r="B371" s="82">
        <v>6526.23</v>
      </c>
      <c r="C371" s="43">
        <v>657.7</v>
      </c>
      <c r="D371" s="35">
        <v>382</v>
      </c>
      <c r="E371" s="41">
        <v>1184</v>
      </c>
      <c r="F371" s="36">
        <v>110.52</v>
      </c>
      <c r="G371" s="39">
        <v>130.69999999999999</v>
      </c>
      <c r="H371" s="45">
        <v>146.32</v>
      </c>
      <c r="I371" s="36">
        <v>123.12</v>
      </c>
      <c r="J371" s="36">
        <v>39.82</v>
      </c>
      <c r="K371" s="46">
        <v>116.79</v>
      </c>
      <c r="L371" s="36">
        <v>87.73</v>
      </c>
      <c r="M371" s="47">
        <v>56.09</v>
      </c>
      <c r="N371" s="33">
        <v>668.5</v>
      </c>
      <c r="O371" s="47">
        <v>22.31</v>
      </c>
      <c r="P371" s="33">
        <v>94.1</v>
      </c>
      <c r="Q371" s="47">
        <v>59.05</v>
      </c>
      <c r="R371" s="33">
        <v>12.39</v>
      </c>
      <c r="S371" s="33">
        <v>85.96</v>
      </c>
      <c r="T371" s="33">
        <v>56.64</v>
      </c>
      <c r="U371" s="33">
        <v>12.21</v>
      </c>
      <c r="V371" s="56">
        <v>26.4</v>
      </c>
      <c r="W371" s="38">
        <v>26.4</v>
      </c>
      <c r="X371" s="36">
        <v>10.45</v>
      </c>
      <c r="Y371" s="41">
        <v>37.79</v>
      </c>
      <c r="Z371" s="45">
        <v>88.1</v>
      </c>
      <c r="AA371" s="39">
        <v>739.2</v>
      </c>
      <c r="AB371" s="36">
        <v>179.75</v>
      </c>
      <c r="AC371" s="36">
        <v>17</v>
      </c>
      <c r="AD371" s="41">
        <v>32.590000000000003</v>
      </c>
      <c r="AE371" s="39">
        <v>152.75</v>
      </c>
      <c r="AG371" s="86">
        <v>2021</v>
      </c>
      <c r="AH371" s="86"/>
      <c r="AI371" s="87">
        <f t="shared" si="74"/>
        <v>340.88333333333338</v>
      </c>
      <c r="AJ371" s="88">
        <f t="shared" si="75"/>
        <v>379.50499999999994</v>
      </c>
      <c r="AK371" s="89">
        <f t="shared" si="76"/>
        <v>246.41357142857143</v>
      </c>
      <c r="AL371" s="90">
        <f t="shared" si="77"/>
        <v>184.70275862068965</v>
      </c>
      <c r="AN371" s="86">
        <v>2021</v>
      </c>
      <c r="AO371" s="91">
        <f t="shared" si="70"/>
        <v>7.6174644306457786E-3</v>
      </c>
      <c r="AP371" s="92">
        <f t="shared" si="71"/>
        <v>9.6441417109131167E-3</v>
      </c>
      <c r="AQ371" s="93">
        <f t="shared" si="72"/>
        <v>9.9774189153544537E-3</v>
      </c>
      <c r="AR371" s="94">
        <f t="shared" si="73"/>
        <v>1.0574305781143269E-2</v>
      </c>
      <c r="AS371" s="7">
        <f t="shared" si="78"/>
        <v>3.6161765674823545E-3</v>
      </c>
      <c r="AU371" s="86">
        <v>2021</v>
      </c>
      <c r="AV371" s="91">
        <f t="shared" si="79"/>
        <v>-3.9058695186331735E-3</v>
      </c>
      <c r="AW371" s="92">
        <f t="shared" si="80"/>
        <v>-5.7115160407143683E-3</v>
      </c>
      <c r="AX371" s="93">
        <f t="shared" si="81"/>
        <v>-5.322569018957812E-3</v>
      </c>
      <c r="AY371" s="94">
        <f t="shared" si="82"/>
        <v>-6.0586042386108121E-3</v>
      </c>
      <c r="AZ371" s="7">
        <f t="shared" si="83"/>
        <v>-1.0928510095096907E-3</v>
      </c>
    </row>
    <row r="372" spans="1:52" x14ac:dyDescent="0.25">
      <c r="A372" s="7">
        <v>370</v>
      </c>
      <c r="B372" s="82">
        <v>6549.83</v>
      </c>
      <c r="C372" s="43">
        <v>668.1</v>
      </c>
      <c r="D372" s="35">
        <v>384.05</v>
      </c>
      <c r="E372" s="41">
        <v>1197.5</v>
      </c>
      <c r="F372" s="36">
        <v>112.36</v>
      </c>
      <c r="G372" s="39">
        <v>130.13999999999999</v>
      </c>
      <c r="H372" s="45">
        <v>148.41999999999999</v>
      </c>
      <c r="I372" s="36">
        <v>123.64</v>
      </c>
      <c r="J372" s="36">
        <v>40.33</v>
      </c>
      <c r="K372" s="46">
        <v>116.26</v>
      </c>
      <c r="L372" s="36">
        <v>88.42</v>
      </c>
      <c r="M372" s="47">
        <v>56.32</v>
      </c>
      <c r="N372" s="33">
        <v>685</v>
      </c>
      <c r="O372" s="47">
        <v>22.41</v>
      </c>
      <c r="P372" s="33">
        <v>95.01</v>
      </c>
      <c r="Q372" s="47">
        <v>59.37</v>
      </c>
      <c r="R372" s="33">
        <v>12.42</v>
      </c>
      <c r="S372" s="33">
        <v>86.04</v>
      </c>
      <c r="T372" s="33">
        <v>56.76</v>
      </c>
      <c r="U372" s="33">
        <v>12.32</v>
      </c>
      <c r="V372" s="56">
        <v>26.38</v>
      </c>
      <c r="W372" s="38">
        <v>26.38</v>
      </c>
      <c r="X372" s="36">
        <v>10.41</v>
      </c>
      <c r="Y372" s="41">
        <v>38.46</v>
      </c>
      <c r="Z372" s="45">
        <v>87.96</v>
      </c>
      <c r="AA372" s="39">
        <v>742.9</v>
      </c>
      <c r="AB372" s="36">
        <v>178.5</v>
      </c>
      <c r="AC372" s="36">
        <v>17.170000000000002</v>
      </c>
      <c r="AD372" s="41">
        <v>32.590000000000003</v>
      </c>
      <c r="AE372" s="39">
        <v>157.4</v>
      </c>
      <c r="AG372" s="86">
        <v>2021</v>
      </c>
      <c r="AH372" s="86"/>
      <c r="AI372" s="87">
        <f t="shared" si="74"/>
        <v>343.48</v>
      </c>
      <c r="AJ372" s="88">
        <f t="shared" si="75"/>
        <v>383.16500000000002</v>
      </c>
      <c r="AK372" s="89">
        <f t="shared" si="76"/>
        <v>248.8721428571429</v>
      </c>
      <c r="AL372" s="90">
        <f t="shared" si="77"/>
        <v>186.65586206896552</v>
      </c>
      <c r="AN372" s="86">
        <v>2021</v>
      </c>
      <c r="AO372" s="91">
        <f t="shared" si="70"/>
        <v>2.0961919180155189E-3</v>
      </c>
      <c r="AP372" s="92">
        <f t="shared" si="71"/>
        <v>3.3927942270300118E-4</v>
      </c>
      <c r="AQ372" s="93">
        <f t="shared" si="72"/>
        <v>1.6818733658417713E-3</v>
      </c>
      <c r="AR372" s="94">
        <f t="shared" si="73"/>
        <v>2.4274804083487932E-3</v>
      </c>
      <c r="AS372" s="7">
        <f t="shared" si="78"/>
        <v>7.5482875128057535E-3</v>
      </c>
      <c r="AU372" s="86">
        <v>2021</v>
      </c>
      <c r="AV372" s="91">
        <f t="shared" si="79"/>
        <v>7.6174644306457786E-3</v>
      </c>
      <c r="AW372" s="92">
        <f t="shared" si="80"/>
        <v>9.6441417109131167E-3</v>
      </c>
      <c r="AX372" s="93">
        <f t="shared" si="81"/>
        <v>9.9774189153544537E-3</v>
      </c>
      <c r="AY372" s="94">
        <f t="shared" si="82"/>
        <v>1.0574305781143269E-2</v>
      </c>
      <c r="AZ372" s="7">
        <f t="shared" si="83"/>
        <v>3.6161765674823545E-3</v>
      </c>
    </row>
    <row r="373" spans="1:52" x14ac:dyDescent="0.25">
      <c r="A373" s="7">
        <v>371</v>
      </c>
      <c r="B373" s="82">
        <v>6599.27</v>
      </c>
      <c r="C373" s="43">
        <v>672.6</v>
      </c>
      <c r="D373" s="35">
        <v>384.55</v>
      </c>
      <c r="E373" s="41">
        <v>1196</v>
      </c>
      <c r="F373" s="36">
        <v>112.4</v>
      </c>
      <c r="G373" s="39">
        <v>130.1</v>
      </c>
      <c r="H373" s="45">
        <v>148.5</v>
      </c>
      <c r="I373" s="36">
        <v>123.1</v>
      </c>
      <c r="J373" s="36">
        <v>40.89</v>
      </c>
      <c r="K373" s="46">
        <v>116.41</v>
      </c>
      <c r="L373" s="36">
        <v>88.41</v>
      </c>
      <c r="M373" s="47">
        <v>56.45</v>
      </c>
      <c r="N373" s="33">
        <v>692</v>
      </c>
      <c r="O373" s="47">
        <v>22.48</v>
      </c>
      <c r="P373" s="33">
        <v>96.01</v>
      </c>
      <c r="Q373" s="47">
        <v>59.48</v>
      </c>
      <c r="R373" s="33">
        <v>12.46</v>
      </c>
      <c r="S373" s="33">
        <v>86.1</v>
      </c>
      <c r="T373" s="33">
        <v>56.74</v>
      </c>
      <c r="U373" s="33">
        <v>12.31</v>
      </c>
      <c r="V373" s="56">
        <v>26.38</v>
      </c>
      <c r="W373" s="38">
        <v>26.38</v>
      </c>
      <c r="X373" s="36">
        <v>10.45</v>
      </c>
      <c r="Y373" s="41">
        <v>38.89</v>
      </c>
      <c r="Z373" s="45">
        <v>88</v>
      </c>
      <c r="AA373" s="39">
        <v>744</v>
      </c>
      <c r="AB373" s="36">
        <v>177.35</v>
      </c>
      <c r="AC373" s="36">
        <v>16.940000000000001</v>
      </c>
      <c r="AD373" s="41">
        <v>32.28</v>
      </c>
      <c r="AE373" s="39">
        <v>158.5</v>
      </c>
      <c r="AG373" s="86">
        <v>2021</v>
      </c>
      <c r="AH373" s="86"/>
      <c r="AI373" s="87">
        <f t="shared" si="74"/>
        <v>344.2</v>
      </c>
      <c r="AJ373" s="88">
        <f t="shared" si="75"/>
        <v>383.29500000000002</v>
      </c>
      <c r="AK373" s="89">
        <f t="shared" si="76"/>
        <v>249.2907142857143</v>
      </c>
      <c r="AL373" s="90">
        <f t="shared" si="77"/>
        <v>187.10896551724139</v>
      </c>
      <c r="AN373" s="86">
        <v>2021</v>
      </c>
      <c r="AO373" s="91">
        <f t="shared" si="70"/>
        <v>7.3891148557040992E-3</v>
      </c>
      <c r="AP373" s="92">
        <f t="shared" si="71"/>
        <v>6.5093465868326077E-3</v>
      </c>
      <c r="AQ373" s="93">
        <f t="shared" si="72"/>
        <v>6.8909792640260469E-3</v>
      </c>
      <c r="AR373" s="94">
        <f t="shared" si="73"/>
        <v>5.5343004998010372E-3</v>
      </c>
      <c r="AS373" s="7">
        <f t="shared" si="78"/>
        <v>5.3308926593394999E-3</v>
      </c>
      <c r="AU373" s="86">
        <v>2021</v>
      </c>
      <c r="AV373" s="91">
        <f t="shared" si="79"/>
        <v>2.0961919180155189E-3</v>
      </c>
      <c r="AW373" s="92">
        <f t="shared" si="80"/>
        <v>3.3927942270300118E-4</v>
      </c>
      <c r="AX373" s="93">
        <f t="shared" si="81"/>
        <v>1.6818733658417713E-3</v>
      </c>
      <c r="AY373" s="94">
        <f t="shared" si="82"/>
        <v>2.4274804083487932E-3</v>
      </c>
      <c r="AZ373" s="7">
        <f t="shared" si="83"/>
        <v>7.5482875128057535E-3</v>
      </c>
    </row>
    <row r="374" spans="1:52" x14ac:dyDescent="0.25">
      <c r="A374" s="7">
        <v>372</v>
      </c>
      <c r="B374" s="82">
        <v>6634.45</v>
      </c>
      <c r="C374" s="43">
        <v>677.8</v>
      </c>
      <c r="D374" s="35">
        <v>387.45</v>
      </c>
      <c r="E374" s="41">
        <v>1203</v>
      </c>
      <c r="F374" s="36">
        <v>113.18</v>
      </c>
      <c r="G374" s="39">
        <v>132.68</v>
      </c>
      <c r="H374" s="45">
        <v>147.96</v>
      </c>
      <c r="I374" s="36">
        <v>123.14</v>
      </c>
      <c r="J374" s="36">
        <v>40.92</v>
      </c>
      <c r="K374" s="46">
        <v>119.45</v>
      </c>
      <c r="L374" s="36">
        <v>88.38</v>
      </c>
      <c r="M374" s="47">
        <v>56.47</v>
      </c>
      <c r="N374" s="33">
        <v>693.5</v>
      </c>
      <c r="O374" s="47">
        <v>22.75</v>
      </c>
      <c r="P374" s="33">
        <v>95.73</v>
      </c>
      <c r="Q374" s="47">
        <v>59.3</v>
      </c>
      <c r="R374" s="33">
        <v>12.46</v>
      </c>
      <c r="S374" s="33">
        <v>86.14</v>
      </c>
      <c r="T374" s="33">
        <v>56.63</v>
      </c>
      <c r="U374" s="33">
        <v>12.33</v>
      </c>
      <c r="V374" s="56">
        <v>26.27</v>
      </c>
      <c r="W374" s="38">
        <v>26.27</v>
      </c>
      <c r="X374" s="36">
        <v>10.11</v>
      </c>
      <c r="Y374" s="41">
        <v>38.909999999999997</v>
      </c>
      <c r="Z374" s="45">
        <v>89.38</v>
      </c>
      <c r="AA374" s="39">
        <v>749.2</v>
      </c>
      <c r="AB374" s="36">
        <v>178.95</v>
      </c>
      <c r="AC374" s="36">
        <v>16.88</v>
      </c>
      <c r="AD374" s="41">
        <v>32.6</v>
      </c>
      <c r="AE374" s="39">
        <v>158.35</v>
      </c>
      <c r="AG374" s="86">
        <v>2021</v>
      </c>
      <c r="AH374" s="86"/>
      <c r="AI374" s="87">
        <f t="shared" si="74"/>
        <v>346.74333333333334</v>
      </c>
      <c r="AJ374" s="88">
        <f t="shared" si="75"/>
        <v>385.79</v>
      </c>
      <c r="AK374" s="89">
        <f t="shared" si="76"/>
        <v>251.0085714285714</v>
      </c>
      <c r="AL374" s="90">
        <f t="shared" si="77"/>
        <v>188.14448275862071</v>
      </c>
      <c r="AN374" s="86">
        <v>2021</v>
      </c>
      <c r="AO374" s="91">
        <f t="shared" si="70"/>
        <v>1.5958009286406415E-3</v>
      </c>
      <c r="AP374" s="92">
        <f t="shared" si="71"/>
        <v>1.4170057976272692E-3</v>
      </c>
      <c r="AQ374" s="93">
        <f t="shared" si="72"/>
        <v>2.265147462238294E-3</v>
      </c>
      <c r="AR374" s="94">
        <f t="shared" si="73"/>
        <v>3.1853729433905975E-3</v>
      </c>
      <c r="AS374" s="7">
        <f t="shared" si="78"/>
        <v>-3.1502234548457604E-4</v>
      </c>
      <c r="AU374" s="86">
        <v>2021</v>
      </c>
      <c r="AV374" s="91">
        <f t="shared" si="79"/>
        <v>7.3891148557040992E-3</v>
      </c>
      <c r="AW374" s="92">
        <f t="shared" si="80"/>
        <v>6.5093465868326077E-3</v>
      </c>
      <c r="AX374" s="93">
        <f t="shared" si="81"/>
        <v>6.8909792640260469E-3</v>
      </c>
      <c r="AY374" s="94">
        <f t="shared" si="82"/>
        <v>5.5343004998010372E-3</v>
      </c>
      <c r="AZ374" s="7">
        <f t="shared" si="83"/>
        <v>5.3308926593394999E-3</v>
      </c>
    </row>
    <row r="375" spans="1:52" x14ac:dyDescent="0.25">
      <c r="A375" s="7">
        <v>373</v>
      </c>
      <c r="B375" s="82">
        <v>6632.36</v>
      </c>
      <c r="C375" s="43">
        <v>682.3</v>
      </c>
      <c r="D375" s="35">
        <v>389.2</v>
      </c>
      <c r="E375" s="41">
        <v>1204</v>
      </c>
      <c r="F375" s="36">
        <v>114.08</v>
      </c>
      <c r="G375" s="39">
        <v>132.74</v>
      </c>
      <c r="H375" s="45">
        <v>148</v>
      </c>
      <c r="I375" s="36">
        <v>125.34</v>
      </c>
      <c r="J375" s="36">
        <v>40.950000000000003</v>
      </c>
      <c r="K375" s="46">
        <v>121.16</v>
      </c>
      <c r="L375" s="36">
        <v>88.49</v>
      </c>
      <c r="M375" s="47">
        <v>55.74</v>
      </c>
      <c r="N375" s="33">
        <v>697</v>
      </c>
      <c r="O375" s="47">
        <v>22.74</v>
      </c>
      <c r="P375" s="33">
        <v>95.81</v>
      </c>
      <c r="Q375" s="47">
        <v>59.34</v>
      </c>
      <c r="R375" s="33">
        <v>12.25</v>
      </c>
      <c r="S375" s="33">
        <v>86.08</v>
      </c>
      <c r="T375" s="33">
        <v>56.41</v>
      </c>
      <c r="U375" s="33">
        <v>12.24</v>
      </c>
      <c r="V375" s="56">
        <v>25.64</v>
      </c>
      <c r="W375" s="38">
        <v>25.64</v>
      </c>
      <c r="X375" s="36">
        <v>10.050000000000001</v>
      </c>
      <c r="Y375" s="41">
        <v>39.229999999999997</v>
      </c>
      <c r="Z375" s="45">
        <v>89.14</v>
      </c>
      <c r="AA375" s="39">
        <v>749.8</v>
      </c>
      <c r="AB375" s="36">
        <v>181.05</v>
      </c>
      <c r="AC375" s="36">
        <v>16.899999999999999</v>
      </c>
      <c r="AD375" s="41">
        <v>32.9</v>
      </c>
      <c r="AE375" s="39">
        <v>159.35</v>
      </c>
      <c r="AG375" s="86">
        <v>2021</v>
      </c>
      <c r="AH375" s="86"/>
      <c r="AI375" s="87">
        <f t="shared" si="74"/>
        <v>347.29666666666662</v>
      </c>
      <c r="AJ375" s="88">
        <f t="shared" si="75"/>
        <v>386.33666666666664</v>
      </c>
      <c r="AK375" s="89">
        <f t="shared" si="76"/>
        <v>251.57714285714289</v>
      </c>
      <c r="AL375" s="90">
        <f t="shared" si="77"/>
        <v>188.74379310344824</v>
      </c>
      <c r="AN375" s="86">
        <v>2021</v>
      </c>
      <c r="AO375" s="91">
        <f t="shared" si="70"/>
        <v>9.780303103014986E-3</v>
      </c>
      <c r="AP375" s="92">
        <f t="shared" si="71"/>
        <v>6.6694851640622527E-3</v>
      </c>
      <c r="AQ375" s="93">
        <f t="shared" si="72"/>
        <v>5.8800481533637858E-3</v>
      </c>
      <c r="AR375" s="94">
        <f t="shared" si="73"/>
        <v>4.664231936378091E-3</v>
      </c>
      <c r="AS375" s="7">
        <f t="shared" si="78"/>
        <v>-1.1006640170309867E-4</v>
      </c>
      <c r="AU375" s="86">
        <v>2021</v>
      </c>
      <c r="AV375" s="91">
        <f t="shared" si="79"/>
        <v>1.5958009286406415E-3</v>
      </c>
      <c r="AW375" s="92">
        <f t="shared" si="80"/>
        <v>1.4170057976272692E-3</v>
      </c>
      <c r="AX375" s="93">
        <f t="shared" si="81"/>
        <v>2.265147462238294E-3</v>
      </c>
      <c r="AY375" s="94">
        <f t="shared" si="82"/>
        <v>3.1853729433905975E-3</v>
      </c>
      <c r="AZ375" s="7">
        <f t="shared" si="83"/>
        <v>-3.1502234548457604E-4</v>
      </c>
    </row>
    <row r="376" spans="1:52" x14ac:dyDescent="0.25">
      <c r="A376" s="7">
        <v>374</v>
      </c>
      <c r="B376" s="82">
        <v>6631.63</v>
      </c>
      <c r="C376" s="43">
        <v>687.3</v>
      </c>
      <c r="D376" s="35">
        <v>391.4</v>
      </c>
      <c r="E376" s="41">
        <v>1209</v>
      </c>
      <c r="F376" s="36">
        <v>114.6</v>
      </c>
      <c r="G376" s="39">
        <v>132.68</v>
      </c>
      <c r="H376" s="45">
        <v>149.26</v>
      </c>
      <c r="I376" s="36">
        <v>126.24</v>
      </c>
      <c r="J376" s="36">
        <v>40.72</v>
      </c>
      <c r="K376" s="46">
        <v>120.21</v>
      </c>
      <c r="L376" s="36">
        <v>88.41</v>
      </c>
      <c r="M376" s="47">
        <v>56.31</v>
      </c>
      <c r="N376" s="33">
        <v>697.5</v>
      </c>
      <c r="O376" s="47">
        <v>22.89</v>
      </c>
      <c r="P376" s="33">
        <v>96.24</v>
      </c>
      <c r="Q376" s="47">
        <v>59.19</v>
      </c>
      <c r="R376" s="33">
        <v>12.3</v>
      </c>
      <c r="S376" s="33">
        <v>86.92</v>
      </c>
      <c r="T376" s="33">
        <v>56.38</v>
      </c>
      <c r="U376" s="33">
        <v>12.13</v>
      </c>
      <c r="V376" s="56">
        <v>25.89</v>
      </c>
      <c r="W376" s="38">
        <v>25.89</v>
      </c>
      <c r="X376" s="36">
        <v>10.02</v>
      </c>
      <c r="Y376" s="41">
        <v>39.31</v>
      </c>
      <c r="Z376" s="45">
        <v>88.26</v>
      </c>
      <c r="AA376" s="39">
        <v>758.7</v>
      </c>
      <c r="AB376" s="36">
        <v>180.6</v>
      </c>
      <c r="AC376" s="36">
        <v>16.96</v>
      </c>
      <c r="AD376" s="41">
        <v>33.090000000000003</v>
      </c>
      <c r="AE376" s="39">
        <v>160.69999999999999</v>
      </c>
      <c r="AG376" s="86">
        <v>2021</v>
      </c>
      <c r="AH376" s="86"/>
      <c r="AI376" s="87">
        <f t="shared" si="74"/>
        <v>350.69333333333338</v>
      </c>
      <c r="AJ376" s="88">
        <f t="shared" si="75"/>
        <v>388.91333333333324</v>
      </c>
      <c r="AK376" s="89">
        <f t="shared" si="76"/>
        <v>253.05642857142857</v>
      </c>
      <c r="AL376" s="90">
        <f t="shared" si="77"/>
        <v>189.62413793103448</v>
      </c>
      <c r="AN376" s="86">
        <v>2021</v>
      </c>
      <c r="AO376" s="91">
        <f t="shared" si="70"/>
        <v>-1.3164398144627967E-2</v>
      </c>
      <c r="AP376" s="92">
        <f t="shared" si="71"/>
        <v>-4.2683031352311268E-3</v>
      </c>
      <c r="AQ376" s="93">
        <f t="shared" si="72"/>
        <v>-6.3650399826124969E-3</v>
      </c>
      <c r="AR376" s="94">
        <f t="shared" si="73"/>
        <v>-8.1722463675874234E-3</v>
      </c>
      <c r="AS376" s="7">
        <f t="shared" si="78"/>
        <v>-1.0783170954953793E-2</v>
      </c>
      <c r="AU376" s="86">
        <v>2021</v>
      </c>
      <c r="AV376" s="91">
        <f t="shared" si="79"/>
        <v>9.780303103014986E-3</v>
      </c>
      <c r="AW376" s="92">
        <f t="shared" si="80"/>
        <v>6.6694851640622527E-3</v>
      </c>
      <c r="AX376" s="93">
        <f t="shared" si="81"/>
        <v>5.8800481533637858E-3</v>
      </c>
      <c r="AY376" s="94">
        <f t="shared" si="82"/>
        <v>4.664231936378091E-3</v>
      </c>
      <c r="AZ376" s="7">
        <f t="shared" si="83"/>
        <v>-1.1006640170309867E-4</v>
      </c>
    </row>
    <row r="377" spans="1:52" x14ac:dyDescent="0.25">
      <c r="A377" s="7">
        <v>375</v>
      </c>
      <c r="B377" s="82">
        <v>6560.12</v>
      </c>
      <c r="C377" s="43">
        <v>681.1</v>
      </c>
      <c r="D377" s="35">
        <v>390.3</v>
      </c>
      <c r="E377" s="41">
        <v>1213</v>
      </c>
      <c r="F377" s="36">
        <v>112.72</v>
      </c>
      <c r="G377" s="39">
        <v>131.68</v>
      </c>
      <c r="H377" s="45">
        <v>149.47999999999999</v>
      </c>
      <c r="I377" s="36">
        <v>124.78</v>
      </c>
      <c r="J377" s="36">
        <v>39.53</v>
      </c>
      <c r="K377" s="46">
        <v>119.5</v>
      </c>
      <c r="L377" s="36">
        <v>87.5</v>
      </c>
      <c r="M377" s="47">
        <v>53.74</v>
      </c>
      <c r="N377" s="33">
        <v>689.5</v>
      </c>
      <c r="O377" s="47">
        <v>22.05</v>
      </c>
      <c r="P377" s="33">
        <v>94.13</v>
      </c>
      <c r="Q377" s="47">
        <v>58.56</v>
      </c>
      <c r="R377" s="33">
        <v>11.8</v>
      </c>
      <c r="S377" s="33">
        <v>85.8</v>
      </c>
      <c r="T377" s="33">
        <v>55.49</v>
      </c>
      <c r="U377" s="33">
        <v>11.9</v>
      </c>
      <c r="V377" s="56">
        <v>25.01</v>
      </c>
      <c r="W377" s="38">
        <v>25.01</v>
      </c>
      <c r="X377" s="36">
        <v>9.89</v>
      </c>
      <c r="Y377" s="41">
        <v>39.450000000000003</v>
      </c>
      <c r="Z377" s="45">
        <v>87.28</v>
      </c>
      <c r="AA377" s="39">
        <v>750</v>
      </c>
      <c r="AB377" s="36">
        <v>179.1</v>
      </c>
      <c r="AC377" s="36">
        <v>16.47</v>
      </c>
      <c r="AD377" s="41">
        <v>32.840000000000003</v>
      </c>
      <c r="AE377" s="39">
        <v>156.55000000000001</v>
      </c>
      <c r="AG377" s="86">
        <v>2021</v>
      </c>
      <c r="AH377" s="86"/>
      <c r="AI377" s="87">
        <f t="shared" si="74"/>
        <v>346.07666666666665</v>
      </c>
      <c r="AJ377" s="88">
        <f t="shared" si="75"/>
        <v>387.25333333333339</v>
      </c>
      <c r="AK377" s="89">
        <f t="shared" si="76"/>
        <v>251.4457142857143</v>
      </c>
      <c r="AL377" s="90">
        <f t="shared" si="77"/>
        <v>188.07448275862069</v>
      </c>
      <c r="AN377" s="86">
        <v>2021</v>
      </c>
      <c r="AO377" s="91">
        <f t="shared" si="70"/>
        <v>1.1558132591044374E-2</v>
      </c>
      <c r="AP377" s="92">
        <f t="shared" si="71"/>
        <v>1.1301817931414401E-2</v>
      </c>
      <c r="AQ377" s="93">
        <f t="shared" si="72"/>
        <v>8.0250210212939859E-3</v>
      </c>
      <c r="AR377" s="94">
        <f t="shared" si="73"/>
        <v>6.7416430761105522E-3</v>
      </c>
      <c r="AS377" s="7">
        <f t="shared" si="78"/>
        <v>-7.3459022091058703E-3</v>
      </c>
      <c r="AU377" s="86">
        <v>2021</v>
      </c>
      <c r="AV377" s="91">
        <f t="shared" si="79"/>
        <v>-1.3164398144627967E-2</v>
      </c>
      <c r="AW377" s="92">
        <f t="shared" si="80"/>
        <v>-4.2683031352311268E-3</v>
      </c>
      <c r="AX377" s="93">
        <f t="shared" si="81"/>
        <v>-6.3650399826124969E-3</v>
      </c>
      <c r="AY377" s="94">
        <f t="shared" si="82"/>
        <v>-8.1722463675874234E-3</v>
      </c>
      <c r="AZ377" s="7">
        <f t="shared" si="83"/>
        <v>-1.0783170954953793E-2</v>
      </c>
    </row>
    <row r="378" spans="1:52" x14ac:dyDescent="0.25">
      <c r="A378" s="7">
        <v>376</v>
      </c>
      <c r="B378" s="82">
        <v>6511.93</v>
      </c>
      <c r="C378" s="43">
        <v>680.1</v>
      </c>
      <c r="D378" s="35">
        <v>389.25</v>
      </c>
      <c r="E378" s="41">
        <v>1225.5</v>
      </c>
      <c r="F378" s="36">
        <v>112.92</v>
      </c>
      <c r="G378" s="39">
        <v>134.38</v>
      </c>
      <c r="H378" s="45">
        <v>150.4</v>
      </c>
      <c r="I378" s="36">
        <v>125.94</v>
      </c>
      <c r="J378" s="36">
        <v>39.96</v>
      </c>
      <c r="K378" s="46">
        <v>122.48</v>
      </c>
      <c r="L378" s="36">
        <v>87.74</v>
      </c>
      <c r="M378" s="47">
        <v>53.86</v>
      </c>
      <c r="N378" s="33">
        <v>696</v>
      </c>
      <c r="O378" s="47">
        <v>21.83</v>
      </c>
      <c r="P378" s="33">
        <v>94.02</v>
      </c>
      <c r="Q378" s="47">
        <v>57.26</v>
      </c>
      <c r="R378" s="33">
        <v>11.83</v>
      </c>
      <c r="S378" s="33">
        <v>85.32</v>
      </c>
      <c r="T378" s="33">
        <v>56.31</v>
      </c>
      <c r="U378" s="33">
        <v>11.8</v>
      </c>
      <c r="V378" s="56">
        <v>24.84</v>
      </c>
      <c r="W378" s="38">
        <v>24.84</v>
      </c>
      <c r="X378" s="36">
        <v>9.9</v>
      </c>
      <c r="Y378" s="41">
        <v>39.65</v>
      </c>
      <c r="Z378" s="45">
        <v>87.94</v>
      </c>
      <c r="AA378" s="39">
        <v>759.2</v>
      </c>
      <c r="AB378" s="36">
        <v>179.6</v>
      </c>
      <c r="AC378" s="36">
        <v>17.010000000000002</v>
      </c>
      <c r="AD378" s="41">
        <v>34.4</v>
      </c>
      <c r="AE378" s="39">
        <v>156.65</v>
      </c>
      <c r="AG378" s="86">
        <v>2021</v>
      </c>
      <c r="AH378" s="86"/>
      <c r="AI378" s="87">
        <f t="shared" si="74"/>
        <v>350.07666666666665</v>
      </c>
      <c r="AJ378" s="88">
        <f t="shared" si="75"/>
        <v>391.63000000000005</v>
      </c>
      <c r="AK378" s="89">
        <f t="shared" si="76"/>
        <v>253.46357142857144</v>
      </c>
      <c r="AL378" s="90">
        <f t="shared" si="77"/>
        <v>189.34241379310342</v>
      </c>
      <c r="AN378" s="86">
        <v>2021</v>
      </c>
      <c r="AO378" s="91">
        <f t="shared" si="70"/>
        <v>4.3038191634213289E-3</v>
      </c>
      <c r="AP378" s="92">
        <f t="shared" si="71"/>
        <v>7.5751772506351452E-4</v>
      </c>
      <c r="AQ378" s="93">
        <f t="shared" si="72"/>
        <v>1.4146862468259814E-3</v>
      </c>
      <c r="AR378" s="94">
        <f t="shared" si="73"/>
        <v>1.7847614156473243E-4</v>
      </c>
      <c r="AS378" s="7">
        <f t="shared" si="78"/>
        <v>1.0990597257648609E-2</v>
      </c>
      <c r="AU378" s="86">
        <v>2021</v>
      </c>
      <c r="AV378" s="91">
        <f t="shared" si="79"/>
        <v>1.1558132591044374E-2</v>
      </c>
      <c r="AW378" s="92">
        <f t="shared" si="80"/>
        <v>1.1301817931414401E-2</v>
      </c>
      <c r="AX378" s="93">
        <f t="shared" si="81"/>
        <v>8.0250210212939859E-3</v>
      </c>
      <c r="AY378" s="94">
        <f t="shared" si="82"/>
        <v>6.7416430761105522E-3</v>
      </c>
      <c r="AZ378" s="7">
        <f t="shared" si="83"/>
        <v>-7.3459022091058703E-3</v>
      </c>
    </row>
    <row r="379" spans="1:52" x14ac:dyDescent="0.25">
      <c r="A379" s="7">
        <v>377</v>
      </c>
      <c r="B379" s="82">
        <v>6583.5</v>
      </c>
      <c r="C379" s="43">
        <v>681.2</v>
      </c>
      <c r="D379" s="35">
        <v>387.5</v>
      </c>
      <c r="E379" s="41">
        <v>1223</v>
      </c>
      <c r="F379" s="36">
        <v>112.64</v>
      </c>
      <c r="G379" s="39">
        <v>135.5</v>
      </c>
      <c r="H379" s="45">
        <v>150.02000000000001</v>
      </c>
      <c r="I379" s="36">
        <v>126.54</v>
      </c>
      <c r="J379" s="36">
        <v>40.21</v>
      </c>
      <c r="K379" s="46">
        <v>124.76</v>
      </c>
      <c r="L379" s="36">
        <v>87.25</v>
      </c>
      <c r="M379" s="47">
        <v>53.98</v>
      </c>
      <c r="N379" s="33">
        <v>692.5</v>
      </c>
      <c r="O379" s="47">
        <v>21.68</v>
      </c>
      <c r="P379" s="33">
        <v>94.29</v>
      </c>
      <c r="Q379" s="47">
        <v>57</v>
      </c>
      <c r="R379" s="33">
        <v>11.87</v>
      </c>
      <c r="S379" s="33">
        <v>85.68</v>
      </c>
      <c r="T379" s="33">
        <v>56.77</v>
      </c>
      <c r="U379" s="33">
        <v>11.73</v>
      </c>
      <c r="V379" s="56">
        <v>24.57</v>
      </c>
      <c r="W379" s="38">
        <v>24.57</v>
      </c>
      <c r="X379" s="36">
        <v>9.92</v>
      </c>
      <c r="Y379" s="41">
        <v>40.1</v>
      </c>
      <c r="Z379" s="45">
        <v>88.74</v>
      </c>
      <c r="AA379" s="39">
        <v>761.9</v>
      </c>
      <c r="AB379" s="36">
        <v>179.95</v>
      </c>
      <c r="AC379" s="36">
        <v>16.98</v>
      </c>
      <c r="AD379" s="41">
        <v>33.71</v>
      </c>
      <c r="AE379" s="39">
        <v>157.35</v>
      </c>
      <c r="AG379" s="86">
        <v>2021</v>
      </c>
      <c r="AH379" s="86"/>
      <c r="AI379" s="87">
        <f t="shared" si="74"/>
        <v>351.58333333333331</v>
      </c>
      <c r="AJ379" s="88">
        <f t="shared" si="75"/>
        <v>391.92666666666668</v>
      </c>
      <c r="AK379" s="89">
        <f t="shared" si="76"/>
        <v>253.82214285714284</v>
      </c>
      <c r="AL379" s="90">
        <f t="shared" si="77"/>
        <v>189.37620689655176</v>
      </c>
      <c r="AN379" s="86">
        <v>2021</v>
      </c>
      <c r="AO379" s="91">
        <f t="shared" si="70"/>
        <v>-2.2318084854230775E-2</v>
      </c>
      <c r="AP379" s="92">
        <f t="shared" si="71"/>
        <v>-1.7758424195002558E-2</v>
      </c>
      <c r="AQ379" s="93">
        <f t="shared" si="72"/>
        <v>-1.5007696615458886E-2</v>
      </c>
      <c r="AR379" s="94">
        <f t="shared" si="73"/>
        <v>-1.3605466950478276E-2</v>
      </c>
      <c r="AS379" s="7">
        <f t="shared" si="78"/>
        <v>-4.9259512417407598E-3</v>
      </c>
      <c r="AU379" s="86">
        <v>2021</v>
      </c>
      <c r="AV379" s="91">
        <f t="shared" si="79"/>
        <v>4.3038191634213289E-3</v>
      </c>
      <c r="AW379" s="92">
        <f t="shared" si="80"/>
        <v>7.5751772506351452E-4</v>
      </c>
      <c r="AX379" s="93">
        <f t="shared" si="81"/>
        <v>1.4146862468259814E-3</v>
      </c>
      <c r="AY379" s="94">
        <f t="shared" si="82"/>
        <v>1.7847614156473243E-4</v>
      </c>
      <c r="AZ379" s="7">
        <f t="shared" si="83"/>
        <v>1.0990597257648609E-2</v>
      </c>
    </row>
    <row r="380" spans="1:52" x14ac:dyDescent="0.25">
      <c r="A380" s="7">
        <v>378</v>
      </c>
      <c r="B380" s="82">
        <v>6551.07</v>
      </c>
      <c r="C380" s="43">
        <v>669.1</v>
      </c>
      <c r="D380" s="35">
        <v>381.45</v>
      </c>
      <c r="E380" s="41">
        <v>1205</v>
      </c>
      <c r="F380" s="36">
        <v>111.3</v>
      </c>
      <c r="G380" s="39">
        <v>134.46</v>
      </c>
      <c r="H380" s="45">
        <v>152.96</v>
      </c>
      <c r="I380" s="36">
        <v>123.9</v>
      </c>
      <c r="J380" s="36">
        <v>40.04</v>
      </c>
      <c r="K380" s="46">
        <v>123.14</v>
      </c>
      <c r="L380" s="36">
        <v>86.65</v>
      </c>
      <c r="M380" s="47">
        <v>53.48</v>
      </c>
      <c r="N380" s="33">
        <v>682</v>
      </c>
      <c r="O380" s="47">
        <v>21.42</v>
      </c>
      <c r="P380" s="33">
        <v>92.75</v>
      </c>
      <c r="Q380" s="47">
        <v>57</v>
      </c>
      <c r="R380" s="33">
        <v>11.74</v>
      </c>
      <c r="S380" s="33">
        <v>84.9</v>
      </c>
      <c r="T380" s="33">
        <v>55.93</v>
      </c>
      <c r="U380" s="33">
        <v>11.57</v>
      </c>
      <c r="V380" s="56">
        <v>24.66</v>
      </c>
      <c r="W380" s="38">
        <v>24.66</v>
      </c>
      <c r="X380" s="36">
        <v>9.66</v>
      </c>
      <c r="Y380" s="41">
        <v>40.06</v>
      </c>
      <c r="Z380" s="45">
        <v>88.62</v>
      </c>
      <c r="AA380" s="39">
        <v>739.4</v>
      </c>
      <c r="AB380" s="36">
        <v>183.5</v>
      </c>
      <c r="AC380" s="36">
        <v>16.96</v>
      </c>
      <c r="AD380" s="41">
        <v>33.53</v>
      </c>
      <c r="AE380" s="39">
        <v>157.35</v>
      </c>
      <c r="AG380" s="86">
        <v>2021</v>
      </c>
      <c r="AH380" s="86"/>
      <c r="AI380" s="87">
        <f t="shared" si="74"/>
        <v>343.73666666666668</v>
      </c>
      <c r="AJ380" s="88">
        <f t="shared" si="75"/>
        <v>384.96666666666664</v>
      </c>
      <c r="AK380" s="89">
        <f t="shared" si="76"/>
        <v>250.01285714285717</v>
      </c>
      <c r="AL380" s="90">
        <f t="shared" si="77"/>
        <v>186.79965517241379</v>
      </c>
      <c r="AN380" s="86">
        <v>2021</v>
      </c>
      <c r="AO380" s="91">
        <f t="shared" si="70"/>
        <v>1.7784932264039197E-2</v>
      </c>
      <c r="AP380" s="92">
        <f t="shared" si="71"/>
        <v>1.8711576759892743E-2</v>
      </c>
      <c r="AQ380" s="93">
        <f t="shared" si="72"/>
        <v>1.5530629853321733E-2</v>
      </c>
      <c r="AR380" s="94">
        <f t="shared" si="73"/>
        <v>1.4516751304643227E-2</v>
      </c>
      <c r="AS380" s="7">
        <f t="shared" si="78"/>
        <v>3.318541856521254E-3</v>
      </c>
      <c r="AU380" s="86">
        <v>2021</v>
      </c>
      <c r="AV380" s="91">
        <f t="shared" si="79"/>
        <v>-2.2318084854230775E-2</v>
      </c>
      <c r="AW380" s="92">
        <f t="shared" si="80"/>
        <v>-1.7758424195002558E-2</v>
      </c>
      <c r="AX380" s="93">
        <f t="shared" si="81"/>
        <v>-1.5007696615458886E-2</v>
      </c>
      <c r="AY380" s="94">
        <f t="shared" si="82"/>
        <v>-1.3605466950478276E-2</v>
      </c>
      <c r="AZ380" s="7">
        <f t="shared" si="83"/>
        <v>-4.9259512417407598E-3</v>
      </c>
    </row>
    <row r="381" spans="1:52" x14ac:dyDescent="0.25">
      <c r="A381" s="7">
        <v>379</v>
      </c>
      <c r="B381" s="82">
        <v>6572.81</v>
      </c>
      <c r="C381" s="43">
        <v>673.2</v>
      </c>
      <c r="D381" s="35">
        <v>390.15</v>
      </c>
      <c r="E381" s="41">
        <v>1228.5</v>
      </c>
      <c r="F381" s="36">
        <v>111.92</v>
      </c>
      <c r="G381" s="39">
        <v>137.1</v>
      </c>
      <c r="H381" s="45">
        <v>155.4</v>
      </c>
      <c r="I381" s="36">
        <v>126.36</v>
      </c>
      <c r="J381" s="36">
        <v>40.26</v>
      </c>
      <c r="K381" s="46">
        <v>124.89</v>
      </c>
      <c r="L381" s="36">
        <v>87.12</v>
      </c>
      <c r="M381" s="47">
        <v>54.1</v>
      </c>
      <c r="N381" s="33">
        <v>686.5</v>
      </c>
      <c r="O381" s="47">
        <v>21.73</v>
      </c>
      <c r="P381" s="33">
        <v>93.91</v>
      </c>
      <c r="Q381" s="47">
        <v>57.08</v>
      </c>
      <c r="R381" s="33">
        <v>11.88</v>
      </c>
      <c r="S381" s="33">
        <v>85.86</v>
      </c>
      <c r="T381" s="33">
        <v>56.19</v>
      </c>
      <c r="U381" s="33">
        <v>11.68</v>
      </c>
      <c r="V381" s="56">
        <v>25.44</v>
      </c>
      <c r="W381" s="38">
        <v>25.44</v>
      </c>
      <c r="X381" s="36">
        <v>9.6199999999999992</v>
      </c>
      <c r="Y381" s="41">
        <v>41.06</v>
      </c>
      <c r="Z381" s="45">
        <v>89.68</v>
      </c>
      <c r="AA381" s="39">
        <v>750.9</v>
      </c>
      <c r="AB381" s="36">
        <v>187.4</v>
      </c>
      <c r="AC381" s="36">
        <v>17</v>
      </c>
      <c r="AD381" s="41">
        <v>33.909999999999997</v>
      </c>
      <c r="AE381" s="39">
        <v>161.55000000000001</v>
      </c>
      <c r="AG381" s="86">
        <v>2021</v>
      </c>
      <c r="AH381" s="86"/>
      <c r="AI381" s="87">
        <f t="shared" si="74"/>
        <v>349.84999999999997</v>
      </c>
      <c r="AJ381" s="88">
        <f t="shared" si="75"/>
        <v>392.17</v>
      </c>
      <c r="AK381" s="89">
        <f t="shared" si="76"/>
        <v>253.89571428571429</v>
      </c>
      <c r="AL381" s="90">
        <f t="shared" si="77"/>
        <v>189.51137931034484</v>
      </c>
      <c r="AN381" s="86">
        <v>2021</v>
      </c>
      <c r="AO381" s="91">
        <f t="shared" si="70"/>
        <v>7.7080653613454779E-3</v>
      </c>
      <c r="AP381" s="92">
        <f t="shared" si="71"/>
        <v>2.6051627270488836E-3</v>
      </c>
      <c r="AQ381" s="93">
        <f t="shared" si="72"/>
        <v>1.7751945399405191E-3</v>
      </c>
      <c r="AR381" s="94">
        <f t="shared" si="73"/>
        <v>-3.0750587263435271E-4</v>
      </c>
      <c r="AS381" s="7">
        <f t="shared" si="78"/>
        <v>4.8761488617500388E-3</v>
      </c>
      <c r="AU381" s="86">
        <v>2021</v>
      </c>
      <c r="AV381" s="91">
        <f t="shared" si="79"/>
        <v>1.7784932264039197E-2</v>
      </c>
      <c r="AW381" s="92">
        <f t="shared" si="80"/>
        <v>1.8711576759892743E-2</v>
      </c>
      <c r="AX381" s="93">
        <f t="shared" si="81"/>
        <v>1.5530629853321733E-2</v>
      </c>
      <c r="AY381" s="94">
        <f t="shared" si="82"/>
        <v>1.4516751304643227E-2</v>
      </c>
      <c r="AZ381" s="7">
        <f t="shared" si="83"/>
        <v>3.318541856521254E-3</v>
      </c>
    </row>
    <row r="382" spans="1:52" x14ac:dyDescent="0.25">
      <c r="A382" s="7">
        <v>380</v>
      </c>
      <c r="B382" s="82">
        <v>6604.86</v>
      </c>
      <c r="C382" s="43">
        <v>673.6</v>
      </c>
      <c r="D382" s="35">
        <v>385.4</v>
      </c>
      <c r="E382" s="41">
        <v>1227</v>
      </c>
      <c r="F382" s="36">
        <v>110.32</v>
      </c>
      <c r="G382" s="39">
        <v>136.63999999999999</v>
      </c>
      <c r="H382" s="45">
        <v>155.52000000000001</v>
      </c>
      <c r="I382" s="36">
        <v>124.48</v>
      </c>
      <c r="J382" s="36">
        <v>39.94</v>
      </c>
      <c r="K382" s="46">
        <v>123.67</v>
      </c>
      <c r="L382" s="36">
        <v>87.77</v>
      </c>
      <c r="M382" s="47">
        <v>54.46</v>
      </c>
      <c r="N382" s="33">
        <v>687.5</v>
      </c>
      <c r="O382" s="47">
        <v>21.98</v>
      </c>
      <c r="P382" s="33">
        <v>93.26</v>
      </c>
      <c r="Q382" s="47">
        <v>57.87</v>
      </c>
      <c r="R382" s="33">
        <v>11.95</v>
      </c>
      <c r="S382" s="33">
        <v>85.94</v>
      </c>
      <c r="T382" s="33">
        <v>56.06</v>
      </c>
      <c r="U382" s="33">
        <v>11.63</v>
      </c>
      <c r="V382" s="56">
        <v>25.4</v>
      </c>
      <c r="W382" s="38">
        <v>25.4</v>
      </c>
      <c r="X382" s="36">
        <v>9.61</v>
      </c>
      <c r="Y382" s="41">
        <v>40.92</v>
      </c>
      <c r="Z382" s="45">
        <v>89.2</v>
      </c>
      <c r="AA382" s="39">
        <v>759.2</v>
      </c>
      <c r="AB382" s="36">
        <v>187</v>
      </c>
      <c r="AC382" s="36">
        <v>17.03</v>
      </c>
      <c r="AD382" s="41">
        <v>33.590000000000003</v>
      </c>
      <c r="AE382" s="39">
        <v>161.80000000000001</v>
      </c>
      <c r="AG382" s="86">
        <v>2021</v>
      </c>
      <c r="AH382" s="86"/>
      <c r="AI382" s="87">
        <f t="shared" si="74"/>
        <v>352.54666666666668</v>
      </c>
      <c r="AJ382" s="88">
        <f t="shared" si="75"/>
        <v>393.19166666666678</v>
      </c>
      <c r="AK382" s="89">
        <f t="shared" si="76"/>
        <v>254.34642857142859</v>
      </c>
      <c r="AL382" s="90">
        <f t="shared" si="77"/>
        <v>189.45310344827587</v>
      </c>
      <c r="AN382" s="86">
        <v>2021</v>
      </c>
      <c r="AO382" s="91">
        <f t="shared" si="70"/>
        <v>-1.2300971975341263E-2</v>
      </c>
      <c r="AP382" s="92">
        <f t="shared" si="71"/>
        <v>-7.6256278744464513E-3</v>
      </c>
      <c r="AQ382" s="93">
        <f t="shared" si="72"/>
        <v>-7.4111518317255352E-3</v>
      </c>
      <c r="AR382" s="94">
        <f t="shared" si="73"/>
        <v>-7.6754505709723461E-3</v>
      </c>
      <c r="AS382" s="7">
        <f t="shared" si="78"/>
        <v>-7.2643477681585324E-3</v>
      </c>
      <c r="AU382" s="86">
        <v>2021</v>
      </c>
      <c r="AV382" s="91">
        <f t="shared" si="79"/>
        <v>7.7080653613454779E-3</v>
      </c>
      <c r="AW382" s="92">
        <f t="shared" si="80"/>
        <v>2.6051627270488836E-3</v>
      </c>
      <c r="AX382" s="93">
        <f t="shared" si="81"/>
        <v>1.7751945399405191E-3</v>
      </c>
      <c r="AY382" s="94">
        <f t="shared" si="82"/>
        <v>-3.0750587263435271E-4</v>
      </c>
      <c r="AZ382" s="7">
        <f t="shared" si="83"/>
        <v>4.8761488617500388E-3</v>
      </c>
    </row>
    <row r="383" spans="1:52" x14ac:dyDescent="0.25">
      <c r="A383" s="7">
        <v>381</v>
      </c>
      <c r="B383" s="82">
        <v>6556.88</v>
      </c>
      <c r="C383" s="43">
        <v>667.6</v>
      </c>
      <c r="D383" s="35">
        <v>385.65</v>
      </c>
      <c r="E383" s="41">
        <v>1221.5</v>
      </c>
      <c r="F383" s="36">
        <v>107.1</v>
      </c>
      <c r="G383" s="39">
        <v>135.78</v>
      </c>
      <c r="H383" s="45">
        <v>154.6</v>
      </c>
      <c r="I383" s="36">
        <v>118.94</v>
      </c>
      <c r="J383" s="36">
        <v>38.78</v>
      </c>
      <c r="K383" s="46">
        <v>123.29</v>
      </c>
      <c r="L383" s="36">
        <v>88.63</v>
      </c>
      <c r="M383" s="47">
        <v>53.2</v>
      </c>
      <c r="N383" s="33">
        <v>685</v>
      </c>
      <c r="O383" s="47">
        <v>21.61</v>
      </c>
      <c r="P383" s="33">
        <v>90.77</v>
      </c>
      <c r="Q383" s="47">
        <v>59.14</v>
      </c>
      <c r="R383" s="33">
        <v>11.78</v>
      </c>
      <c r="S383" s="33">
        <v>84.14</v>
      </c>
      <c r="T383" s="33">
        <v>55.29</v>
      </c>
      <c r="U383" s="33">
        <v>11.59</v>
      </c>
      <c r="V383" s="56">
        <v>24.78</v>
      </c>
      <c r="W383" s="38">
        <v>24.78</v>
      </c>
      <c r="X383" s="36">
        <v>9.57</v>
      </c>
      <c r="Y383" s="41">
        <v>41.32</v>
      </c>
      <c r="Z383" s="45">
        <v>89.08</v>
      </c>
      <c r="AA383" s="39">
        <v>747.7</v>
      </c>
      <c r="AB383" s="36">
        <v>188.65</v>
      </c>
      <c r="AC383" s="36">
        <v>16.84</v>
      </c>
      <c r="AD383" s="41">
        <v>33.71</v>
      </c>
      <c r="AE383" s="39">
        <v>161.15</v>
      </c>
      <c r="AG383" s="86">
        <v>2021</v>
      </c>
      <c r="AH383" s="86"/>
      <c r="AI383" s="87">
        <f t="shared" si="74"/>
        <v>348.21000000000004</v>
      </c>
      <c r="AJ383" s="88">
        <f t="shared" si="75"/>
        <v>390.19333333333338</v>
      </c>
      <c r="AK383" s="89">
        <f t="shared" si="76"/>
        <v>252.4614285714286</v>
      </c>
      <c r="AL383" s="90">
        <f t="shared" si="77"/>
        <v>187.99896551724132</v>
      </c>
      <c r="AN383" s="86">
        <v>2021</v>
      </c>
      <c r="AO383" s="91">
        <f t="shared" si="70"/>
        <v>6.5382001282750131E-3</v>
      </c>
      <c r="AP383" s="92">
        <f t="shared" si="71"/>
        <v>7.3083428727638367E-3</v>
      </c>
      <c r="AQ383" s="93">
        <f t="shared" si="72"/>
        <v>7.2910713376299584E-3</v>
      </c>
      <c r="AR383" s="94">
        <f t="shared" si="73"/>
        <v>4.3305447388744958E-3</v>
      </c>
      <c r="AS383" s="7">
        <f t="shared" si="78"/>
        <v>6.4207366918412972E-4</v>
      </c>
      <c r="AU383" s="86">
        <v>2021</v>
      </c>
      <c r="AV383" s="91">
        <f t="shared" si="79"/>
        <v>-1.2300971975341263E-2</v>
      </c>
      <c r="AW383" s="92">
        <f t="shared" si="80"/>
        <v>-7.6256278744464513E-3</v>
      </c>
      <c r="AX383" s="93">
        <f t="shared" si="81"/>
        <v>-7.4111518317255352E-3</v>
      </c>
      <c r="AY383" s="94">
        <f t="shared" si="82"/>
        <v>-7.6754505709723461E-3</v>
      </c>
      <c r="AZ383" s="7">
        <f t="shared" si="83"/>
        <v>-7.2643477681585324E-3</v>
      </c>
    </row>
    <row r="384" spans="1:52" x14ac:dyDescent="0.25">
      <c r="A384" s="7">
        <v>382</v>
      </c>
      <c r="B384" s="82">
        <v>6561.09</v>
      </c>
      <c r="C384" s="43">
        <v>674</v>
      </c>
      <c r="D384" s="35">
        <v>383.25</v>
      </c>
      <c r="E384" s="41">
        <v>1231.5</v>
      </c>
      <c r="F384" s="36">
        <v>106.48</v>
      </c>
      <c r="G384" s="39">
        <v>135.06</v>
      </c>
      <c r="H384" s="45">
        <v>155.58000000000001</v>
      </c>
      <c r="I384" s="36">
        <v>117.4</v>
      </c>
      <c r="J384" s="36">
        <v>38.6</v>
      </c>
      <c r="K384" s="46">
        <v>122.91</v>
      </c>
      <c r="L384" s="36">
        <v>87.85</v>
      </c>
      <c r="M384" s="47">
        <v>53.57</v>
      </c>
      <c r="N384" s="33">
        <v>686.5</v>
      </c>
      <c r="O384" s="47">
        <v>21.67</v>
      </c>
      <c r="P384" s="33">
        <v>90.53</v>
      </c>
      <c r="Q384" s="47">
        <v>59.44</v>
      </c>
      <c r="R384" s="33">
        <v>11.96</v>
      </c>
      <c r="S384" s="33">
        <v>85.68</v>
      </c>
      <c r="T384" s="33">
        <v>56.54</v>
      </c>
      <c r="U384" s="33">
        <v>11.57</v>
      </c>
      <c r="V384" s="56">
        <v>25.09</v>
      </c>
      <c r="W384" s="38">
        <v>25.09</v>
      </c>
      <c r="X384" s="36">
        <v>9.56</v>
      </c>
      <c r="Y384" s="41">
        <v>40.92</v>
      </c>
      <c r="Z384" s="45">
        <v>89.7</v>
      </c>
      <c r="AA384" s="39">
        <v>754.4</v>
      </c>
      <c r="AB384" s="36">
        <v>187.55</v>
      </c>
      <c r="AC384" s="36">
        <v>16.79</v>
      </c>
      <c r="AD384" s="41">
        <v>34.39</v>
      </c>
      <c r="AE384" s="39">
        <v>162</v>
      </c>
      <c r="AG384" s="86">
        <v>2021</v>
      </c>
      <c r="AH384" s="86"/>
      <c r="AI384" s="87">
        <f t="shared" si="74"/>
        <v>350.48666666666668</v>
      </c>
      <c r="AJ384" s="88">
        <f t="shared" si="75"/>
        <v>393.04500000000002</v>
      </c>
      <c r="AK384" s="89">
        <f t="shared" si="76"/>
        <v>254.30214285714285</v>
      </c>
      <c r="AL384" s="90">
        <f t="shared" si="77"/>
        <v>188.81310344827585</v>
      </c>
      <c r="AN384" s="86">
        <v>2021</v>
      </c>
      <c r="AO384" s="91">
        <f t="shared" si="70"/>
        <v>-1.8811937686645155E-2</v>
      </c>
      <c r="AP384" s="92">
        <f t="shared" si="71"/>
        <v>-9.9903742998045421E-3</v>
      </c>
      <c r="AQ384" s="93">
        <f t="shared" si="72"/>
        <v>-1.0898172309092393E-2</v>
      </c>
      <c r="AR384" s="94">
        <f t="shared" si="73"/>
        <v>-1.0008072204223133E-2</v>
      </c>
      <c r="AS384" s="7">
        <f t="shared" si="78"/>
        <v>-1.3208171203260411E-2</v>
      </c>
      <c r="AU384" s="86">
        <v>2021</v>
      </c>
      <c r="AV384" s="91">
        <f t="shared" si="79"/>
        <v>6.5382001282750131E-3</v>
      </c>
      <c r="AW384" s="92">
        <f t="shared" si="80"/>
        <v>7.3083428727638367E-3</v>
      </c>
      <c r="AX384" s="93">
        <f t="shared" si="81"/>
        <v>7.2910713376299584E-3</v>
      </c>
      <c r="AY384" s="94">
        <f t="shared" si="82"/>
        <v>4.3305447388744958E-3</v>
      </c>
      <c r="AZ384" s="7">
        <f t="shared" si="83"/>
        <v>6.4207366918412972E-4</v>
      </c>
    </row>
    <row r="385" spans="1:52" x14ac:dyDescent="0.25">
      <c r="A385" s="7">
        <v>383</v>
      </c>
      <c r="B385" s="82">
        <v>6474.43</v>
      </c>
      <c r="C385" s="43">
        <v>661.3</v>
      </c>
      <c r="D385" s="35">
        <v>375.8</v>
      </c>
      <c r="E385" s="41">
        <v>1228.5</v>
      </c>
      <c r="F385" s="36">
        <v>108.44</v>
      </c>
      <c r="G385" s="39">
        <v>132.68</v>
      </c>
      <c r="H385" s="45">
        <v>155.63999999999999</v>
      </c>
      <c r="I385" s="36">
        <v>116.92</v>
      </c>
      <c r="J385" s="36">
        <v>38.159999999999997</v>
      </c>
      <c r="K385" s="46">
        <v>122.03</v>
      </c>
      <c r="L385" s="36">
        <v>87.88</v>
      </c>
      <c r="M385" s="47">
        <v>52.87</v>
      </c>
      <c r="N385" s="33">
        <v>679</v>
      </c>
      <c r="O385" s="47">
        <v>21.39</v>
      </c>
      <c r="P385" s="33">
        <v>89.99</v>
      </c>
      <c r="Q385" s="47">
        <v>59.37</v>
      </c>
      <c r="R385" s="33">
        <v>11.81</v>
      </c>
      <c r="S385" s="33">
        <v>86.04</v>
      </c>
      <c r="T385" s="33">
        <v>55.54</v>
      </c>
      <c r="U385" s="33">
        <v>11.55</v>
      </c>
      <c r="V385" s="56">
        <v>24.86</v>
      </c>
      <c r="W385" s="38">
        <v>24.86</v>
      </c>
      <c r="X385" s="36">
        <v>9.6199999999999992</v>
      </c>
      <c r="Y385" s="41">
        <v>40.9</v>
      </c>
      <c r="Z385" s="45">
        <v>89.26</v>
      </c>
      <c r="AA385" s="39">
        <v>737</v>
      </c>
      <c r="AB385" s="36">
        <v>187.2</v>
      </c>
      <c r="AC385" s="36">
        <v>16.54</v>
      </c>
      <c r="AD385" s="41">
        <v>33.630000000000003</v>
      </c>
      <c r="AE385" s="39">
        <v>162</v>
      </c>
      <c r="AG385" s="86">
        <v>2021</v>
      </c>
      <c r="AH385" s="86"/>
      <c r="AI385" s="87">
        <f t="shared" si="74"/>
        <v>343.89333333333337</v>
      </c>
      <c r="AJ385" s="88">
        <f t="shared" si="75"/>
        <v>389.11833333333334</v>
      </c>
      <c r="AK385" s="89">
        <f t="shared" si="76"/>
        <v>251.53071428571428</v>
      </c>
      <c r="AL385" s="90">
        <f t="shared" si="77"/>
        <v>186.92344827586206</v>
      </c>
      <c r="AN385" s="86">
        <v>2021</v>
      </c>
      <c r="AO385" s="91">
        <f t="shared" si="70"/>
        <v>4.6719913151363592E-3</v>
      </c>
      <c r="AP385" s="92">
        <f t="shared" si="71"/>
        <v>-1.6276111380001351E-3</v>
      </c>
      <c r="AQ385" s="93">
        <f t="shared" si="72"/>
        <v>-1.0223119584930433E-4</v>
      </c>
      <c r="AR385" s="94">
        <f t="shared" si="73"/>
        <v>1.8318396983461375E-3</v>
      </c>
      <c r="AS385" s="7">
        <f t="shared" si="78"/>
        <v>4.2660126065151511E-3</v>
      </c>
      <c r="AU385" s="86">
        <v>2021</v>
      </c>
      <c r="AV385" s="91">
        <f t="shared" si="79"/>
        <v>-1.8811937686645155E-2</v>
      </c>
      <c r="AW385" s="92">
        <f t="shared" si="80"/>
        <v>-9.9903742998045421E-3</v>
      </c>
      <c r="AX385" s="93">
        <f t="shared" si="81"/>
        <v>-1.0898172309092393E-2</v>
      </c>
      <c r="AY385" s="94">
        <f t="shared" si="82"/>
        <v>-1.0008072204223133E-2</v>
      </c>
      <c r="AZ385" s="7">
        <f t="shared" si="83"/>
        <v>-1.3208171203260411E-2</v>
      </c>
    </row>
    <row r="386" spans="1:52" x14ac:dyDescent="0.25">
      <c r="A386" s="7">
        <v>384</v>
      </c>
      <c r="B386" s="82">
        <v>6502.05</v>
      </c>
      <c r="C386" s="43">
        <v>663.9</v>
      </c>
      <c r="D386" s="35">
        <v>375.35</v>
      </c>
      <c r="E386" s="41">
        <v>1220</v>
      </c>
      <c r="F386" s="36">
        <v>109.9</v>
      </c>
      <c r="G386" s="39">
        <v>133.19999999999999</v>
      </c>
      <c r="H386" s="45">
        <v>152.97999999999999</v>
      </c>
      <c r="I386" s="36">
        <v>118.8</v>
      </c>
      <c r="J386" s="36">
        <v>38.76</v>
      </c>
      <c r="K386" s="46">
        <v>122.33</v>
      </c>
      <c r="L386" s="36">
        <v>87.98</v>
      </c>
      <c r="M386" s="47">
        <v>53.48</v>
      </c>
      <c r="N386" s="33">
        <v>681.5</v>
      </c>
      <c r="O386" s="47">
        <v>21.69</v>
      </c>
      <c r="P386" s="33">
        <v>91.34</v>
      </c>
      <c r="Q386" s="47">
        <v>60.3</v>
      </c>
      <c r="R386" s="33">
        <v>11.99</v>
      </c>
      <c r="S386" s="33">
        <v>86.7</v>
      </c>
      <c r="T386" s="33">
        <v>56.55</v>
      </c>
      <c r="U386" s="33">
        <v>11.73</v>
      </c>
      <c r="V386" s="56">
        <v>25.7</v>
      </c>
      <c r="W386" s="38">
        <v>25.7</v>
      </c>
      <c r="X386" s="36">
        <v>9.66</v>
      </c>
      <c r="Y386" s="41">
        <v>40.82</v>
      </c>
      <c r="Z386" s="45">
        <v>89.78</v>
      </c>
      <c r="AA386" s="39">
        <v>739.2</v>
      </c>
      <c r="AB386" s="36">
        <v>187</v>
      </c>
      <c r="AC386" s="36">
        <v>16.68</v>
      </c>
      <c r="AD386" s="41">
        <v>33.590000000000003</v>
      </c>
      <c r="AE386" s="39">
        <v>164.1</v>
      </c>
      <c r="AG386" s="86">
        <v>2021</v>
      </c>
      <c r="AH386" s="86"/>
      <c r="AI386" s="87">
        <f t="shared" si="74"/>
        <v>345.5</v>
      </c>
      <c r="AJ386" s="88">
        <f t="shared" si="75"/>
        <v>388.48499999999996</v>
      </c>
      <c r="AK386" s="89">
        <f t="shared" si="76"/>
        <v>251.50500000000002</v>
      </c>
      <c r="AL386" s="90">
        <f t="shared" si="77"/>
        <v>187.26586206896553</v>
      </c>
      <c r="AN386" s="86">
        <v>2021</v>
      </c>
      <c r="AO386" s="91">
        <f t="shared" si="70"/>
        <v>-3.4442836468885608E-3</v>
      </c>
      <c r="AP386" s="92">
        <f t="shared" si="71"/>
        <v>-2.0807324178109331E-3</v>
      </c>
      <c r="AQ386" s="93">
        <f t="shared" si="72"/>
        <v>-1.9113508109751263E-3</v>
      </c>
      <c r="AR386" s="94">
        <f t="shared" si="73"/>
        <v>-1.6020004750762153E-3</v>
      </c>
      <c r="AS386" s="7">
        <f t="shared" si="78"/>
        <v>5.8550764758806386E-3</v>
      </c>
      <c r="AU386" s="86">
        <v>2021</v>
      </c>
      <c r="AV386" s="91">
        <f t="shared" si="79"/>
        <v>4.6719913151363592E-3</v>
      </c>
      <c r="AW386" s="92">
        <f t="shared" si="80"/>
        <v>-1.6276111380001351E-3</v>
      </c>
      <c r="AX386" s="93">
        <f t="shared" si="81"/>
        <v>-1.0223119584930433E-4</v>
      </c>
      <c r="AY386" s="94">
        <f t="shared" si="82"/>
        <v>1.8318396983461375E-3</v>
      </c>
      <c r="AZ386" s="7">
        <f t="shared" si="83"/>
        <v>4.2660126065151511E-3</v>
      </c>
    </row>
    <row r="387" spans="1:52" x14ac:dyDescent="0.25">
      <c r="A387" s="7">
        <v>385</v>
      </c>
      <c r="B387" s="82">
        <v>6540.12</v>
      </c>
      <c r="C387" s="43">
        <v>663.4</v>
      </c>
      <c r="D387" s="35">
        <v>372.65</v>
      </c>
      <c r="E387" s="41">
        <v>1218</v>
      </c>
      <c r="F387" s="36">
        <v>112.22</v>
      </c>
      <c r="G387" s="39">
        <v>133.88</v>
      </c>
      <c r="H387" s="45">
        <v>152.44</v>
      </c>
      <c r="I387" s="36">
        <v>119.42</v>
      </c>
      <c r="J387" s="36">
        <v>38.619999999999997</v>
      </c>
      <c r="K387" s="46">
        <v>122.48</v>
      </c>
      <c r="L387" s="36">
        <v>87.42</v>
      </c>
      <c r="M387" s="47">
        <v>52.47</v>
      </c>
      <c r="N387" s="33">
        <v>682</v>
      </c>
      <c r="O387" s="47">
        <v>21.75</v>
      </c>
      <c r="P387" s="33">
        <v>91.58</v>
      </c>
      <c r="Q387" s="47">
        <v>60.21</v>
      </c>
      <c r="R387" s="33">
        <v>11.85</v>
      </c>
      <c r="S387" s="33">
        <v>87.04</v>
      </c>
      <c r="T387" s="33">
        <v>56.41</v>
      </c>
      <c r="U387" s="33">
        <v>11.75</v>
      </c>
      <c r="V387" s="56">
        <v>25.07</v>
      </c>
      <c r="W387" s="38">
        <v>25.07</v>
      </c>
      <c r="X387" s="36">
        <v>9.61</v>
      </c>
      <c r="Y387" s="41">
        <v>41.3</v>
      </c>
      <c r="Z387" s="45">
        <v>90.46</v>
      </c>
      <c r="AA387" s="39">
        <v>734.4</v>
      </c>
      <c r="AB387" s="36">
        <v>185.35</v>
      </c>
      <c r="AC387" s="36">
        <v>16.68</v>
      </c>
      <c r="AD387" s="41">
        <v>33.83</v>
      </c>
      <c r="AE387" s="39">
        <v>164.65</v>
      </c>
      <c r="AG387" s="86">
        <v>2021</v>
      </c>
      <c r="AH387" s="86"/>
      <c r="AI387" s="87">
        <f t="shared" si="74"/>
        <v>344.31</v>
      </c>
      <c r="AJ387" s="88">
        <f t="shared" si="75"/>
        <v>387.67666666666668</v>
      </c>
      <c r="AK387" s="89">
        <f t="shared" si="76"/>
        <v>251.02428571428572</v>
      </c>
      <c r="AL387" s="90">
        <f t="shared" si="77"/>
        <v>186.96586206896549</v>
      </c>
      <c r="AN387" s="86">
        <v>2021</v>
      </c>
      <c r="AO387" s="91">
        <f t="shared" ref="AO387:AO450" si="84">(AI388-AI387)/AI387</f>
        <v>4.6276127133491572E-3</v>
      </c>
      <c r="AP387" s="92">
        <f t="shared" ref="AP387:AP450" si="85">(AJ388-AJ387)/AJ387</f>
        <v>3.0179788999422862E-3</v>
      </c>
      <c r="AQ387" s="93">
        <f t="shared" ref="AQ387:AQ450" si="86">(AK388-AK387)/AK387</f>
        <v>1.8154191114120178E-3</v>
      </c>
      <c r="AR387" s="94">
        <f t="shared" ref="AR387:AR450" si="87">(AL388-AL387)/AL387</f>
        <v>1.3150104850418547E-3</v>
      </c>
      <c r="AS387" s="7">
        <f t="shared" si="78"/>
        <v>-3.0182932423257957E-3</v>
      </c>
      <c r="AU387" s="86">
        <v>2021</v>
      </c>
      <c r="AV387" s="91">
        <f t="shared" si="79"/>
        <v>-3.4442836468885608E-3</v>
      </c>
      <c r="AW387" s="92">
        <f t="shared" si="80"/>
        <v>-2.0807324178109331E-3</v>
      </c>
      <c r="AX387" s="93">
        <f t="shared" si="81"/>
        <v>-1.9113508109751263E-3</v>
      </c>
      <c r="AY387" s="94">
        <f t="shared" si="82"/>
        <v>-1.6020004750762153E-3</v>
      </c>
      <c r="AZ387" s="7">
        <f t="shared" si="83"/>
        <v>5.8550764758806386E-3</v>
      </c>
    </row>
    <row r="388" spans="1:52" x14ac:dyDescent="0.25">
      <c r="A388" s="7">
        <v>386</v>
      </c>
      <c r="B388" s="82">
        <v>6520.38</v>
      </c>
      <c r="C388" s="43">
        <v>660.7</v>
      </c>
      <c r="D388" s="35">
        <v>372.7</v>
      </c>
      <c r="E388" s="41">
        <v>1220</v>
      </c>
      <c r="F388" s="36">
        <v>113.08</v>
      </c>
      <c r="G388" s="39">
        <v>135.06</v>
      </c>
      <c r="H388" s="45">
        <v>152.38</v>
      </c>
      <c r="I388" s="36">
        <v>120.18</v>
      </c>
      <c r="J388" s="36">
        <v>38.71</v>
      </c>
      <c r="K388" s="46">
        <v>121.83</v>
      </c>
      <c r="L388" s="36">
        <v>86.43</v>
      </c>
      <c r="M388" s="47">
        <v>53.63</v>
      </c>
      <c r="N388" s="33">
        <v>681</v>
      </c>
      <c r="O388" s="47">
        <v>21.91</v>
      </c>
      <c r="P388" s="33">
        <v>91.86</v>
      </c>
      <c r="Q388" s="47">
        <v>60</v>
      </c>
      <c r="R388" s="33">
        <v>12.05</v>
      </c>
      <c r="S388" s="33">
        <v>87.48</v>
      </c>
      <c r="T388" s="33">
        <v>56.65</v>
      </c>
      <c r="U388" s="33">
        <v>11.7</v>
      </c>
      <c r="V388" s="56">
        <v>25.69</v>
      </c>
      <c r="W388" s="38">
        <v>25.69</v>
      </c>
      <c r="X388" s="36">
        <v>9.6</v>
      </c>
      <c r="Y388" s="41">
        <v>41.24</v>
      </c>
      <c r="Z388" s="45">
        <v>91.5</v>
      </c>
      <c r="AA388" s="39">
        <v>737.8</v>
      </c>
      <c r="AB388" s="36">
        <v>184.35</v>
      </c>
      <c r="AC388" s="36">
        <v>16.940000000000001</v>
      </c>
      <c r="AD388" s="41">
        <v>34.130000000000003</v>
      </c>
      <c r="AE388" s="39">
        <v>164.85</v>
      </c>
      <c r="AG388" s="86">
        <v>2021</v>
      </c>
      <c r="AH388" s="86"/>
      <c r="AI388" s="87">
        <f t="shared" ref="AI388:AI451" si="88">AVERAGE(G388,AA388,AE388)</f>
        <v>345.90333333333325</v>
      </c>
      <c r="AJ388" s="88">
        <f t="shared" ref="AJ388:AJ451" si="89">AVERAGE(E388,Y388,AD388,G388,AA388,AE388)</f>
        <v>388.84666666666664</v>
      </c>
      <c r="AK388" s="89">
        <f t="shared" ref="AK388:AK451" si="90">AVERAGE(Z388,V388,Q388,O388,M388,K388,H388,C388,E388,Y388,AD388,G388,AA388,AE388)</f>
        <v>251.48</v>
      </c>
      <c r="AL388" s="90">
        <f t="shared" ref="AL388:AL451" si="91">AVERAGE(AC388,AB388,X388,W388,U388,T388,S388,R388,P388,N388,L388,J388,I388,F388,D388,Z388,V388,Q388,O388,M388,K388,H388,C388,E388,Y388,AD388,G388,AA388,AE388)</f>
        <v>187.21172413793107</v>
      </c>
      <c r="AN388" s="86">
        <v>2021</v>
      </c>
      <c r="AO388" s="91">
        <f t="shared" si="84"/>
        <v>-9.7811527305314682E-3</v>
      </c>
      <c r="AP388" s="92">
        <f t="shared" si="85"/>
        <v>-2.5417045279200554E-3</v>
      </c>
      <c r="AQ388" s="93">
        <f t="shared" si="86"/>
        <v>-4.1582403599263107E-3</v>
      </c>
      <c r="AR388" s="94">
        <f t="shared" si="87"/>
        <v>-6.4430093900694251E-3</v>
      </c>
      <c r="AS388" s="7">
        <f t="shared" ref="AS388:AS451" si="92">(B389-B388)/B388</f>
        <v>-5.7021216554863814E-3</v>
      </c>
      <c r="AU388" s="86">
        <v>2021</v>
      </c>
      <c r="AV388" s="91">
        <f t="shared" ref="AV388:AV451" si="93">(AI388-AI387)/AI387</f>
        <v>4.6276127133491572E-3</v>
      </c>
      <c r="AW388" s="92">
        <f t="shared" ref="AW388:AW451" si="94">(AJ388-AJ387)/AJ387</f>
        <v>3.0179788999422862E-3</v>
      </c>
      <c r="AX388" s="93">
        <f t="shared" ref="AX388:AX451" si="95">(AK388-AK387)/AK387</f>
        <v>1.8154191114120178E-3</v>
      </c>
      <c r="AY388" s="94">
        <f t="shared" ref="AY388:AY451" si="96">(AL388-AL387)/AL387</f>
        <v>1.3150104850418547E-3</v>
      </c>
      <c r="AZ388" s="7">
        <f t="shared" ref="AZ388:AZ451" si="97">(B388-B387)/B387</f>
        <v>-3.0182932423257957E-3</v>
      </c>
    </row>
    <row r="389" spans="1:52" x14ac:dyDescent="0.25">
      <c r="A389" s="7">
        <v>387</v>
      </c>
      <c r="B389" s="82">
        <v>6483.2</v>
      </c>
      <c r="C389" s="43">
        <v>655.8</v>
      </c>
      <c r="D389" s="35">
        <v>370.5</v>
      </c>
      <c r="E389" s="41">
        <v>1224</v>
      </c>
      <c r="F389" s="36">
        <v>110.88</v>
      </c>
      <c r="G389" s="39">
        <v>135.66</v>
      </c>
      <c r="H389" s="45">
        <v>151.6</v>
      </c>
      <c r="I389" s="36">
        <v>117.86</v>
      </c>
      <c r="J389" s="36">
        <v>37.909999999999997</v>
      </c>
      <c r="K389" s="46">
        <v>121.54</v>
      </c>
      <c r="L389" s="36">
        <v>86.3</v>
      </c>
      <c r="M389" s="47">
        <v>51.92</v>
      </c>
      <c r="N389" s="33">
        <v>670</v>
      </c>
      <c r="O389" s="47">
        <v>21.56</v>
      </c>
      <c r="P389" s="33">
        <v>91.57</v>
      </c>
      <c r="Q389" s="47">
        <v>60.41</v>
      </c>
      <c r="R389" s="33">
        <v>11.71</v>
      </c>
      <c r="S389" s="33">
        <v>88.28</v>
      </c>
      <c r="T389" s="33">
        <v>56.24</v>
      </c>
      <c r="U389" s="33">
        <v>11.59</v>
      </c>
      <c r="V389" s="56">
        <v>24.9</v>
      </c>
      <c r="W389" s="38">
        <v>24.9</v>
      </c>
      <c r="X389" s="36">
        <v>9.5299999999999994</v>
      </c>
      <c r="Y389" s="41">
        <v>42.04</v>
      </c>
      <c r="Z389" s="45">
        <v>91.2</v>
      </c>
      <c r="AA389" s="39">
        <v>727.9</v>
      </c>
      <c r="AB389" s="36">
        <v>184.1</v>
      </c>
      <c r="AC389" s="36">
        <v>16.71</v>
      </c>
      <c r="AD389" s="41">
        <v>33.549999999999997</v>
      </c>
      <c r="AE389" s="39">
        <v>164</v>
      </c>
      <c r="AG389" s="86">
        <v>2021</v>
      </c>
      <c r="AH389" s="86"/>
      <c r="AI389" s="87">
        <f t="shared" si="88"/>
        <v>342.52</v>
      </c>
      <c r="AJ389" s="88">
        <f t="shared" si="89"/>
        <v>387.85833333333335</v>
      </c>
      <c r="AK389" s="89">
        <f t="shared" si="90"/>
        <v>250.43428571428572</v>
      </c>
      <c r="AL389" s="90">
        <f t="shared" si="91"/>
        <v>186.00551724137929</v>
      </c>
      <c r="AN389" s="86">
        <v>2021</v>
      </c>
      <c r="AO389" s="91">
        <f t="shared" si="84"/>
        <v>1.2904355950017564E-2</v>
      </c>
      <c r="AP389" s="92">
        <f t="shared" si="85"/>
        <v>1.1795543905635619E-2</v>
      </c>
      <c r="AQ389" s="93">
        <f t="shared" si="86"/>
        <v>1.0518870077123038E-2</v>
      </c>
      <c r="AR389" s="94">
        <f t="shared" si="87"/>
        <v>8.663072656354142E-3</v>
      </c>
      <c r="AS389" s="7">
        <f t="shared" si="92"/>
        <v>2.2442620927937101E-3</v>
      </c>
      <c r="AU389" s="86">
        <v>2021</v>
      </c>
      <c r="AV389" s="91">
        <f t="shared" si="93"/>
        <v>-9.7811527305314682E-3</v>
      </c>
      <c r="AW389" s="92">
        <f t="shared" si="94"/>
        <v>-2.5417045279200554E-3</v>
      </c>
      <c r="AX389" s="93">
        <f t="shared" si="95"/>
        <v>-4.1582403599263107E-3</v>
      </c>
      <c r="AY389" s="94">
        <f t="shared" si="96"/>
        <v>-6.4430093900694251E-3</v>
      </c>
      <c r="AZ389" s="7">
        <f t="shared" si="97"/>
        <v>-5.7021216554863814E-3</v>
      </c>
    </row>
    <row r="390" spans="1:52" x14ac:dyDescent="0.25">
      <c r="A390" s="7">
        <v>388</v>
      </c>
      <c r="B390" s="82">
        <v>6497.75</v>
      </c>
      <c r="C390" s="43">
        <v>660.4</v>
      </c>
      <c r="D390" s="35">
        <v>376.5</v>
      </c>
      <c r="E390" s="41">
        <v>1237.5</v>
      </c>
      <c r="F390" s="36">
        <v>109.82</v>
      </c>
      <c r="G390" s="39">
        <v>136.62</v>
      </c>
      <c r="H390" s="45">
        <v>155.18</v>
      </c>
      <c r="I390" s="36">
        <v>115.96</v>
      </c>
      <c r="J390" s="36">
        <v>37.47</v>
      </c>
      <c r="K390" s="46">
        <v>122.73</v>
      </c>
      <c r="L390" s="36">
        <v>86.33</v>
      </c>
      <c r="M390" s="47">
        <v>51.18</v>
      </c>
      <c r="N390" s="33">
        <v>675.5</v>
      </c>
      <c r="O390" s="47">
        <v>21.62</v>
      </c>
      <c r="P390" s="33">
        <v>91.8</v>
      </c>
      <c r="Q390" s="47">
        <v>60.5</v>
      </c>
      <c r="R390" s="33">
        <v>11.7</v>
      </c>
      <c r="S390" s="33">
        <v>88.26</v>
      </c>
      <c r="T390" s="33">
        <v>57.41</v>
      </c>
      <c r="U390" s="33">
        <v>11.68</v>
      </c>
      <c r="V390" s="56">
        <v>24.69</v>
      </c>
      <c r="W390" s="38">
        <v>24.69</v>
      </c>
      <c r="X390" s="36">
        <v>9.43</v>
      </c>
      <c r="Y390" s="41">
        <v>42.54</v>
      </c>
      <c r="Z390" s="45">
        <v>92.06</v>
      </c>
      <c r="AA390" s="39">
        <v>737.8</v>
      </c>
      <c r="AB390" s="36">
        <v>184.8</v>
      </c>
      <c r="AC390" s="36">
        <v>16.579999999999998</v>
      </c>
      <c r="AD390" s="41">
        <v>33.74</v>
      </c>
      <c r="AE390" s="39">
        <v>166.4</v>
      </c>
      <c r="AG390" s="86">
        <v>2021</v>
      </c>
      <c r="AH390" s="86"/>
      <c r="AI390" s="87">
        <f t="shared" si="88"/>
        <v>346.94</v>
      </c>
      <c r="AJ390" s="88">
        <f t="shared" si="89"/>
        <v>392.43333333333334</v>
      </c>
      <c r="AK390" s="89">
        <f t="shared" si="90"/>
        <v>253.0685714285714</v>
      </c>
      <c r="AL390" s="90">
        <f t="shared" si="91"/>
        <v>187.6168965517241</v>
      </c>
      <c r="AN390" s="86">
        <v>2021</v>
      </c>
      <c r="AO390" s="91">
        <f t="shared" si="84"/>
        <v>-2.8688918352837309E-2</v>
      </c>
      <c r="AP390" s="92">
        <f t="shared" si="85"/>
        <v>-2.6875053087573153E-2</v>
      </c>
      <c r="AQ390" s="93">
        <f t="shared" si="86"/>
        <v>-2.6627452751371586E-2</v>
      </c>
      <c r="AR390" s="94">
        <f t="shared" si="87"/>
        <v>-2.5558318583908116E-2</v>
      </c>
      <c r="AS390" s="7">
        <f t="shared" si="92"/>
        <v>-2.294794351891034E-2</v>
      </c>
      <c r="AU390" s="86">
        <v>2021</v>
      </c>
      <c r="AV390" s="91">
        <f t="shared" si="93"/>
        <v>1.2904355950017564E-2</v>
      </c>
      <c r="AW390" s="92">
        <f t="shared" si="94"/>
        <v>1.1795543905635619E-2</v>
      </c>
      <c r="AX390" s="93">
        <f t="shared" si="95"/>
        <v>1.0518870077123038E-2</v>
      </c>
      <c r="AY390" s="94">
        <f t="shared" si="96"/>
        <v>8.663072656354142E-3</v>
      </c>
      <c r="AZ390" s="7">
        <f t="shared" si="97"/>
        <v>2.2442620927937101E-3</v>
      </c>
    </row>
    <row r="391" spans="1:52" x14ac:dyDescent="0.25">
      <c r="A391" s="7">
        <v>389</v>
      </c>
      <c r="B391" s="82">
        <v>6348.64</v>
      </c>
      <c r="C391" s="43">
        <v>639.20000000000005</v>
      </c>
      <c r="D391" s="35">
        <v>365</v>
      </c>
      <c r="E391" s="41">
        <v>1204.5</v>
      </c>
      <c r="F391" s="36">
        <v>109.02</v>
      </c>
      <c r="G391" s="39">
        <v>133.16</v>
      </c>
      <c r="H391" s="45">
        <v>152.80000000000001</v>
      </c>
      <c r="I391" s="36">
        <v>117.2</v>
      </c>
      <c r="J391" s="36">
        <v>37.1</v>
      </c>
      <c r="K391" s="46">
        <v>120.55</v>
      </c>
      <c r="L391" s="36">
        <v>85.31</v>
      </c>
      <c r="M391" s="47">
        <v>49.72</v>
      </c>
      <c r="N391" s="33">
        <v>652</v>
      </c>
      <c r="O391" s="47">
        <v>21.29</v>
      </c>
      <c r="P391" s="33">
        <v>90.5</v>
      </c>
      <c r="Q391" s="47">
        <v>59.28</v>
      </c>
      <c r="R391" s="33">
        <v>11.51</v>
      </c>
      <c r="S391" s="33">
        <v>88</v>
      </c>
      <c r="T391" s="33">
        <v>56.5</v>
      </c>
      <c r="U391" s="33">
        <v>11.53</v>
      </c>
      <c r="V391" s="56">
        <v>23.92</v>
      </c>
      <c r="W391" s="38">
        <v>23.92</v>
      </c>
      <c r="X391" s="36">
        <v>9.3699999999999992</v>
      </c>
      <c r="Y391" s="41">
        <v>42.58</v>
      </c>
      <c r="Z391" s="45">
        <v>90.54</v>
      </c>
      <c r="AA391" s="39">
        <v>712.9</v>
      </c>
      <c r="AB391" s="36">
        <v>180.2</v>
      </c>
      <c r="AC391" s="36">
        <v>16.05</v>
      </c>
      <c r="AD391" s="41">
        <v>33.28</v>
      </c>
      <c r="AE391" s="39">
        <v>164.9</v>
      </c>
      <c r="AG391" s="86">
        <v>2021</v>
      </c>
      <c r="AH391" s="86"/>
      <c r="AI391" s="87">
        <f t="shared" si="88"/>
        <v>336.98666666666662</v>
      </c>
      <c r="AJ391" s="88">
        <f t="shared" si="89"/>
        <v>381.88666666666671</v>
      </c>
      <c r="AK391" s="89">
        <f t="shared" si="90"/>
        <v>246.33</v>
      </c>
      <c r="AL391" s="90">
        <f t="shared" si="91"/>
        <v>182.821724137931</v>
      </c>
      <c r="AN391" s="86">
        <v>2021</v>
      </c>
      <c r="AO391" s="91">
        <f t="shared" si="84"/>
        <v>2.4046450898156269E-2</v>
      </c>
      <c r="AP391" s="92">
        <f t="shared" si="85"/>
        <v>2.4597175427264587E-2</v>
      </c>
      <c r="AQ391" s="93">
        <f t="shared" si="86"/>
        <v>2.5152089821435887E-2</v>
      </c>
      <c r="AR391" s="94">
        <f t="shared" si="87"/>
        <v>2.4146379646273412E-2</v>
      </c>
      <c r="AS391" s="7">
        <f t="shared" si="92"/>
        <v>1.2763363492023448E-2</v>
      </c>
      <c r="AU391" s="86">
        <v>2021</v>
      </c>
      <c r="AV391" s="91">
        <f t="shared" si="93"/>
        <v>-2.8688918352837309E-2</v>
      </c>
      <c r="AW391" s="92">
        <f t="shared" si="94"/>
        <v>-2.6875053087573153E-2</v>
      </c>
      <c r="AX391" s="93">
        <f t="shared" si="95"/>
        <v>-2.6627452751371586E-2</v>
      </c>
      <c r="AY391" s="94">
        <f t="shared" si="96"/>
        <v>-2.5558318583908116E-2</v>
      </c>
      <c r="AZ391" s="7">
        <f t="shared" si="97"/>
        <v>-2.294794351891034E-2</v>
      </c>
    </row>
    <row r="392" spans="1:52" x14ac:dyDescent="0.25">
      <c r="A392" s="7">
        <v>390</v>
      </c>
      <c r="B392" s="82">
        <v>6429.67</v>
      </c>
      <c r="C392" s="43">
        <v>662.4</v>
      </c>
      <c r="D392" s="35">
        <v>371.8</v>
      </c>
      <c r="E392" s="41">
        <v>1235.5</v>
      </c>
      <c r="F392" s="36">
        <v>112.76</v>
      </c>
      <c r="G392" s="39">
        <v>137.02000000000001</v>
      </c>
      <c r="H392" s="45">
        <v>154.34</v>
      </c>
      <c r="I392" s="36">
        <v>119.92</v>
      </c>
      <c r="J392" s="36">
        <v>37.450000000000003</v>
      </c>
      <c r="K392" s="46">
        <v>122.25</v>
      </c>
      <c r="L392" s="36">
        <v>86.75</v>
      </c>
      <c r="M392" s="47">
        <v>50.93</v>
      </c>
      <c r="N392" s="33">
        <v>671.5</v>
      </c>
      <c r="O392" s="47">
        <v>21.82</v>
      </c>
      <c r="P392" s="33">
        <v>91.74</v>
      </c>
      <c r="Q392" s="47">
        <v>59.46</v>
      </c>
      <c r="R392" s="33">
        <v>11.79</v>
      </c>
      <c r="S392" s="33">
        <v>89.82</v>
      </c>
      <c r="T392" s="33">
        <v>57.75</v>
      </c>
      <c r="U392" s="33">
        <v>11.61</v>
      </c>
      <c r="V392" s="56">
        <v>24.78</v>
      </c>
      <c r="W392" s="38">
        <v>24.78</v>
      </c>
      <c r="X392" s="36">
        <v>9.49</v>
      </c>
      <c r="Y392" s="41">
        <v>42.63</v>
      </c>
      <c r="Z392" s="45">
        <v>91.7</v>
      </c>
      <c r="AA392" s="39">
        <v>731.2</v>
      </c>
      <c r="AB392" s="36">
        <v>180.85</v>
      </c>
      <c r="AC392" s="36">
        <v>16.48</v>
      </c>
      <c r="AD392" s="41">
        <v>34.28</v>
      </c>
      <c r="AE392" s="39">
        <v>167.05</v>
      </c>
      <c r="AG392" s="86">
        <v>2021</v>
      </c>
      <c r="AH392" s="86"/>
      <c r="AI392" s="87">
        <f t="shared" si="88"/>
        <v>345.09</v>
      </c>
      <c r="AJ392" s="88">
        <f t="shared" si="89"/>
        <v>391.28000000000003</v>
      </c>
      <c r="AK392" s="89">
        <f t="shared" si="90"/>
        <v>252.52571428571432</v>
      </c>
      <c r="AL392" s="90">
        <f t="shared" si="91"/>
        <v>187.23620689655175</v>
      </c>
      <c r="AN392" s="86">
        <v>2021</v>
      </c>
      <c r="AO392" s="91">
        <f t="shared" si="84"/>
        <v>6.4910603031093604E-3</v>
      </c>
      <c r="AP392" s="92">
        <f t="shared" si="85"/>
        <v>1.0137667825257352E-2</v>
      </c>
      <c r="AQ392" s="93">
        <f t="shared" si="86"/>
        <v>8.9608979000723003E-3</v>
      </c>
      <c r="AR392" s="94">
        <f t="shared" si="87"/>
        <v>8.1751797931801148E-3</v>
      </c>
      <c r="AS392" s="7">
        <f t="shared" si="92"/>
        <v>7.7562301020114395E-3</v>
      </c>
      <c r="AU392" s="86">
        <v>2021</v>
      </c>
      <c r="AV392" s="91">
        <f t="shared" si="93"/>
        <v>2.4046450898156269E-2</v>
      </c>
      <c r="AW392" s="92">
        <f t="shared" si="94"/>
        <v>2.4597175427264587E-2</v>
      </c>
      <c r="AX392" s="93">
        <f t="shared" si="95"/>
        <v>2.5152089821435887E-2</v>
      </c>
      <c r="AY392" s="94">
        <f t="shared" si="96"/>
        <v>2.4146379646273412E-2</v>
      </c>
      <c r="AZ392" s="7">
        <f t="shared" si="97"/>
        <v>1.2763363492023448E-2</v>
      </c>
    </row>
    <row r="393" spans="1:52" x14ac:dyDescent="0.25">
      <c r="A393" s="7">
        <v>391</v>
      </c>
      <c r="B393" s="82">
        <v>6479.54</v>
      </c>
      <c r="C393" s="43">
        <v>666</v>
      </c>
      <c r="D393" s="35">
        <v>375.35</v>
      </c>
      <c r="E393" s="41">
        <v>1252</v>
      </c>
      <c r="F393" s="36">
        <v>112.2</v>
      </c>
      <c r="G393" s="39">
        <v>138.24</v>
      </c>
      <c r="H393" s="45">
        <v>156.32</v>
      </c>
      <c r="I393" s="36">
        <v>116.68</v>
      </c>
      <c r="J393" s="36">
        <v>37.47</v>
      </c>
      <c r="K393" s="46">
        <v>123.67</v>
      </c>
      <c r="L393" s="36">
        <v>88.32</v>
      </c>
      <c r="M393" s="47">
        <v>51.04</v>
      </c>
      <c r="N393" s="33">
        <v>681</v>
      </c>
      <c r="O393" s="47">
        <v>21.83</v>
      </c>
      <c r="P393" s="33">
        <v>92.31</v>
      </c>
      <c r="Q393" s="47">
        <v>59.68</v>
      </c>
      <c r="R393" s="33">
        <v>11.77</v>
      </c>
      <c r="S393" s="33">
        <v>89</v>
      </c>
      <c r="T393" s="33">
        <v>58.2</v>
      </c>
      <c r="U393" s="33">
        <v>11.64</v>
      </c>
      <c r="V393" s="56">
        <v>24.8</v>
      </c>
      <c r="W393" s="38">
        <v>24.8</v>
      </c>
      <c r="X393" s="36">
        <v>9.59</v>
      </c>
      <c r="Y393" s="41">
        <v>43.16</v>
      </c>
      <c r="Z393" s="45">
        <v>92.22</v>
      </c>
      <c r="AA393" s="39">
        <v>735.2</v>
      </c>
      <c r="AB393" s="36">
        <v>182.4</v>
      </c>
      <c r="AC393" s="36">
        <v>16.47</v>
      </c>
      <c r="AD393" s="41">
        <v>34.33</v>
      </c>
      <c r="AE393" s="39">
        <v>168.55</v>
      </c>
      <c r="AG393" s="86">
        <v>2021</v>
      </c>
      <c r="AH393" s="86"/>
      <c r="AI393" s="87">
        <f t="shared" si="88"/>
        <v>347.33</v>
      </c>
      <c r="AJ393" s="88">
        <f t="shared" si="89"/>
        <v>395.24666666666673</v>
      </c>
      <c r="AK393" s="89">
        <f t="shared" si="90"/>
        <v>254.78857142857143</v>
      </c>
      <c r="AL393" s="90">
        <f t="shared" si="91"/>
        <v>188.76689655172413</v>
      </c>
      <c r="AN393" s="86">
        <v>2021</v>
      </c>
      <c r="AO393" s="91">
        <f t="shared" si="84"/>
        <v>8.4261845123274025E-3</v>
      </c>
      <c r="AP393" s="92">
        <f t="shared" si="85"/>
        <v>9.9853256194442318E-3</v>
      </c>
      <c r="AQ393" s="93">
        <f t="shared" si="86"/>
        <v>8.5028482999909612E-3</v>
      </c>
      <c r="AR393" s="94">
        <f t="shared" si="87"/>
        <v>5.398009586719061E-3</v>
      </c>
      <c r="AS393" s="7">
        <f t="shared" si="92"/>
        <v>8.7830308941683911E-3</v>
      </c>
      <c r="AU393" s="86">
        <v>2021</v>
      </c>
      <c r="AV393" s="91">
        <f t="shared" si="93"/>
        <v>6.4910603031093604E-3</v>
      </c>
      <c r="AW393" s="92">
        <f t="shared" si="94"/>
        <v>1.0137667825257352E-2</v>
      </c>
      <c r="AX393" s="93">
        <f t="shared" si="95"/>
        <v>8.9608979000723003E-3</v>
      </c>
      <c r="AY393" s="94">
        <f t="shared" si="96"/>
        <v>8.1751797931801148E-3</v>
      </c>
      <c r="AZ393" s="7">
        <f t="shared" si="97"/>
        <v>7.7562301020114395E-3</v>
      </c>
    </row>
    <row r="394" spans="1:52" x14ac:dyDescent="0.25">
      <c r="A394" s="7">
        <v>392</v>
      </c>
      <c r="B394" s="82">
        <v>6536.45</v>
      </c>
      <c r="C394" s="43">
        <v>670.7</v>
      </c>
      <c r="D394" s="35">
        <v>375.5</v>
      </c>
      <c r="E394" s="41">
        <v>1266.5</v>
      </c>
      <c r="F394" s="36">
        <v>111.24</v>
      </c>
      <c r="G394" s="39">
        <v>138.41999999999999</v>
      </c>
      <c r="H394" s="45">
        <v>157.38</v>
      </c>
      <c r="I394" s="36">
        <v>114.74</v>
      </c>
      <c r="J394" s="36">
        <v>37.19</v>
      </c>
      <c r="K394" s="46">
        <v>124.05</v>
      </c>
      <c r="L394" s="36">
        <v>88.25</v>
      </c>
      <c r="M394" s="47">
        <v>50.83</v>
      </c>
      <c r="N394" s="33">
        <v>683.5</v>
      </c>
      <c r="O394" s="47">
        <v>21.77</v>
      </c>
      <c r="P394" s="33">
        <v>91.41</v>
      </c>
      <c r="Q394" s="47">
        <v>59.72</v>
      </c>
      <c r="R394" s="33">
        <v>11.58</v>
      </c>
      <c r="S394" s="33">
        <v>88.68</v>
      </c>
      <c r="T394" s="33">
        <v>58.69</v>
      </c>
      <c r="U394" s="33">
        <v>11.62</v>
      </c>
      <c r="V394" s="56">
        <v>24.56</v>
      </c>
      <c r="W394" s="38">
        <v>24.56</v>
      </c>
      <c r="X394" s="36">
        <v>9.6199999999999992</v>
      </c>
      <c r="Y394" s="41">
        <v>43.58</v>
      </c>
      <c r="Z394" s="45">
        <v>93.2</v>
      </c>
      <c r="AA394" s="39">
        <v>743.6</v>
      </c>
      <c r="AB394" s="36">
        <v>183.6</v>
      </c>
      <c r="AC394" s="36">
        <v>16.239999999999998</v>
      </c>
      <c r="AD394" s="41">
        <v>34.31</v>
      </c>
      <c r="AE394" s="39">
        <v>168.75</v>
      </c>
      <c r="AG394" s="86">
        <v>2021</v>
      </c>
      <c r="AH394" s="86"/>
      <c r="AI394" s="87">
        <f t="shared" si="88"/>
        <v>350.25666666666666</v>
      </c>
      <c r="AJ394" s="88">
        <f t="shared" si="89"/>
        <v>399.19333333333333</v>
      </c>
      <c r="AK394" s="89">
        <f t="shared" si="90"/>
        <v>256.95499999999998</v>
      </c>
      <c r="AL394" s="90">
        <f t="shared" si="91"/>
        <v>189.78586206896554</v>
      </c>
      <c r="AN394" s="86">
        <v>2021</v>
      </c>
      <c r="AO394" s="91">
        <f t="shared" si="84"/>
        <v>4.6727637827499247E-3</v>
      </c>
      <c r="AP394" s="92">
        <f t="shared" si="85"/>
        <v>3.3191937073098554E-3</v>
      </c>
      <c r="AQ394" s="93">
        <f t="shared" si="86"/>
        <v>2.3961949980125649E-3</v>
      </c>
      <c r="AR394" s="94">
        <f t="shared" si="87"/>
        <v>1.8623530330917162E-3</v>
      </c>
      <c r="AS394" s="7">
        <f t="shared" si="92"/>
        <v>-8.4755486540858782E-4</v>
      </c>
      <c r="AU394" s="86">
        <v>2021</v>
      </c>
      <c r="AV394" s="91">
        <f t="shared" si="93"/>
        <v>8.4261845123274025E-3</v>
      </c>
      <c r="AW394" s="92">
        <f t="shared" si="94"/>
        <v>9.9853256194442318E-3</v>
      </c>
      <c r="AX394" s="93">
        <f t="shared" si="95"/>
        <v>8.5028482999909612E-3</v>
      </c>
      <c r="AY394" s="94">
        <f t="shared" si="96"/>
        <v>5.398009586719061E-3</v>
      </c>
      <c r="AZ394" s="7">
        <f t="shared" si="97"/>
        <v>8.7830308941683911E-3</v>
      </c>
    </row>
    <row r="395" spans="1:52" x14ac:dyDescent="0.25">
      <c r="A395" s="7">
        <v>393</v>
      </c>
      <c r="B395" s="82">
        <v>6530.91</v>
      </c>
      <c r="C395" s="43">
        <v>671.6</v>
      </c>
      <c r="D395" s="35">
        <v>376.5</v>
      </c>
      <c r="E395" s="41">
        <v>1269.5</v>
      </c>
      <c r="F395" s="36">
        <v>110.98</v>
      </c>
      <c r="G395" s="39">
        <v>136.78</v>
      </c>
      <c r="H395" s="45">
        <v>157.47999999999999</v>
      </c>
      <c r="I395" s="36">
        <v>115.26</v>
      </c>
      <c r="J395" s="36">
        <v>37.1</v>
      </c>
      <c r="K395" s="46">
        <v>123.98</v>
      </c>
      <c r="L395" s="36">
        <v>88.19</v>
      </c>
      <c r="M395" s="47">
        <v>51.14</v>
      </c>
      <c r="N395" s="33">
        <v>686</v>
      </c>
      <c r="O395" s="47">
        <v>21.82</v>
      </c>
      <c r="P395" s="33">
        <v>90.03</v>
      </c>
      <c r="Q395" s="47">
        <v>59.67</v>
      </c>
      <c r="R395" s="33">
        <v>11.65</v>
      </c>
      <c r="S395" s="33">
        <v>88.2</v>
      </c>
      <c r="T395" s="33">
        <v>58.27</v>
      </c>
      <c r="U395" s="33">
        <v>11.61</v>
      </c>
      <c r="V395" s="56">
        <v>24.67</v>
      </c>
      <c r="W395" s="38">
        <v>24.67</v>
      </c>
      <c r="X395" s="36">
        <v>9.59</v>
      </c>
      <c r="Y395" s="41">
        <v>43.79</v>
      </c>
      <c r="Z395" s="45">
        <v>92.52</v>
      </c>
      <c r="AA395" s="39">
        <v>750.6</v>
      </c>
      <c r="AB395" s="36">
        <v>183.75</v>
      </c>
      <c r="AC395" s="36">
        <v>16.25</v>
      </c>
      <c r="AD395" s="41">
        <v>34.14</v>
      </c>
      <c r="AE395" s="39">
        <v>168.3</v>
      </c>
      <c r="AG395" s="86">
        <v>2021</v>
      </c>
      <c r="AH395" s="86"/>
      <c r="AI395" s="87">
        <f t="shared" si="88"/>
        <v>351.89333333333337</v>
      </c>
      <c r="AJ395" s="88">
        <f t="shared" si="89"/>
        <v>400.51833333333337</v>
      </c>
      <c r="AK395" s="89">
        <f t="shared" si="90"/>
        <v>257.5707142857143</v>
      </c>
      <c r="AL395" s="90">
        <f t="shared" si="91"/>
        <v>190.13931034482761</v>
      </c>
      <c r="AN395" s="86">
        <v>2021</v>
      </c>
      <c r="AO395" s="91">
        <f t="shared" si="84"/>
        <v>-1.2446953622309938E-2</v>
      </c>
      <c r="AP395" s="92">
        <f t="shared" si="85"/>
        <v>-5.8840419290005202E-3</v>
      </c>
      <c r="AQ395" s="93">
        <f t="shared" si="86"/>
        <v>-7.6927556648798585E-3</v>
      </c>
      <c r="AR395" s="94">
        <f t="shared" si="87"/>
        <v>-8.670593611943566E-3</v>
      </c>
      <c r="AS395" s="7">
        <f t="shared" si="92"/>
        <v>-9.1625822435158575E-3</v>
      </c>
      <c r="AU395" s="86">
        <v>2021</v>
      </c>
      <c r="AV395" s="91">
        <f t="shared" si="93"/>
        <v>4.6727637827499247E-3</v>
      </c>
      <c r="AW395" s="92">
        <f t="shared" si="94"/>
        <v>3.3191937073098554E-3</v>
      </c>
      <c r="AX395" s="93">
        <f t="shared" si="95"/>
        <v>2.3961949980125649E-3</v>
      </c>
      <c r="AY395" s="94">
        <f t="shared" si="96"/>
        <v>1.8623530330917162E-3</v>
      </c>
      <c r="AZ395" s="7">
        <f t="shared" si="97"/>
        <v>-8.4755486540858782E-4</v>
      </c>
    </row>
    <row r="396" spans="1:52" x14ac:dyDescent="0.25">
      <c r="A396" s="7">
        <v>394</v>
      </c>
      <c r="B396" s="82">
        <v>6471.07</v>
      </c>
      <c r="C396" s="43">
        <v>663.2</v>
      </c>
      <c r="D396" s="35">
        <v>373.6</v>
      </c>
      <c r="E396" s="41">
        <v>1269</v>
      </c>
      <c r="F396" s="36">
        <v>110.4</v>
      </c>
      <c r="G396" s="39">
        <v>136.04</v>
      </c>
      <c r="H396" s="45">
        <v>154.04</v>
      </c>
      <c r="I396" s="36">
        <v>112.96</v>
      </c>
      <c r="J396" s="36">
        <v>36.65</v>
      </c>
      <c r="K396" s="46">
        <v>123.69</v>
      </c>
      <c r="L396" s="36">
        <v>86.68</v>
      </c>
      <c r="M396" s="47">
        <v>50.72</v>
      </c>
      <c r="N396" s="33">
        <v>677</v>
      </c>
      <c r="O396" s="47">
        <v>21.77</v>
      </c>
      <c r="P396" s="33">
        <v>88.58</v>
      </c>
      <c r="Q396" s="47">
        <v>58.84</v>
      </c>
      <c r="R396" s="33">
        <v>11.56</v>
      </c>
      <c r="S396" s="33">
        <v>87.32</v>
      </c>
      <c r="T396" s="33">
        <v>58.32</v>
      </c>
      <c r="U396" s="33">
        <v>11.46</v>
      </c>
      <c r="V396" s="56">
        <v>24.76</v>
      </c>
      <c r="W396" s="38">
        <v>24.76</v>
      </c>
      <c r="X396" s="36">
        <v>9.5299999999999994</v>
      </c>
      <c r="Y396" s="41">
        <v>43.45</v>
      </c>
      <c r="Z396" s="45">
        <v>92.26</v>
      </c>
      <c r="AA396" s="39">
        <v>739.8</v>
      </c>
      <c r="AB396" s="36">
        <v>183.15</v>
      </c>
      <c r="AC396" s="36">
        <v>16.010000000000002</v>
      </c>
      <c r="AD396" s="41">
        <v>33.979999999999997</v>
      </c>
      <c r="AE396" s="39">
        <v>166.7</v>
      </c>
      <c r="AG396" s="86">
        <v>2021</v>
      </c>
      <c r="AH396" s="86"/>
      <c r="AI396" s="87">
        <f t="shared" si="88"/>
        <v>347.51333333333332</v>
      </c>
      <c r="AJ396" s="88">
        <f t="shared" si="89"/>
        <v>398.16166666666663</v>
      </c>
      <c r="AK396" s="89">
        <f t="shared" si="90"/>
        <v>255.58928571428572</v>
      </c>
      <c r="AL396" s="90">
        <f t="shared" si="91"/>
        <v>188.49068965517239</v>
      </c>
      <c r="AN396" s="86">
        <v>2021</v>
      </c>
      <c r="AO396" s="91">
        <f t="shared" si="84"/>
        <v>-9.2946074011549251E-3</v>
      </c>
      <c r="AP396" s="92">
        <f t="shared" si="85"/>
        <v>-1.2080520056760727E-2</v>
      </c>
      <c r="AQ396" s="93">
        <f t="shared" si="86"/>
        <v>-1.1706839935722971E-2</v>
      </c>
      <c r="AR396" s="94">
        <f t="shared" si="87"/>
        <v>-9.1507309425322442E-3</v>
      </c>
      <c r="AS396" s="7">
        <f t="shared" si="92"/>
        <v>-8.1624831751162807E-3</v>
      </c>
      <c r="AU396" s="86">
        <v>2021</v>
      </c>
      <c r="AV396" s="91">
        <f t="shared" si="93"/>
        <v>-1.2446953622309938E-2</v>
      </c>
      <c r="AW396" s="92">
        <f t="shared" si="94"/>
        <v>-5.8840419290005202E-3</v>
      </c>
      <c r="AX396" s="93">
        <f t="shared" si="95"/>
        <v>-7.6927556648798585E-3</v>
      </c>
      <c r="AY396" s="94">
        <f t="shared" si="96"/>
        <v>-8.670593611943566E-3</v>
      </c>
      <c r="AZ396" s="7">
        <f t="shared" si="97"/>
        <v>-9.1625822435158575E-3</v>
      </c>
    </row>
    <row r="397" spans="1:52" x14ac:dyDescent="0.25">
      <c r="A397" s="7">
        <v>395</v>
      </c>
      <c r="B397" s="82">
        <v>6418.25</v>
      </c>
      <c r="C397" s="43">
        <v>654.29999999999995</v>
      </c>
      <c r="D397" s="35">
        <v>374.6</v>
      </c>
      <c r="E397" s="41">
        <v>1250</v>
      </c>
      <c r="F397" s="36">
        <v>110.64</v>
      </c>
      <c r="G397" s="39">
        <v>134.19999999999999</v>
      </c>
      <c r="H397" s="45">
        <v>152.24</v>
      </c>
      <c r="I397" s="36">
        <v>113.54</v>
      </c>
      <c r="J397" s="36">
        <v>36.28</v>
      </c>
      <c r="K397" s="46">
        <v>123.11</v>
      </c>
      <c r="L397" s="36">
        <v>87.39</v>
      </c>
      <c r="M397" s="47">
        <v>49.88</v>
      </c>
      <c r="N397" s="33">
        <v>666.5</v>
      </c>
      <c r="O397" s="47">
        <v>21.62</v>
      </c>
      <c r="P397" s="33">
        <v>89.19</v>
      </c>
      <c r="Q397" s="47">
        <v>59.17</v>
      </c>
      <c r="R397" s="33">
        <v>11.45</v>
      </c>
      <c r="S397" s="33">
        <v>87.58</v>
      </c>
      <c r="T397" s="33">
        <v>57.42</v>
      </c>
      <c r="U397" s="33">
        <v>11.62</v>
      </c>
      <c r="V397" s="56">
        <v>24.15</v>
      </c>
      <c r="W397" s="38">
        <v>24.15</v>
      </c>
      <c r="X397" s="36">
        <v>9.59</v>
      </c>
      <c r="Y397" s="41">
        <v>43.6</v>
      </c>
      <c r="Z397" s="45">
        <v>91.78</v>
      </c>
      <c r="AA397" s="39">
        <v>731.8</v>
      </c>
      <c r="AB397" s="36">
        <v>184.2</v>
      </c>
      <c r="AC397" s="36">
        <v>15.7</v>
      </c>
      <c r="AD397" s="41">
        <v>33.659999999999997</v>
      </c>
      <c r="AE397" s="39">
        <v>166.85</v>
      </c>
      <c r="AG397" s="86">
        <v>2021</v>
      </c>
      <c r="AH397" s="86"/>
      <c r="AI397" s="87">
        <f t="shared" si="88"/>
        <v>344.2833333333333</v>
      </c>
      <c r="AJ397" s="88">
        <f t="shared" si="89"/>
        <v>393.35166666666669</v>
      </c>
      <c r="AK397" s="89">
        <f t="shared" si="90"/>
        <v>252.59714285714281</v>
      </c>
      <c r="AL397" s="90">
        <f t="shared" si="91"/>
        <v>186.76586206896556</v>
      </c>
      <c r="AN397" s="86">
        <v>2021</v>
      </c>
      <c r="AO397" s="91">
        <f t="shared" si="84"/>
        <v>-2.4001549111681238E-2</v>
      </c>
      <c r="AP397" s="92">
        <f t="shared" si="85"/>
        <v>-1.8329654126290815E-2</v>
      </c>
      <c r="AQ397" s="93">
        <f t="shared" si="86"/>
        <v>-1.961621554366642E-2</v>
      </c>
      <c r="AR397" s="94">
        <f t="shared" si="87"/>
        <v>-2.0889145731055752E-2</v>
      </c>
      <c r="AS397" s="7">
        <f t="shared" si="92"/>
        <v>-2.5707942196081485E-2</v>
      </c>
      <c r="AU397" s="86">
        <v>2021</v>
      </c>
      <c r="AV397" s="91">
        <f t="shared" si="93"/>
        <v>-9.2946074011549251E-3</v>
      </c>
      <c r="AW397" s="92">
        <f t="shared" si="94"/>
        <v>-1.2080520056760727E-2</v>
      </c>
      <c r="AX397" s="93">
        <f t="shared" si="95"/>
        <v>-1.1706839935722971E-2</v>
      </c>
      <c r="AY397" s="94">
        <f t="shared" si="96"/>
        <v>-9.1507309425322442E-3</v>
      </c>
      <c r="AZ397" s="7">
        <f t="shared" si="97"/>
        <v>-8.1624831751162807E-3</v>
      </c>
    </row>
    <row r="398" spans="1:52" x14ac:dyDescent="0.25">
      <c r="A398" s="7">
        <v>396</v>
      </c>
      <c r="B398" s="82">
        <v>6253.25</v>
      </c>
      <c r="C398" s="43">
        <v>639.9</v>
      </c>
      <c r="D398" s="35">
        <v>373.15</v>
      </c>
      <c r="E398" s="41">
        <v>1232</v>
      </c>
      <c r="F398" s="36">
        <v>103.58</v>
      </c>
      <c r="G398" s="39">
        <v>131.66</v>
      </c>
      <c r="H398" s="45">
        <v>148.58000000000001</v>
      </c>
      <c r="I398" s="36">
        <v>107.84</v>
      </c>
      <c r="J398" s="36">
        <v>34.89</v>
      </c>
      <c r="K398" s="46">
        <v>121.37</v>
      </c>
      <c r="L398" s="36">
        <v>86.3</v>
      </c>
      <c r="M398" s="47">
        <v>47.79</v>
      </c>
      <c r="N398" s="33">
        <v>654.5</v>
      </c>
      <c r="O398" s="47">
        <v>21</v>
      </c>
      <c r="P398" s="33">
        <v>85.68</v>
      </c>
      <c r="Q398" s="47">
        <v>58.46</v>
      </c>
      <c r="R398" s="33">
        <v>11.1</v>
      </c>
      <c r="S398" s="33">
        <v>84.6</v>
      </c>
      <c r="T398" s="33">
        <v>55.44</v>
      </c>
      <c r="U398" s="33">
        <v>11.23</v>
      </c>
      <c r="V398" s="56">
        <v>23.04</v>
      </c>
      <c r="W398" s="38">
        <v>23.04</v>
      </c>
      <c r="X398" s="36">
        <v>9.36</v>
      </c>
      <c r="Y398" s="41">
        <v>43.64</v>
      </c>
      <c r="Z398" s="45">
        <v>90</v>
      </c>
      <c r="AA398" s="39">
        <v>711.8</v>
      </c>
      <c r="AB398" s="36">
        <v>180.25</v>
      </c>
      <c r="AC398" s="36">
        <v>15.12</v>
      </c>
      <c r="AD398" s="41">
        <v>33.15</v>
      </c>
      <c r="AE398" s="39">
        <v>164.6</v>
      </c>
      <c r="AG398" s="86">
        <v>2021</v>
      </c>
      <c r="AH398" s="86"/>
      <c r="AI398" s="87">
        <f t="shared" si="88"/>
        <v>336.02</v>
      </c>
      <c r="AJ398" s="88">
        <f t="shared" si="89"/>
        <v>386.14166666666665</v>
      </c>
      <c r="AK398" s="89">
        <f t="shared" si="90"/>
        <v>247.6421428571428</v>
      </c>
      <c r="AL398" s="90">
        <f t="shared" si="91"/>
        <v>182.86448275862068</v>
      </c>
      <c r="AN398" s="86">
        <v>2021</v>
      </c>
      <c r="AO398" s="91">
        <f t="shared" si="84"/>
        <v>1.1140209908140577E-2</v>
      </c>
      <c r="AP398" s="92">
        <f t="shared" si="85"/>
        <v>8.1792088395883037E-3</v>
      </c>
      <c r="AQ398" s="93">
        <f t="shared" si="86"/>
        <v>8.2723053715184347E-3</v>
      </c>
      <c r="AR398" s="94">
        <f t="shared" si="87"/>
        <v>9.1569600250422222E-3</v>
      </c>
      <c r="AS398" s="7">
        <f t="shared" si="92"/>
        <v>8.251709111262202E-3</v>
      </c>
      <c r="AU398" s="86">
        <v>2021</v>
      </c>
      <c r="AV398" s="91">
        <f t="shared" si="93"/>
        <v>-2.4001549111681238E-2</v>
      </c>
      <c r="AW398" s="92">
        <f t="shared" si="94"/>
        <v>-1.8329654126290815E-2</v>
      </c>
      <c r="AX398" s="93">
        <f t="shared" si="95"/>
        <v>-1.961621554366642E-2</v>
      </c>
      <c r="AY398" s="94">
        <f t="shared" si="96"/>
        <v>-2.0889145731055752E-2</v>
      </c>
      <c r="AZ398" s="7">
        <f t="shared" si="97"/>
        <v>-2.5707942196081485E-2</v>
      </c>
    </row>
    <row r="399" spans="1:52" x14ac:dyDescent="0.25">
      <c r="A399" s="7">
        <v>397</v>
      </c>
      <c r="B399" s="82">
        <v>6304.85</v>
      </c>
      <c r="C399" s="43">
        <v>645.1</v>
      </c>
      <c r="D399" s="35">
        <v>376.7</v>
      </c>
      <c r="E399" s="41">
        <v>1240</v>
      </c>
      <c r="F399" s="36">
        <v>106</v>
      </c>
      <c r="G399" s="39">
        <v>133.34</v>
      </c>
      <c r="H399" s="45">
        <v>149.63999999999999</v>
      </c>
      <c r="I399" s="36">
        <v>110.88</v>
      </c>
      <c r="J399" s="36">
        <v>34.869999999999997</v>
      </c>
      <c r="K399" s="46">
        <v>122.1</v>
      </c>
      <c r="L399" s="36">
        <v>86.62</v>
      </c>
      <c r="M399" s="47">
        <v>48.7</v>
      </c>
      <c r="N399" s="33">
        <v>661.5</v>
      </c>
      <c r="O399" s="47">
        <v>21.21</v>
      </c>
      <c r="P399" s="33">
        <v>86.06</v>
      </c>
      <c r="Q399" s="47">
        <v>58.51</v>
      </c>
      <c r="R399" s="33">
        <v>11.26</v>
      </c>
      <c r="S399" s="33">
        <v>85.8</v>
      </c>
      <c r="T399" s="33">
        <v>56.11</v>
      </c>
      <c r="U399" s="33">
        <v>11.09</v>
      </c>
      <c r="V399" s="56">
        <v>23.37</v>
      </c>
      <c r="W399" s="38">
        <v>23.37</v>
      </c>
      <c r="X399" s="36">
        <v>9.3699999999999992</v>
      </c>
      <c r="Y399" s="41">
        <v>43.18</v>
      </c>
      <c r="Z399" s="45">
        <v>91.24</v>
      </c>
      <c r="AA399" s="39">
        <v>719.2</v>
      </c>
      <c r="AB399" s="36">
        <v>181.15</v>
      </c>
      <c r="AC399" s="36">
        <v>15.18</v>
      </c>
      <c r="AD399" s="41">
        <v>33.33</v>
      </c>
      <c r="AE399" s="39">
        <v>166.75</v>
      </c>
      <c r="AG399" s="86">
        <v>2021</v>
      </c>
      <c r="AH399" s="86"/>
      <c r="AI399" s="87">
        <f t="shared" si="88"/>
        <v>339.76333333333338</v>
      </c>
      <c r="AJ399" s="88">
        <f t="shared" si="89"/>
        <v>389.3</v>
      </c>
      <c r="AK399" s="89">
        <f t="shared" si="90"/>
        <v>249.69071428571428</v>
      </c>
      <c r="AL399" s="90">
        <f t="shared" si="91"/>
        <v>184.53896551724139</v>
      </c>
      <c r="AN399" s="86">
        <v>2021</v>
      </c>
      <c r="AO399" s="91">
        <f t="shared" si="84"/>
        <v>9.6832108624628106E-3</v>
      </c>
      <c r="AP399" s="92">
        <f t="shared" si="85"/>
        <v>1.1953078174501175E-2</v>
      </c>
      <c r="AQ399" s="93">
        <f t="shared" si="86"/>
        <v>1.4274802827497915E-2</v>
      </c>
      <c r="AR399" s="94">
        <f t="shared" si="87"/>
        <v>1.6533280514534916E-2</v>
      </c>
      <c r="AS399" s="7">
        <f t="shared" si="92"/>
        <v>1.2227095014155647E-2</v>
      </c>
      <c r="AU399" s="86">
        <v>2021</v>
      </c>
      <c r="AV399" s="91">
        <f t="shared" si="93"/>
        <v>1.1140209908140577E-2</v>
      </c>
      <c r="AW399" s="92">
        <f t="shared" si="94"/>
        <v>8.1792088395883037E-3</v>
      </c>
      <c r="AX399" s="93">
        <f t="shared" si="95"/>
        <v>8.2723053715184347E-3</v>
      </c>
      <c r="AY399" s="94">
        <f t="shared" si="96"/>
        <v>9.1569600250422222E-3</v>
      </c>
      <c r="AZ399" s="7">
        <f t="shared" si="97"/>
        <v>8.251709111262202E-3</v>
      </c>
    </row>
    <row r="400" spans="1:52" x14ac:dyDescent="0.25">
      <c r="A400" s="7">
        <v>398</v>
      </c>
      <c r="B400" s="82">
        <v>6381.94</v>
      </c>
      <c r="C400" s="43">
        <v>659.2</v>
      </c>
      <c r="D400" s="35">
        <v>379.15</v>
      </c>
      <c r="E400" s="41">
        <v>1257.5</v>
      </c>
      <c r="F400" s="36">
        <v>110.64</v>
      </c>
      <c r="G400" s="39">
        <v>135.16</v>
      </c>
      <c r="H400" s="45">
        <v>151.91999999999999</v>
      </c>
      <c r="I400" s="36">
        <v>115.92</v>
      </c>
      <c r="J400" s="36">
        <v>35.799999999999997</v>
      </c>
      <c r="K400" s="46">
        <v>123.37</v>
      </c>
      <c r="L400" s="36">
        <v>86.56</v>
      </c>
      <c r="M400" s="47">
        <v>50.23</v>
      </c>
      <c r="N400" s="33">
        <v>678</v>
      </c>
      <c r="O400" s="47">
        <v>21.64</v>
      </c>
      <c r="P400" s="33">
        <v>87.87</v>
      </c>
      <c r="Q400" s="47">
        <v>58.97</v>
      </c>
      <c r="R400" s="33">
        <v>11.62</v>
      </c>
      <c r="S400" s="33">
        <v>88.32</v>
      </c>
      <c r="T400" s="33">
        <v>57.22</v>
      </c>
      <c r="U400" s="33">
        <v>11.18</v>
      </c>
      <c r="V400" s="56">
        <v>24.14</v>
      </c>
      <c r="W400" s="38">
        <v>24.14</v>
      </c>
      <c r="X400" s="36">
        <v>9.49</v>
      </c>
      <c r="Y400" s="41">
        <v>43.25</v>
      </c>
      <c r="Z400" s="45">
        <v>92.38</v>
      </c>
      <c r="AA400" s="39">
        <v>726.9</v>
      </c>
      <c r="AB400" s="36">
        <v>182.95</v>
      </c>
      <c r="AC400" s="36">
        <v>15.68</v>
      </c>
      <c r="AD400" s="41">
        <v>33.81</v>
      </c>
      <c r="AE400" s="39">
        <v>167.1</v>
      </c>
      <c r="AG400" s="86">
        <v>2021</v>
      </c>
      <c r="AH400" s="86"/>
      <c r="AI400" s="87">
        <f t="shared" si="88"/>
        <v>343.05333333333328</v>
      </c>
      <c r="AJ400" s="88">
        <f t="shared" si="89"/>
        <v>393.95333333333332</v>
      </c>
      <c r="AK400" s="89">
        <f t="shared" si="90"/>
        <v>253.25499999999997</v>
      </c>
      <c r="AL400" s="90">
        <f t="shared" si="91"/>
        <v>187.59000000000003</v>
      </c>
      <c r="AN400" s="86">
        <v>2021</v>
      </c>
      <c r="AO400" s="91">
        <f t="shared" si="84"/>
        <v>6.4518636557970585E-3</v>
      </c>
      <c r="AP400" s="92">
        <f t="shared" si="85"/>
        <v>5.2332763609901616E-3</v>
      </c>
      <c r="AQ400" s="93">
        <f t="shared" si="86"/>
        <v>4.0811491523225002E-3</v>
      </c>
      <c r="AR400" s="94">
        <f t="shared" si="87"/>
        <v>3.1506715856848976E-3</v>
      </c>
      <c r="AS400" s="7">
        <f t="shared" si="92"/>
        <v>1.4432915383096769E-2</v>
      </c>
      <c r="AU400" s="86">
        <v>2021</v>
      </c>
      <c r="AV400" s="91">
        <f t="shared" si="93"/>
        <v>9.6832108624628106E-3</v>
      </c>
      <c r="AW400" s="92">
        <f t="shared" si="94"/>
        <v>1.1953078174501175E-2</v>
      </c>
      <c r="AX400" s="93">
        <f t="shared" si="95"/>
        <v>1.4274802827497915E-2</v>
      </c>
      <c r="AY400" s="94">
        <f t="shared" si="96"/>
        <v>1.6533280514534916E-2</v>
      </c>
      <c r="AZ400" s="7">
        <f t="shared" si="97"/>
        <v>1.2227095014155647E-2</v>
      </c>
    </row>
    <row r="401" spans="1:52" x14ac:dyDescent="0.25">
      <c r="A401" s="7">
        <v>399</v>
      </c>
      <c r="B401" s="82">
        <v>6474.05</v>
      </c>
      <c r="C401" s="43">
        <v>660.4</v>
      </c>
      <c r="D401" s="35">
        <v>379.2</v>
      </c>
      <c r="E401" s="41">
        <v>1262</v>
      </c>
      <c r="F401" s="36">
        <v>109.52</v>
      </c>
      <c r="G401" s="39">
        <v>137.4</v>
      </c>
      <c r="H401" s="45">
        <v>153.28</v>
      </c>
      <c r="I401" s="36">
        <v>114.5</v>
      </c>
      <c r="J401" s="36">
        <v>35.64</v>
      </c>
      <c r="K401" s="46">
        <v>123.36</v>
      </c>
      <c r="L401" s="36">
        <v>87.05</v>
      </c>
      <c r="M401" s="47">
        <v>49.98</v>
      </c>
      <c r="N401" s="33">
        <v>680.5</v>
      </c>
      <c r="O401" s="47">
        <v>21.77</v>
      </c>
      <c r="P401" s="33">
        <v>88.41</v>
      </c>
      <c r="Q401" s="47">
        <v>57.73</v>
      </c>
      <c r="R401" s="33">
        <v>11.55</v>
      </c>
      <c r="S401" s="33">
        <v>88.84</v>
      </c>
      <c r="T401" s="33">
        <v>57.92</v>
      </c>
      <c r="U401" s="33">
        <v>11.32</v>
      </c>
      <c r="V401" s="56">
        <v>24.03</v>
      </c>
      <c r="W401" s="38">
        <v>24.03</v>
      </c>
      <c r="X401" s="36">
        <v>9.4600000000000009</v>
      </c>
      <c r="Y401" s="41">
        <v>44.35</v>
      </c>
      <c r="Z401" s="45">
        <v>93.4</v>
      </c>
      <c r="AA401" s="39">
        <v>727.8</v>
      </c>
      <c r="AB401" s="36">
        <v>183.7</v>
      </c>
      <c r="AC401" s="36">
        <v>15.57</v>
      </c>
      <c r="AD401" s="41">
        <v>33.94</v>
      </c>
      <c r="AE401" s="39">
        <v>170.6</v>
      </c>
      <c r="AG401" s="86">
        <v>2021</v>
      </c>
      <c r="AH401" s="86"/>
      <c r="AI401" s="87">
        <f t="shared" si="88"/>
        <v>345.26666666666665</v>
      </c>
      <c r="AJ401" s="88">
        <f t="shared" si="89"/>
        <v>396.01499999999993</v>
      </c>
      <c r="AK401" s="89">
        <f t="shared" si="90"/>
        <v>254.2885714285714</v>
      </c>
      <c r="AL401" s="90">
        <f t="shared" si="91"/>
        <v>188.18103448275866</v>
      </c>
      <c r="AN401" s="86">
        <v>2021</v>
      </c>
      <c r="AO401" s="91">
        <f t="shared" si="84"/>
        <v>2.3440818690866883E-2</v>
      </c>
      <c r="AP401" s="92">
        <f t="shared" si="85"/>
        <v>2.1442790466691387E-2</v>
      </c>
      <c r="AQ401" s="93">
        <f t="shared" si="86"/>
        <v>1.9457646543297392E-2</v>
      </c>
      <c r="AR401" s="94">
        <f t="shared" si="87"/>
        <v>1.9623436712629855E-2</v>
      </c>
      <c r="AS401" s="7">
        <f t="shared" si="92"/>
        <v>5.5946432295086159E-3</v>
      </c>
      <c r="AU401" s="86">
        <v>2021</v>
      </c>
      <c r="AV401" s="91">
        <f t="shared" si="93"/>
        <v>6.4518636557970585E-3</v>
      </c>
      <c r="AW401" s="92">
        <f t="shared" si="94"/>
        <v>5.2332763609901616E-3</v>
      </c>
      <c r="AX401" s="93">
        <f t="shared" si="95"/>
        <v>4.0811491523225002E-3</v>
      </c>
      <c r="AY401" s="94">
        <f t="shared" si="96"/>
        <v>3.1506715856848976E-3</v>
      </c>
      <c r="AZ401" s="7">
        <f t="shared" si="97"/>
        <v>1.4432915383096769E-2</v>
      </c>
    </row>
    <row r="402" spans="1:52" x14ac:dyDescent="0.25">
      <c r="A402" s="7">
        <v>400</v>
      </c>
      <c r="B402" s="82">
        <v>6510.27</v>
      </c>
      <c r="C402" s="43">
        <v>674</v>
      </c>
      <c r="D402" s="35">
        <v>387.05</v>
      </c>
      <c r="E402" s="41">
        <v>1288</v>
      </c>
      <c r="F402" s="36">
        <v>111.5</v>
      </c>
      <c r="G402" s="39">
        <v>140.18</v>
      </c>
      <c r="H402" s="45">
        <v>155.12</v>
      </c>
      <c r="I402" s="36">
        <v>116.4</v>
      </c>
      <c r="J402" s="36">
        <v>35.64</v>
      </c>
      <c r="K402" s="46">
        <v>124.43</v>
      </c>
      <c r="L402" s="36">
        <v>87.59</v>
      </c>
      <c r="M402" s="47">
        <v>50.57</v>
      </c>
      <c r="N402" s="33">
        <v>699</v>
      </c>
      <c r="O402" s="47">
        <v>21.77</v>
      </c>
      <c r="P402" s="33">
        <v>90.15</v>
      </c>
      <c r="Q402" s="47">
        <v>58.19</v>
      </c>
      <c r="R402" s="33">
        <v>11.67</v>
      </c>
      <c r="S402" s="33">
        <v>89.48</v>
      </c>
      <c r="T402" s="33">
        <v>59.03</v>
      </c>
      <c r="U402" s="33">
        <v>11.46</v>
      </c>
      <c r="V402" s="56">
        <v>24.47</v>
      </c>
      <c r="W402" s="38">
        <v>24.47</v>
      </c>
      <c r="X402" s="36">
        <v>9.52</v>
      </c>
      <c r="Y402" s="41">
        <v>44.46</v>
      </c>
      <c r="Z402" s="45">
        <v>93.72</v>
      </c>
      <c r="AA402" s="39">
        <v>747.6</v>
      </c>
      <c r="AB402" s="36">
        <v>186.35</v>
      </c>
      <c r="AC402" s="36">
        <v>15.72</v>
      </c>
      <c r="AD402" s="41">
        <v>34.5</v>
      </c>
      <c r="AE402" s="39">
        <v>172.3</v>
      </c>
      <c r="AG402" s="86">
        <v>2021</v>
      </c>
      <c r="AH402" s="86"/>
      <c r="AI402" s="87">
        <f t="shared" si="88"/>
        <v>353.35999999999996</v>
      </c>
      <c r="AJ402" s="88">
        <f t="shared" si="89"/>
        <v>404.50666666666672</v>
      </c>
      <c r="AK402" s="89">
        <f t="shared" si="90"/>
        <v>259.23642857142858</v>
      </c>
      <c r="AL402" s="90">
        <f t="shared" si="91"/>
        <v>191.87379310344829</v>
      </c>
      <c r="AN402" s="86">
        <v>2021</v>
      </c>
      <c r="AO402" s="91">
        <f t="shared" si="84"/>
        <v>-1.6979850577315565E-4</v>
      </c>
      <c r="AP402" s="92">
        <f t="shared" si="85"/>
        <v>-3.4816072252622531E-3</v>
      </c>
      <c r="AQ402" s="93">
        <f t="shared" si="86"/>
        <v>-2.8572924329968129E-3</v>
      </c>
      <c r="AR402" s="94">
        <f t="shared" si="87"/>
        <v>-2.4243665915453477E-3</v>
      </c>
      <c r="AS402" s="7">
        <f t="shared" si="92"/>
        <v>1.0414314613679226E-3</v>
      </c>
      <c r="AU402" s="86">
        <v>2021</v>
      </c>
      <c r="AV402" s="91">
        <f t="shared" si="93"/>
        <v>2.3440818690866883E-2</v>
      </c>
      <c r="AW402" s="92">
        <f t="shared" si="94"/>
        <v>2.1442790466691387E-2</v>
      </c>
      <c r="AX402" s="93">
        <f t="shared" si="95"/>
        <v>1.9457646543297392E-2</v>
      </c>
      <c r="AY402" s="94">
        <f t="shared" si="96"/>
        <v>1.9623436712629855E-2</v>
      </c>
      <c r="AZ402" s="7">
        <f t="shared" si="97"/>
        <v>5.5946432295086159E-3</v>
      </c>
    </row>
    <row r="403" spans="1:52" x14ac:dyDescent="0.25">
      <c r="A403" s="7">
        <v>401</v>
      </c>
      <c r="B403" s="82">
        <v>6517.05</v>
      </c>
      <c r="C403" s="43">
        <v>673.4</v>
      </c>
      <c r="D403" s="35">
        <v>383.5</v>
      </c>
      <c r="E403" s="41">
        <v>1280.5</v>
      </c>
      <c r="F403" s="36">
        <v>112</v>
      </c>
      <c r="G403" s="39">
        <v>140</v>
      </c>
      <c r="H403" s="45">
        <v>153.9</v>
      </c>
      <c r="I403" s="36">
        <v>116.22</v>
      </c>
      <c r="J403" s="36">
        <v>36.46</v>
      </c>
      <c r="K403" s="46">
        <v>123.27</v>
      </c>
      <c r="L403" s="36">
        <v>87.1</v>
      </c>
      <c r="M403" s="47">
        <v>51.71</v>
      </c>
      <c r="N403" s="33">
        <v>698.5</v>
      </c>
      <c r="O403" s="47">
        <v>21.9</v>
      </c>
      <c r="P403" s="33">
        <v>90.01</v>
      </c>
      <c r="Q403" s="47">
        <v>58.02</v>
      </c>
      <c r="R403" s="33">
        <v>11.87</v>
      </c>
      <c r="S403" s="33">
        <v>90.38</v>
      </c>
      <c r="T403" s="33">
        <v>59.2</v>
      </c>
      <c r="U403" s="33">
        <v>11.49</v>
      </c>
      <c r="V403" s="56">
        <v>24.91</v>
      </c>
      <c r="W403" s="38">
        <v>24.91</v>
      </c>
      <c r="X403" s="36">
        <v>9.6199999999999992</v>
      </c>
      <c r="Y403" s="41">
        <v>44.38</v>
      </c>
      <c r="Z403" s="45">
        <v>93.24</v>
      </c>
      <c r="AA403" s="39">
        <v>747.3</v>
      </c>
      <c r="AB403" s="36">
        <v>184.75</v>
      </c>
      <c r="AC403" s="36">
        <v>15.9</v>
      </c>
      <c r="AD403" s="41">
        <v>33.81</v>
      </c>
      <c r="AE403" s="39">
        <v>172.6</v>
      </c>
      <c r="AG403" s="86">
        <v>2021</v>
      </c>
      <c r="AH403" s="86"/>
      <c r="AI403" s="87">
        <f t="shared" si="88"/>
        <v>353.29999999999995</v>
      </c>
      <c r="AJ403" s="88">
        <f t="shared" si="89"/>
        <v>403.0983333333333</v>
      </c>
      <c r="AK403" s="89">
        <f t="shared" si="90"/>
        <v>258.49571428571431</v>
      </c>
      <c r="AL403" s="90">
        <f t="shared" si="91"/>
        <v>191.40862068965521</v>
      </c>
      <c r="AN403" s="86">
        <v>2021</v>
      </c>
      <c r="AO403" s="91">
        <f t="shared" si="84"/>
        <v>-1.8228134729691477E-2</v>
      </c>
      <c r="AP403" s="92">
        <f t="shared" si="85"/>
        <v>-1.2060746137212067E-2</v>
      </c>
      <c r="AQ403" s="93">
        <f t="shared" si="86"/>
        <v>-9.983586354015403E-3</v>
      </c>
      <c r="AR403" s="94">
        <f t="shared" si="87"/>
        <v>-1.1327994811605806E-2</v>
      </c>
      <c r="AS403" s="7">
        <f t="shared" si="92"/>
        <v>-7.3652956475778604E-5</v>
      </c>
      <c r="AU403" s="86">
        <v>2021</v>
      </c>
      <c r="AV403" s="91">
        <f t="shared" si="93"/>
        <v>-1.6979850577315565E-4</v>
      </c>
      <c r="AW403" s="92">
        <f t="shared" si="94"/>
        <v>-3.4816072252622531E-3</v>
      </c>
      <c r="AX403" s="93">
        <f t="shared" si="95"/>
        <v>-2.8572924329968129E-3</v>
      </c>
      <c r="AY403" s="94">
        <f t="shared" si="96"/>
        <v>-2.4243665915453477E-3</v>
      </c>
      <c r="AZ403" s="7">
        <f t="shared" si="97"/>
        <v>1.0414314613679226E-3</v>
      </c>
    </row>
    <row r="404" spans="1:52" x14ac:dyDescent="0.25">
      <c r="A404" s="7">
        <v>402</v>
      </c>
      <c r="B404" s="82">
        <v>6516.57</v>
      </c>
      <c r="C404" s="43">
        <v>669.6</v>
      </c>
      <c r="D404" s="35">
        <v>383.55</v>
      </c>
      <c r="E404" s="41">
        <v>1270</v>
      </c>
      <c r="F404" s="36">
        <v>112.32</v>
      </c>
      <c r="G404" s="39">
        <v>138.28</v>
      </c>
      <c r="H404" s="45">
        <v>152.94</v>
      </c>
      <c r="I404" s="36">
        <v>115.26</v>
      </c>
      <c r="J404" s="36">
        <v>36.450000000000003</v>
      </c>
      <c r="K404" s="46">
        <v>123.24</v>
      </c>
      <c r="L404" s="36">
        <v>86.65</v>
      </c>
      <c r="M404" s="47">
        <v>51.24</v>
      </c>
      <c r="N404" s="33">
        <v>675.5</v>
      </c>
      <c r="O404" s="47">
        <v>21.81</v>
      </c>
      <c r="P404" s="33">
        <v>89.01</v>
      </c>
      <c r="Q404" s="47">
        <v>57.2</v>
      </c>
      <c r="R404" s="33">
        <v>11.74</v>
      </c>
      <c r="S404" s="33">
        <v>90.14</v>
      </c>
      <c r="T404" s="33">
        <v>58.19</v>
      </c>
      <c r="U404" s="33">
        <v>11.4</v>
      </c>
      <c r="V404" s="56">
        <v>24.66</v>
      </c>
      <c r="W404" s="38">
        <v>24.66</v>
      </c>
      <c r="X404" s="36">
        <v>9.66</v>
      </c>
      <c r="Y404" s="41">
        <v>44.96</v>
      </c>
      <c r="Z404" s="45">
        <v>92.7</v>
      </c>
      <c r="AA404" s="39">
        <v>731.2</v>
      </c>
      <c r="AB404" s="36">
        <v>184.95</v>
      </c>
      <c r="AC404" s="36">
        <v>15.68</v>
      </c>
      <c r="AD404" s="41">
        <v>33.880000000000003</v>
      </c>
      <c r="AE404" s="39">
        <v>171.1</v>
      </c>
      <c r="AG404" s="86">
        <v>2021</v>
      </c>
      <c r="AH404" s="86"/>
      <c r="AI404" s="87">
        <f t="shared" si="88"/>
        <v>346.85999999999996</v>
      </c>
      <c r="AJ404" s="88">
        <f t="shared" si="89"/>
        <v>398.23666666666668</v>
      </c>
      <c r="AK404" s="89">
        <f t="shared" si="90"/>
        <v>255.91499999999999</v>
      </c>
      <c r="AL404" s="90">
        <f t="shared" si="91"/>
        <v>189.24034482758617</v>
      </c>
      <c r="AN404" s="86">
        <v>2021</v>
      </c>
      <c r="AO404" s="91">
        <f t="shared" si="84"/>
        <v>3.2510715178073704E-2</v>
      </c>
      <c r="AP404" s="92">
        <f t="shared" si="85"/>
        <v>2.5432950255710584E-2</v>
      </c>
      <c r="AQ404" s="93">
        <f t="shared" si="86"/>
        <v>2.2323260234285339E-2</v>
      </c>
      <c r="AR404" s="94">
        <f t="shared" si="87"/>
        <v>1.9050760117129202E-2</v>
      </c>
      <c r="AS404" s="7">
        <f t="shared" si="92"/>
        <v>2.1744568077992064E-3</v>
      </c>
      <c r="AU404" s="86">
        <v>2021</v>
      </c>
      <c r="AV404" s="91">
        <f t="shared" si="93"/>
        <v>-1.8228134729691477E-2</v>
      </c>
      <c r="AW404" s="92">
        <f t="shared" si="94"/>
        <v>-1.2060746137212067E-2</v>
      </c>
      <c r="AX404" s="93">
        <f t="shared" si="95"/>
        <v>-9.983586354015403E-3</v>
      </c>
      <c r="AY404" s="94">
        <f t="shared" si="96"/>
        <v>-1.1327994811605806E-2</v>
      </c>
      <c r="AZ404" s="7">
        <f t="shared" si="97"/>
        <v>-7.3652956475778604E-5</v>
      </c>
    </row>
    <row r="405" spans="1:52" x14ac:dyDescent="0.25">
      <c r="A405" s="7">
        <v>403</v>
      </c>
      <c r="B405" s="82">
        <v>6530.74</v>
      </c>
      <c r="C405" s="43">
        <v>688.2</v>
      </c>
      <c r="D405" s="35">
        <v>385.85</v>
      </c>
      <c r="E405" s="41">
        <v>1295.5</v>
      </c>
      <c r="F405" s="36">
        <v>115.3</v>
      </c>
      <c r="G405" s="39">
        <v>139.06</v>
      </c>
      <c r="H405" s="45">
        <v>153.38</v>
      </c>
      <c r="I405" s="36">
        <v>116.82</v>
      </c>
      <c r="J405" s="36">
        <v>36.71</v>
      </c>
      <c r="K405" s="46">
        <v>123.72</v>
      </c>
      <c r="L405" s="36">
        <v>87.11</v>
      </c>
      <c r="M405" s="47">
        <v>51.16</v>
      </c>
      <c r="N405" s="33">
        <v>688.5</v>
      </c>
      <c r="O405" s="47">
        <v>21.83</v>
      </c>
      <c r="P405" s="33">
        <v>90.21</v>
      </c>
      <c r="Q405" s="47">
        <v>57.17</v>
      </c>
      <c r="R405" s="33">
        <v>11.72</v>
      </c>
      <c r="S405" s="33">
        <v>91.6</v>
      </c>
      <c r="T405" s="33">
        <v>58.74</v>
      </c>
      <c r="U405" s="33">
        <v>11.56</v>
      </c>
      <c r="V405" s="56">
        <v>24.56</v>
      </c>
      <c r="W405" s="38">
        <v>24.56</v>
      </c>
      <c r="X405" s="36">
        <v>9.6300000000000008</v>
      </c>
      <c r="Y405" s="41">
        <v>46.29</v>
      </c>
      <c r="Z405" s="45">
        <v>92.58</v>
      </c>
      <c r="AA405" s="39">
        <v>757.8</v>
      </c>
      <c r="AB405" s="36">
        <v>185.6</v>
      </c>
      <c r="AC405" s="36">
        <v>15.82</v>
      </c>
      <c r="AD405" s="41">
        <v>33.99</v>
      </c>
      <c r="AE405" s="39">
        <v>177.55</v>
      </c>
      <c r="AG405" s="86">
        <v>2021</v>
      </c>
      <c r="AH405" s="86"/>
      <c r="AI405" s="87">
        <f t="shared" si="88"/>
        <v>358.1366666666666</v>
      </c>
      <c r="AJ405" s="88">
        <f t="shared" si="89"/>
        <v>408.36500000000001</v>
      </c>
      <c r="AK405" s="89">
        <f t="shared" si="90"/>
        <v>261.62785714285712</v>
      </c>
      <c r="AL405" s="90">
        <f t="shared" si="91"/>
        <v>192.84551724137933</v>
      </c>
      <c r="AN405" s="86">
        <v>2021</v>
      </c>
      <c r="AO405" s="91">
        <f t="shared" si="84"/>
        <v>5.6682272130753253E-3</v>
      </c>
      <c r="AP405" s="92">
        <f t="shared" si="85"/>
        <v>-9.3870271285096079E-4</v>
      </c>
      <c r="AQ405" s="93">
        <f t="shared" si="86"/>
        <v>-1.0429208335722981E-3</v>
      </c>
      <c r="AR405" s="94">
        <f t="shared" si="87"/>
        <v>-5.9365008976256526E-4</v>
      </c>
      <c r="AS405" s="7">
        <f t="shared" si="92"/>
        <v>1.5776160128867581E-2</v>
      </c>
      <c r="AU405" s="86">
        <v>2021</v>
      </c>
      <c r="AV405" s="91">
        <f t="shared" si="93"/>
        <v>3.2510715178073704E-2</v>
      </c>
      <c r="AW405" s="92">
        <f t="shared" si="94"/>
        <v>2.5432950255710584E-2</v>
      </c>
      <c r="AX405" s="93">
        <f t="shared" si="95"/>
        <v>2.2323260234285339E-2</v>
      </c>
      <c r="AY405" s="94">
        <f t="shared" si="96"/>
        <v>1.9050760117129202E-2</v>
      </c>
      <c r="AZ405" s="7">
        <f t="shared" si="97"/>
        <v>2.1744568077992064E-3</v>
      </c>
    </row>
    <row r="406" spans="1:52" x14ac:dyDescent="0.25">
      <c r="A406" s="7">
        <v>404</v>
      </c>
      <c r="B406" s="82">
        <v>6633.77</v>
      </c>
      <c r="C406" s="43">
        <v>684</v>
      </c>
      <c r="D406" s="35">
        <v>384.9</v>
      </c>
      <c r="E406" s="41">
        <v>1287</v>
      </c>
      <c r="F406" s="36">
        <v>116</v>
      </c>
      <c r="G406" s="39">
        <v>138.80000000000001</v>
      </c>
      <c r="H406" s="45">
        <v>153.96</v>
      </c>
      <c r="I406" s="36">
        <v>113</v>
      </c>
      <c r="J406" s="36">
        <v>37.51</v>
      </c>
      <c r="K406" s="46">
        <v>120.35</v>
      </c>
      <c r="L406" s="36">
        <v>86.05</v>
      </c>
      <c r="M406" s="47">
        <v>52.07</v>
      </c>
      <c r="N406" s="33">
        <v>691.5</v>
      </c>
      <c r="O406" s="47">
        <v>21.92</v>
      </c>
      <c r="P406" s="33">
        <v>90.51</v>
      </c>
      <c r="Q406" s="47">
        <v>60.86</v>
      </c>
      <c r="R406" s="33">
        <v>11.88</v>
      </c>
      <c r="S406" s="33">
        <v>90.76</v>
      </c>
      <c r="T406" s="33">
        <v>58.43</v>
      </c>
      <c r="U406" s="33">
        <v>11.6</v>
      </c>
      <c r="V406" s="56">
        <v>24.94</v>
      </c>
      <c r="W406" s="38">
        <v>24.94</v>
      </c>
      <c r="X406" s="36">
        <v>9.31</v>
      </c>
      <c r="Y406" s="41">
        <v>45.97</v>
      </c>
      <c r="Z406" s="45">
        <v>92.98</v>
      </c>
      <c r="AA406" s="39">
        <v>760.1</v>
      </c>
      <c r="AB406" s="36">
        <v>187.5</v>
      </c>
      <c r="AC406" s="36">
        <v>16.34</v>
      </c>
      <c r="AD406" s="41">
        <v>34.42</v>
      </c>
      <c r="AE406" s="39">
        <v>181.6</v>
      </c>
      <c r="AG406" s="86">
        <v>2021</v>
      </c>
      <c r="AH406" s="86"/>
      <c r="AI406" s="87">
        <f t="shared" si="88"/>
        <v>360.16666666666669</v>
      </c>
      <c r="AJ406" s="88">
        <f t="shared" si="89"/>
        <v>407.98166666666663</v>
      </c>
      <c r="AK406" s="89">
        <f t="shared" si="90"/>
        <v>261.35499999999996</v>
      </c>
      <c r="AL406" s="90">
        <f t="shared" si="91"/>
        <v>192.73103448275867</v>
      </c>
      <c r="AN406" s="86">
        <v>2021</v>
      </c>
      <c r="AO406" s="91">
        <f t="shared" si="84"/>
        <v>-6.941230911614993E-4</v>
      </c>
      <c r="AP406" s="92">
        <f t="shared" si="85"/>
        <v>7.3532715930879633E-4</v>
      </c>
      <c r="AQ406" s="93">
        <f t="shared" si="86"/>
        <v>-1.0932038250912264E-5</v>
      </c>
      <c r="AR406" s="94">
        <f t="shared" si="87"/>
        <v>-2.4815716023762501E-3</v>
      </c>
      <c r="AS406" s="7">
        <f t="shared" si="92"/>
        <v>-5.5443586376978174E-3</v>
      </c>
      <c r="AU406" s="86">
        <v>2021</v>
      </c>
      <c r="AV406" s="91">
        <f t="shared" si="93"/>
        <v>5.6682272130753253E-3</v>
      </c>
      <c r="AW406" s="92">
        <f t="shared" si="94"/>
        <v>-9.3870271285096079E-4</v>
      </c>
      <c r="AX406" s="93">
        <f t="shared" si="95"/>
        <v>-1.0429208335722981E-3</v>
      </c>
      <c r="AY406" s="94">
        <f t="shared" si="96"/>
        <v>-5.9365008976256526E-4</v>
      </c>
      <c r="AZ406" s="7">
        <f t="shared" si="97"/>
        <v>1.5776160128867581E-2</v>
      </c>
    </row>
    <row r="407" spans="1:52" x14ac:dyDescent="0.25">
      <c r="A407" s="7">
        <v>405</v>
      </c>
      <c r="B407" s="82">
        <v>6596.99</v>
      </c>
      <c r="C407" s="43">
        <v>673.9</v>
      </c>
      <c r="D407" s="35">
        <v>385.9</v>
      </c>
      <c r="E407" s="41">
        <v>1289</v>
      </c>
      <c r="F407" s="36">
        <v>115.7</v>
      </c>
      <c r="G407" s="39">
        <v>141.30000000000001</v>
      </c>
      <c r="H407" s="45">
        <v>159.16</v>
      </c>
      <c r="I407" s="36">
        <v>110.3</v>
      </c>
      <c r="J407" s="36">
        <v>36.700000000000003</v>
      </c>
      <c r="K407" s="46">
        <v>121.14</v>
      </c>
      <c r="L407" s="36">
        <v>86.41</v>
      </c>
      <c r="M407" s="47">
        <v>51.45</v>
      </c>
      <c r="N407" s="33">
        <v>684</v>
      </c>
      <c r="O407" s="47">
        <v>21.88</v>
      </c>
      <c r="P407" s="33">
        <v>89.21</v>
      </c>
      <c r="Q407" s="47">
        <v>62.06</v>
      </c>
      <c r="R407" s="33">
        <v>11.76</v>
      </c>
      <c r="S407" s="33">
        <v>88.5</v>
      </c>
      <c r="T407" s="33">
        <v>60.25</v>
      </c>
      <c r="U407" s="33">
        <v>11.25</v>
      </c>
      <c r="V407" s="56">
        <v>24.73</v>
      </c>
      <c r="W407" s="38">
        <v>24.73</v>
      </c>
      <c r="X407" s="36">
        <v>9.4</v>
      </c>
      <c r="Y407" s="41">
        <v>46.52</v>
      </c>
      <c r="Z407" s="45">
        <v>94.92</v>
      </c>
      <c r="AA407" s="39">
        <v>756.2</v>
      </c>
      <c r="AB407" s="36">
        <v>186.1</v>
      </c>
      <c r="AC407" s="36">
        <v>16.190000000000001</v>
      </c>
      <c r="AD407" s="41">
        <v>34.42</v>
      </c>
      <c r="AE407" s="39">
        <v>182.25</v>
      </c>
      <c r="AG407" s="86">
        <v>2021</v>
      </c>
      <c r="AH407" s="86"/>
      <c r="AI407" s="87">
        <f t="shared" si="88"/>
        <v>359.91666666666669</v>
      </c>
      <c r="AJ407" s="88">
        <f t="shared" si="89"/>
        <v>408.28166666666669</v>
      </c>
      <c r="AK407" s="89">
        <f t="shared" si="90"/>
        <v>261.35214285714289</v>
      </c>
      <c r="AL407" s="90">
        <f t="shared" si="91"/>
        <v>192.25275862068966</v>
      </c>
      <c r="AN407" s="86">
        <v>2021</v>
      </c>
      <c r="AO407" s="91">
        <f t="shared" si="84"/>
        <v>2.023616577911545E-2</v>
      </c>
      <c r="AP407" s="92">
        <f t="shared" si="85"/>
        <v>1.7761431038212993E-2</v>
      </c>
      <c r="AQ407" s="93">
        <f t="shared" si="86"/>
        <v>1.6912048057765361E-2</v>
      </c>
      <c r="AR407" s="94">
        <f t="shared" si="87"/>
        <v>1.6377505905480122E-2</v>
      </c>
      <c r="AS407" s="7">
        <f t="shared" si="92"/>
        <v>6.4150468622812254E-3</v>
      </c>
      <c r="AU407" s="86">
        <v>2021</v>
      </c>
      <c r="AV407" s="91">
        <f t="shared" si="93"/>
        <v>-6.941230911614993E-4</v>
      </c>
      <c r="AW407" s="92">
        <f t="shared" si="94"/>
        <v>7.3532715930879633E-4</v>
      </c>
      <c r="AX407" s="93">
        <f t="shared" si="95"/>
        <v>-1.0932038250912264E-5</v>
      </c>
      <c r="AY407" s="94">
        <f t="shared" si="96"/>
        <v>-2.4815716023762501E-3</v>
      </c>
      <c r="AZ407" s="7">
        <f t="shared" si="97"/>
        <v>-5.5443586376978174E-3</v>
      </c>
    </row>
    <row r="408" spans="1:52" x14ac:dyDescent="0.25">
      <c r="A408" s="7">
        <v>406</v>
      </c>
      <c r="B408" s="82">
        <v>6639.31</v>
      </c>
      <c r="C408" s="43">
        <v>687</v>
      </c>
      <c r="D408" s="35">
        <v>392.7</v>
      </c>
      <c r="E408" s="41">
        <v>1310</v>
      </c>
      <c r="F408" s="36">
        <v>116.78</v>
      </c>
      <c r="G408" s="39">
        <v>142</v>
      </c>
      <c r="H408" s="45">
        <v>164</v>
      </c>
      <c r="I408" s="36">
        <v>111.48</v>
      </c>
      <c r="J408" s="36">
        <v>36.69</v>
      </c>
      <c r="K408" s="46">
        <v>119.88</v>
      </c>
      <c r="L408" s="36">
        <v>86.28</v>
      </c>
      <c r="M408" s="47">
        <v>50.95</v>
      </c>
      <c r="N408" s="33">
        <v>703</v>
      </c>
      <c r="O408" s="47">
        <v>22.81</v>
      </c>
      <c r="P408" s="33">
        <v>89.77</v>
      </c>
      <c r="Q408" s="47">
        <v>63.28</v>
      </c>
      <c r="R408" s="33">
        <v>11.72</v>
      </c>
      <c r="S408" s="33">
        <v>89</v>
      </c>
      <c r="T408" s="33">
        <v>60.22</v>
      </c>
      <c r="U408" s="33">
        <v>11.35</v>
      </c>
      <c r="V408" s="56">
        <v>24.87</v>
      </c>
      <c r="W408" s="38">
        <v>24.87</v>
      </c>
      <c r="X408" s="36">
        <v>9.4499999999999993</v>
      </c>
      <c r="Y408" s="41">
        <v>46.94</v>
      </c>
      <c r="Z408" s="45">
        <v>94.82</v>
      </c>
      <c r="AA408" s="39">
        <v>774.5</v>
      </c>
      <c r="AB408" s="36">
        <v>186.15</v>
      </c>
      <c r="AC408" s="36">
        <v>16.37</v>
      </c>
      <c r="AD408" s="41">
        <v>34.659999999999997</v>
      </c>
      <c r="AE408" s="39">
        <v>185.1</v>
      </c>
      <c r="AG408" s="86">
        <v>2021</v>
      </c>
      <c r="AH408" s="86"/>
      <c r="AI408" s="87">
        <f t="shared" si="88"/>
        <v>367.2</v>
      </c>
      <c r="AJ408" s="88">
        <f t="shared" si="89"/>
        <v>415.53333333333336</v>
      </c>
      <c r="AK408" s="89">
        <f t="shared" si="90"/>
        <v>265.77214285714285</v>
      </c>
      <c r="AL408" s="90">
        <f t="shared" si="91"/>
        <v>195.40137931034485</v>
      </c>
      <c r="AN408" s="86">
        <v>2021</v>
      </c>
      <c r="AO408" s="91">
        <f t="shared" si="84"/>
        <v>6.1728395061729528E-3</v>
      </c>
      <c r="AP408" s="92">
        <f t="shared" si="85"/>
        <v>9.4697577410558127E-3</v>
      </c>
      <c r="AQ408" s="93">
        <f t="shared" si="86"/>
        <v>1.0298832781034129E-2</v>
      </c>
      <c r="AR408" s="94">
        <f t="shared" si="87"/>
        <v>7.9870964098652953E-3</v>
      </c>
      <c r="AS408" s="7">
        <f t="shared" si="92"/>
        <v>7.3516675678646556E-3</v>
      </c>
      <c r="AU408" s="86">
        <v>2021</v>
      </c>
      <c r="AV408" s="91">
        <f t="shared" si="93"/>
        <v>2.023616577911545E-2</v>
      </c>
      <c r="AW408" s="92">
        <f t="shared" si="94"/>
        <v>1.7761431038212993E-2</v>
      </c>
      <c r="AX408" s="93">
        <f t="shared" si="95"/>
        <v>1.6912048057765361E-2</v>
      </c>
      <c r="AY408" s="94">
        <f t="shared" si="96"/>
        <v>1.6377505905480122E-2</v>
      </c>
      <c r="AZ408" s="7">
        <f t="shared" si="97"/>
        <v>6.4150468622812254E-3</v>
      </c>
    </row>
    <row r="409" spans="1:52" x14ac:dyDescent="0.25">
      <c r="A409" s="7">
        <v>407</v>
      </c>
      <c r="B409" s="82">
        <v>6688.12</v>
      </c>
      <c r="C409" s="43">
        <v>695.9</v>
      </c>
      <c r="D409" s="35">
        <v>393.85</v>
      </c>
      <c r="E409" s="41">
        <v>1326.5</v>
      </c>
      <c r="F409" s="36">
        <v>114.78</v>
      </c>
      <c r="G409" s="39">
        <v>143.9</v>
      </c>
      <c r="H409" s="45">
        <v>166.16</v>
      </c>
      <c r="I409" s="36">
        <v>109.5</v>
      </c>
      <c r="J409" s="36">
        <v>37.69</v>
      </c>
      <c r="K409" s="46">
        <v>120.4</v>
      </c>
      <c r="L409" s="36">
        <v>85.98</v>
      </c>
      <c r="M409" s="47">
        <v>51.4</v>
      </c>
      <c r="N409" s="33">
        <v>710.5</v>
      </c>
      <c r="O409" s="47">
        <v>23.1</v>
      </c>
      <c r="P409" s="33">
        <v>89.55</v>
      </c>
      <c r="Q409" s="47">
        <v>63.63</v>
      </c>
      <c r="R409" s="33">
        <v>11.79</v>
      </c>
      <c r="S409" s="33">
        <v>87.64</v>
      </c>
      <c r="T409" s="33">
        <v>61.55</v>
      </c>
      <c r="U409" s="33">
        <v>11.48</v>
      </c>
      <c r="V409" s="56">
        <v>26.45</v>
      </c>
      <c r="W409" s="38">
        <v>26.45</v>
      </c>
      <c r="X409" s="36">
        <v>9.51</v>
      </c>
      <c r="Y409" s="41">
        <v>47.16</v>
      </c>
      <c r="Z409" s="45">
        <v>95.28</v>
      </c>
      <c r="AA409" s="39">
        <v>777</v>
      </c>
      <c r="AB409" s="36">
        <v>185.45</v>
      </c>
      <c r="AC409" s="36">
        <v>17.05</v>
      </c>
      <c r="AD409" s="41">
        <v>34.75</v>
      </c>
      <c r="AE409" s="39">
        <v>187.5</v>
      </c>
      <c r="AG409" s="86">
        <v>2021</v>
      </c>
      <c r="AH409" s="86"/>
      <c r="AI409" s="87">
        <f t="shared" si="88"/>
        <v>369.4666666666667</v>
      </c>
      <c r="AJ409" s="88">
        <f t="shared" si="89"/>
        <v>419.46833333333342</v>
      </c>
      <c r="AK409" s="89">
        <f t="shared" si="90"/>
        <v>268.50928571428568</v>
      </c>
      <c r="AL409" s="90">
        <f t="shared" si="91"/>
        <v>196.96206896551723</v>
      </c>
      <c r="AN409" s="86">
        <v>2021</v>
      </c>
      <c r="AO409" s="91">
        <f t="shared" si="84"/>
        <v>8.5438469866474954E-3</v>
      </c>
      <c r="AP409" s="92">
        <f t="shared" si="85"/>
        <v>6.5241317381920152E-3</v>
      </c>
      <c r="AQ409" s="93">
        <f t="shared" si="86"/>
        <v>4.312167975037029E-3</v>
      </c>
      <c r="AR409" s="94">
        <f t="shared" si="87"/>
        <v>3.8428543917088352E-3</v>
      </c>
      <c r="AS409" s="7">
        <f t="shared" si="92"/>
        <v>6.3515606777391062E-3</v>
      </c>
      <c r="AU409" s="86">
        <v>2021</v>
      </c>
      <c r="AV409" s="91">
        <f t="shared" si="93"/>
        <v>6.1728395061729528E-3</v>
      </c>
      <c r="AW409" s="92">
        <f t="shared" si="94"/>
        <v>9.4697577410558127E-3</v>
      </c>
      <c r="AX409" s="93">
        <f t="shared" si="95"/>
        <v>1.0298832781034129E-2</v>
      </c>
      <c r="AY409" s="94">
        <f t="shared" si="96"/>
        <v>7.9870964098652953E-3</v>
      </c>
      <c r="AZ409" s="7">
        <f t="shared" si="97"/>
        <v>7.3516675678646556E-3</v>
      </c>
    </row>
    <row r="410" spans="1:52" x14ac:dyDescent="0.25">
      <c r="A410" s="7">
        <v>408</v>
      </c>
      <c r="B410" s="82">
        <v>6730.6</v>
      </c>
      <c r="C410" s="43">
        <v>694.7</v>
      </c>
      <c r="D410" s="35">
        <v>395.4</v>
      </c>
      <c r="E410" s="41">
        <v>1332.5</v>
      </c>
      <c r="F410" s="36">
        <v>114.44</v>
      </c>
      <c r="G410" s="39">
        <v>147.72</v>
      </c>
      <c r="H410" s="45">
        <v>166.2</v>
      </c>
      <c r="I410" s="36">
        <v>109.42</v>
      </c>
      <c r="J410" s="36">
        <v>37.590000000000003</v>
      </c>
      <c r="K410" s="46">
        <v>120.28</v>
      </c>
      <c r="L410" s="36">
        <v>84.04</v>
      </c>
      <c r="M410" s="47">
        <v>52.01</v>
      </c>
      <c r="N410" s="33">
        <v>712.5</v>
      </c>
      <c r="O410" s="47">
        <v>23.15</v>
      </c>
      <c r="P410" s="33">
        <v>89.44</v>
      </c>
      <c r="Q410" s="47">
        <v>62.78</v>
      </c>
      <c r="R410" s="33">
        <v>11.97</v>
      </c>
      <c r="S410" s="33">
        <v>87.8</v>
      </c>
      <c r="T410" s="33">
        <v>63.73</v>
      </c>
      <c r="U410" s="33">
        <v>11.52</v>
      </c>
      <c r="V410" s="56">
        <v>27.21</v>
      </c>
      <c r="W410" s="38">
        <v>27.21</v>
      </c>
      <c r="X410" s="36">
        <v>9.48</v>
      </c>
      <c r="Y410" s="41">
        <v>47.52</v>
      </c>
      <c r="Z410" s="45">
        <v>95.78</v>
      </c>
      <c r="AA410" s="39">
        <v>779.7</v>
      </c>
      <c r="AB410" s="36">
        <v>186.55</v>
      </c>
      <c r="AC410" s="36">
        <v>17.420000000000002</v>
      </c>
      <c r="AD410" s="41">
        <v>35.340000000000003</v>
      </c>
      <c r="AE410" s="39">
        <v>190.45</v>
      </c>
      <c r="AG410" s="86">
        <v>2021</v>
      </c>
      <c r="AH410" s="86"/>
      <c r="AI410" s="87">
        <f t="shared" si="88"/>
        <v>372.62333333333339</v>
      </c>
      <c r="AJ410" s="88">
        <f t="shared" si="89"/>
        <v>422.20499999999993</v>
      </c>
      <c r="AK410" s="89">
        <f t="shared" si="90"/>
        <v>269.66714285714289</v>
      </c>
      <c r="AL410" s="90">
        <f t="shared" si="91"/>
        <v>197.71896551724143</v>
      </c>
      <c r="AN410" s="86">
        <v>2021</v>
      </c>
      <c r="AO410" s="91">
        <f t="shared" si="84"/>
        <v>-2.1737769150260559E-3</v>
      </c>
      <c r="AP410" s="92">
        <f t="shared" si="85"/>
        <v>4.9738870927638565E-4</v>
      </c>
      <c r="AQ410" s="93">
        <f t="shared" si="86"/>
        <v>1.5945583709015079E-3</v>
      </c>
      <c r="AR410" s="94">
        <f t="shared" si="87"/>
        <v>1.8504146428662449E-3</v>
      </c>
      <c r="AS410" s="7">
        <f t="shared" si="92"/>
        <v>3.0101328261966701E-3</v>
      </c>
      <c r="AU410" s="86">
        <v>2021</v>
      </c>
      <c r="AV410" s="91">
        <f t="shared" si="93"/>
        <v>8.5438469866474954E-3</v>
      </c>
      <c r="AW410" s="92">
        <f t="shared" si="94"/>
        <v>6.5241317381920152E-3</v>
      </c>
      <c r="AX410" s="93">
        <f t="shared" si="95"/>
        <v>4.312167975037029E-3</v>
      </c>
      <c r="AY410" s="94">
        <f t="shared" si="96"/>
        <v>3.8428543917088352E-3</v>
      </c>
      <c r="AZ410" s="7">
        <f t="shared" si="97"/>
        <v>6.3515606777391062E-3</v>
      </c>
    </row>
    <row r="411" spans="1:52" x14ac:dyDescent="0.25">
      <c r="A411" s="7">
        <v>409</v>
      </c>
      <c r="B411" s="82">
        <v>6750.86</v>
      </c>
      <c r="C411" s="43">
        <v>697.4</v>
      </c>
      <c r="D411" s="35">
        <v>398.25</v>
      </c>
      <c r="E411" s="41">
        <v>1335.5</v>
      </c>
      <c r="F411" s="36">
        <v>116.64</v>
      </c>
      <c r="G411" s="39">
        <v>147.24</v>
      </c>
      <c r="H411" s="45">
        <v>166.2</v>
      </c>
      <c r="I411" s="36">
        <v>111.5</v>
      </c>
      <c r="J411" s="36">
        <v>37.67</v>
      </c>
      <c r="K411" s="46">
        <v>121.42</v>
      </c>
      <c r="L411" s="36">
        <v>84.66</v>
      </c>
      <c r="M411" s="47">
        <v>52.41</v>
      </c>
      <c r="N411" s="33">
        <v>706.5</v>
      </c>
      <c r="O411" s="47">
        <v>23.38</v>
      </c>
      <c r="P411" s="33">
        <v>90.36</v>
      </c>
      <c r="Q411" s="47">
        <v>63</v>
      </c>
      <c r="R411" s="33">
        <v>11.93</v>
      </c>
      <c r="S411" s="33">
        <v>88.98</v>
      </c>
      <c r="T411" s="33">
        <v>63.85</v>
      </c>
      <c r="U411" s="33">
        <v>11.62</v>
      </c>
      <c r="V411" s="56">
        <v>27.14</v>
      </c>
      <c r="W411" s="38">
        <v>27.14</v>
      </c>
      <c r="X411" s="36">
        <v>9.4700000000000006</v>
      </c>
      <c r="Y411" s="41">
        <v>47.99</v>
      </c>
      <c r="Z411" s="45">
        <v>95.92</v>
      </c>
      <c r="AA411" s="39">
        <v>778.7</v>
      </c>
      <c r="AB411" s="36">
        <v>187.1</v>
      </c>
      <c r="AC411" s="36">
        <v>17.43</v>
      </c>
      <c r="AD411" s="41">
        <v>35.56</v>
      </c>
      <c r="AE411" s="39">
        <v>189.5</v>
      </c>
      <c r="AG411" s="86">
        <v>2021</v>
      </c>
      <c r="AH411" s="86"/>
      <c r="AI411" s="87">
        <f t="shared" si="88"/>
        <v>371.81333333333333</v>
      </c>
      <c r="AJ411" s="88">
        <f t="shared" si="89"/>
        <v>422.41499999999996</v>
      </c>
      <c r="AK411" s="89">
        <f t="shared" si="90"/>
        <v>270.09714285714284</v>
      </c>
      <c r="AL411" s="90">
        <f t="shared" si="91"/>
        <v>198.0848275862069</v>
      </c>
      <c r="AN411" s="86">
        <v>2021</v>
      </c>
      <c r="AO411" s="91">
        <f t="shared" si="84"/>
        <v>3.4425876784048609E-3</v>
      </c>
      <c r="AP411" s="92">
        <f t="shared" si="85"/>
        <v>3.5115545928372537E-3</v>
      </c>
      <c r="AQ411" s="93">
        <f t="shared" si="86"/>
        <v>2.7609114181140122E-3</v>
      </c>
      <c r="AR411" s="94">
        <f t="shared" si="87"/>
        <v>1.36827482478779E-3</v>
      </c>
      <c r="AS411" s="7">
        <f t="shared" si="92"/>
        <v>1.7997706958817908E-3</v>
      </c>
      <c r="AU411" s="86">
        <v>2021</v>
      </c>
      <c r="AV411" s="91">
        <f t="shared" si="93"/>
        <v>-2.1737769150260559E-3</v>
      </c>
      <c r="AW411" s="92">
        <f t="shared" si="94"/>
        <v>4.9738870927638565E-4</v>
      </c>
      <c r="AX411" s="93">
        <f t="shared" si="95"/>
        <v>1.5945583709015079E-3</v>
      </c>
      <c r="AY411" s="94">
        <f t="shared" si="96"/>
        <v>1.8504146428662449E-3</v>
      </c>
      <c r="AZ411" s="7">
        <f t="shared" si="97"/>
        <v>3.0101328261966701E-3</v>
      </c>
    </row>
    <row r="412" spans="1:52" x14ac:dyDescent="0.25">
      <c r="A412" s="7">
        <v>410</v>
      </c>
      <c r="B412" s="82">
        <v>6763.01</v>
      </c>
      <c r="C412" s="43">
        <v>697.4</v>
      </c>
      <c r="D412" s="35">
        <v>399.05</v>
      </c>
      <c r="E412" s="41">
        <v>1340.5</v>
      </c>
      <c r="F412" s="36">
        <v>116.9</v>
      </c>
      <c r="G412" s="39">
        <v>147.18</v>
      </c>
      <c r="H412" s="45">
        <v>165.9</v>
      </c>
      <c r="I412" s="36">
        <v>112.6</v>
      </c>
      <c r="J412" s="36">
        <v>37.94</v>
      </c>
      <c r="K412" s="46">
        <v>121.55</v>
      </c>
      <c r="L412" s="36">
        <v>85.78</v>
      </c>
      <c r="M412" s="47">
        <v>54</v>
      </c>
      <c r="N412" s="33">
        <v>699.5</v>
      </c>
      <c r="O412" s="47">
        <v>23.68</v>
      </c>
      <c r="P412" s="33">
        <v>90.46</v>
      </c>
      <c r="Q412" s="47">
        <v>62.7</v>
      </c>
      <c r="R412" s="33">
        <v>12.28</v>
      </c>
      <c r="S412" s="33">
        <v>88.38</v>
      </c>
      <c r="T412" s="33">
        <v>63.94</v>
      </c>
      <c r="U412" s="33">
        <v>11.65</v>
      </c>
      <c r="V412" s="56">
        <v>27.54</v>
      </c>
      <c r="W412" s="38">
        <v>27.54</v>
      </c>
      <c r="X412" s="36">
        <v>9.52</v>
      </c>
      <c r="Y412" s="41">
        <v>48.07</v>
      </c>
      <c r="Z412" s="45">
        <v>95.64</v>
      </c>
      <c r="AA412" s="39">
        <v>782.5</v>
      </c>
      <c r="AB412" s="36">
        <v>187.15</v>
      </c>
      <c r="AC412" s="36">
        <v>17.829999999999998</v>
      </c>
      <c r="AD412" s="41">
        <v>35.54</v>
      </c>
      <c r="AE412" s="39">
        <v>189.6</v>
      </c>
      <c r="AG412" s="86">
        <v>2021</v>
      </c>
      <c r="AH412" s="86"/>
      <c r="AI412" s="87">
        <f t="shared" si="88"/>
        <v>373.09333333333331</v>
      </c>
      <c r="AJ412" s="88">
        <f t="shared" si="89"/>
        <v>423.89833333333331</v>
      </c>
      <c r="AK412" s="89">
        <f t="shared" si="90"/>
        <v>270.8428571428571</v>
      </c>
      <c r="AL412" s="90">
        <f t="shared" si="91"/>
        <v>198.35586206896554</v>
      </c>
      <c r="AN412" s="86">
        <v>2021</v>
      </c>
      <c r="AO412" s="91">
        <f t="shared" si="84"/>
        <v>2.6534915302694837E-3</v>
      </c>
      <c r="AP412" s="92">
        <f t="shared" si="85"/>
        <v>-1.2542315570951243E-3</v>
      </c>
      <c r="AQ412" s="93">
        <f t="shared" si="86"/>
        <v>-8.3074001793330952E-4</v>
      </c>
      <c r="AR412" s="94">
        <f t="shared" si="87"/>
        <v>-2.3694787494438398E-3</v>
      </c>
      <c r="AS412" s="7">
        <f t="shared" si="92"/>
        <v>6.5015429520286598E-3</v>
      </c>
      <c r="AU412" s="86">
        <v>2021</v>
      </c>
      <c r="AV412" s="91">
        <f t="shared" si="93"/>
        <v>3.4425876784048609E-3</v>
      </c>
      <c r="AW412" s="92">
        <f t="shared" si="94"/>
        <v>3.5115545928372537E-3</v>
      </c>
      <c r="AX412" s="93">
        <f t="shared" si="95"/>
        <v>2.7609114181140122E-3</v>
      </c>
      <c r="AY412" s="94">
        <f t="shared" si="96"/>
        <v>1.36827482478779E-3</v>
      </c>
      <c r="AZ412" s="7">
        <f t="shared" si="97"/>
        <v>1.7997706958817908E-3</v>
      </c>
    </row>
    <row r="413" spans="1:52" x14ac:dyDescent="0.25">
      <c r="A413" s="7">
        <v>411</v>
      </c>
      <c r="B413" s="82">
        <v>6806.98</v>
      </c>
      <c r="C413" s="43">
        <v>697.4</v>
      </c>
      <c r="D413" s="35">
        <v>399.1</v>
      </c>
      <c r="E413" s="41">
        <v>1334.5</v>
      </c>
      <c r="F413" s="36">
        <v>114.76</v>
      </c>
      <c r="G413" s="39">
        <v>147.80000000000001</v>
      </c>
      <c r="H413" s="45">
        <v>166.1</v>
      </c>
      <c r="I413" s="36">
        <v>110.1</v>
      </c>
      <c r="J413" s="36">
        <v>37.82</v>
      </c>
      <c r="K413" s="46">
        <v>121.64</v>
      </c>
      <c r="L413" s="36">
        <v>86.58</v>
      </c>
      <c r="M413" s="47">
        <v>54.21</v>
      </c>
      <c r="N413" s="33">
        <v>694.5</v>
      </c>
      <c r="O413" s="47">
        <v>23.77</v>
      </c>
      <c r="P413" s="33">
        <v>89.55</v>
      </c>
      <c r="Q413" s="47">
        <v>62.7</v>
      </c>
      <c r="R413" s="33">
        <v>12.29</v>
      </c>
      <c r="S413" s="33">
        <v>87.7</v>
      </c>
      <c r="T413" s="33">
        <v>64.010000000000005</v>
      </c>
      <c r="U413" s="33">
        <v>11.65</v>
      </c>
      <c r="V413" s="56">
        <v>27.59</v>
      </c>
      <c r="W413" s="38">
        <v>27.59</v>
      </c>
      <c r="X413" s="36">
        <v>9.5399999999999991</v>
      </c>
      <c r="Y413" s="41">
        <v>47.96</v>
      </c>
      <c r="Z413" s="45">
        <v>95.04</v>
      </c>
      <c r="AA413" s="39">
        <v>784.2</v>
      </c>
      <c r="AB413" s="36">
        <v>186.9</v>
      </c>
      <c r="AC413" s="36">
        <v>17.95</v>
      </c>
      <c r="AD413" s="41">
        <v>35.49</v>
      </c>
      <c r="AE413" s="39">
        <v>190.25</v>
      </c>
      <c r="AG413" s="86">
        <v>2021</v>
      </c>
      <c r="AH413" s="86"/>
      <c r="AI413" s="87">
        <f t="shared" si="88"/>
        <v>374.08333333333331</v>
      </c>
      <c r="AJ413" s="88">
        <f t="shared" si="89"/>
        <v>423.36666666666662</v>
      </c>
      <c r="AK413" s="89">
        <f t="shared" si="90"/>
        <v>270.61785714285713</v>
      </c>
      <c r="AL413" s="90">
        <f t="shared" si="91"/>
        <v>197.88586206896551</v>
      </c>
      <c r="AN413" s="86">
        <v>2021</v>
      </c>
      <c r="AO413" s="91">
        <f t="shared" si="84"/>
        <v>5.6582757852530127E-3</v>
      </c>
      <c r="AP413" s="92">
        <f t="shared" si="85"/>
        <v>8.1095976694768688E-4</v>
      </c>
      <c r="AQ413" s="93">
        <f t="shared" si="86"/>
        <v>1.3672416296042294E-3</v>
      </c>
      <c r="AR413" s="94">
        <f t="shared" si="87"/>
        <v>1.3313142894979403E-3</v>
      </c>
      <c r="AS413" s="7">
        <f t="shared" si="92"/>
        <v>7.0368944818419816E-4</v>
      </c>
      <c r="AU413" s="86">
        <v>2021</v>
      </c>
      <c r="AV413" s="91">
        <f t="shared" si="93"/>
        <v>2.6534915302694837E-3</v>
      </c>
      <c r="AW413" s="92">
        <f t="shared" si="94"/>
        <v>-1.2542315570951243E-3</v>
      </c>
      <c r="AX413" s="93">
        <f t="shared" si="95"/>
        <v>-8.3074001793330952E-4</v>
      </c>
      <c r="AY413" s="94">
        <f t="shared" si="96"/>
        <v>-2.3694787494438398E-3</v>
      </c>
      <c r="AZ413" s="7">
        <f t="shared" si="97"/>
        <v>6.5015429520286598E-3</v>
      </c>
    </row>
    <row r="414" spans="1:52" x14ac:dyDescent="0.25">
      <c r="A414" s="7">
        <v>412</v>
      </c>
      <c r="B414" s="82">
        <v>6811.77</v>
      </c>
      <c r="C414" s="43">
        <v>701.6</v>
      </c>
      <c r="D414" s="35">
        <v>398.15</v>
      </c>
      <c r="E414" s="41">
        <v>1330</v>
      </c>
      <c r="F414" s="36">
        <v>115.16</v>
      </c>
      <c r="G414" s="39">
        <v>148.80000000000001</v>
      </c>
      <c r="H414" s="45">
        <v>163.16</v>
      </c>
      <c r="I414" s="36">
        <v>109.58</v>
      </c>
      <c r="J414" s="36">
        <v>37.630000000000003</v>
      </c>
      <c r="K414" s="46">
        <v>122.41</v>
      </c>
      <c r="L414" s="36">
        <v>86.1</v>
      </c>
      <c r="M414" s="47">
        <v>54.02</v>
      </c>
      <c r="N414" s="33">
        <v>698.5</v>
      </c>
      <c r="O414" s="47">
        <v>23.84</v>
      </c>
      <c r="P414" s="33">
        <v>89.52</v>
      </c>
      <c r="Q414" s="47">
        <v>63.3</v>
      </c>
      <c r="R414" s="33">
        <v>12.25</v>
      </c>
      <c r="S414" s="33">
        <v>87.92</v>
      </c>
      <c r="T414" s="33">
        <v>64.260000000000005</v>
      </c>
      <c r="U414" s="33">
        <v>11.68</v>
      </c>
      <c r="V414" s="56">
        <v>27.42</v>
      </c>
      <c r="W414" s="38">
        <v>27.42</v>
      </c>
      <c r="X414" s="36">
        <v>9.5299999999999994</v>
      </c>
      <c r="Y414" s="41">
        <v>48.17</v>
      </c>
      <c r="Z414" s="45">
        <v>95.82</v>
      </c>
      <c r="AA414" s="39">
        <v>789.9</v>
      </c>
      <c r="AB414" s="36">
        <v>186.85</v>
      </c>
      <c r="AC414" s="36">
        <v>17.95</v>
      </c>
      <c r="AD414" s="41">
        <v>35.49</v>
      </c>
      <c r="AE414" s="39">
        <v>189.9</v>
      </c>
      <c r="AG414" s="86">
        <v>2021</v>
      </c>
      <c r="AH414" s="86"/>
      <c r="AI414" s="87">
        <f t="shared" si="88"/>
        <v>376.20000000000005</v>
      </c>
      <c r="AJ414" s="88">
        <f t="shared" si="89"/>
        <v>423.71000000000004</v>
      </c>
      <c r="AK414" s="89">
        <f t="shared" si="90"/>
        <v>270.98785714285714</v>
      </c>
      <c r="AL414" s="90">
        <f t="shared" si="91"/>
        <v>198.14931034482754</v>
      </c>
      <c r="AN414" s="86">
        <v>2021</v>
      </c>
      <c r="AO414" s="91">
        <f t="shared" si="84"/>
        <v>1.2050327839801139E-3</v>
      </c>
      <c r="AP414" s="92">
        <f t="shared" si="85"/>
        <v>2.1280278177683849E-3</v>
      </c>
      <c r="AQ414" s="93">
        <f t="shared" si="86"/>
        <v>3.1024057482805468E-3</v>
      </c>
      <c r="AR414" s="94">
        <f t="shared" si="87"/>
        <v>3.3430032733938716E-3</v>
      </c>
      <c r="AS414" s="7">
        <f t="shared" si="92"/>
        <v>1.3858365740475088E-3</v>
      </c>
      <c r="AU414" s="86">
        <v>2021</v>
      </c>
      <c r="AV414" s="91">
        <f t="shared" si="93"/>
        <v>5.6582757852530127E-3</v>
      </c>
      <c r="AW414" s="92">
        <f t="shared" si="94"/>
        <v>8.1095976694768688E-4</v>
      </c>
      <c r="AX414" s="93">
        <f t="shared" si="95"/>
        <v>1.3672416296042294E-3</v>
      </c>
      <c r="AY414" s="94">
        <f t="shared" si="96"/>
        <v>1.3313142894979403E-3</v>
      </c>
      <c r="AZ414" s="7">
        <f t="shared" si="97"/>
        <v>7.0368944818419816E-4</v>
      </c>
    </row>
    <row r="415" spans="1:52" x14ac:dyDescent="0.25">
      <c r="A415" s="7">
        <v>413</v>
      </c>
      <c r="B415" s="82">
        <v>6821.21</v>
      </c>
      <c r="C415" s="43">
        <v>704.8</v>
      </c>
      <c r="D415" s="35">
        <v>400.3</v>
      </c>
      <c r="E415" s="41">
        <v>1334</v>
      </c>
      <c r="F415" s="36">
        <v>115.72</v>
      </c>
      <c r="G415" s="39">
        <v>152.26</v>
      </c>
      <c r="H415" s="45">
        <v>163.22</v>
      </c>
      <c r="I415" s="36">
        <v>109.6</v>
      </c>
      <c r="J415" s="36">
        <v>38.159999999999997</v>
      </c>
      <c r="K415" s="46">
        <v>122.88</v>
      </c>
      <c r="L415" s="36">
        <v>86.16</v>
      </c>
      <c r="M415" s="47">
        <v>54.77</v>
      </c>
      <c r="N415" s="33">
        <v>702.5</v>
      </c>
      <c r="O415" s="47">
        <v>24.11</v>
      </c>
      <c r="P415" s="33">
        <v>90.91</v>
      </c>
      <c r="Q415" s="47">
        <v>63.68</v>
      </c>
      <c r="R415" s="33">
        <v>12.32</v>
      </c>
      <c r="S415" s="33">
        <v>88.06</v>
      </c>
      <c r="T415" s="33">
        <v>64.459999999999994</v>
      </c>
      <c r="U415" s="33">
        <v>11.8</v>
      </c>
      <c r="V415" s="56">
        <v>27.63</v>
      </c>
      <c r="W415" s="38">
        <v>27.63</v>
      </c>
      <c r="X415" s="36">
        <v>9.5500000000000007</v>
      </c>
      <c r="Y415" s="41">
        <v>48.08</v>
      </c>
      <c r="Z415" s="45">
        <v>96.84</v>
      </c>
      <c r="AA415" s="39">
        <v>788.2</v>
      </c>
      <c r="AB415" s="36">
        <v>184.75</v>
      </c>
      <c r="AC415" s="36">
        <v>18.02</v>
      </c>
      <c r="AD415" s="41">
        <v>35.630000000000003</v>
      </c>
      <c r="AE415" s="39">
        <v>189.5</v>
      </c>
      <c r="AG415" s="86">
        <v>2021</v>
      </c>
      <c r="AH415" s="86"/>
      <c r="AI415" s="87">
        <f t="shared" si="88"/>
        <v>376.65333333333336</v>
      </c>
      <c r="AJ415" s="88">
        <f t="shared" si="89"/>
        <v>424.61166666666668</v>
      </c>
      <c r="AK415" s="89">
        <f t="shared" si="90"/>
        <v>271.82857142857137</v>
      </c>
      <c r="AL415" s="90">
        <f t="shared" si="91"/>
        <v>198.81172413793104</v>
      </c>
      <c r="AN415" s="86">
        <v>2021</v>
      </c>
      <c r="AO415" s="91">
        <f t="shared" si="84"/>
        <v>3.7169457325922435E-3</v>
      </c>
      <c r="AP415" s="92">
        <f t="shared" si="85"/>
        <v>3.8976790557646145E-3</v>
      </c>
      <c r="AQ415" s="93">
        <f t="shared" si="86"/>
        <v>4.632646626025104E-3</v>
      </c>
      <c r="AR415" s="94">
        <f t="shared" si="87"/>
        <v>5.4895118236974513E-3</v>
      </c>
      <c r="AS415" s="7">
        <f t="shared" si="92"/>
        <v>4.9522005626567349E-3</v>
      </c>
      <c r="AU415" s="86">
        <v>2021</v>
      </c>
      <c r="AV415" s="91">
        <f t="shared" si="93"/>
        <v>1.2050327839801139E-3</v>
      </c>
      <c r="AW415" s="92">
        <f t="shared" si="94"/>
        <v>2.1280278177683849E-3</v>
      </c>
      <c r="AX415" s="93">
        <f t="shared" si="95"/>
        <v>3.1024057482805468E-3</v>
      </c>
      <c r="AY415" s="94">
        <f t="shared" si="96"/>
        <v>3.3430032733938716E-3</v>
      </c>
      <c r="AZ415" s="7">
        <f t="shared" si="97"/>
        <v>1.3858365740475088E-3</v>
      </c>
    </row>
    <row r="416" spans="1:52" x14ac:dyDescent="0.25">
      <c r="A416" s="7">
        <v>414</v>
      </c>
      <c r="B416" s="82">
        <v>6854.99</v>
      </c>
      <c r="C416" s="43">
        <v>712</v>
      </c>
      <c r="D416" s="35">
        <v>403.85</v>
      </c>
      <c r="E416" s="41">
        <v>1339.5</v>
      </c>
      <c r="F416" s="36">
        <v>115.3</v>
      </c>
      <c r="G416" s="39">
        <v>151.46</v>
      </c>
      <c r="H416" s="45">
        <v>163.9</v>
      </c>
      <c r="I416" s="36">
        <v>109.7</v>
      </c>
      <c r="J416" s="36">
        <v>38.33</v>
      </c>
      <c r="K416" s="46">
        <v>122.43</v>
      </c>
      <c r="L416" s="36">
        <v>86.86</v>
      </c>
      <c r="M416" s="47">
        <v>54.32</v>
      </c>
      <c r="N416" s="33">
        <v>712</v>
      </c>
      <c r="O416" s="47">
        <v>24.27</v>
      </c>
      <c r="P416" s="33">
        <v>91.36</v>
      </c>
      <c r="Q416" s="47">
        <v>64</v>
      </c>
      <c r="R416" s="33">
        <v>12.24</v>
      </c>
      <c r="S416" s="33">
        <v>87.6</v>
      </c>
      <c r="T416" s="33">
        <v>64.58</v>
      </c>
      <c r="U416" s="33">
        <v>11.79</v>
      </c>
      <c r="V416" s="56">
        <v>27.47</v>
      </c>
      <c r="W416" s="38">
        <v>27.47</v>
      </c>
      <c r="X416" s="36">
        <v>9.57</v>
      </c>
      <c r="Y416" s="41">
        <v>48.23</v>
      </c>
      <c r="Z416" s="45">
        <v>97.24</v>
      </c>
      <c r="AA416" s="39">
        <v>792.1</v>
      </c>
      <c r="AB416" s="36">
        <v>184.85</v>
      </c>
      <c r="AC416" s="36">
        <v>18.46</v>
      </c>
      <c r="AD416" s="41">
        <v>35.71</v>
      </c>
      <c r="AE416" s="39">
        <v>190.6</v>
      </c>
      <c r="AG416" s="86">
        <v>2021</v>
      </c>
      <c r="AH416" s="86"/>
      <c r="AI416" s="87">
        <f t="shared" si="88"/>
        <v>378.05333333333334</v>
      </c>
      <c r="AJ416" s="88">
        <f t="shared" si="89"/>
        <v>426.26666666666665</v>
      </c>
      <c r="AK416" s="89">
        <f t="shared" si="90"/>
        <v>273.08785714285716</v>
      </c>
      <c r="AL416" s="90">
        <f t="shared" si="91"/>
        <v>199.90310344827589</v>
      </c>
      <c r="AN416" s="86">
        <v>2021</v>
      </c>
      <c r="AO416" s="91">
        <f t="shared" si="84"/>
        <v>-1.5077237779501829E-3</v>
      </c>
      <c r="AP416" s="92">
        <f t="shared" si="85"/>
        <v>2.4436972161403091E-3</v>
      </c>
      <c r="AQ416" s="93">
        <f t="shared" si="86"/>
        <v>1.7289046172999755E-3</v>
      </c>
      <c r="AR416" s="94">
        <f t="shared" si="87"/>
        <v>2.508111688593901E-3</v>
      </c>
      <c r="AS416" s="7">
        <f t="shared" si="92"/>
        <v>4.4711954357337571E-3</v>
      </c>
      <c r="AU416" s="86">
        <v>2021</v>
      </c>
      <c r="AV416" s="91">
        <f t="shared" si="93"/>
        <v>3.7169457325922435E-3</v>
      </c>
      <c r="AW416" s="92">
        <f t="shared" si="94"/>
        <v>3.8976790557646145E-3</v>
      </c>
      <c r="AX416" s="93">
        <f t="shared" si="95"/>
        <v>4.632646626025104E-3</v>
      </c>
      <c r="AY416" s="94">
        <f t="shared" si="96"/>
        <v>5.4895118236974513E-3</v>
      </c>
      <c r="AZ416" s="7">
        <f t="shared" si="97"/>
        <v>4.9522005626567349E-3</v>
      </c>
    </row>
    <row r="417" spans="1:52" x14ac:dyDescent="0.25">
      <c r="A417" s="7">
        <v>415</v>
      </c>
      <c r="B417" s="82">
        <v>6885.64</v>
      </c>
      <c r="C417" s="43">
        <v>709.8</v>
      </c>
      <c r="D417" s="35">
        <v>403.1</v>
      </c>
      <c r="E417" s="41">
        <v>1347.5</v>
      </c>
      <c r="F417" s="36">
        <v>115.44</v>
      </c>
      <c r="G417" s="39">
        <v>153</v>
      </c>
      <c r="H417" s="45">
        <v>164.92</v>
      </c>
      <c r="I417" s="36">
        <v>109.74</v>
      </c>
      <c r="J417" s="36">
        <v>38.22</v>
      </c>
      <c r="K417" s="46">
        <v>122.96</v>
      </c>
      <c r="L417" s="36">
        <v>86.97</v>
      </c>
      <c r="M417" s="47">
        <v>54.38</v>
      </c>
      <c r="N417" s="33">
        <v>719.5</v>
      </c>
      <c r="O417" s="47">
        <v>24.45</v>
      </c>
      <c r="P417" s="33">
        <v>91.46</v>
      </c>
      <c r="Q417" s="47">
        <v>64.48</v>
      </c>
      <c r="R417" s="33">
        <v>12.29</v>
      </c>
      <c r="S417" s="33">
        <v>87.28</v>
      </c>
      <c r="T417" s="33">
        <v>64.599999999999994</v>
      </c>
      <c r="U417" s="33">
        <v>11.92</v>
      </c>
      <c r="V417" s="56">
        <v>27.46</v>
      </c>
      <c r="W417" s="38">
        <v>27.46</v>
      </c>
      <c r="X417" s="36">
        <v>9.6300000000000008</v>
      </c>
      <c r="Y417" s="41">
        <v>47.89</v>
      </c>
      <c r="Z417" s="45">
        <v>97.54</v>
      </c>
      <c r="AA417" s="39">
        <v>788.9</v>
      </c>
      <c r="AB417" s="36">
        <v>185.7</v>
      </c>
      <c r="AC417" s="36">
        <v>18.579999999999998</v>
      </c>
      <c r="AD417" s="41">
        <v>36.01</v>
      </c>
      <c r="AE417" s="39">
        <v>190.55</v>
      </c>
      <c r="AG417" s="86">
        <v>2021</v>
      </c>
      <c r="AH417" s="86"/>
      <c r="AI417" s="87">
        <f t="shared" si="88"/>
        <v>377.48333333333335</v>
      </c>
      <c r="AJ417" s="88">
        <f t="shared" si="89"/>
        <v>427.30833333333339</v>
      </c>
      <c r="AK417" s="89">
        <f t="shared" si="90"/>
        <v>273.56</v>
      </c>
      <c r="AL417" s="90">
        <f t="shared" si="91"/>
        <v>200.4044827586207</v>
      </c>
      <c r="AN417" s="86">
        <v>2021</v>
      </c>
      <c r="AO417" s="91">
        <f t="shared" si="84"/>
        <v>-3.2407611815091213E-2</v>
      </c>
      <c r="AP417" s="92">
        <f t="shared" si="85"/>
        <v>-2.3164381691596701E-2</v>
      </c>
      <c r="AQ417" s="93">
        <f t="shared" si="86"/>
        <v>-1.9948614041317647E-2</v>
      </c>
      <c r="AR417" s="94">
        <f t="shared" si="87"/>
        <v>-1.6711030966682982E-2</v>
      </c>
      <c r="AS417" s="7">
        <f t="shared" si="92"/>
        <v>-9.9061234685519483E-3</v>
      </c>
      <c r="AU417" s="86">
        <v>2021</v>
      </c>
      <c r="AV417" s="91">
        <f t="shared" si="93"/>
        <v>-1.5077237779501829E-3</v>
      </c>
      <c r="AW417" s="92">
        <f t="shared" si="94"/>
        <v>2.4436972161403091E-3</v>
      </c>
      <c r="AX417" s="93">
        <f t="shared" si="95"/>
        <v>1.7289046172999755E-3</v>
      </c>
      <c r="AY417" s="94">
        <f t="shared" si="96"/>
        <v>2.508111688593901E-3</v>
      </c>
      <c r="AZ417" s="7">
        <f t="shared" si="97"/>
        <v>4.4711954357337571E-3</v>
      </c>
    </row>
    <row r="418" spans="1:52" x14ac:dyDescent="0.25">
      <c r="A418" s="7">
        <v>416</v>
      </c>
      <c r="B418" s="82">
        <v>6817.43</v>
      </c>
      <c r="C418" s="43">
        <v>694.9</v>
      </c>
      <c r="D418" s="35">
        <v>398.6</v>
      </c>
      <c r="E418" s="41">
        <v>1325</v>
      </c>
      <c r="F418" s="36">
        <v>114.62</v>
      </c>
      <c r="G418" s="39">
        <v>153.19999999999999</v>
      </c>
      <c r="H418" s="45">
        <v>163.16</v>
      </c>
      <c r="I418" s="36">
        <v>107.68</v>
      </c>
      <c r="J418" s="36">
        <v>37.75</v>
      </c>
      <c r="K418" s="46">
        <v>123.11</v>
      </c>
      <c r="L418" s="36">
        <v>87.57</v>
      </c>
      <c r="M418" s="47">
        <v>53.85</v>
      </c>
      <c r="N418" s="33">
        <v>707.5</v>
      </c>
      <c r="O418" s="47">
        <v>24.33</v>
      </c>
      <c r="P418" s="33">
        <v>91.17</v>
      </c>
      <c r="Q418" s="47">
        <v>65</v>
      </c>
      <c r="R418" s="33">
        <v>12.18</v>
      </c>
      <c r="S418" s="33">
        <v>87.26</v>
      </c>
      <c r="T418" s="33">
        <v>64.37</v>
      </c>
      <c r="U418" s="33">
        <v>11.95</v>
      </c>
      <c r="V418" s="56">
        <v>26.99</v>
      </c>
      <c r="W418" s="38">
        <v>26.99</v>
      </c>
      <c r="X418" s="36">
        <v>9.6</v>
      </c>
      <c r="Y418" s="41">
        <v>47.66</v>
      </c>
      <c r="Z418" s="45">
        <v>97.64</v>
      </c>
      <c r="AA418" s="39">
        <v>752</v>
      </c>
      <c r="AB418" s="36">
        <v>185.6</v>
      </c>
      <c r="AC418" s="36">
        <v>18.329999999999998</v>
      </c>
      <c r="AD418" s="41">
        <v>36.049999999999997</v>
      </c>
      <c r="AE418" s="39">
        <v>190.55</v>
      </c>
      <c r="AG418" s="86">
        <v>2021</v>
      </c>
      <c r="AH418" s="86"/>
      <c r="AI418" s="87">
        <f t="shared" si="88"/>
        <v>365.25</v>
      </c>
      <c r="AJ418" s="88">
        <f t="shared" si="89"/>
        <v>417.41</v>
      </c>
      <c r="AK418" s="89">
        <f t="shared" si="90"/>
        <v>268.10285714285715</v>
      </c>
      <c r="AL418" s="90">
        <f t="shared" si="91"/>
        <v>197.05551724137931</v>
      </c>
      <c r="AN418" s="86">
        <v>2021</v>
      </c>
      <c r="AO418" s="91">
        <f t="shared" si="84"/>
        <v>-5.9320100387862717E-3</v>
      </c>
      <c r="AP418" s="92">
        <f t="shared" si="85"/>
        <v>-5.6698849252935675E-4</v>
      </c>
      <c r="AQ418" s="93">
        <f t="shared" si="86"/>
        <v>-1.8409778762948643E-3</v>
      </c>
      <c r="AR418" s="94">
        <f t="shared" si="87"/>
        <v>-1.970388180470687E-3</v>
      </c>
      <c r="AS418" s="7">
        <f t="shared" si="92"/>
        <v>-4.1540580541348602E-3</v>
      </c>
      <c r="AU418" s="86">
        <v>2021</v>
      </c>
      <c r="AV418" s="91">
        <f t="shared" si="93"/>
        <v>-3.2407611815091213E-2</v>
      </c>
      <c r="AW418" s="92">
        <f t="shared" si="94"/>
        <v>-2.3164381691596701E-2</v>
      </c>
      <c r="AX418" s="93">
        <f t="shared" si="95"/>
        <v>-1.9948614041317647E-2</v>
      </c>
      <c r="AY418" s="94">
        <f t="shared" si="96"/>
        <v>-1.6711030966682982E-2</v>
      </c>
      <c r="AZ418" s="7">
        <f t="shared" si="97"/>
        <v>-9.9061234685519483E-3</v>
      </c>
    </row>
    <row r="419" spans="1:52" x14ac:dyDescent="0.25">
      <c r="A419" s="7">
        <v>417</v>
      </c>
      <c r="B419" s="82">
        <v>6789.11</v>
      </c>
      <c r="C419" s="43">
        <v>690.5</v>
      </c>
      <c r="D419" s="35">
        <v>400.1</v>
      </c>
      <c r="E419" s="41">
        <v>1330</v>
      </c>
      <c r="F419" s="36">
        <v>113.54</v>
      </c>
      <c r="G419" s="39">
        <v>154.5</v>
      </c>
      <c r="H419" s="45">
        <v>163.92</v>
      </c>
      <c r="I419" s="36">
        <v>106.62</v>
      </c>
      <c r="J419" s="36">
        <v>37.83</v>
      </c>
      <c r="K419" s="46">
        <v>123.44</v>
      </c>
      <c r="L419" s="36">
        <v>88.8</v>
      </c>
      <c r="M419" s="47">
        <v>52.86</v>
      </c>
      <c r="N419" s="33">
        <v>707</v>
      </c>
      <c r="O419" s="47">
        <v>24.17</v>
      </c>
      <c r="P419" s="33">
        <v>90.45</v>
      </c>
      <c r="Q419" s="47">
        <v>64.86</v>
      </c>
      <c r="R419" s="33">
        <v>11.95</v>
      </c>
      <c r="S419" s="33">
        <v>86.44</v>
      </c>
      <c r="T419" s="33">
        <v>63.94</v>
      </c>
      <c r="U419" s="33">
        <v>11.95</v>
      </c>
      <c r="V419" s="56">
        <v>26.4</v>
      </c>
      <c r="W419" s="38">
        <v>26.4</v>
      </c>
      <c r="X419" s="36">
        <v>9.6199999999999992</v>
      </c>
      <c r="Y419" s="41">
        <v>47.84</v>
      </c>
      <c r="Z419" s="45">
        <v>97.34</v>
      </c>
      <c r="AA419" s="39">
        <v>744.4</v>
      </c>
      <c r="AB419" s="36">
        <v>184.35</v>
      </c>
      <c r="AC419" s="36">
        <v>17.829999999999998</v>
      </c>
      <c r="AD419" s="41">
        <v>35.950000000000003</v>
      </c>
      <c r="AE419" s="39">
        <v>190.35</v>
      </c>
      <c r="AG419" s="86">
        <v>2021</v>
      </c>
      <c r="AH419" s="86"/>
      <c r="AI419" s="87">
        <f t="shared" si="88"/>
        <v>363.08333333333331</v>
      </c>
      <c r="AJ419" s="88">
        <f t="shared" si="89"/>
        <v>417.17333333333335</v>
      </c>
      <c r="AK419" s="89">
        <f t="shared" si="90"/>
        <v>267.6092857142857</v>
      </c>
      <c r="AL419" s="90">
        <f t="shared" si="91"/>
        <v>196.66724137931035</v>
      </c>
      <c r="AN419" s="86">
        <v>2021</v>
      </c>
      <c r="AO419" s="91">
        <f t="shared" si="84"/>
        <v>-2.3686022492540645E-2</v>
      </c>
      <c r="AP419" s="92">
        <f t="shared" si="85"/>
        <v>-3.0223248529787812E-2</v>
      </c>
      <c r="AQ419" s="93">
        <f t="shared" si="86"/>
        <v>-2.977421774281807E-2</v>
      </c>
      <c r="AR419" s="94">
        <f t="shared" si="87"/>
        <v>-2.6139023556330684E-2</v>
      </c>
      <c r="AS419" s="7">
        <f t="shared" si="92"/>
        <v>-4.3260456819818639E-3</v>
      </c>
      <c r="AU419" s="86">
        <v>2021</v>
      </c>
      <c r="AV419" s="91">
        <f t="shared" si="93"/>
        <v>-5.9320100387862717E-3</v>
      </c>
      <c r="AW419" s="92">
        <f t="shared" si="94"/>
        <v>-5.6698849252935675E-4</v>
      </c>
      <c r="AX419" s="93">
        <f t="shared" si="95"/>
        <v>-1.8409778762948643E-3</v>
      </c>
      <c r="AY419" s="94">
        <f t="shared" si="96"/>
        <v>-1.970388180470687E-3</v>
      </c>
      <c r="AZ419" s="7">
        <f t="shared" si="97"/>
        <v>-4.1540580541348602E-3</v>
      </c>
    </row>
    <row r="420" spans="1:52" x14ac:dyDescent="0.25">
      <c r="A420" s="7">
        <v>418</v>
      </c>
      <c r="B420" s="82">
        <v>6759.74</v>
      </c>
      <c r="C420" s="43">
        <v>654.9</v>
      </c>
      <c r="D420" s="35">
        <v>393.2</v>
      </c>
      <c r="E420" s="41">
        <v>1280</v>
      </c>
      <c r="F420" s="36">
        <v>113.62</v>
      </c>
      <c r="G420" s="39">
        <v>155.1</v>
      </c>
      <c r="H420" s="45">
        <v>162.34</v>
      </c>
      <c r="I420" s="36">
        <v>106.58</v>
      </c>
      <c r="J420" s="36">
        <v>37.729999999999997</v>
      </c>
      <c r="K420" s="46">
        <v>124.64</v>
      </c>
      <c r="L420" s="36">
        <v>89.16</v>
      </c>
      <c r="M420" s="47">
        <v>53.34</v>
      </c>
      <c r="N420" s="33">
        <v>674</v>
      </c>
      <c r="O420" s="47">
        <v>24.42</v>
      </c>
      <c r="P420" s="33">
        <v>91.73</v>
      </c>
      <c r="Q420" s="47">
        <v>63.97</v>
      </c>
      <c r="R420" s="33">
        <v>11.98</v>
      </c>
      <c r="S420" s="33">
        <v>86.36</v>
      </c>
      <c r="T420" s="33">
        <v>63.86</v>
      </c>
      <c r="U420" s="33">
        <v>12.15</v>
      </c>
      <c r="V420" s="56">
        <v>26.56</v>
      </c>
      <c r="W420" s="38">
        <v>26.56</v>
      </c>
      <c r="X420" s="36">
        <v>9.6999999999999993</v>
      </c>
      <c r="Y420" s="41">
        <v>47.75</v>
      </c>
      <c r="Z420" s="45">
        <v>97.42</v>
      </c>
      <c r="AA420" s="39">
        <v>718</v>
      </c>
      <c r="AB420" s="36">
        <v>184.7</v>
      </c>
      <c r="AC420" s="36">
        <v>17.96</v>
      </c>
      <c r="AD420" s="41">
        <v>36.19</v>
      </c>
      <c r="AE420" s="39">
        <v>190.35</v>
      </c>
      <c r="AG420" s="86">
        <v>2021</v>
      </c>
      <c r="AH420" s="86"/>
      <c r="AI420" s="87">
        <f t="shared" si="88"/>
        <v>354.48333333333335</v>
      </c>
      <c r="AJ420" s="88">
        <f t="shared" si="89"/>
        <v>404.565</v>
      </c>
      <c r="AK420" s="89">
        <f t="shared" si="90"/>
        <v>259.64142857142855</v>
      </c>
      <c r="AL420" s="90">
        <f t="shared" si="91"/>
        <v>191.52655172413799</v>
      </c>
      <c r="AN420" s="86">
        <v>2021</v>
      </c>
      <c r="AO420" s="91">
        <f t="shared" si="84"/>
        <v>-6.5936339273120509E-2</v>
      </c>
      <c r="AP420" s="92">
        <f t="shared" si="85"/>
        <v>-5.3905635270805136E-2</v>
      </c>
      <c r="AQ420" s="93">
        <f t="shared" si="86"/>
        <v>-4.8938371050184504E-2</v>
      </c>
      <c r="AR420" s="94">
        <f t="shared" si="87"/>
        <v>-4.2875121303069856E-2</v>
      </c>
      <c r="AS420" s="7">
        <f t="shared" si="92"/>
        <v>-2.943900209179643E-2</v>
      </c>
      <c r="AU420" s="86">
        <v>2021</v>
      </c>
      <c r="AV420" s="91">
        <f t="shared" si="93"/>
        <v>-2.3686022492540645E-2</v>
      </c>
      <c r="AW420" s="92">
        <f t="shared" si="94"/>
        <v>-3.0223248529787812E-2</v>
      </c>
      <c r="AX420" s="93">
        <f t="shared" si="95"/>
        <v>-2.977421774281807E-2</v>
      </c>
      <c r="AY420" s="94">
        <f t="shared" si="96"/>
        <v>-2.6139023556330684E-2</v>
      </c>
      <c r="AZ420" s="7">
        <f t="shared" si="97"/>
        <v>-4.3260456819818639E-3</v>
      </c>
    </row>
    <row r="421" spans="1:52" x14ac:dyDescent="0.25">
      <c r="A421" s="7">
        <v>419</v>
      </c>
      <c r="B421" s="82">
        <v>6560.74</v>
      </c>
      <c r="C421" s="43">
        <v>613.1</v>
      </c>
      <c r="D421" s="35">
        <v>388.8</v>
      </c>
      <c r="E421" s="41">
        <v>1220</v>
      </c>
      <c r="F421" s="36">
        <v>110.04</v>
      </c>
      <c r="G421" s="39">
        <v>153.68</v>
      </c>
      <c r="H421" s="45">
        <v>160.04</v>
      </c>
      <c r="I421" s="36">
        <v>104.32</v>
      </c>
      <c r="J421" s="36">
        <v>36.31</v>
      </c>
      <c r="K421" s="46">
        <v>125.32</v>
      </c>
      <c r="L421" s="36">
        <v>89.68</v>
      </c>
      <c r="M421" s="47">
        <v>51.91</v>
      </c>
      <c r="N421" s="33">
        <v>638.5</v>
      </c>
      <c r="O421" s="47">
        <v>23.93</v>
      </c>
      <c r="P421" s="33">
        <v>90.61</v>
      </c>
      <c r="Q421" s="47">
        <v>63.82</v>
      </c>
      <c r="R421" s="33">
        <v>11.73</v>
      </c>
      <c r="S421" s="33">
        <v>84.32</v>
      </c>
      <c r="T421" s="33">
        <v>62.08</v>
      </c>
      <c r="U421" s="33">
        <v>12.16</v>
      </c>
      <c r="V421" s="56">
        <v>25.75</v>
      </c>
      <c r="W421" s="38">
        <v>25.75</v>
      </c>
      <c r="X421" s="36">
        <v>9.69</v>
      </c>
      <c r="Y421" s="41">
        <v>47.8</v>
      </c>
      <c r="Z421" s="45">
        <v>96.68</v>
      </c>
      <c r="AA421" s="39">
        <v>650</v>
      </c>
      <c r="AB421" s="36">
        <v>177.7</v>
      </c>
      <c r="AC421" s="36">
        <v>17.350000000000001</v>
      </c>
      <c r="AD421" s="41">
        <v>35.409999999999997</v>
      </c>
      <c r="AE421" s="39">
        <v>189.65</v>
      </c>
      <c r="AG421" s="86">
        <v>2021</v>
      </c>
      <c r="AH421" s="86"/>
      <c r="AI421" s="87">
        <f t="shared" si="88"/>
        <v>331.11</v>
      </c>
      <c r="AJ421" s="88">
        <f t="shared" si="89"/>
        <v>382.75666666666672</v>
      </c>
      <c r="AK421" s="89">
        <f t="shared" si="90"/>
        <v>246.935</v>
      </c>
      <c r="AL421" s="90">
        <f t="shared" si="91"/>
        <v>183.31482758620689</v>
      </c>
      <c r="AN421" s="86">
        <v>2021</v>
      </c>
      <c r="AO421" s="91">
        <f t="shared" si="84"/>
        <v>1.5000050335737755E-3</v>
      </c>
      <c r="AP421" s="92">
        <f t="shared" si="85"/>
        <v>6.3182004232453003E-3</v>
      </c>
      <c r="AQ421" s="93">
        <f t="shared" si="86"/>
        <v>6.3839819038555854E-3</v>
      </c>
      <c r="AR421" s="94">
        <f t="shared" si="87"/>
        <v>4.0649871240920508E-3</v>
      </c>
      <c r="AS421" s="7">
        <f t="shared" si="92"/>
        <v>1.0959129610380093E-3</v>
      </c>
      <c r="AU421" s="86">
        <v>2021</v>
      </c>
      <c r="AV421" s="91">
        <f t="shared" si="93"/>
        <v>-6.5936339273120509E-2</v>
      </c>
      <c r="AW421" s="92">
        <f t="shared" si="94"/>
        <v>-5.3905635270805136E-2</v>
      </c>
      <c r="AX421" s="93">
        <f t="shared" si="95"/>
        <v>-4.8938371050184504E-2</v>
      </c>
      <c r="AY421" s="94">
        <f t="shared" si="96"/>
        <v>-4.2875121303069856E-2</v>
      </c>
      <c r="AZ421" s="7">
        <f t="shared" si="97"/>
        <v>-2.943900209179643E-2</v>
      </c>
    </row>
    <row r="422" spans="1:52" x14ac:dyDescent="0.25">
      <c r="A422" s="7">
        <v>420</v>
      </c>
      <c r="B422" s="82">
        <v>6567.93</v>
      </c>
      <c r="C422" s="43">
        <v>620</v>
      </c>
      <c r="D422" s="35">
        <v>392.5</v>
      </c>
      <c r="E422" s="41">
        <v>1233</v>
      </c>
      <c r="F422" s="36">
        <v>110.48</v>
      </c>
      <c r="G422" s="39">
        <v>152.52000000000001</v>
      </c>
      <c r="H422" s="45">
        <v>160.58000000000001</v>
      </c>
      <c r="I422" s="36">
        <v>104.62</v>
      </c>
      <c r="J422" s="36">
        <v>36.47</v>
      </c>
      <c r="K422" s="46">
        <v>125.24</v>
      </c>
      <c r="L422" s="36">
        <v>90.24</v>
      </c>
      <c r="M422" s="47">
        <v>52.1</v>
      </c>
      <c r="N422" s="33">
        <v>635.5</v>
      </c>
      <c r="O422" s="47">
        <v>23.99</v>
      </c>
      <c r="P422" s="33">
        <v>90.27</v>
      </c>
      <c r="Q422" s="47">
        <v>63.6</v>
      </c>
      <c r="R422" s="33">
        <v>11.75</v>
      </c>
      <c r="S422" s="33">
        <v>83.9</v>
      </c>
      <c r="T422" s="33">
        <v>62.03</v>
      </c>
      <c r="U422" s="33">
        <v>12.34</v>
      </c>
      <c r="V422" s="56">
        <v>25.76</v>
      </c>
      <c r="W422" s="38">
        <v>25.76</v>
      </c>
      <c r="X422" s="36">
        <v>9.82</v>
      </c>
      <c r="Y422" s="41">
        <v>48.03</v>
      </c>
      <c r="Z422" s="45">
        <v>96.84</v>
      </c>
      <c r="AA422" s="39">
        <v>652.5</v>
      </c>
      <c r="AB422" s="36">
        <v>175.75</v>
      </c>
      <c r="AC422" s="36">
        <v>17.149999999999999</v>
      </c>
      <c r="AD422" s="41">
        <v>35.200000000000003</v>
      </c>
      <c r="AE422" s="39">
        <v>189.8</v>
      </c>
      <c r="AG422" s="86">
        <v>2021</v>
      </c>
      <c r="AH422" s="86"/>
      <c r="AI422" s="87">
        <f t="shared" si="88"/>
        <v>331.60666666666663</v>
      </c>
      <c r="AJ422" s="88">
        <f t="shared" si="89"/>
        <v>385.17500000000001</v>
      </c>
      <c r="AK422" s="89">
        <f t="shared" si="90"/>
        <v>248.51142857142858</v>
      </c>
      <c r="AL422" s="90">
        <f t="shared" si="91"/>
        <v>184.05999999999997</v>
      </c>
      <c r="AN422" s="86">
        <v>2021</v>
      </c>
      <c r="AO422" s="91">
        <f t="shared" si="84"/>
        <v>2.0295128767013185E-2</v>
      </c>
      <c r="AP422" s="92">
        <f t="shared" si="85"/>
        <v>2.4984314489085051E-2</v>
      </c>
      <c r="AQ422" s="93">
        <f t="shared" si="86"/>
        <v>2.2209383874268445E-2</v>
      </c>
      <c r="AR422" s="94">
        <f t="shared" si="87"/>
        <v>2.0055304304818229E-2</v>
      </c>
      <c r="AS422" s="7">
        <f t="shared" si="92"/>
        <v>1.3582666075917378E-2</v>
      </c>
      <c r="AU422" s="86">
        <v>2021</v>
      </c>
      <c r="AV422" s="91">
        <f t="shared" si="93"/>
        <v>1.5000050335737755E-3</v>
      </c>
      <c r="AW422" s="92">
        <f t="shared" si="94"/>
        <v>6.3182004232453003E-3</v>
      </c>
      <c r="AX422" s="93">
        <f t="shared" si="95"/>
        <v>6.3839819038555854E-3</v>
      </c>
      <c r="AY422" s="94">
        <f t="shared" si="96"/>
        <v>4.0649871240920508E-3</v>
      </c>
      <c r="AZ422" s="7">
        <f t="shared" si="97"/>
        <v>1.0959129610380093E-3</v>
      </c>
    </row>
    <row r="423" spans="1:52" x14ac:dyDescent="0.25">
      <c r="A423" s="7">
        <v>421</v>
      </c>
      <c r="B423" s="82">
        <v>6657.14</v>
      </c>
      <c r="C423" s="43">
        <v>636.6</v>
      </c>
      <c r="D423" s="35">
        <v>395.1</v>
      </c>
      <c r="E423" s="41">
        <v>1270</v>
      </c>
      <c r="F423" s="36">
        <v>111.72</v>
      </c>
      <c r="G423" s="39">
        <v>152.56</v>
      </c>
      <c r="H423" s="45">
        <v>162.76</v>
      </c>
      <c r="I423" s="36">
        <v>104.1</v>
      </c>
      <c r="J423" s="36">
        <v>37.08</v>
      </c>
      <c r="K423" s="46">
        <v>124.96</v>
      </c>
      <c r="L423" s="36">
        <v>89.08</v>
      </c>
      <c r="M423" s="47">
        <v>52.71</v>
      </c>
      <c r="N423" s="33">
        <v>658</v>
      </c>
      <c r="O423" s="47">
        <v>24.15</v>
      </c>
      <c r="P423" s="33">
        <v>90.74</v>
      </c>
      <c r="Q423" s="47">
        <v>63.5</v>
      </c>
      <c r="R423" s="33">
        <v>11.96</v>
      </c>
      <c r="S423" s="33">
        <v>84.18</v>
      </c>
      <c r="T423" s="33">
        <v>62.78</v>
      </c>
      <c r="U423" s="33">
        <v>12.32</v>
      </c>
      <c r="V423" s="56">
        <v>26.06</v>
      </c>
      <c r="W423" s="38">
        <v>26.06</v>
      </c>
      <c r="X423" s="36">
        <v>9.7899999999999991</v>
      </c>
      <c r="Y423" s="41">
        <v>48.48</v>
      </c>
      <c r="Z423" s="45">
        <v>96.9</v>
      </c>
      <c r="AA423" s="39">
        <v>671.8</v>
      </c>
      <c r="AB423" s="36">
        <v>178.25</v>
      </c>
      <c r="AC423" s="36">
        <v>17.2</v>
      </c>
      <c r="AD423" s="41">
        <v>35.299999999999997</v>
      </c>
      <c r="AE423" s="39">
        <v>190.65</v>
      </c>
      <c r="AG423" s="86">
        <v>2021</v>
      </c>
      <c r="AH423" s="86"/>
      <c r="AI423" s="87">
        <f t="shared" si="88"/>
        <v>338.33666666666664</v>
      </c>
      <c r="AJ423" s="88">
        <f t="shared" si="89"/>
        <v>394.79833333333335</v>
      </c>
      <c r="AK423" s="89">
        <f t="shared" si="90"/>
        <v>254.03071428571428</v>
      </c>
      <c r="AL423" s="90">
        <f t="shared" si="91"/>
        <v>187.75137931034482</v>
      </c>
      <c r="AN423" s="86">
        <v>2021</v>
      </c>
      <c r="AO423" s="91">
        <f t="shared" si="84"/>
        <v>-2.3940650831026362E-3</v>
      </c>
      <c r="AP423" s="92">
        <f t="shared" si="85"/>
        <v>-9.7475926527890375E-3</v>
      </c>
      <c r="AQ423" s="93">
        <f t="shared" si="86"/>
        <v>-1.0457115703106847E-2</v>
      </c>
      <c r="AR423" s="94">
        <f t="shared" si="87"/>
        <v>-8.8157669992780952E-3</v>
      </c>
      <c r="AS423" s="7">
        <f t="shared" si="92"/>
        <v>-3.3723190439138621E-3</v>
      </c>
      <c r="AU423" s="86">
        <v>2021</v>
      </c>
      <c r="AV423" s="91">
        <f t="shared" si="93"/>
        <v>2.0295128767013185E-2</v>
      </c>
      <c r="AW423" s="92">
        <f t="shared" si="94"/>
        <v>2.4984314489085051E-2</v>
      </c>
      <c r="AX423" s="93">
        <f t="shared" si="95"/>
        <v>2.2209383874268445E-2</v>
      </c>
      <c r="AY423" s="94">
        <f t="shared" si="96"/>
        <v>2.0055304304818229E-2</v>
      </c>
      <c r="AZ423" s="7">
        <f t="shared" si="97"/>
        <v>1.3582666075917378E-2</v>
      </c>
    </row>
    <row r="424" spans="1:52" x14ac:dyDescent="0.25">
      <c r="A424" s="7">
        <v>422</v>
      </c>
      <c r="B424" s="82">
        <v>6634.69</v>
      </c>
      <c r="C424" s="43">
        <v>624.29999999999995</v>
      </c>
      <c r="D424" s="35">
        <v>393.2</v>
      </c>
      <c r="E424" s="41">
        <v>1250</v>
      </c>
      <c r="F424" s="36">
        <v>113.46</v>
      </c>
      <c r="G424" s="39">
        <v>152.58000000000001</v>
      </c>
      <c r="H424" s="45">
        <v>161.52000000000001</v>
      </c>
      <c r="I424" s="36">
        <v>105.34</v>
      </c>
      <c r="J424" s="36">
        <v>37.159999999999997</v>
      </c>
      <c r="K424" s="46">
        <v>124.21</v>
      </c>
      <c r="L424" s="36">
        <v>88.1</v>
      </c>
      <c r="M424" s="47">
        <v>53.07</v>
      </c>
      <c r="N424" s="33">
        <v>648</v>
      </c>
      <c r="O424" s="47">
        <v>24.17</v>
      </c>
      <c r="P424" s="33">
        <v>90.78</v>
      </c>
      <c r="Q424" s="47">
        <v>63.1</v>
      </c>
      <c r="R424" s="33">
        <v>12.04</v>
      </c>
      <c r="S424" s="33">
        <v>84.44</v>
      </c>
      <c r="T424" s="33">
        <v>62.14</v>
      </c>
      <c r="U424" s="33">
        <v>12.37</v>
      </c>
      <c r="V424" s="56">
        <v>26.21</v>
      </c>
      <c r="W424" s="38">
        <v>26.21</v>
      </c>
      <c r="X424" s="36">
        <v>9.76</v>
      </c>
      <c r="Y424" s="41">
        <v>48.43</v>
      </c>
      <c r="Z424" s="45">
        <v>96.96</v>
      </c>
      <c r="AA424" s="39">
        <v>669.3</v>
      </c>
      <c r="AB424" s="36">
        <v>177.3</v>
      </c>
      <c r="AC424" s="36">
        <v>17.25</v>
      </c>
      <c r="AD424" s="41">
        <v>34.69</v>
      </c>
      <c r="AE424" s="39">
        <v>190.7</v>
      </c>
      <c r="AG424" s="86">
        <v>2021</v>
      </c>
      <c r="AH424" s="86"/>
      <c r="AI424" s="87">
        <f t="shared" si="88"/>
        <v>337.52666666666664</v>
      </c>
      <c r="AJ424" s="88">
        <f t="shared" si="89"/>
        <v>390.95</v>
      </c>
      <c r="AK424" s="89">
        <f t="shared" si="90"/>
        <v>251.37428571428569</v>
      </c>
      <c r="AL424" s="90">
        <f t="shared" si="91"/>
        <v>186.09620689655173</v>
      </c>
      <c r="AN424" s="86">
        <v>2021</v>
      </c>
      <c r="AO424" s="91">
        <f t="shared" si="84"/>
        <v>3.8515475320468847E-3</v>
      </c>
      <c r="AP424" s="92">
        <f t="shared" si="85"/>
        <v>2.2935584260561376E-3</v>
      </c>
      <c r="AQ424" s="93">
        <f t="shared" si="86"/>
        <v>1.0172650913264996E-3</v>
      </c>
      <c r="AR424" s="94">
        <f t="shared" si="87"/>
        <v>5.6885667220694317E-4</v>
      </c>
      <c r="AS424" s="7">
        <f t="shared" si="92"/>
        <v>4.907539010865678E-3</v>
      </c>
      <c r="AU424" s="86">
        <v>2021</v>
      </c>
      <c r="AV424" s="91">
        <f t="shared" si="93"/>
        <v>-2.3940650831026362E-3</v>
      </c>
      <c r="AW424" s="92">
        <f t="shared" si="94"/>
        <v>-9.7475926527890375E-3</v>
      </c>
      <c r="AX424" s="93">
        <f t="shared" si="95"/>
        <v>-1.0457115703106847E-2</v>
      </c>
      <c r="AY424" s="94">
        <f t="shared" si="96"/>
        <v>-8.8157669992780952E-3</v>
      </c>
      <c r="AZ424" s="7">
        <f t="shared" si="97"/>
        <v>-3.3723190439138621E-3</v>
      </c>
    </row>
    <row r="425" spans="1:52" x14ac:dyDescent="0.25">
      <c r="A425" s="7">
        <v>423</v>
      </c>
      <c r="B425" s="82">
        <v>6667.25</v>
      </c>
      <c r="C425" s="43">
        <v>622.1</v>
      </c>
      <c r="D425" s="35">
        <v>393.05</v>
      </c>
      <c r="E425" s="41">
        <v>1251.5</v>
      </c>
      <c r="F425" s="36">
        <v>115.92</v>
      </c>
      <c r="G425" s="39">
        <v>151.68</v>
      </c>
      <c r="H425" s="45">
        <v>161.86000000000001</v>
      </c>
      <c r="I425" s="36">
        <v>107.04</v>
      </c>
      <c r="J425" s="36">
        <v>37.340000000000003</v>
      </c>
      <c r="K425" s="46">
        <v>123.95</v>
      </c>
      <c r="L425" s="36">
        <v>87.56</v>
      </c>
      <c r="M425" s="47">
        <v>54.15</v>
      </c>
      <c r="N425" s="33">
        <v>642</v>
      </c>
      <c r="O425" s="47">
        <v>24.14</v>
      </c>
      <c r="P425" s="33">
        <v>91.27</v>
      </c>
      <c r="Q425" s="47">
        <v>62.35</v>
      </c>
      <c r="R425" s="33">
        <v>12.2</v>
      </c>
      <c r="S425" s="33">
        <v>84.84</v>
      </c>
      <c r="T425" s="33">
        <v>62.37</v>
      </c>
      <c r="U425" s="33">
        <v>12.21</v>
      </c>
      <c r="V425" s="56">
        <v>26.85</v>
      </c>
      <c r="W425" s="38">
        <v>26.85</v>
      </c>
      <c r="X425" s="36">
        <v>9.76</v>
      </c>
      <c r="Y425" s="41">
        <v>48.5</v>
      </c>
      <c r="Z425" s="45">
        <v>96.34</v>
      </c>
      <c r="AA425" s="39">
        <v>675</v>
      </c>
      <c r="AB425" s="36">
        <v>177.35</v>
      </c>
      <c r="AC425" s="36">
        <v>17.28</v>
      </c>
      <c r="AD425" s="41">
        <v>34.6</v>
      </c>
      <c r="AE425" s="39">
        <v>189.8</v>
      </c>
      <c r="AG425" s="86">
        <v>2021</v>
      </c>
      <c r="AH425" s="86"/>
      <c r="AI425" s="87">
        <f t="shared" si="88"/>
        <v>338.82666666666665</v>
      </c>
      <c r="AJ425" s="88">
        <f t="shared" si="89"/>
        <v>391.84666666666664</v>
      </c>
      <c r="AK425" s="89">
        <f t="shared" si="90"/>
        <v>251.62999999999997</v>
      </c>
      <c r="AL425" s="90">
        <f t="shared" si="91"/>
        <v>186.20206896551724</v>
      </c>
      <c r="AN425" s="86">
        <v>2021</v>
      </c>
      <c r="AO425" s="91">
        <f t="shared" si="84"/>
        <v>-1.416653549504225E-3</v>
      </c>
      <c r="AP425" s="92">
        <f t="shared" si="85"/>
        <v>-6.2864725998265482E-3</v>
      </c>
      <c r="AQ425" s="93">
        <f t="shared" si="86"/>
        <v>-4.6014272656564213E-3</v>
      </c>
      <c r="AR425" s="94">
        <f t="shared" si="87"/>
        <v>-5.1130955246989438E-3</v>
      </c>
      <c r="AS425" s="7">
        <f t="shared" si="92"/>
        <v>-7.2833627057633061E-3</v>
      </c>
      <c r="AU425" s="86">
        <v>2021</v>
      </c>
      <c r="AV425" s="91">
        <f t="shared" si="93"/>
        <v>3.8515475320468847E-3</v>
      </c>
      <c r="AW425" s="92">
        <f t="shared" si="94"/>
        <v>2.2935584260561376E-3</v>
      </c>
      <c r="AX425" s="93">
        <f t="shared" si="95"/>
        <v>1.0172650913264996E-3</v>
      </c>
      <c r="AY425" s="94">
        <f t="shared" si="96"/>
        <v>5.6885667220694317E-4</v>
      </c>
      <c r="AZ425" s="7">
        <f t="shared" si="97"/>
        <v>4.907539010865678E-3</v>
      </c>
    </row>
    <row r="426" spans="1:52" x14ac:dyDescent="0.25">
      <c r="A426" s="7">
        <v>424</v>
      </c>
      <c r="B426" s="82">
        <v>6618.69</v>
      </c>
      <c r="C426" s="43">
        <v>621.6</v>
      </c>
      <c r="D426" s="35">
        <v>394.1</v>
      </c>
      <c r="E426" s="41">
        <v>1238</v>
      </c>
      <c r="F426" s="36">
        <v>115</v>
      </c>
      <c r="G426" s="39">
        <v>151.94</v>
      </c>
      <c r="H426" s="45">
        <v>161.08000000000001</v>
      </c>
      <c r="I426" s="36">
        <v>107.02</v>
      </c>
      <c r="J426" s="36">
        <v>37.31</v>
      </c>
      <c r="K426" s="46">
        <v>124.4</v>
      </c>
      <c r="L426" s="36">
        <v>87.97</v>
      </c>
      <c r="M426" s="47">
        <v>53.67</v>
      </c>
      <c r="N426" s="33">
        <v>631</v>
      </c>
      <c r="O426" s="47">
        <v>24.04</v>
      </c>
      <c r="P426" s="33">
        <v>90.96</v>
      </c>
      <c r="Q426" s="47">
        <v>62.14</v>
      </c>
      <c r="R426" s="33">
        <v>12.12</v>
      </c>
      <c r="S426" s="33">
        <v>85.2</v>
      </c>
      <c r="T426" s="33">
        <v>62.66</v>
      </c>
      <c r="U426" s="33">
        <v>12.05</v>
      </c>
      <c r="V426" s="56">
        <v>26.6</v>
      </c>
      <c r="W426" s="38">
        <v>26.6</v>
      </c>
      <c r="X426" s="36">
        <v>9.69</v>
      </c>
      <c r="Y426" s="41">
        <v>48.45</v>
      </c>
      <c r="Z426" s="45">
        <v>96.78</v>
      </c>
      <c r="AA426" s="39">
        <v>672.4</v>
      </c>
      <c r="AB426" s="36">
        <v>176.9</v>
      </c>
      <c r="AC426" s="36">
        <v>17.059999999999999</v>
      </c>
      <c r="AD426" s="41">
        <v>34.81</v>
      </c>
      <c r="AE426" s="39">
        <v>190.7</v>
      </c>
      <c r="AG426" s="86">
        <v>2021</v>
      </c>
      <c r="AH426" s="86"/>
      <c r="AI426" s="87">
        <f t="shared" si="88"/>
        <v>338.34666666666664</v>
      </c>
      <c r="AJ426" s="88">
        <f t="shared" si="89"/>
        <v>389.38333333333327</v>
      </c>
      <c r="AK426" s="89">
        <f t="shared" si="90"/>
        <v>250.47214285714284</v>
      </c>
      <c r="AL426" s="90">
        <f t="shared" si="91"/>
        <v>185.24999999999997</v>
      </c>
      <c r="AN426" s="86">
        <v>2021</v>
      </c>
      <c r="AO426" s="91">
        <f t="shared" si="84"/>
        <v>-3.1919924337956659E-3</v>
      </c>
      <c r="AP426" s="92">
        <f t="shared" si="85"/>
        <v>7.704490005586544E-5</v>
      </c>
      <c r="AQ426" s="93">
        <f t="shared" si="86"/>
        <v>8.8404470414441656E-4</v>
      </c>
      <c r="AR426" s="94">
        <f t="shared" si="87"/>
        <v>1.232258364744696E-3</v>
      </c>
      <c r="AS426" s="7">
        <f t="shared" si="92"/>
        <v>3.9267589205720004E-3</v>
      </c>
      <c r="AU426" s="86">
        <v>2021</v>
      </c>
      <c r="AV426" s="91">
        <f t="shared" si="93"/>
        <v>-1.416653549504225E-3</v>
      </c>
      <c r="AW426" s="92">
        <f t="shared" si="94"/>
        <v>-6.2864725998265482E-3</v>
      </c>
      <c r="AX426" s="93">
        <f t="shared" si="95"/>
        <v>-4.6014272656564213E-3</v>
      </c>
      <c r="AY426" s="94">
        <f t="shared" si="96"/>
        <v>-5.1130955246989438E-3</v>
      </c>
      <c r="AZ426" s="7">
        <f t="shared" si="97"/>
        <v>-7.2833627057633061E-3</v>
      </c>
    </row>
    <row r="427" spans="1:52" x14ac:dyDescent="0.25">
      <c r="A427" s="7">
        <v>425</v>
      </c>
      <c r="B427" s="82">
        <v>6644.68</v>
      </c>
      <c r="C427" s="43">
        <v>623.1</v>
      </c>
      <c r="D427" s="35">
        <v>393.6</v>
      </c>
      <c r="E427" s="41">
        <v>1241</v>
      </c>
      <c r="F427" s="36">
        <v>115.02</v>
      </c>
      <c r="G427" s="39">
        <v>152.19999999999999</v>
      </c>
      <c r="H427" s="45">
        <v>162.04</v>
      </c>
      <c r="I427" s="36">
        <v>107.12</v>
      </c>
      <c r="J427" s="36">
        <v>37.75</v>
      </c>
      <c r="K427" s="46">
        <v>124.56</v>
      </c>
      <c r="L427" s="36">
        <v>87.7</v>
      </c>
      <c r="M427" s="47">
        <v>53.46</v>
      </c>
      <c r="N427" s="33">
        <v>633</v>
      </c>
      <c r="O427" s="47">
        <v>24.07</v>
      </c>
      <c r="P427" s="33">
        <v>90.89</v>
      </c>
      <c r="Q427" s="47">
        <v>62.16</v>
      </c>
      <c r="R427" s="33">
        <v>12.11</v>
      </c>
      <c r="S427" s="33">
        <v>86.08</v>
      </c>
      <c r="T427" s="33">
        <v>62.65</v>
      </c>
      <c r="U427" s="33">
        <v>12.03</v>
      </c>
      <c r="V427" s="56">
        <v>26.68</v>
      </c>
      <c r="W427" s="38">
        <v>26.68</v>
      </c>
      <c r="X427" s="36">
        <v>9.68</v>
      </c>
      <c r="Y427" s="41">
        <v>48.74</v>
      </c>
      <c r="Z427" s="45">
        <v>97.16</v>
      </c>
      <c r="AA427" s="39">
        <v>668.6</v>
      </c>
      <c r="AB427" s="36">
        <v>177.7</v>
      </c>
      <c r="AC427" s="36">
        <v>17.149999999999999</v>
      </c>
      <c r="AD427" s="41">
        <v>34.94</v>
      </c>
      <c r="AE427" s="39">
        <v>191</v>
      </c>
      <c r="AG427" s="86">
        <v>2021</v>
      </c>
      <c r="AH427" s="86"/>
      <c r="AI427" s="87">
        <f t="shared" si="88"/>
        <v>337.26666666666665</v>
      </c>
      <c r="AJ427" s="88">
        <f t="shared" si="89"/>
        <v>389.41333333333336</v>
      </c>
      <c r="AK427" s="89">
        <f t="shared" si="90"/>
        <v>250.6935714285714</v>
      </c>
      <c r="AL427" s="90">
        <f t="shared" si="91"/>
        <v>185.47827586206893</v>
      </c>
      <c r="AN427" s="86">
        <v>2021</v>
      </c>
      <c r="AO427" s="91">
        <f t="shared" si="84"/>
        <v>3.498715161099052E-3</v>
      </c>
      <c r="AP427" s="92">
        <f t="shared" si="85"/>
        <v>3.830548517427799E-3</v>
      </c>
      <c r="AQ427" s="93">
        <f t="shared" si="86"/>
        <v>3.268076279806699E-3</v>
      </c>
      <c r="AR427" s="94">
        <f t="shared" si="87"/>
        <v>4.2518224087960705E-3</v>
      </c>
      <c r="AS427" s="7">
        <f t="shared" si="92"/>
        <v>4.6112077632029557E-3</v>
      </c>
      <c r="AU427" s="86">
        <v>2021</v>
      </c>
      <c r="AV427" s="91">
        <f t="shared" si="93"/>
        <v>-3.1919924337956659E-3</v>
      </c>
      <c r="AW427" s="92">
        <f t="shared" si="94"/>
        <v>7.704490005586544E-5</v>
      </c>
      <c r="AX427" s="93">
        <f t="shared" si="95"/>
        <v>8.8404470414441656E-4</v>
      </c>
      <c r="AY427" s="94">
        <f t="shared" si="96"/>
        <v>1.232258364744696E-3</v>
      </c>
      <c r="AZ427" s="7">
        <f t="shared" si="97"/>
        <v>3.9267589205720004E-3</v>
      </c>
    </row>
    <row r="428" spans="1:52" x14ac:dyDescent="0.25">
      <c r="A428" s="7">
        <v>426</v>
      </c>
      <c r="B428" s="82">
        <v>6675.32</v>
      </c>
      <c r="C428" s="43">
        <v>625</v>
      </c>
      <c r="D428" s="35">
        <v>397.2</v>
      </c>
      <c r="E428" s="41">
        <v>1246.5</v>
      </c>
      <c r="F428" s="36">
        <v>114.86</v>
      </c>
      <c r="G428" s="39">
        <v>152.74</v>
      </c>
      <c r="H428" s="45">
        <v>162.46</v>
      </c>
      <c r="I428" s="36">
        <v>106.32</v>
      </c>
      <c r="J428" s="36">
        <v>37.71</v>
      </c>
      <c r="K428" s="46">
        <v>125.74</v>
      </c>
      <c r="L428" s="36">
        <v>87.58</v>
      </c>
      <c r="M428" s="47">
        <v>53</v>
      </c>
      <c r="N428" s="33">
        <v>644</v>
      </c>
      <c r="O428" s="47">
        <v>23.96</v>
      </c>
      <c r="P428" s="33">
        <v>90.46</v>
      </c>
      <c r="Q428" s="47">
        <v>61.97</v>
      </c>
      <c r="R428" s="33">
        <v>12.09</v>
      </c>
      <c r="S428" s="33">
        <v>85.66</v>
      </c>
      <c r="T428" s="33">
        <v>62</v>
      </c>
      <c r="U428" s="33">
        <v>12.08</v>
      </c>
      <c r="V428" s="56">
        <v>26.26</v>
      </c>
      <c r="W428" s="38">
        <v>26.26</v>
      </c>
      <c r="X428" s="36">
        <v>9.68</v>
      </c>
      <c r="Y428" s="41">
        <v>48.74</v>
      </c>
      <c r="Z428" s="45">
        <v>97.36</v>
      </c>
      <c r="AA428" s="39">
        <v>671.6</v>
      </c>
      <c r="AB428" s="36">
        <v>177.65</v>
      </c>
      <c r="AC428" s="36">
        <v>17.010000000000002</v>
      </c>
      <c r="AD428" s="41">
        <v>34.85</v>
      </c>
      <c r="AE428" s="39">
        <v>191</v>
      </c>
      <c r="AG428" s="86">
        <v>2021</v>
      </c>
      <c r="AH428" s="86"/>
      <c r="AI428" s="87">
        <f t="shared" si="88"/>
        <v>338.44666666666666</v>
      </c>
      <c r="AJ428" s="88">
        <f t="shared" si="89"/>
        <v>390.90499999999997</v>
      </c>
      <c r="AK428" s="89">
        <f t="shared" si="90"/>
        <v>251.51285714285714</v>
      </c>
      <c r="AL428" s="90">
        <f t="shared" si="91"/>
        <v>186.26689655172413</v>
      </c>
      <c r="AN428" s="86">
        <v>2021</v>
      </c>
      <c r="AO428" s="91">
        <f t="shared" si="84"/>
        <v>1.0833809364341005E-4</v>
      </c>
      <c r="AP428" s="92">
        <f t="shared" si="85"/>
        <v>-1.2407106585998052E-3</v>
      </c>
      <c r="AQ428" s="93">
        <f t="shared" si="86"/>
        <v>8.008678908776333E-4</v>
      </c>
      <c r="AR428" s="94">
        <f t="shared" si="87"/>
        <v>-6.0536049495142868E-4</v>
      </c>
      <c r="AS428" s="7">
        <f t="shared" si="92"/>
        <v>-3.658251589436922E-3</v>
      </c>
      <c r="AU428" s="86">
        <v>2021</v>
      </c>
      <c r="AV428" s="91">
        <f t="shared" si="93"/>
        <v>3.498715161099052E-3</v>
      </c>
      <c r="AW428" s="92">
        <f t="shared" si="94"/>
        <v>3.830548517427799E-3</v>
      </c>
      <c r="AX428" s="93">
        <f t="shared" si="95"/>
        <v>3.268076279806699E-3</v>
      </c>
      <c r="AY428" s="94">
        <f t="shared" si="96"/>
        <v>4.2518224087960705E-3</v>
      </c>
      <c r="AZ428" s="7">
        <f t="shared" si="97"/>
        <v>4.6112077632029557E-3</v>
      </c>
    </row>
    <row r="429" spans="1:52" x14ac:dyDescent="0.25">
      <c r="A429" s="7">
        <v>427</v>
      </c>
      <c r="B429" s="82">
        <v>6650.9</v>
      </c>
      <c r="C429" s="43">
        <v>626.79999999999995</v>
      </c>
      <c r="D429" s="35">
        <v>396.3</v>
      </c>
      <c r="E429" s="41">
        <v>1244.5</v>
      </c>
      <c r="F429" s="36">
        <v>115.7</v>
      </c>
      <c r="G429" s="39">
        <v>151.30000000000001</v>
      </c>
      <c r="H429" s="45">
        <v>166.26</v>
      </c>
      <c r="I429" s="36">
        <v>106.26</v>
      </c>
      <c r="J429" s="36">
        <v>37.35</v>
      </c>
      <c r="K429" s="46">
        <v>125.47</v>
      </c>
      <c r="L429" s="36">
        <v>87.14</v>
      </c>
      <c r="M429" s="47">
        <v>53.73</v>
      </c>
      <c r="N429" s="33">
        <v>638</v>
      </c>
      <c r="O429" s="47">
        <v>23.78</v>
      </c>
      <c r="P429" s="33">
        <v>90.89</v>
      </c>
      <c r="Q429" s="47">
        <v>61.87</v>
      </c>
      <c r="R429" s="33">
        <v>12.21</v>
      </c>
      <c r="S429" s="33">
        <v>85.94</v>
      </c>
      <c r="T429" s="33">
        <v>61.39</v>
      </c>
      <c r="U429" s="33">
        <v>12.13</v>
      </c>
      <c r="V429" s="56">
        <v>26.65</v>
      </c>
      <c r="W429" s="38">
        <v>26.65</v>
      </c>
      <c r="X429" s="36">
        <v>9.6199999999999992</v>
      </c>
      <c r="Y429" s="41">
        <v>48.31</v>
      </c>
      <c r="Z429" s="45">
        <v>96.92</v>
      </c>
      <c r="AA429" s="39">
        <v>674</v>
      </c>
      <c r="AB429" s="36">
        <v>177.95</v>
      </c>
      <c r="AC429" s="36">
        <v>16.940000000000001</v>
      </c>
      <c r="AD429" s="41">
        <v>34.26</v>
      </c>
      <c r="AE429" s="39">
        <v>190.15</v>
      </c>
      <c r="AG429" s="86">
        <v>2021</v>
      </c>
      <c r="AH429" s="86"/>
      <c r="AI429" s="87">
        <f t="shared" si="88"/>
        <v>338.48333333333329</v>
      </c>
      <c r="AJ429" s="88">
        <f t="shared" si="89"/>
        <v>390.42</v>
      </c>
      <c r="AK429" s="89">
        <f t="shared" si="90"/>
        <v>251.71428571428575</v>
      </c>
      <c r="AL429" s="90">
        <f t="shared" si="91"/>
        <v>186.15413793103451</v>
      </c>
      <c r="AN429" s="86">
        <v>2021</v>
      </c>
      <c r="AO429" s="91">
        <f t="shared" si="84"/>
        <v>1.6554237037766567E-2</v>
      </c>
      <c r="AP429" s="92">
        <f t="shared" si="85"/>
        <v>1.849290507658426E-2</v>
      </c>
      <c r="AQ429" s="93">
        <f t="shared" si="86"/>
        <v>1.9077752553915764E-2</v>
      </c>
      <c r="AR429" s="94">
        <f t="shared" si="87"/>
        <v>2.0237215359166442E-2</v>
      </c>
      <c r="AS429" s="7">
        <f t="shared" si="92"/>
        <v>1.1918687696402057E-2</v>
      </c>
      <c r="AU429" s="86">
        <v>2021</v>
      </c>
      <c r="AV429" s="91">
        <f t="shared" si="93"/>
        <v>1.0833809364341005E-4</v>
      </c>
      <c r="AW429" s="92">
        <f t="shared" si="94"/>
        <v>-1.2407106585998052E-3</v>
      </c>
      <c r="AX429" s="93">
        <f t="shared" si="95"/>
        <v>8.008678908776333E-4</v>
      </c>
      <c r="AY429" s="94">
        <f t="shared" si="96"/>
        <v>-6.0536049495142868E-4</v>
      </c>
      <c r="AZ429" s="7">
        <f t="shared" si="97"/>
        <v>-3.658251589436922E-3</v>
      </c>
    </row>
    <row r="430" spans="1:52" x14ac:dyDescent="0.25">
      <c r="A430" s="7">
        <v>428</v>
      </c>
      <c r="B430" s="82">
        <v>6730.17</v>
      </c>
      <c r="C430" s="43">
        <v>646.79999999999995</v>
      </c>
      <c r="D430" s="35">
        <v>399.5</v>
      </c>
      <c r="E430" s="41">
        <v>1270</v>
      </c>
      <c r="F430" s="36">
        <v>118</v>
      </c>
      <c r="G430" s="39">
        <v>153.06</v>
      </c>
      <c r="H430" s="45">
        <v>167.5</v>
      </c>
      <c r="I430" s="36">
        <v>108.24</v>
      </c>
      <c r="J430" s="36">
        <v>37.1</v>
      </c>
      <c r="K430" s="46">
        <v>126.25</v>
      </c>
      <c r="L430" s="36">
        <v>87.65</v>
      </c>
      <c r="M430" s="47">
        <v>54.8</v>
      </c>
      <c r="N430" s="33">
        <v>661.5</v>
      </c>
      <c r="O430" s="47">
        <v>23.86</v>
      </c>
      <c r="P430" s="33">
        <v>93.75</v>
      </c>
      <c r="Q430" s="47">
        <v>61.81</v>
      </c>
      <c r="R430" s="33">
        <v>12.33</v>
      </c>
      <c r="S430" s="33">
        <v>86.88</v>
      </c>
      <c r="T430" s="33">
        <v>61.24</v>
      </c>
      <c r="U430" s="33">
        <v>12.26</v>
      </c>
      <c r="V430" s="56">
        <v>27.01</v>
      </c>
      <c r="W430" s="38">
        <v>27.01</v>
      </c>
      <c r="X430" s="36">
        <v>9.65</v>
      </c>
      <c r="Y430" s="41">
        <v>49.16</v>
      </c>
      <c r="Z430" s="45">
        <v>97.36</v>
      </c>
      <c r="AA430" s="39">
        <v>688.2</v>
      </c>
      <c r="AB430" s="36">
        <v>184.55</v>
      </c>
      <c r="AC430" s="36">
        <v>16.829999999999998</v>
      </c>
      <c r="AD430" s="41">
        <v>34.42</v>
      </c>
      <c r="AE430" s="39">
        <v>191</v>
      </c>
      <c r="AG430" s="86">
        <v>2021</v>
      </c>
      <c r="AH430" s="86"/>
      <c r="AI430" s="87">
        <f t="shared" si="88"/>
        <v>344.08666666666664</v>
      </c>
      <c r="AJ430" s="88">
        <f t="shared" si="89"/>
        <v>397.64000000000004</v>
      </c>
      <c r="AK430" s="89">
        <f t="shared" si="90"/>
        <v>256.51642857142855</v>
      </c>
      <c r="AL430" s="90">
        <f t="shared" si="91"/>
        <v>189.92137931034483</v>
      </c>
      <c r="AN430" s="86">
        <v>2021</v>
      </c>
      <c r="AO430" s="91">
        <f t="shared" si="84"/>
        <v>8.9027958072580241E-3</v>
      </c>
      <c r="AP430" s="92">
        <f t="shared" si="85"/>
        <v>4.4764108238607098E-3</v>
      </c>
      <c r="AQ430" s="93">
        <f t="shared" si="86"/>
        <v>3.0268181096728269E-3</v>
      </c>
      <c r="AR430" s="94">
        <f t="shared" si="87"/>
        <v>1.8301583958517877E-3</v>
      </c>
      <c r="AS430" s="7">
        <f t="shared" si="92"/>
        <v>2.525939166469792E-3</v>
      </c>
      <c r="AU430" s="86">
        <v>2021</v>
      </c>
      <c r="AV430" s="91">
        <f t="shared" si="93"/>
        <v>1.6554237037766567E-2</v>
      </c>
      <c r="AW430" s="92">
        <f t="shared" si="94"/>
        <v>1.849290507658426E-2</v>
      </c>
      <c r="AX430" s="93">
        <f t="shared" si="95"/>
        <v>1.9077752553915764E-2</v>
      </c>
      <c r="AY430" s="94">
        <f t="shared" si="96"/>
        <v>2.0237215359166442E-2</v>
      </c>
      <c r="AZ430" s="7">
        <f t="shared" si="97"/>
        <v>1.1918687696402057E-2</v>
      </c>
    </row>
    <row r="431" spans="1:52" x14ac:dyDescent="0.25">
      <c r="A431" s="7">
        <v>429</v>
      </c>
      <c r="B431" s="82">
        <v>6747.17</v>
      </c>
      <c r="C431" s="43">
        <v>647</v>
      </c>
      <c r="D431" s="35">
        <v>400.15</v>
      </c>
      <c r="E431" s="41">
        <v>1271.5</v>
      </c>
      <c r="F431" s="36">
        <v>116.78</v>
      </c>
      <c r="G431" s="39">
        <v>154.4</v>
      </c>
      <c r="H431" s="45">
        <v>168.9</v>
      </c>
      <c r="I431" s="36">
        <v>107</v>
      </c>
      <c r="J431" s="36">
        <v>37.58</v>
      </c>
      <c r="K431" s="46">
        <v>125.42</v>
      </c>
      <c r="L431" s="36">
        <v>87.72</v>
      </c>
      <c r="M431" s="47">
        <v>54.8</v>
      </c>
      <c r="N431" s="33">
        <v>661.5</v>
      </c>
      <c r="O431" s="47">
        <v>23.77</v>
      </c>
      <c r="P431" s="33">
        <v>92.98</v>
      </c>
      <c r="Q431" s="47">
        <v>61.11</v>
      </c>
      <c r="R431" s="33">
        <v>12.36</v>
      </c>
      <c r="S431" s="33">
        <v>86.22</v>
      </c>
      <c r="T431" s="33">
        <v>61.57</v>
      </c>
      <c r="U431" s="33">
        <v>12.09</v>
      </c>
      <c r="V431" s="56">
        <v>26.98</v>
      </c>
      <c r="W431" s="38">
        <v>26.98</v>
      </c>
      <c r="X431" s="36">
        <v>9.59</v>
      </c>
      <c r="Y431" s="41">
        <v>49.02</v>
      </c>
      <c r="Z431" s="45">
        <v>97.6</v>
      </c>
      <c r="AA431" s="39">
        <v>695.6</v>
      </c>
      <c r="AB431" s="36">
        <v>186.05</v>
      </c>
      <c r="AC431" s="36">
        <v>17.13</v>
      </c>
      <c r="AD431" s="41">
        <v>34.549999999999997</v>
      </c>
      <c r="AE431" s="39">
        <v>191.45</v>
      </c>
      <c r="AG431" s="86">
        <v>2021</v>
      </c>
      <c r="AH431" s="86"/>
      <c r="AI431" s="87">
        <f t="shared" si="88"/>
        <v>347.15000000000003</v>
      </c>
      <c r="AJ431" s="88">
        <f t="shared" si="89"/>
        <v>399.42</v>
      </c>
      <c r="AK431" s="89">
        <f t="shared" si="90"/>
        <v>257.29285714285714</v>
      </c>
      <c r="AL431" s="90">
        <f t="shared" si="91"/>
        <v>190.26896551724141</v>
      </c>
      <c r="AN431" s="86">
        <v>2021</v>
      </c>
      <c r="AO431" s="91">
        <f t="shared" si="84"/>
        <v>-1.2213740458015291E-2</v>
      </c>
      <c r="AP431" s="92">
        <f t="shared" si="85"/>
        <v>-1.2430524260177052E-2</v>
      </c>
      <c r="AQ431" s="93">
        <f t="shared" si="86"/>
        <v>-1.2820299269870324E-2</v>
      </c>
      <c r="AR431" s="94">
        <f t="shared" si="87"/>
        <v>-1.4215810649171804E-2</v>
      </c>
      <c r="AS431" s="7">
        <f t="shared" si="92"/>
        <v>-1.1824216671582269E-2</v>
      </c>
      <c r="AU431" s="86">
        <v>2021</v>
      </c>
      <c r="AV431" s="91">
        <f t="shared" si="93"/>
        <v>8.9027958072580241E-3</v>
      </c>
      <c r="AW431" s="92">
        <f t="shared" si="94"/>
        <v>4.4764108238607098E-3</v>
      </c>
      <c r="AX431" s="93">
        <f t="shared" si="95"/>
        <v>3.0268181096728269E-3</v>
      </c>
      <c r="AY431" s="94">
        <f t="shared" si="96"/>
        <v>1.8301583958517877E-3</v>
      </c>
      <c r="AZ431" s="7">
        <f t="shared" si="97"/>
        <v>2.525939166469792E-3</v>
      </c>
    </row>
    <row r="432" spans="1:52" x14ac:dyDescent="0.25">
      <c r="A432" s="7">
        <v>430</v>
      </c>
      <c r="B432" s="82">
        <v>6667.39</v>
      </c>
      <c r="C432" s="43">
        <v>634.9</v>
      </c>
      <c r="D432" s="35">
        <v>394.85</v>
      </c>
      <c r="E432" s="41">
        <v>1255</v>
      </c>
      <c r="F432" s="36">
        <v>114.48</v>
      </c>
      <c r="G432" s="39">
        <v>153.88</v>
      </c>
      <c r="H432" s="45">
        <v>166.46</v>
      </c>
      <c r="I432" s="36">
        <v>104.44</v>
      </c>
      <c r="J432" s="36">
        <v>37.270000000000003</v>
      </c>
      <c r="K432" s="46">
        <v>124.91</v>
      </c>
      <c r="L432" s="36">
        <v>87.37</v>
      </c>
      <c r="M432" s="47">
        <v>53.87</v>
      </c>
      <c r="N432" s="33">
        <v>646</v>
      </c>
      <c r="O432" s="47">
        <v>23.59</v>
      </c>
      <c r="P432" s="33">
        <v>91.14</v>
      </c>
      <c r="Q432" s="47">
        <v>61.51</v>
      </c>
      <c r="R432" s="33">
        <v>12.12</v>
      </c>
      <c r="S432" s="33">
        <v>85.82</v>
      </c>
      <c r="T432" s="33">
        <v>61</v>
      </c>
      <c r="U432" s="33">
        <v>11.99</v>
      </c>
      <c r="V432" s="56">
        <v>26.57</v>
      </c>
      <c r="W432" s="38">
        <v>26.57</v>
      </c>
      <c r="X432" s="36">
        <v>9.5500000000000007</v>
      </c>
      <c r="Y432" s="41">
        <v>48.79</v>
      </c>
      <c r="Z432" s="45">
        <v>97.38</v>
      </c>
      <c r="AA432" s="39">
        <v>683.3</v>
      </c>
      <c r="AB432" s="36">
        <v>183.7</v>
      </c>
      <c r="AC432" s="36">
        <v>17.14</v>
      </c>
      <c r="AD432" s="41">
        <v>34.21</v>
      </c>
      <c r="AE432" s="39">
        <v>191.55</v>
      </c>
      <c r="AG432" s="86">
        <v>2021</v>
      </c>
      <c r="AH432" s="86"/>
      <c r="AI432" s="87">
        <f t="shared" si="88"/>
        <v>342.91</v>
      </c>
      <c r="AJ432" s="88">
        <f t="shared" si="89"/>
        <v>394.4550000000001</v>
      </c>
      <c r="AK432" s="89">
        <f t="shared" si="90"/>
        <v>253.99428571428572</v>
      </c>
      <c r="AL432" s="90">
        <f t="shared" si="91"/>
        <v>187.56413793103451</v>
      </c>
      <c r="AN432" s="86">
        <v>2021</v>
      </c>
      <c r="AO432" s="91">
        <f t="shared" si="84"/>
        <v>1.2141183789721205E-2</v>
      </c>
      <c r="AP432" s="92">
        <f t="shared" si="85"/>
        <v>1.4999598602290824E-2</v>
      </c>
      <c r="AQ432" s="93">
        <f t="shared" si="86"/>
        <v>1.4989088618416583E-2</v>
      </c>
      <c r="AR432" s="94">
        <f t="shared" si="87"/>
        <v>1.4075185315919446E-2</v>
      </c>
      <c r="AS432" s="7">
        <f t="shared" si="92"/>
        <v>4.9584620068721776E-3</v>
      </c>
      <c r="AU432" s="86">
        <v>2021</v>
      </c>
      <c r="AV432" s="91">
        <f t="shared" si="93"/>
        <v>-1.2213740458015291E-2</v>
      </c>
      <c r="AW432" s="92">
        <f t="shared" si="94"/>
        <v>-1.2430524260177052E-2</v>
      </c>
      <c r="AX432" s="93">
        <f t="shared" si="95"/>
        <v>-1.2820299269870324E-2</v>
      </c>
      <c r="AY432" s="94">
        <f t="shared" si="96"/>
        <v>-1.4215810649171804E-2</v>
      </c>
      <c r="AZ432" s="7">
        <f t="shared" si="97"/>
        <v>-1.1824216671582269E-2</v>
      </c>
    </row>
    <row r="433" spans="1:52" x14ac:dyDescent="0.25">
      <c r="A433" s="7">
        <v>431</v>
      </c>
      <c r="B433" s="82">
        <v>6700.45</v>
      </c>
      <c r="C433" s="43">
        <v>648.70000000000005</v>
      </c>
      <c r="D433" s="35">
        <v>396.35</v>
      </c>
      <c r="E433" s="41">
        <v>1277.5</v>
      </c>
      <c r="F433" s="36">
        <v>115.88</v>
      </c>
      <c r="G433" s="39">
        <v>154.62</v>
      </c>
      <c r="H433" s="45">
        <v>169.1</v>
      </c>
      <c r="I433" s="36">
        <v>104.22</v>
      </c>
      <c r="J433" s="36">
        <v>37.67</v>
      </c>
      <c r="K433" s="46">
        <v>125.47</v>
      </c>
      <c r="L433" s="36">
        <v>87.32</v>
      </c>
      <c r="M433" s="47">
        <v>54.12</v>
      </c>
      <c r="N433" s="33">
        <v>663.5</v>
      </c>
      <c r="O433" s="47">
        <v>23.77</v>
      </c>
      <c r="P433" s="33">
        <v>90.98</v>
      </c>
      <c r="Q433" s="47">
        <v>61.76</v>
      </c>
      <c r="R433" s="33">
        <v>12.22</v>
      </c>
      <c r="S433" s="33">
        <v>86</v>
      </c>
      <c r="T433" s="33">
        <v>61.2</v>
      </c>
      <c r="U433" s="33">
        <v>12.06</v>
      </c>
      <c r="V433" s="56">
        <v>26.67</v>
      </c>
      <c r="W433" s="38">
        <v>26.67</v>
      </c>
      <c r="X433" s="36">
        <v>9.5399999999999991</v>
      </c>
      <c r="Y433" s="41">
        <v>49.12</v>
      </c>
      <c r="Z433" s="45">
        <v>97.4</v>
      </c>
      <c r="AA433" s="39">
        <v>694.3</v>
      </c>
      <c r="AB433" s="36">
        <v>185.85</v>
      </c>
      <c r="AC433" s="36">
        <v>17.239999999999998</v>
      </c>
      <c r="AD433" s="41">
        <v>34.39</v>
      </c>
      <c r="AE433" s="39">
        <v>192.3</v>
      </c>
      <c r="AG433" s="86">
        <v>2021</v>
      </c>
      <c r="AH433" s="86"/>
      <c r="AI433" s="87">
        <f t="shared" si="88"/>
        <v>347.07333333333332</v>
      </c>
      <c r="AJ433" s="88">
        <f t="shared" si="89"/>
        <v>400.37166666666673</v>
      </c>
      <c r="AK433" s="89">
        <f t="shared" si="90"/>
        <v>257.80142857142857</v>
      </c>
      <c r="AL433" s="90">
        <f t="shared" si="91"/>
        <v>190.2041379310345</v>
      </c>
      <c r="AN433" s="86">
        <v>2021</v>
      </c>
      <c r="AO433" s="91">
        <f t="shared" si="84"/>
        <v>5.8393038935094675E-3</v>
      </c>
      <c r="AP433" s="92">
        <f t="shared" si="85"/>
        <v>9.6576930601982493E-3</v>
      </c>
      <c r="AQ433" s="93">
        <f t="shared" si="86"/>
        <v>7.2342500595696932E-3</v>
      </c>
      <c r="AR433" s="94">
        <f t="shared" si="87"/>
        <v>3.2632815559326405E-3</v>
      </c>
      <c r="AS433" s="7">
        <f t="shared" si="92"/>
        <v>3.1191934870046858E-3</v>
      </c>
      <c r="AU433" s="86">
        <v>2021</v>
      </c>
      <c r="AV433" s="91">
        <f t="shared" si="93"/>
        <v>1.2141183789721205E-2</v>
      </c>
      <c r="AW433" s="92">
        <f t="shared" si="94"/>
        <v>1.4999598602290824E-2</v>
      </c>
      <c r="AX433" s="93">
        <f t="shared" si="95"/>
        <v>1.4989088618416583E-2</v>
      </c>
      <c r="AY433" s="94">
        <f t="shared" si="96"/>
        <v>1.4075185315919446E-2</v>
      </c>
      <c r="AZ433" s="7">
        <f t="shared" si="97"/>
        <v>4.9584620068721776E-3</v>
      </c>
    </row>
    <row r="434" spans="1:52" x14ac:dyDescent="0.25">
      <c r="A434" s="7">
        <v>432</v>
      </c>
      <c r="B434" s="82">
        <v>6721.35</v>
      </c>
      <c r="C434" s="43">
        <v>653</v>
      </c>
      <c r="D434" s="35">
        <v>393.05</v>
      </c>
      <c r="E434" s="41">
        <v>1294.5</v>
      </c>
      <c r="F434" s="36">
        <v>114.1</v>
      </c>
      <c r="G434" s="39">
        <v>154.4</v>
      </c>
      <c r="H434" s="45">
        <v>169.14</v>
      </c>
      <c r="I434" s="36">
        <v>102.86</v>
      </c>
      <c r="J434" s="36">
        <v>37.619999999999997</v>
      </c>
      <c r="K434" s="46">
        <v>124.38</v>
      </c>
      <c r="L434" s="36">
        <v>86.48</v>
      </c>
      <c r="M434" s="47">
        <v>54.33</v>
      </c>
      <c r="N434" s="33">
        <v>665.5</v>
      </c>
      <c r="O434" s="47">
        <v>23.65</v>
      </c>
      <c r="P434" s="33">
        <v>90.8</v>
      </c>
      <c r="Q434" s="47">
        <v>60.22</v>
      </c>
      <c r="R434" s="33">
        <v>12.24</v>
      </c>
      <c r="S434" s="33">
        <v>84.04</v>
      </c>
      <c r="T434" s="33">
        <v>61.06</v>
      </c>
      <c r="U434" s="33">
        <v>11.89</v>
      </c>
      <c r="V434" s="56">
        <v>26.84</v>
      </c>
      <c r="W434" s="38">
        <v>26.84</v>
      </c>
      <c r="X434" s="36">
        <v>9.51</v>
      </c>
      <c r="Y434" s="41">
        <v>49.08</v>
      </c>
      <c r="Z434" s="45">
        <v>98.34</v>
      </c>
      <c r="AA434" s="39">
        <v>700.6</v>
      </c>
      <c r="AB434" s="36">
        <v>185.5</v>
      </c>
      <c r="AC434" s="36">
        <v>17.100000000000001</v>
      </c>
      <c r="AD434" s="41">
        <v>34.549999999999997</v>
      </c>
      <c r="AE434" s="39">
        <v>192.3</v>
      </c>
      <c r="AG434" s="86">
        <v>2021</v>
      </c>
      <c r="AH434" s="86"/>
      <c r="AI434" s="87">
        <f t="shared" si="88"/>
        <v>349.09999999999997</v>
      </c>
      <c r="AJ434" s="88">
        <f t="shared" si="89"/>
        <v>404.2383333333334</v>
      </c>
      <c r="AK434" s="89">
        <f t="shared" si="90"/>
        <v>259.66642857142858</v>
      </c>
      <c r="AL434" s="90">
        <f t="shared" si="91"/>
        <v>190.82482758620691</v>
      </c>
      <c r="AN434" s="86">
        <v>2021</v>
      </c>
      <c r="AO434" s="91">
        <f t="shared" si="84"/>
        <v>-7.1326267545116281E-3</v>
      </c>
      <c r="AP434" s="92">
        <f t="shared" si="85"/>
        <v>-7.4131184985755166E-3</v>
      </c>
      <c r="AQ434" s="93">
        <f t="shared" si="86"/>
        <v>-7.0750110718973813E-3</v>
      </c>
      <c r="AR434" s="94">
        <f t="shared" si="87"/>
        <v>-6.3228236042442579E-3</v>
      </c>
      <c r="AS434" s="7">
        <f t="shared" si="92"/>
        <v>-1.3742774888973316E-2</v>
      </c>
      <c r="AU434" s="86">
        <v>2021</v>
      </c>
      <c r="AV434" s="91">
        <f t="shared" si="93"/>
        <v>5.8393038935094675E-3</v>
      </c>
      <c r="AW434" s="92">
        <f t="shared" si="94"/>
        <v>9.6576930601982493E-3</v>
      </c>
      <c r="AX434" s="93">
        <f t="shared" si="95"/>
        <v>7.2342500595696932E-3</v>
      </c>
      <c r="AY434" s="94">
        <f t="shared" si="96"/>
        <v>3.2632815559326405E-3</v>
      </c>
      <c r="AZ434" s="7">
        <f t="shared" si="97"/>
        <v>3.1191934870046858E-3</v>
      </c>
    </row>
    <row r="435" spans="1:52" x14ac:dyDescent="0.25">
      <c r="A435" s="7">
        <v>433</v>
      </c>
      <c r="B435" s="82">
        <v>6628.98</v>
      </c>
      <c r="C435" s="43">
        <v>648.70000000000005</v>
      </c>
      <c r="D435" s="35">
        <v>394.05</v>
      </c>
      <c r="E435" s="41">
        <v>1285</v>
      </c>
      <c r="F435" s="36">
        <v>113.72</v>
      </c>
      <c r="G435" s="39">
        <v>150.68</v>
      </c>
      <c r="H435" s="45">
        <v>169.7</v>
      </c>
      <c r="I435" s="36">
        <v>101.64</v>
      </c>
      <c r="J435" s="36">
        <v>37.26</v>
      </c>
      <c r="K435" s="46">
        <v>124.12</v>
      </c>
      <c r="L435" s="36">
        <v>84.33</v>
      </c>
      <c r="M435" s="47">
        <v>53.5</v>
      </c>
      <c r="N435" s="33">
        <v>660</v>
      </c>
      <c r="O435" s="47">
        <v>23.37</v>
      </c>
      <c r="P435" s="33">
        <v>91.86</v>
      </c>
      <c r="Q435" s="47">
        <v>59.6</v>
      </c>
      <c r="R435" s="33">
        <v>12.09</v>
      </c>
      <c r="S435" s="33">
        <v>83.42</v>
      </c>
      <c r="T435" s="33">
        <v>60.48</v>
      </c>
      <c r="U435" s="33">
        <v>12.03</v>
      </c>
      <c r="V435" s="56">
        <v>26.27</v>
      </c>
      <c r="W435" s="38">
        <v>26.27</v>
      </c>
      <c r="X435" s="36">
        <v>9.5500000000000007</v>
      </c>
      <c r="Y435" s="41">
        <v>48.56</v>
      </c>
      <c r="Z435" s="45">
        <v>96.9</v>
      </c>
      <c r="AA435" s="39">
        <v>699.6</v>
      </c>
      <c r="AB435" s="36">
        <v>186</v>
      </c>
      <c r="AC435" s="36">
        <v>16.62</v>
      </c>
      <c r="AD435" s="41">
        <v>34.06</v>
      </c>
      <c r="AE435" s="39">
        <v>189.55</v>
      </c>
      <c r="AG435" s="86">
        <v>2021</v>
      </c>
      <c r="AH435" s="86"/>
      <c r="AI435" s="87">
        <f t="shared" si="88"/>
        <v>346.60999999999996</v>
      </c>
      <c r="AJ435" s="88">
        <f t="shared" si="89"/>
        <v>401.24166666666673</v>
      </c>
      <c r="AK435" s="89">
        <f t="shared" si="90"/>
        <v>257.82928571428567</v>
      </c>
      <c r="AL435" s="90">
        <f t="shared" si="91"/>
        <v>189.618275862069</v>
      </c>
      <c r="AN435" s="86">
        <v>2021</v>
      </c>
      <c r="AO435" s="91">
        <f t="shared" si="84"/>
        <v>-2.5292595905098193E-3</v>
      </c>
      <c r="AP435" s="92">
        <f t="shared" si="85"/>
        <v>1.0675195746535581E-3</v>
      </c>
      <c r="AQ435" s="93">
        <f t="shared" si="86"/>
        <v>3.845290765484359E-3</v>
      </c>
      <c r="AR435" s="94">
        <f t="shared" si="87"/>
        <v>5.4283287839631596E-3</v>
      </c>
      <c r="AS435" s="7">
        <f t="shared" si="92"/>
        <v>-3.6038726923296525E-3</v>
      </c>
      <c r="AU435" s="86">
        <v>2021</v>
      </c>
      <c r="AV435" s="91">
        <f t="shared" si="93"/>
        <v>-7.1326267545116281E-3</v>
      </c>
      <c r="AW435" s="92">
        <f t="shared" si="94"/>
        <v>-7.4131184985755166E-3</v>
      </c>
      <c r="AX435" s="93">
        <f t="shared" si="95"/>
        <v>-7.0750110718973813E-3</v>
      </c>
      <c r="AY435" s="94">
        <f t="shared" si="96"/>
        <v>-6.3228236042442579E-3</v>
      </c>
      <c r="AZ435" s="7">
        <f t="shared" si="97"/>
        <v>-1.3742774888973316E-2</v>
      </c>
    </row>
    <row r="436" spans="1:52" x14ac:dyDescent="0.25">
      <c r="A436" s="7">
        <v>434</v>
      </c>
      <c r="B436" s="82">
        <v>6605.09</v>
      </c>
      <c r="C436" s="43">
        <v>658.4</v>
      </c>
      <c r="D436" s="35">
        <v>397.7</v>
      </c>
      <c r="E436" s="41">
        <v>1289.5</v>
      </c>
      <c r="F436" s="36">
        <v>115.2</v>
      </c>
      <c r="G436" s="39">
        <v>151.69999999999999</v>
      </c>
      <c r="H436" s="45">
        <v>170.38</v>
      </c>
      <c r="I436" s="36">
        <v>104.82</v>
      </c>
      <c r="J436" s="36">
        <v>36.950000000000003</v>
      </c>
      <c r="K436" s="46">
        <v>124.15</v>
      </c>
      <c r="L436" s="36">
        <v>82.86</v>
      </c>
      <c r="M436" s="47">
        <v>53.74</v>
      </c>
      <c r="N436" s="33">
        <v>668</v>
      </c>
      <c r="O436" s="47">
        <v>23.35</v>
      </c>
      <c r="P436" s="33">
        <v>90</v>
      </c>
      <c r="Q436" s="47">
        <v>60.11</v>
      </c>
      <c r="R436" s="33">
        <v>12.11</v>
      </c>
      <c r="S436" s="33">
        <v>84.1</v>
      </c>
      <c r="T436" s="33">
        <v>61.33</v>
      </c>
      <c r="U436" s="33">
        <v>12</v>
      </c>
      <c r="V436" s="56">
        <v>26.42</v>
      </c>
      <c r="W436" s="38">
        <v>26.42</v>
      </c>
      <c r="X436" s="36">
        <v>9.4700000000000006</v>
      </c>
      <c r="Y436" s="41">
        <v>49.11</v>
      </c>
      <c r="Z436" s="45">
        <v>96.92</v>
      </c>
      <c r="AA436" s="39">
        <v>696</v>
      </c>
      <c r="AB436" s="36">
        <v>187.65</v>
      </c>
      <c r="AC436" s="36">
        <v>16.68</v>
      </c>
      <c r="AD436" s="41">
        <v>34.21</v>
      </c>
      <c r="AE436" s="39">
        <v>189.5</v>
      </c>
      <c r="AG436" s="86">
        <v>2021</v>
      </c>
      <c r="AH436" s="86"/>
      <c r="AI436" s="87">
        <f t="shared" si="88"/>
        <v>345.73333333333335</v>
      </c>
      <c r="AJ436" s="88">
        <f t="shared" si="89"/>
        <v>401.67</v>
      </c>
      <c r="AK436" s="89">
        <f t="shared" si="90"/>
        <v>258.82071428571425</v>
      </c>
      <c r="AL436" s="90">
        <f t="shared" si="91"/>
        <v>190.64758620689653</v>
      </c>
      <c r="AN436" s="86">
        <v>2021</v>
      </c>
      <c r="AO436" s="91">
        <f t="shared" si="84"/>
        <v>1.7354415734669279E-3</v>
      </c>
      <c r="AP436" s="92">
        <f t="shared" si="85"/>
        <v>5.6348080098920037E-3</v>
      </c>
      <c r="AQ436" s="93">
        <f t="shared" si="86"/>
        <v>4.6419336054468229E-3</v>
      </c>
      <c r="AR436" s="94">
        <f t="shared" si="87"/>
        <v>2.7582938731512191E-3</v>
      </c>
      <c r="AS436" s="7">
        <f t="shared" si="92"/>
        <v>6.9597840453347725E-3</v>
      </c>
      <c r="AU436" s="86">
        <v>2021</v>
      </c>
      <c r="AV436" s="91">
        <f t="shared" si="93"/>
        <v>-2.5292595905098193E-3</v>
      </c>
      <c r="AW436" s="92">
        <f t="shared" si="94"/>
        <v>1.0675195746535581E-3</v>
      </c>
      <c r="AX436" s="93">
        <f t="shared" si="95"/>
        <v>3.845290765484359E-3</v>
      </c>
      <c r="AY436" s="94">
        <f t="shared" si="96"/>
        <v>5.4283287839631596E-3</v>
      </c>
      <c r="AZ436" s="7">
        <f t="shared" si="97"/>
        <v>-3.6038726923296525E-3</v>
      </c>
    </row>
    <row r="437" spans="1:52" x14ac:dyDescent="0.25">
      <c r="A437" s="7">
        <v>435</v>
      </c>
      <c r="B437" s="82">
        <v>6651.06</v>
      </c>
      <c r="C437" s="43">
        <v>663.5</v>
      </c>
      <c r="D437" s="35">
        <v>398.35</v>
      </c>
      <c r="E437" s="41">
        <v>1302</v>
      </c>
      <c r="F437" s="36">
        <v>114.36</v>
      </c>
      <c r="G437" s="39">
        <v>153</v>
      </c>
      <c r="H437" s="45">
        <v>170.36</v>
      </c>
      <c r="I437" s="36">
        <v>104.7</v>
      </c>
      <c r="J437" s="36">
        <v>36.630000000000003</v>
      </c>
      <c r="K437" s="46">
        <v>123.6</v>
      </c>
      <c r="L437" s="36">
        <v>81.430000000000007</v>
      </c>
      <c r="M437" s="47">
        <v>52.82</v>
      </c>
      <c r="N437" s="33">
        <v>671</v>
      </c>
      <c r="O437" s="47">
        <v>23.23</v>
      </c>
      <c r="P437" s="33">
        <v>87.93</v>
      </c>
      <c r="Q437" s="47">
        <v>59.52</v>
      </c>
      <c r="R437" s="33">
        <v>11.97</v>
      </c>
      <c r="S437" s="33">
        <v>83.12</v>
      </c>
      <c r="T437" s="33">
        <v>61.17</v>
      </c>
      <c r="U437" s="33">
        <v>11.76</v>
      </c>
      <c r="V437" s="56">
        <v>26.44</v>
      </c>
      <c r="W437" s="38">
        <v>26.44</v>
      </c>
      <c r="X437" s="36">
        <v>9.36</v>
      </c>
      <c r="Y437" s="41">
        <v>48.5</v>
      </c>
      <c r="Z437" s="45">
        <v>97.24</v>
      </c>
      <c r="AA437" s="39">
        <v>696.4</v>
      </c>
      <c r="AB437" s="36">
        <v>188.8</v>
      </c>
      <c r="AC437" s="36">
        <v>16.7</v>
      </c>
      <c r="AD437" s="41">
        <v>34.1</v>
      </c>
      <c r="AE437" s="39">
        <v>189.6</v>
      </c>
      <c r="AG437" s="86">
        <v>2021</v>
      </c>
      <c r="AH437" s="86"/>
      <c r="AI437" s="87">
        <f t="shared" si="88"/>
        <v>346.33333333333331</v>
      </c>
      <c r="AJ437" s="88">
        <f t="shared" si="89"/>
        <v>403.93333333333334</v>
      </c>
      <c r="AK437" s="89">
        <f t="shared" si="90"/>
        <v>260.02214285714285</v>
      </c>
      <c r="AL437" s="90">
        <f t="shared" si="91"/>
        <v>191.17344827586209</v>
      </c>
      <c r="AN437" s="86">
        <v>2021</v>
      </c>
      <c r="AO437" s="91">
        <f t="shared" si="84"/>
        <v>-1.8614051973050823E-2</v>
      </c>
      <c r="AP437" s="92">
        <f t="shared" si="85"/>
        <v>-1.7680310282224752E-2</v>
      </c>
      <c r="AQ437" s="93">
        <f t="shared" si="86"/>
        <v>-1.3204919361263452E-2</v>
      </c>
      <c r="AR437" s="94">
        <f t="shared" si="87"/>
        <v>-9.2315517773172689E-3</v>
      </c>
      <c r="AS437" s="7">
        <f t="shared" si="92"/>
        <v>2.9754655648873956E-3</v>
      </c>
      <c r="AU437" s="86">
        <v>2021</v>
      </c>
      <c r="AV437" s="91">
        <f t="shared" si="93"/>
        <v>1.7354415734669279E-3</v>
      </c>
      <c r="AW437" s="92">
        <f t="shared" si="94"/>
        <v>5.6348080098920037E-3</v>
      </c>
      <c r="AX437" s="93">
        <f t="shared" si="95"/>
        <v>4.6419336054468229E-3</v>
      </c>
      <c r="AY437" s="94">
        <f t="shared" si="96"/>
        <v>2.7582938731512191E-3</v>
      </c>
      <c r="AZ437" s="7">
        <f t="shared" si="97"/>
        <v>6.9597840453347725E-3</v>
      </c>
    </row>
    <row r="438" spans="1:52" x14ac:dyDescent="0.25">
      <c r="A438" s="7">
        <v>436</v>
      </c>
      <c r="B438" s="82">
        <v>6670.85</v>
      </c>
      <c r="C438" s="43">
        <v>657</v>
      </c>
      <c r="D438" s="35">
        <v>397.5</v>
      </c>
      <c r="E438" s="41">
        <v>1279</v>
      </c>
      <c r="F438" s="36">
        <v>115.08</v>
      </c>
      <c r="G438" s="39">
        <v>153.46</v>
      </c>
      <c r="H438" s="45">
        <v>169.44</v>
      </c>
      <c r="I438" s="36">
        <v>107.3</v>
      </c>
      <c r="J438" s="36">
        <v>37.75</v>
      </c>
      <c r="K438" s="46">
        <v>123.67</v>
      </c>
      <c r="L438" s="36">
        <v>81.040000000000006</v>
      </c>
      <c r="M438" s="47">
        <v>54.02</v>
      </c>
      <c r="N438" s="33">
        <v>660.5</v>
      </c>
      <c r="O438" s="47">
        <v>23.48</v>
      </c>
      <c r="P438" s="33">
        <v>88.97</v>
      </c>
      <c r="Q438" s="47">
        <v>59.83</v>
      </c>
      <c r="R438" s="33">
        <v>12.13</v>
      </c>
      <c r="S438" s="33">
        <v>84.3</v>
      </c>
      <c r="T438" s="33">
        <v>61.38</v>
      </c>
      <c r="U438" s="33">
        <v>11.97</v>
      </c>
      <c r="V438" s="56">
        <v>26.75</v>
      </c>
      <c r="W438" s="38">
        <v>26.75</v>
      </c>
      <c r="X438" s="36">
        <v>9.42</v>
      </c>
      <c r="Y438" s="41">
        <v>47.95</v>
      </c>
      <c r="Z438" s="45">
        <v>97.3</v>
      </c>
      <c r="AA438" s="39">
        <v>677</v>
      </c>
      <c r="AB438" s="36">
        <v>189.65</v>
      </c>
      <c r="AC438" s="36">
        <v>16.87</v>
      </c>
      <c r="AD438" s="41">
        <v>34.14</v>
      </c>
      <c r="AE438" s="39">
        <v>189.2</v>
      </c>
      <c r="AG438" s="86">
        <v>2021</v>
      </c>
      <c r="AH438" s="86"/>
      <c r="AI438" s="87">
        <f t="shared" si="88"/>
        <v>339.88666666666671</v>
      </c>
      <c r="AJ438" s="88">
        <f t="shared" si="89"/>
        <v>396.79166666666669</v>
      </c>
      <c r="AK438" s="89">
        <f t="shared" si="90"/>
        <v>256.58857142857136</v>
      </c>
      <c r="AL438" s="90">
        <f t="shared" si="91"/>
        <v>189.40862068965518</v>
      </c>
      <c r="AN438" s="86">
        <v>2021</v>
      </c>
      <c r="AO438" s="91">
        <f t="shared" si="84"/>
        <v>-1.4612714041935634E-2</v>
      </c>
      <c r="AP438" s="92">
        <f t="shared" si="85"/>
        <v>-9.8498372361649975E-3</v>
      </c>
      <c r="AQ438" s="93">
        <f t="shared" si="86"/>
        <v>-9.4926842304519695E-3</v>
      </c>
      <c r="AR438" s="94">
        <f t="shared" si="87"/>
        <v>-9.5924702112746771E-3</v>
      </c>
      <c r="AS438" s="7">
        <f t="shared" si="92"/>
        <v>-8.5941071977334114E-3</v>
      </c>
      <c r="AU438" s="86">
        <v>2021</v>
      </c>
      <c r="AV438" s="91">
        <f t="shared" si="93"/>
        <v>-1.8614051973050823E-2</v>
      </c>
      <c r="AW438" s="92">
        <f t="shared" si="94"/>
        <v>-1.7680310282224752E-2</v>
      </c>
      <c r="AX438" s="93">
        <f t="shared" si="95"/>
        <v>-1.3204919361263452E-2</v>
      </c>
      <c r="AY438" s="94">
        <f t="shared" si="96"/>
        <v>-9.2315517773172689E-3</v>
      </c>
      <c r="AZ438" s="7">
        <f t="shared" si="97"/>
        <v>2.9754655648873956E-3</v>
      </c>
    </row>
    <row r="439" spans="1:52" x14ac:dyDescent="0.25">
      <c r="A439" s="7">
        <v>437</v>
      </c>
      <c r="B439" s="82">
        <v>6613.52</v>
      </c>
      <c r="C439" s="43">
        <v>646.79999999999995</v>
      </c>
      <c r="D439" s="35">
        <v>398.6</v>
      </c>
      <c r="E439" s="41">
        <v>1269.5</v>
      </c>
      <c r="F439" s="36">
        <v>112.76</v>
      </c>
      <c r="G439" s="39">
        <v>154.66</v>
      </c>
      <c r="H439" s="45">
        <v>170.18</v>
      </c>
      <c r="I439" s="36">
        <v>103.66</v>
      </c>
      <c r="J439" s="36">
        <v>37.85</v>
      </c>
      <c r="K439" s="46">
        <v>123.19</v>
      </c>
      <c r="L439" s="36">
        <v>81.38</v>
      </c>
      <c r="M439" s="47">
        <v>53.39</v>
      </c>
      <c r="N439" s="33">
        <v>648.5</v>
      </c>
      <c r="O439" s="47">
        <v>23.26</v>
      </c>
      <c r="P439" s="33">
        <v>88.82</v>
      </c>
      <c r="Q439" s="47">
        <v>60.1</v>
      </c>
      <c r="R439" s="33">
        <v>11.82</v>
      </c>
      <c r="S439" s="33">
        <v>83.16</v>
      </c>
      <c r="T439" s="33">
        <v>61.26</v>
      </c>
      <c r="U439" s="33">
        <v>11.99</v>
      </c>
      <c r="V439" s="56">
        <v>26.26</v>
      </c>
      <c r="W439" s="38">
        <v>26.26</v>
      </c>
      <c r="X439" s="36">
        <v>9.4</v>
      </c>
      <c r="Y439" s="41">
        <v>48.88</v>
      </c>
      <c r="Z439" s="45">
        <v>97.66</v>
      </c>
      <c r="AA439" s="39">
        <v>658.3</v>
      </c>
      <c r="AB439" s="36">
        <v>189.6</v>
      </c>
      <c r="AC439" s="36">
        <v>16.96</v>
      </c>
      <c r="AD439" s="41">
        <v>34.159999999999997</v>
      </c>
      <c r="AE439" s="39">
        <v>191.8</v>
      </c>
      <c r="AG439" s="86">
        <v>2021</v>
      </c>
      <c r="AH439" s="86"/>
      <c r="AI439" s="87">
        <f t="shared" si="88"/>
        <v>334.92</v>
      </c>
      <c r="AJ439" s="88">
        <f t="shared" si="89"/>
        <v>392.88333333333338</v>
      </c>
      <c r="AK439" s="89">
        <f t="shared" si="90"/>
        <v>254.15285714285716</v>
      </c>
      <c r="AL439" s="90">
        <f t="shared" si="91"/>
        <v>187.59172413793104</v>
      </c>
      <c r="AN439" s="86">
        <v>2021</v>
      </c>
      <c r="AO439" s="91">
        <f t="shared" si="84"/>
        <v>-3.001711851586468E-2</v>
      </c>
      <c r="AP439" s="92">
        <f t="shared" si="85"/>
        <v>-2.2076104017307967E-2</v>
      </c>
      <c r="AQ439" s="93">
        <f t="shared" si="86"/>
        <v>-2.2686010106403944E-2</v>
      </c>
      <c r="AR439" s="94">
        <f t="shared" si="87"/>
        <v>-2.30544689862065E-2</v>
      </c>
      <c r="AS439" s="7">
        <f t="shared" si="92"/>
        <v>-5.5189974476526869E-3</v>
      </c>
      <c r="AU439" s="86">
        <v>2021</v>
      </c>
      <c r="AV439" s="91">
        <f t="shared" si="93"/>
        <v>-1.4612714041935634E-2</v>
      </c>
      <c r="AW439" s="92">
        <f t="shared" si="94"/>
        <v>-9.8498372361649975E-3</v>
      </c>
      <c r="AX439" s="93">
        <f t="shared" si="95"/>
        <v>-9.4926842304519695E-3</v>
      </c>
      <c r="AY439" s="94">
        <f t="shared" si="96"/>
        <v>-9.5924702112746771E-3</v>
      </c>
      <c r="AZ439" s="7">
        <f t="shared" si="97"/>
        <v>-8.5941071977334114E-3</v>
      </c>
    </row>
    <row r="440" spans="1:52" x14ac:dyDescent="0.25">
      <c r="A440" s="7">
        <v>438</v>
      </c>
      <c r="B440" s="82">
        <v>6577.02</v>
      </c>
      <c r="C440" s="43">
        <v>621.20000000000005</v>
      </c>
      <c r="D440" s="35">
        <v>393</v>
      </c>
      <c r="E440" s="41">
        <v>1247.5</v>
      </c>
      <c r="F440" s="36">
        <v>112.36</v>
      </c>
      <c r="G440" s="39">
        <v>153.4</v>
      </c>
      <c r="H440" s="45">
        <v>169.1</v>
      </c>
      <c r="I440" s="36">
        <v>102.36</v>
      </c>
      <c r="J440" s="36">
        <v>38.69</v>
      </c>
      <c r="K440" s="46">
        <v>121.97</v>
      </c>
      <c r="L440" s="36">
        <v>80.91</v>
      </c>
      <c r="M440" s="47">
        <v>53.63</v>
      </c>
      <c r="N440" s="33">
        <v>621</v>
      </c>
      <c r="O440" s="47">
        <v>23.26</v>
      </c>
      <c r="P440" s="33">
        <v>87.12</v>
      </c>
      <c r="Q440" s="47">
        <v>59.42</v>
      </c>
      <c r="R440" s="33">
        <v>11.84</v>
      </c>
      <c r="S440" s="33">
        <v>81.88</v>
      </c>
      <c r="T440" s="33">
        <v>61.06</v>
      </c>
      <c r="U440" s="33">
        <v>11.77</v>
      </c>
      <c r="V440" s="56">
        <v>26.22</v>
      </c>
      <c r="W440" s="38">
        <v>26.22</v>
      </c>
      <c r="X440" s="36">
        <v>9.3699999999999992</v>
      </c>
      <c r="Y440" s="41">
        <v>49.21</v>
      </c>
      <c r="Z440" s="45">
        <v>97.36</v>
      </c>
      <c r="AA440" s="39">
        <v>631.4</v>
      </c>
      <c r="AB440" s="36">
        <v>182.4</v>
      </c>
      <c r="AC440" s="36">
        <v>17.34</v>
      </c>
      <c r="AD440" s="41">
        <v>33.950000000000003</v>
      </c>
      <c r="AE440" s="39">
        <v>189.8</v>
      </c>
      <c r="AG440" s="86">
        <v>2021</v>
      </c>
      <c r="AH440" s="86"/>
      <c r="AI440" s="87">
        <f t="shared" si="88"/>
        <v>324.86666666666662</v>
      </c>
      <c r="AJ440" s="88">
        <f t="shared" si="89"/>
        <v>384.21000000000004</v>
      </c>
      <c r="AK440" s="89">
        <f t="shared" si="90"/>
        <v>248.38714285714286</v>
      </c>
      <c r="AL440" s="90">
        <f t="shared" si="91"/>
        <v>183.2668965517241</v>
      </c>
      <c r="AN440" s="86">
        <v>2021</v>
      </c>
      <c r="AO440" s="91">
        <f t="shared" si="84"/>
        <v>-8.8241329776308239E-4</v>
      </c>
      <c r="AP440" s="92">
        <f t="shared" si="85"/>
        <v>5.504802061372562E-3</v>
      </c>
      <c r="AQ440" s="93">
        <f t="shared" si="86"/>
        <v>6.9189226495503329E-3</v>
      </c>
      <c r="AR440" s="94">
        <f t="shared" si="87"/>
        <v>5.6315078442219909E-3</v>
      </c>
      <c r="AS440" s="7">
        <f t="shared" si="92"/>
        <v>5.3428452399414041E-3</v>
      </c>
      <c r="AU440" s="86">
        <v>2021</v>
      </c>
      <c r="AV440" s="91">
        <f t="shared" si="93"/>
        <v>-3.001711851586468E-2</v>
      </c>
      <c r="AW440" s="92">
        <f t="shared" si="94"/>
        <v>-2.2076104017307967E-2</v>
      </c>
      <c r="AX440" s="93">
        <f t="shared" si="95"/>
        <v>-2.2686010106403944E-2</v>
      </c>
      <c r="AY440" s="94">
        <f t="shared" si="96"/>
        <v>-2.30544689862065E-2</v>
      </c>
      <c r="AZ440" s="7">
        <f t="shared" si="97"/>
        <v>-5.5189974476526869E-3</v>
      </c>
    </row>
    <row r="441" spans="1:52" x14ac:dyDescent="0.25">
      <c r="A441" s="7">
        <v>439</v>
      </c>
      <c r="B441" s="82">
        <v>6612.16</v>
      </c>
      <c r="C441" s="43">
        <v>628</v>
      </c>
      <c r="D441" s="35">
        <v>383.3</v>
      </c>
      <c r="E441" s="41">
        <v>1260</v>
      </c>
      <c r="F441" s="36">
        <v>114.88</v>
      </c>
      <c r="G441" s="39">
        <v>157.24</v>
      </c>
      <c r="H441" s="45">
        <v>171.18</v>
      </c>
      <c r="I441" s="36">
        <v>104.62</v>
      </c>
      <c r="J441" s="36">
        <v>38.72</v>
      </c>
      <c r="K441" s="46">
        <v>122.15</v>
      </c>
      <c r="L441" s="36">
        <v>81.23</v>
      </c>
      <c r="M441" s="47">
        <v>54.16</v>
      </c>
      <c r="N441" s="33">
        <v>629.5</v>
      </c>
      <c r="O441" s="47">
        <v>23.33</v>
      </c>
      <c r="P441" s="33">
        <v>88.13</v>
      </c>
      <c r="Q441" s="47">
        <v>59.56</v>
      </c>
      <c r="R441" s="33">
        <v>11.87</v>
      </c>
      <c r="S441" s="33">
        <v>81.58</v>
      </c>
      <c r="T441" s="33">
        <v>61.43</v>
      </c>
      <c r="U441" s="33">
        <v>11.76</v>
      </c>
      <c r="V441" s="56">
        <v>26.35</v>
      </c>
      <c r="W441" s="38">
        <v>26.35</v>
      </c>
      <c r="X441" s="36">
        <v>9.31</v>
      </c>
      <c r="Y441" s="41">
        <v>50.4</v>
      </c>
      <c r="Z441" s="45">
        <v>98.8</v>
      </c>
      <c r="AA441" s="39">
        <v>622.5</v>
      </c>
      <c r="AB441" s="36">
        <v>183.1</v>
      </c>
      <c r="AC441" s="36">
        <v>17.41</v>
      </c>
      <c r="AD441" s="41">
        <v>33.81</v>
      </c>
      <c r="AE441" s="39">
        <v>194</v>
      </c>
      <c r="AG441" s="86">
        <v>2021</v>
      </c>
      <c r="AH441" s="86"/>
      <c r="AI441" s="87">
        <f t="shared" si="88"/>
        <v>324.58</v>
      </c>
      <c r="AJ441" s="88">
        <f t="shared" si="89"/>
        <v>386.32499999999999</v>
      </c>
      <c r="AK441" s="89">
        <f t="shared" si="90"/>
        <v>250.10571428571424</v>
      </c>
      <c r="AL441" s="90">
        <f t="shared" si="91"/>
        <v>184.29896551724136</v>
      </c>
      <c r="AN441" s="86">
        <v>2021</v>
      </c>
      <c r="AO441" s="91">
        <f t="shared" si="84"/>
        <v>9.0270503419806018E-3</v>
      </c>
      <c r="AP441" s="92">
        <f t="shared" si="85"/>
        <v>1.088461787355202E-2</v>
      </c>
      <c r="AQ441" s="93">
        <f t="shared" si="86"/>
        <v>6.0517266984247637E-3</v>
      </c>
      <c r="AR441" s="94">
        <f t="shared" si="87"/>
        <v>4.3445151898998105E-3</v>
      </c>
      <c r="AS441" s="7">
        <f t="shared" si="92"/>
        <v>-9.1558582974398638E-3</v>
      </c>
      <c r="AU441" s="86">
        <v>2021</v>
      </c>
      <c r="AV441" s="91">
        <f t="shared" si="93"/>
        <v>-8.8241329776308239E-4</v>
      </c>
      <c r="AW441" s="92">
        <f t="shared" si="94"/>
        <v>5.504802061372562E-3</v>
      </c>
      <c r="AX441" s="93">
        <f t="shared" si="95"/>
        <v>6.9189226495503329E-3</v>
      </c>
      <c r="AY441" s="94">
        <f t="shared" si="96"/>
        <v>5.6315078442219909E-3</v>
      </c>
      <c r="AZ441" s="7">
        <f t="shared" si="97"/>
        <v>5.3428452399414041E-3</v>
      </c>
    </row>
    <row r="442" spans="1:52" x14ac:dyDescent="0.25">
      <c r="A442" s="7">
        <v>440</v>
      </c>
      <c r="B442" s="82">
        <v>6551.62</v>
      </c>
      <c r="C442" s="43">
        <v>631</v>
      </c>
      <c r="D442" s="35">
        <v>382.6</v>
      </c>
      <c r="E442" s="41">
        <v>1277.5</v>
      </c>
      <c r="F442" s="36">
        <v>113.04</v>
      </c>
      <c r="G442" s="39">
        <v>152.97999999999999</v>
      </c>
      <c r="H442" s="45">
        <v>170.3</v>
      </c>
      <c r="I442" s="36">
        <v>105.28</v>
      </c>
      <c r="J442" s="36">
        <v>38.39</v>
      </c>
      <c r="K442" s="46">
        <v>118.84</v>
      </c>
      <c r="L442" s="36">
        <v>81.11</v>
      </c>
      <c r="M442" s="47">
        <v>53.54</v>
      </c>
      <c r="N442" s="33">
        <v>637</v>
      </c>
      <c r="O442" s="47">
        <v>23.1</v>
      </c>
      <c r="P442" s="33">
        <v>86.16</v>
      </c>
      <c r="Q442" s="47">
        <v>59.32</v>
      </c>
      <c r="R442" s="33">
        <v>11.66</v>
      </c>
      <c r="S442" s="33">
        <v>80.739999999999995</v>
      </c>
      <c r="T442" s="33">
        <v>60.01</v>
      </c>
      <c r="U442" s="33">
        <v>11.83</v>
      </c>
      <c r="V442" s="56">
        <v>26.05</v>
      </c>
      <c r="W442" s="38">
        <v>26.05</v>
      </c>
      <c r="X442" s="36">
        <v>9.35</v>
      </c>
      <c r="Y442" s="41">
        <v>50.01</v>
      </c>
      <c r="Z442" s="45">
        <v>97.34</v>
      </c>
      <c r="AA442" s="39">
        <v>637.20000000000005</v>
      </c>
      <c r="AB442" s="36">
        <v>185.05</v>
      </c>
      <c r="AC442" s="36">
        <v>16.95</v>
      </c>
      <c r="AD442" s="41">
        <v>33.14</v>
      </c>
      <c r="AE442" s="39">
        <v>192.35</v>
      </c>
      <c r="AG442" s="86">
        <v>2021</v>
      </c>
      <c r="AH442" s="86"/>
      <c r="AI442" s="87">
        <f t="shared" si="88"/>
        <v>327.51000000000005</v>
      </c>
      <c r="AJ442" s="88">
        <f t="shared" si="89"/>
        <v>390.53</v>
      </c>
      <c r="AK442" s="89">
        <f t="shared" si="90"/>
        <v>251.6192857142857</v>
      </c>
      <c r="AL442" s="90">
        <f t="shared" si="91"/>
        <v>185.09965517241383</v>
      </c>
      <c r="AN442" s="86">
        <v>2021</v>
      </c>
      <c r="AO442" s="91">
        <f t="shared" si="84"/>
        <v>-1.8014717107874497E-2</v>
      </c>
      <c r="AP442" s="92">
        <f t="shared" si="85"/>
        <v>-1.6281292943777299E-2</v>
      </c>
      <c r="AQ442" s="93">
        <f t="shared" si="86"/>
        <v>-1.7600286146587627E-2</v>
      </c>
      <c r="AR442" s="94">
        <f t="shared" si="87"/>
        <v>-1.4950008290035921E-2</v>
      </c>
      <c r="AS442" s="7">
        <f t="shared" si="92"/>
        <v>-2.4726708814003254E-2</v>
      </c>
      <c r="AU442" s="86">
        <v>2021</v>
      </c>
      <c r="AV442" s="91">
        <f t="shared" si="93"/>
        <v>9.0270503419806018E-3</v>
      </c>
      <c r="AW442" s="92">
        <f t="shared" si="94"/>
        <v>1.088461787355202E-2</v>
      </c>
      <c r="AX442" s="93">
        <f t="shared" si="95"/>
        <v>6.0517266984247637E-3</v>
      </c>
      <c r="AY442" s="94">
        <f t="shared" si="96"/>
        <v>4.3445151898998105E-3</v>
      </c>
      <c r="AZ442" s="7">
        <f t="shared" si="97"/>
        <v>-9.1558582974398638E-3</v>
      </c>
    </row>
    <row r="443" spans="1:52" x14ac:dyDescent="0.25">
      <c r="A443" s="7">
        <v>441</v>
      </c>
      <c r="B443" s="82">
        <v>6389.62</v>
      </c>
      <c r="C443" s="43">
        <v>618.70000000000005</v>
      </c>
      <c r="D443" s="35">
        <v>372.25</v>
      </c>
      <c r="E443" s="41">
        <v>1258</v>
      </c>
      <c r="F443" s="36">
        <v>111.94</v>
      </c>
      <c r="G443" s="39">
        <v>147.18</v>
      </c>
      <c r="H443" s="45">
        <v>168.8</v>
      </c>
      <c r="I443" s="36">
        <v>107.66</v>
      </c>
      <c r="J443" s="36">
        <v>37.85</v>
      </c>
      <c r="K443" s="46">
        <v>116.98</v>
      </c>
      <c r="L443" s="36">
        <v>81.56</v>
      </c>
      <c r="M443" s="47">
        <v>51.15</v>
      </c>
      <c r="N443" s="33">
        <v>630</v>
      </c>
      <c r="O443" s="47">
        <v>22.37</v>
      </c>
      <c r="P443" s="33">
        <v>86.8</v>
      </c>
      <c r="Q443" s="47">
        <v>58.91</v>
      </c>
      <c r="R443" s="33">
        <v>11.21</v>
      </c>
      <c r="S443" s="33">
        <v>81.28</v>
      </c>
      <c r="T443" s="33">
        <v>58.75</v>
      </c>
      <c r="U443" s="33">
        <v>11.75</v>
      </c>
      <c r="V443" s="56">
        <v>24.57</v>
      </c>
      <c r="W443" s="38">
        <v>24.57</v>
      </c>
      <c r="X443" s="36">
        <v>9.2799999999999994</v>
      </c>
      <c r="Y443" s="41">
        <v>49.9</v>
      </c>
      <c r="Z443" s="45">
        <v>94.16</v>
      </c>
      <c r="AA443" s="39">
        <v>628.70000000000005</v>
      </c>
      <c r="AB443" s="36">
        <v>186</v>
      </c>
      <c r="AC443" s="36">
        <v>16.07</v>
      </c>
      <c r="AD443" s="41">
        <v>32.299999999999997</v>
      </c>
      <c r="AE443" s="39">
        <v>188.95</v>
      </c>
      <c r="AG443" s="86">
        <v>2021</v>
      </c>
      <c r="AH443" s="86"/>
      <c r="AI443" s="87">
        <f t="shared" si="88"/>
        <v>321.61000000000007</v>
      </c>
      <c r="AJ443" s="88">
        <f t="shared" si="89"/>
        <v>384.17166666666662</v>
      </c>
      <c r="AK443" s="89">
        <f t="shared" si="90"/>
        <v>247.19071428571428</v>
      </c>
      <c r="AL443" s="90">
        <f t="shared" si="91"/>
        <v>182.33241379310346</v>
      </c>
      <c r="AN443" s="86">
        <v>2021</v>
      </c>
      <c r="AO443" s="91">
        <f t="shared" si="84"/>
        <v>4.114714509291584E-3</v>
      </c>
      <c r="AP443" s="92">
        <f t="shared" si="85"/>
        <v>1.2650594569268264E-2</v>
      </c>
      <c r="AQ443" s="93">
        <f t="shared" si="86"/>
        <v>1.5280278096437939E-2</v>
      </c>
      <c r="AR443" s="94">
        <f t="shared" si="87"/>
        <v>1.6375925743810013E-2</v>
      </c>
      <c r="AS443" s="7">
        <f t="shared" si="92"/>
        <v>1.9426820374294575E-2</v>
      </c>
      <c r="AU443" s="86">
        <v>2021</v>
      </c>
      <c r="AV443" s="91">
        <f t="shared" si="93"/>
        <v>-1.8014717107874497E-2</v>
      </c>
      <c r="AW443" s="92">
        <f t="shared" si="94"/>
        <v>-1.6281292943777299E-2</v>
      </c>
      <c r="AX443" s="93">
        <f t="shared" si="95"/>
        <v>-1.7600286146587627E-2</v>
      </c>
      <c r="AY443" s="94">
        <f t="shared" si="96"/>
        <v>-1.4950008290035921E-2</v>
      </c>
      <c r="AZ443" s="7">
        <f t="shared" si="97"/>
        <v>-2.4726708814003254E-2</v>
      </c>
    </row>
    <row r="444" spans="1:52" x14ac:dyDescent="0.25">
      <c r="A444" s="7">
        <v>442</v>
      </c>
      <c r="B444" s="82">
        <v>6513.75</v>
      </c>
      <c r="C444" s="43">
        <v>636</v>
      </c>
      <c r="D444" s="35">
        <v>383.45</v>
      </c>
      <c r="E444" s="41">
        <v>1282</v>
      </c>
      <c r="F444" s="36">
        <v>113.28</v>
      </c>
      <c r="G444" s="39">
        <v>148.30000000000001</v>
      </c>
      <c r="H444" s="45">
        <v>171.88</v>
      </c>
      <c r="I444" s="36">
        <v>109.1</v>
      </c>
      <c r="J444" s="36">
        <v>38.1</v>
      </c>
      <c r="K444" s="46">
        <v>119.45</v>
      </c>
      <c r="L444" s="36">
        <v>81.78</v>
      </c>
      <c r="M444" s="47">
        <v>51.36</v>
      </c>
      <c r="N444" s="33">
        <v>641</v>
      </c>
      <c r="O444" s="47">
        <v>22.63</v>
      </c>
      <c r="P444" s="33">
        <v>88.16</v>
      </c>
      <c r="Q444" s="47">
        <v>59.53</v>
      </c>
      <c r="R444" s="33">
        <v>11.2</v>
      </c>
      <c r="S444" s="33">
        <v>81.5</v>
      </c>
      <c r="T444" s="33">
        <v>60.7</v>
      </c>
      <c r="U444" s="33">
        <v>11.75</v>
      </c>
      <c r="V444" s="56">
        <v>24.49</v>
      </c>
      <c r="W444" s="38">
        <v>24.49</v>
      </c>
      <c r="X444" s="36">
        <v>9.2899999999999991</v>
      </c>
      <c r="Y444" s="41">
        <v>50.94</v>
      </c>
      <c r="Z444" s="45">
        <v>94.02</v>
      </c>
      <c r="AA444" s="39">
        <v>626.9</v>
      </c>
      <c r="AB444" s="36">
        <v>190.85</v>
      </c>
      <c r="AC444" s="36">
        <v>16.03</v>
      </c>
      <c r="AD444" s="41">
        <v>32.450000000000003</v>
      </c>
      <c r="AE444" s="39">
        <v>193.6</v>
      </c>
      <c r="AG444" s="86">
        <v>2021</v>
      </c>
      <c r="AH444" s="86"/>
      <c r="AI444" s="87">
        <f t="shared" si="88"/>
        <v>322.93333333333334</v>
      </c>
      <c r="AJ444" s="88">
        <f t="shared" si="89"/>
        <v>389.03166666666669</v>
      </c>
      <c r="AK444" s="89">
        <f t="shared" si="90"/>
        <v>250.96785714285713</v>
      </c>
      <c r="AL444" s="90">
        <f t="shared" si="91"/>
        <v>185.31827586206896</v>
      </c>
      <c r="AN444" s="86">
        <v>2021</v>
      </c>
      <c r="AO444" s="91">
        <f t="shared" si="84"/>
        <v>1.981833195706021E-2</v>
      </c>
      <c r="AP444" s="92">
        <f t="shared" si="85"/>
        <v>9.4636683389097247E-3</v>
      </c>
      <c r="AQ444" s="93">
        <f t="shared" si="86"/>
        <v>1.0001280755930576E-2</v>
      </c>
      <c r="AR444" s="94">
        <f t="shared" si="87"/>
        <v>9.4506561870258028E-3</v>
      </c>
      <c r="AS444" s="7">
        <f t="shared" si="92"/>
        <v>1.2616388409134567E-2</v>
      </c>
      <c r="AU444" s="86">
        <v>2021</v>
      </c>
      <c r="AV444" s="91">
        <f t="shared" si="93"/>
        <v>4.114714509291584E-3</v>
      </c>
      <c r="AW444" s="92">
        <f t="shared" si="94"/>
        <v>1.2650594569268264E-2</v>
      </c>
      <c r="AX444" s="93">
        <f t="shared" si="95"/>
        <v>1.5280278096437939E-2</v>
      </c>
      <c r="AY444" s="94">
        <f t="shared" si="96"/>
        <v>1.6375925743810013E-2</v>
      </c>
      <c r="AZ444" s="7">
        <f t="shared" si="97"/>
        <v>1.9426820374294575E-2</v>
      </c>
    </row>
    <row r="445" spans="1:52" x14ac:dyDescent="0.25">
      <c r="A445" s="7">
        <v>443</v>
      </c>
      <c r="B445" s="82">
        <v>6595.93</v>
      </c>
      <c r="C445" s="43">
        <v>643.29999999999995</v>
      </c>
      <c r="D445" s="35">
        <v>384.45</v>
      </c>
      <c r="E445" s="41">
        <v>1285</v>
      </c>
      <c r="F445" s="36">
        <v>115.84</v>
      </c>
      <c r="G445" s="39">
        <v>152</v>
      </c>
      <c r="H445" s="45">
        <v>172</v>
      </c>
      <c r="I445" s="36">
        <v>110.36</v>
      </c>
      <c r="J445" s="36">
        <v>39.07</v>
      </c>
      <c r="K445" s="46">
        <v>119.54</v>
      </c>
      <c r="L445" s="36">
        <v>82.28</v>
      </c>
      <c r="M445" s="47">
        <v>53.16</v>
      </c>
      <c r="N445" s="33">
        <v>645.5</v>
      </c>
      <c r="O445" s="47">
        <v>23.05</v>
      </c>
      <c r="P445" s="33">
        <v>89.15</v>
      </c>
      <c r="Q445" s="47">
        <v>59.87</v>
      </c>
      <c r="R445" s="33">
        <v>11.57</v>
      </c>
      <c r="S445" s="33">
        <v>82.26</v>
      </c>
      <c r="T445" s="33">
        <v>61.03</v>
      </c>
      <c r="U445" s="33">
        <v>11.63</v>
      </c>
      <c r="V445" s="56">
        <v>25.39</v>
      </c>
      <c r="W445" s="38">
        <v>25.39</v>
      </c>
      <c r="X445" s="36">
        <v>9.35</v>
      </c>
      <c r="Y445" s="41">
        <v>50.23</v>
      </c>
      <c r="Z445" s="45">
        <v>96.1</v>
      </c>
      <c r="AA445" s="39">
        <v>642.79999999999995</v>
      </c>
      <c r="AB445" s="36">
        <v>191.9</v>
      </c>
      <c r="AC445" s="36">
        <v>16.55</v>
      </c>
      <c r="AD445" s="41">
        <v>33.049999999999997</v>
      </c>
      <c r="AE445" s="39">
        <v>193.2</v>
      </c>
      <c r="AG445" s="86">
        <v>2021</v>
      </c>
      <c r="AH445" s="86"/>
      <c r="AI445" s="87">
        <f t="shared" si="88"/>
        <v>329.33333333333331</v>
      </c>
      <c r="AJ445" s="88">
        <f t="shared" si="89"/>
        <v>392.71333333333331</v>
      </c>
      <c r="AK445" s="89">
        <f t="shared" si="90"/>
        <v>253.47785714285712</v>
      </c>
      <c r="AL445" s="90">
        <f t="shared" si="91"/>
        <v>187.06965517241377</v>
      </c>
      <c r="AN445" s="86">
        <v>2021</v>
      </c>
      <c r="AO445" s="91">
        <f t="shared" si="84"/>
        <v>1.3107287449392702E-2</v>
      </c>
      <c r="AP445" s="92">
        <f t="shared" si="85"/>
        <v>1.960293343745223E-2</v>
      </c>
      <c r="AQ445" s="93">
        <f t="shared" si="86"/>
        <v>1.7335974683615592E-2</v>
      </c>
      <c r="AR445" s="94">
        <f t="shared" si="87"/>
        <v>1.4785198948575386E-2</v>
      </c>
      <c r="AS445" s="7">
        <f t="shared" si="92"/>
        <v>1.0829405406060916E-2</v>
      </c>
      <c r="AU445" s="86">
        <v>2021</v>
      </c>
      <c r="AV445" s="91">
        <f t="shared" si="93"/>
        <v>1.981833195706021E-2</v>
      </c>
      <c r="AW445" s="92">
        <f t="shared" si="94"/>
        <v>9.4636683389097247E-3</v>
      </c>
      <c r="AX445" s="93">
        <f t="shared" si="95"/>
        <v>1.0001280755930576E-2</v>
      </c>
      <c r="AY445" s="94">
        <f t="shared" si="96"/>
        <v>9.4506561870258028E-3</v>
      </c>
      <c r="AZ445" s="7">
        <f t="shared" si="97"/>
        <v>1.2616388409134567E-2</v>
      </c>
    </row>
    <row r="446" spans="1:52" x14ac:dyDescent="0.25">
      <c r="A446" s="7">
        <v>444</v>
      </c>
      <c r="B446" s="82">
        <v>6667.36</v>
      </c>
      <c r="C446" s="43">
        <v>654.1</v>
      </c>
      <c r="D446" s="35">
        <v>387.25</v>
      </c>
      <c r="E446" s="41">
        <v>1317.5</v>
      </c>
      <c r="F446" s="36">
        <v>116.68</v>
      </c>
      <c r="G446" s="39">
        <v>152</v>
      </c>
      <c r="H446" s="45">
        <v>173.72</v>
      </c>
      <c r="I446" s="36">
        <v>111.7</v>
      </c>
      <c r="J446" s="36">
        <v>39.630000000000003</v>
      </c>
      <c r="K446" s="46">
        <v>119.95</v>
      </c>
      <c r="L446" s="36">
        <v>82.41</v>
      </c>
      <c r="M446" s="47">
        <v>54.36</v>
      </c>
      <c r="N446" s="33">
        <v>657</v>
      </c>
      <c r="O446" s="47">
        <v>23.38</v>
      </c>
      <c r="P446" s="33">
        <v>89.35</v>
      </c>
      <c r="Q446" s="47">
        <v>59.7</v>
      </c>
      <c r="R446" s="33">
        <v>11.87</v>
      </c>
      <c r="S446" s="33">
        <v>82.94</v>
      </c>
      <c r="T446" s="33">
        <v>60.8</v>
      </c>
      <c r="U446" s="33">
        <v>11.76</v>
      </c>
      <c r="V446" s="56">
        <v>26.05</v>
      </c>
      <c r="W446" s="38">
        <v>26.05</v>
      </c>
      <c r="X446" s="36">
        <v>9.33</v>
      </c>
      <c r="Y446" s="41">
        <v>50.57</v>
      </c>
      <c r="Z446" s="45">
        <v>96.48</v>
      </c>
      <c r="AA446" s="39">
        <v>653.29999999999995</v>
      </c>
      <c r="AB446" s="36">
        <v>191.5</v>
      </c>
      <c r="AC446" s="36">
        <v>16.75</v>
      </c>
      <c r="AD446" s="41">
        <v>33.450000000000003</v>
      </c>
      <c r="AE446" s="39">
        <v>195.65</v>
      </c>
      <c r="AG446" s="86">
        <v>2021</v>
      </c>
      <c r="AH446" s="86"/>
      <c r="AI446" s="87">
        <f t="shared" si="88"/>
        <v>333.65</v>
      </c>
      <c r="AJ446" s="88">
        <f t="shared" si="89"/>
        <v>400.41166666666663</v>
      </c>
      <c r="AK446" s="89">
        <f t="shared" si="90"/>
        <v>257.87214285714282</v>
      </c>
      <c r="AL446" s="90">
        <f t="shared" si="91"/>
        <v>189.83551724137931</v>
      </c>
      <c r="AN446" s="86">
        <v>2021</v>
      </c>
      <c r="AO446" s="91">
        <f t="shared" si="84"/>
        <v>-2.466656676157639E-2</v>
      </c>
      <c r="AP446" s="92">
        <f t="shared" si="85"/>
        <v>-2.3017977331662907E-2</v>
      </c>
      <c r="AQ446" s="93">
        <f t="shared" si="86"/>
        <v>-2.027859875187292E-2</v>
      </c>
      <c r="AR446" s="94">
        <f t="shared" si="87"/>
        <v>-1.6687767813515383E-2</v>
      </c>
      <c r="AS446" s="7">
        <f t="shared" si="92"/>
        <v>-6.2888459600200656E-3</v>
      </c>
      <c r="AU446" s="86">
        <v>2021</v>
      </c>
      <c r="AV446" s="91">
        <f t="shared" si="93"/>
        <v>1.3107287449392702E-2</v>
      </c>
      <c r="AW446" s="92">
        <f t="shared" si="94"/>
        <v>1.960293343745223E-2</v>
      </c>
      <c r="AX446" s="93">
        <f t="shared" si="95"/>
        <v>1.7335974683615592E-2</v>
      </c>
      <c r="AY446" s="94">
        <f t="shared" si="96"/>
        <v>1.4785198948575386E-2</v>
      </c>
      <c r="AZ446" s="7">
        <f t="shared" si="97"/>
        <v>1.0829405406060916E-2</v>
      </c>
    </row>
    <row r="447" spans="1:52" x14ac:dyDescent="0.25">
      <c r="A447" s="7">
        <v>445</v>
      </c>
      <c r="B447" s="82">
        <v>6625.43</v>
      </c>
      <c r="C447" s="43">
        <v>642.9</v>
      </c>
      <c r="D447" s="35">
        <v>378.35</v>
      </c>
      <c r="E447" s="41">
        <v>1288</v>
      </c>
      <c r="F447" s="36">
        <v>115.4</v>
      </c>
      <c r="G447" s="39">
        <v>149.86000000000001</v>
      </c>
      <c r="H447" s="45">
        <v>169.46</v>
      </c>
      <c r="I447" s="36">
        <v>111.38</v>
      </c>
      <c r="J447" s="36">
        <v>39.700000000000003</v>
      </c>
      <c r="K447" s="46">
        <v>119.17</v>
      </c>
      <c r="L447" s="36">
        <v>81.569999999999993</v>
      </c>
      <c r="M447" s="47">
        <v>54.8</v>
      </c>
      <c r="N447" s="33">
        <v>649</v>
      </c>
      <c r="O447" s="47">
        <v>23.51</v>
      </c>
      <c r="P447" s="33">
        <v>89.26</v>
      </c>
      <c r="Q447" s="47">
        <v>59.41</v>
      </c>
      <c r="R447" s="33">
        <v>11.9</v>
      </c>
      <c r="S447" s="33">
        <v>83.34</v>
      </c>
      <c r="T447" s="33">
        <v>60.9</v>
      </c>
      <c r="U447" s="33">
        <v>11.7</v>
      </c>
      <c r="V447" s="56">
        <v>26.34</v>
      </c>
      <c r="W447" s="38">
        <v>26.34</v>
      </c>
      <c r="X447" s="36">
        <v>9.33</v>
      </c>
      <c r="Y447" s="41">
        <v>49.55</v>
      </c>
      <c r="Z447" s="45">
        <v>94.24</v>
      </c>
      <c r="AA447" s="39">
        <v>633.79999999999995</v>
      </c>
      <c r="AB447" s="36">
        <v>191.4</v>
      </c>
      <c r="AC447" s="36">
        <v>16.79</v>
      </c>
      <c r="AD447" s="41">
        <v>33.36</v>
      </c>
      <c r="AE447" s="39">
        <v>192.6</v>
      </c>
      <c r="AG447" s="86">
        <v>2021</v>
      </c>
      <c r="AH447" s="86"/>
      <c r="AI447" s="87">
        <f t="shared" si="88"/>
        <v>325.42</v>
      </c>
      <c r="AJ447" s="88">
        <f t="shared" si="89"/>
        <v>391.19499999999994</v>
      </c>
      <c r="AK447" s="89">
        <f t="shared" si="90"/>
        <v>252.64285714285717</v>
      </c>
      <c r="AL447" s="90">
        <f t="shared" si="91"/>
        <v>186.66758620689657</v>
      </c>
      <c r="AN447" s="86">
        <v>2021</v>
      </c>
      <c r="AO447" s="91">
        <f t="shared" si="84"/>
        <v>-1.5293057177391333E-2</v>
      </c>
      <c r="AP447" s="92">
        <f t="shared" si="85"/>
        <v>-2.6525560568684551E-2</v>
      </c>
      <c r="AQ447" s="93">
        <f t="shared" si="86"/>
        <v>-1.9185750636132478E-2</v>
      </c>
      <c r="AR447" s="94">
        <f t="shared" si="87"/>
        <v>-1.2216072827227519E-2</v>
      </c>
      <c r="AS447" s="7">
        <f t="shared" si="92"/>
        <v>3.2677124352682974E-3</v>
      </c>
      <c r="AU447" s="86">
        <v>2021</v>
      </c>
      <c r="AV447" s="91">
        <f t="shared" si="93"/>
        <v>-2.466656676157639E-2</v>
      </c>
      <c r="AW447" s="92">
        <f t="shared" si="94"/>
        <v>-2.3017977331662907E-2</v>
      </c>
      <c r="AX447" s="93">
        <f t="shared" si="95"/>
        <v>-2.027859875187292E-2</v>
      </c>
      <c r="AY447" s="94">
        <f t="shared" si="96"/>
        <v>-1.6687767813515383E-2</v>
      </c>
      <c r="AZ447" s="7">
        <f t="shared" si="97"/>
        <v>-6.2888459600200656E-3</v>
      </c>
    </row>
    <row r="448" spans="1:52" x14ac:dyDescent="0.25">
      <c r="A448" s="7">
        <v>446</v>
      </c>
      <c r="B448" s="82">
        <v>6647.08</v>
      </c>
      <c r="C448" s="43">
        <v>637.5</v>
      </c>
      <c r="D448" s="35">
        <v>372</v>
      </c>
      <c r="E448" s="41">
        <v>1242.5</v>
      </c>
      <c r="F448" s="36">
        <v>117.24</v>
      </c>
      <c r="G448" s="39">
        <v>147.88</v>
      </c>
      <c r="H448" s="45">
        <v>168.24</v>
      </c>
      <c r="I448" s="36">
        <v>115.02</v>
      </c>
      <c r="J448" s="36">
        <v>41.06</v>
      </c>
      <c r="K448" s="46">
        <v>118.02</v>
      </c>
      <c r="L448" s="36">
        <v>81.67</v>
      </c>
      <c r="M448" s="47">
        <v>56.5</v>
      </c>
      <c r="N448" s="33">
        <v>642.5</v>
      </c>
      <c r="O448" s="47">
        <v>23.88</v>
      </c>
      <c r="P448" s="33">
        <v>92.59</v>
      </c>
      <c r="Q448" s="47">
        <v>59.28</v>
      </c>
      <c r="R448" s="33">
        <v>12.32</v>
      </c>
      <c r="S448" s="33">
        <v>85.52</v>
      </c>
      <c r="T448" s="33">
        <v>60.57</v>
      </c>
      <c r="U448" s="33">
        <v>11.82</v>
      </c>
      <c r="V448" s="56">
        <v>27.17</v>
      </c>
      <c r="W448" s="38">
        <v>27.17</v>
      </c>
      <c r="X448" s="36">
        <v>9.43</v>
      </c>
      <c r="Y448" s="41">
        <v>47.7</v>
      </c>
      <c r="Z448" s="45">
        <v>93.64</v>
      </c>
      <c r="AA448" s="39">
        <v>622.29999999999995</v>
      </c>
      <c r="AB448" s="36">
        <v>192.25</v>
      </c>
      <c r="AC448" s="36">
        <v>16.93</v>
      </c>
      <c r="AD448" s="41">
        <v>33.380000000000003</v>
      </c>
      <c r="AE448" s="39">
        <v>191.15</v>
      </c>
      <c r="AG448" s="86">
        <v>2021</v>
      </c>
      <c r="AH448" s="86"/>
      <c r="AI448" s="87">
        <f t="shared" si="88"/>
        <v>320.44333333333333</v>
      </c>
      <c r="AJ448" s="88">
        <f t="shared" si="89"/>
        <v>380.81833333333338</v>
      </c>
      <c r="AK448" s="89">
        <f t="shared" si="90"/>
        <v>247.79571428571427</v>
      </c>
      <c r="AL448" s="90">
        <f t="shared" si="91"/>
        <v>184.38724137931035</v>
      </c>
      <c r="AN448" s="86">
        <v>2021</v>
      </c>
      <c r="AO448" s="91">
        <f t="shared" si="84"/>
        <v>-2.5412709475414217E-2</v>
      </c>
      <c r="AP448" s="92">
        <f t="shared" si="85"/>
        <v>-3.263585874279544E-2</v>
      </c>
      <c r="AQ448" s="93">
        <f t="shared" si="86"/>
        <v>-3.0125621912058798E-2</v>
      </c>
      <c r="AR448" s="94">
        <f t="shared" si="87"/>
        <v>-2.9228217226489338E-2</v>
      </c>
      <c r="AS448" s="7">
        <f t="shared" si="92"/>
        <v>-2.3417801500809358E-2</v>
      </c>
      <c r="AU448" s="86">
        <v>2021</v>
      </c>
      <c r="AV448" s="91">
        <f t="shared" si="93"/>
        <v>-1.5293057177391333E-2</v>
      </c>
      <c r="AW448" s="92">
        <f t="shared" si="94"/>
        <v>-2.6525560568684551E-2</v>
      </c>
      <c r="AX448" s="93">
        <f t="shared" si="95"/>
        <v>-1.9185750636132478E-2</v>
      </c>
      <c r="AY448" s="94">
        <f t="shared" si="96"/>
        <v>-1.2216072827227519E-2</v>
      </c>
      <c r="AZ448" s="7">
        <f t="shared" si="97"/>
        <v>3.2677124352682974E-3</v>
      </c>
    </row>
    <row r="449" spans="1:52" x14ac:dyDescent="0.25">
      <c r="A449" s="7">
        <v>447</v>
      </c>
      <c r="B449" s="82">
        <v>6491.42</v>
      </c>
      <c r="C449" s="43">
        <v>617.9</v>
      </c>
      <c r="D449" s="35">
        <v>362.7</v>
      </c>
      <c r="E449" s="41">
        <v>1195</v>
      </c>
      <c r="F449" s="36">
        <v>113.36</v>
      </c>
      <c r="G449" s="39">
        <v>144</v>
      </c>
      <c r="H449" s="45">
        <v>164.02</v>
      </c>
      <c r="I449" s="36">
        <v>109.64</v>
      </c>
      <c r="J449" s="36">
        <v>41.6</v>
      </c>
      <c r="K449" s="46">
        <v>115.87</v>
      </c>
      <c r="L449" s="36">
        <v>81.27</v>
      </c>
      <c r="M449" s="47">
        <v>54.84</v>
      </c>
      <c r="N449" s="33">
        <v>619</v>
      </c>
      <c r="O449" s="47">
        <v>23.6</v>
      </c>
      <c r="P449" s="33">
        <v>89.9</v>
      </c>
      <c r="Q449" s="47">
        <v>58.66</v>
      </c>
      <c r="R449" s="33">
        <v>12.04</v>
      </c>
      <c r="S449" s="33">
        <v>84.02</v>
      </c>
      <c r="T449" s="33">
        <v>59.35</v>
      </c>
      <c r="U449" s="33">
        <v>11.69</v>
      </c>
      <c r="V449" s="56">
        <v>26.54</v>
      </c>
      <c r="W449" s="38">
        <v>26.54</v>
      </c>
      <c r="X449" s="36">
        <v>9.4</v>
      </c>
      <c r="Y449" s="41">
        <v>45.58</v>
      </c>
      <c r="Z449" s="45">
        <v>92.86</v>
      </c>
      <c r="AA449" s="39">
        <v>612.70000000000005</v>
      </c>
      <c r="AB449" s="36">
        <v>189.35</v>
      </c>
      <c r="AC449" s="36">
        <v>16.45</v>
      </c>
      <c r="AD449" s="41">
        <v>32.86</v>
      </c>
      <c r="AE449" s="39">
        <v>180.2</v>
      </c>
      <c r="AG449" s="86">
        <v>2021</v>
      </c>
      <c r="AH449" s="86"/>
      <c r="AI449" s="87">
        <f t="shared" si="88"/>
        <v>312.3</v>
      </c>
      <c r="AJ449" s="88">
        <f t="shared" si="89"/>
        <v>368.38999999999993</v>
      </c>
      <c r="AK449" s="89">
        <f t="shared" si="90"/>
        <v>240.33071428571429</v>
      </c>
      <c r="AL449" s="90">
        <f t="shared" si="91"/>
        <v>178.99793103448275</v>
      </c>
      <c r="AN449" s="86">
        <v>2021</v>
      </c>
      <c r="AO449" s="91">
        <f t="shared" si="84"/>
        <v>5.987832212616089E-3</v>
      </c>
      <c r="AP449" s="92">
        <f t="shared" si="85"/>
        <v>9.0348091243885285E-3</v>
      </c>
      <c r="AQ449" s="93">
        <f t="shared" si="86"/>
        <v>9.8376344501476219E-3</v>
      </c>
      <c r="AR449" s="94">
        <f t="shared" si="87"/>
        <v>1.0734086697207084E-2</v>
      </c>
      <c r="AS449" s="7">
        <f t="shared" si="92"/>
        <v>7.1925711169512369E-3</v>
      </c>
      <c r="AU449" s="86">
        <v>2021</v>
      </c>
      <c r="AV449" s="91">
        <f t="shared" si="93"/>
        <v>-2.5412709475414217E-2</v>
      </c>
      <c r="AW449" s="92">
        <f t="shared" si="94"/>
        <v>-3.263585874279544E-2</v>
      </c>
      <c r="AX449" s="93">
        <f t="shared" si="95"/>
        <v>-3.0125621912058798E-2</v>
      </c>
      <c r="AY449" s="94">
        <f t="shared" si="96"/>
        <v>-2.9228217226489338E-2</v>
      </c>
      <c r="AZ449" s="7">
        <f t="shared" si="97"/>
        <v>-2.3417801500809358E-2</v>
      </c>
    </row>
    <row r="450" spans="1:52" x14ac:dyDescent="0.25">
      <c r="A450" s="7">
        <v>448</v>
      </c>
      <c r="B450" s="82">
        <v>6538.11</v>
      </c>
      <c r="C450" s="43">
        <v>625.5</v>
      </c>
      <c r="D450" s="35">
        <v>363.3</v>
      </c>
      <c r="E450" s="41">
        <v>1209</v>
      </c>
      <c r="F450" s="36">
        <v>117.3</v>
      </c>
      <c r="G450" s="39">
        <v>144.86000000000001</v>
      </c>
      <c r="H450" s="45">
        <v>167.42</v>
      </c>
      <c r="I450" s="36">
        <v>112.52</v>
      </c>
      <c r="J450" s="36">
        <v>41.04</v>
      </c>
      <c r="K450" s="46">
        <v>115.44</v>
      </c>
      <c r="L450" s="36">
        <v>83.26</v>
      </c>
      <c r="M450" s="47">
        <v>55.26</v>
      </c>
      <c r="N450" s="33">
        <v>629</v>
      </c>
      <c r="O450" s="47">
        <v>23.94</v>
      </c>
      <c r="P450" s="33">
        <v>90.62</v>
      </c>
      <c r="Q450" s="47">
        <v>59.36</v>
      </c>
      <c r="R450" s="33">
        <v>12.05</v>
      </c>
      <c r="S450" s="33">
        <v>84.44</v>
      </c>
      <c r="T450" s="33">
        <v>59.66</v>
      </c>
      <c r="U450" s="33">
        <v>11.62</v>
      </c>
      <c r="V450" s="56">
        <v>27.12</v>
      </c>
      <c r="W450" s="38">
        <v>27.12</v>
      </c>
      <c r="X450" s="36">
        <v>9.4</v>
      </c>
      <c r="Y450" s="41">
        <v>45.4</v>
      </c>
      <c r="Z450" s="45">
        <v>93.38</v>
      </c>
      <c r="AA450" s="39">
        <v>616.6</v>
      </c>
      <c r="AB450" s="36">
        <v>190.95</v>
      </c>
      <c r="AC450" s="36">
        <v>16.649999999999999</v>
      </c>
      <c r="AD450" s="41">
        <v>33.4</v>
      </c>
      <c r="AE450" s="39">
        <v>181.05</v>
      </c>
      <c r="AG450" s="86">
        <v>2021</v>
      </c>
      <c r="AH450" s="86"/>
      <c r="AI450" s="87">
        <f t="shared" si="88"/>
        <v>314.17</v>
      </c>
      <c r="AJ450" s="88">
        <f t="shared" si="89"/>
        <v>371.71833333333342</v>
      </c>
      <c r="AK450" s="89">
        <f t="shared" si="90"/>
        <v>242.69500000000002</v>
      </c>
      <c r="AL450" s="90">
        <f t="shared" si="91"/>
        <v>180.91931034482758</v>
      </c>
      <c r="AN450" s="86">
        <v>2021</v>
      </c>
      <c r="AO450" s="91">
        <f t="shared" si="84"/>
        <v>-2.6100518827388039E-3</v>
      </c>
      <c r="AP450" s="92">
        <f t="shared" si="85"/>
        <v>-6.7658755957693125E-3</v>
      </c>
      <c r="AQ450" s="93">
        <f t="shared" si="86"/>
        <v>-7.016449217565955E-3</v>
      </c>
      <c r="AR450" s="94">
        <f t="shared" si="87"/>
        <v>-8.2948008828474997E-3</v>
      </c>
      <c r="AS450" s="7">
        <f t="shared" si="92"/>
        <v>-4.4171786647823471E-3</v>
      </c>
      <c r="AU450" s="86">
        <v>2021</v>
      </c>
      <c r="AV450" s="91">
        <f t="shared" si="93"/>
        <v>5.987832212616089E-3</v>
      </c>
      <c r="AW450" s="92">
        <f t="shared" si="94"/>
        <v>9.0348091243885285E-3</v>
      </c>
      <c r="AX450" s="93">
        <f t="shared" si="95"/>
        <v>9.8376344501476219E-3</v>
      </c>
      <c r="AY450" s="94">
        <f t="shared" si="96"/>
        <v>1.0734086697207084E-2</v>
      </c>
      <c r="AZ450" s="7">
        <f t="shared" si="97"/>
        <v>7.1925711169512369E-3</v>
      </c>
    </row>
    <row r="451" spans="1:52" x14ac:dyDescent="0.25">
      <c r="A451" s="7">
        <v>449</v>
      </c>
      <c r="B451" s="82">
        <v>6509.23</v>
      </c>
      <c r="C451" s="43">
        <v>620.1</v>
      </c>
      <c r="D451" s="35">
        <v>356.85</v>
      </c>
      <c r="E451" s="41">
        <v>1196.5</v>
      </c>
      <c r="F451" s="36">
        <v>115.1</v>
      </c>
      <c r="G451" s="39">
        <v>143.9</v>
      </c>
      <c r="H451" s="45">
        <v>165.5</v>
      </c>
      <c r="I451" s="36">
        <v>109.66</v>
      </c>
      <c r="J451" s="36">
        <v>41.34</v>
      </c>
      <c r="K451" s="46">
        <v>114.53</v>
      </c>
      <c r="L451" s="36">
        <v>82.63</v>
      </c>
      <c r="M451" s="47">
        <v>55.44</v>
      </c>
      <c r="N451" s="33">
        <v>624</v>
      </c>
      <c r="O451" s="47">
        <v>24.09</v>
      </c>
      <c r="P451" s="33">
        <v>90.15</v>
      </c>
      <c r="Q451" s="47">
        <v>59.05</v>
      </c>
      <c r="R451" s="33">
        <v>11.95</v>
      </c>
      <c r="S451" s="33">
        <v>84.16</v>
      </c>
      <c r="T451" s="33">
        <v>58.24</v>
      </c>
      <c r="U451" s="33">
        <v>11.34</v>
      </c>
      <c r="V451" s="56">
        <v>27.2</v>
      </c>
      <c r="W451" s="38">
        <v>27.2</v>
      </c>
      <c r="X451" s="36">
        <v>9.35</v>
      </c>
      <c r="Y451" s="41">
        <v>45.47</v>
      </c>
      <c r="Z451" s="45">
        <v>92.76</v>
      </c>
      <c r="AA451" s="39">
        <v>616</v>
      </c>
      <c r="AB451" s="36">
        <v>190.7</v>
      </c>
      <c r="AC451" s="36">
        <v>16.579999999999998</v>
      </c>
      <c r="AD451" s="41">
        <v>33.200000000000003</v>
      </c>
      <c r="AE451" s="39">
        <v>180.15</v>
      </c>
      <c r="AG451" s="86">
        <v>2021</v>
      </c>
      <c r="AH451" s="86"/>
      <c r="AI451" s="87">
        <f t="shared" si="88"/>
        <v>313.34999999999997</v>
      </c>
      <c r="AJ451" s="88">
        <f t="shared" si="89"/>
        <v>369.20333333333338</v>
      </c>
      <c r="AK451" s="89">
        <f t="shared" si="90"/>
        <v>240.99214285714285</v>
      </c>
      <c r="AL451" s="90">
        <f t="shared" si="91"/>
        <v>179.41862068965514</v>
      </c>
      <c r="AN451" s="86">
        <v>2021</v>
      </c>
      <c r="AO451" s="91">
        <f t="shared" ref="AO451:AO514" si="98">(AI452-AI451)/AI451</f>
        <v>8.9569703739162988E-3</v>
      </c>
      <c r="AP451" s="92">
        <f t="shared" ref="AP451:AP514" si="99">(AJ452-AJ451)/AJ451</f>
        <v>3.0380729679217759E-3</v>
      </c>
      <c r="AQ451" s="93">
        <f t="shared" ref="AQ451:AQ514" si="100">(AK452-AK451)/AK451</f>
        <v>4.6830216752769263E-3</v>
      </c>
      <c r="AR451" s="94">
        <f t="shared" ref="AR451:AR514" si="101">(AL452-AL451)/AL451</f>
        <v>4.9297155179374172E-3</v>
      </c>
      <c r="AS451" s="7">
        <f t="shared" si="92"/>
        <v>-1.4829711041090843E-2</v>
      </c>
      <c r="AU451" s="86">
        <v>2021</v>
      </c>
      <c r="AV451" s="91">
        <f t="shared" si="93"/>
        <v>-2.6100518827388039E-3</v>
      </c>
      <c r="AW451" s="92">
        <f t="shared" si="94"/>
        <v>-6.7658755957693125E-3</v>
      </c>
      <c r="AX451" s="93">
        <f t="shared" si="95"/>
        <v>-7.016449217565955E-3</v>
      </c>
      <c r="AY451" s="94">
        <f t="shared" si="96"/>
        <v>-8.2948008828474997E-3</v>
      </c>
      <c r="AZ451" s="7">
        <f t="shared" si="97"/>
        <v>-4.4171786647823471E-3</v>
      </c>
    </row>
    <row r="452" spans="1:52" x14ac:dyDescent="0.25">
      <c r="A452" s="7">
        <v>450</v>
      </c>
      <c r="B452" s="82">
        <v>6412.7</v>
      </c>
      <c r="C452" s="43">
        <v>630</v>
      </c>
      <c r="D452" s="35">
        <v>361.55</v>
      </c>
      <c r="E452" s="41">
        <v>1195.5</v>
      </c>
      <c r="F452" s="36">
        <v>116.58</v>
      </c>
      <c r="G452" s="39">
        <v>142.52000000000001</v>
      </c>
      <c r="H452" s="45">
        <v>167.06</v>
      </c>
      <c r="I452" s="36">
        <v>111.16</v>
      </c>
      <c r="J452" s="36">
        <v>41.28</v>
      </c>
      <c r="K452" s="46">
        <v>115.72</v>
      </c>
      <c r="L452" s="36">
        <v>82.16</v>
      </c>
      <c r="M452" s="47">
        <v>54.89</v>
      </c>
      <c r="N452" s="33">
        <v>628</v>
      </c>
      <c r="O452" s="47">
        <v>23.88</v>
      </c>
      <c r="P452" s="33">
        <v>90.85</v>
      </c>
      <c r="Q452" s="47">
        <v>58.11</v>
      </c>
      <c r="R452" s="33">
        <v>11.82</v>
      </c>
      <c r="S452" s="33">
        <v>85</v>
      </c>
      <c r="T452" s="33">
        <v>56.51</v>
      </c>
      <c r="U452" s="33">
        <v>11.62</v>
      </c>
      <c r="V452" s="56">
        <v>26.96</v>
      </c>
      <c r="W452" s="38">
        <v>26.96</v>
      </c>
      <c r="X452" s="36">
        <v>9.2799999999999994</v>
      </c>
      <c r="Y452" s="41">
        <v>44.78</v>
      </c>
      <c r="Z452" s="45">
        <v>91.12</v>
      </c>
      <c r="AA452" s="39">
        <v>627.29999999999995</v>
      </c>
      <c r="AB452" s="36">
        <v>190.05</v>
      </c>
      <c r="AC452" s="36">
        <v>16.28</v>
      </c>
      <c r="AD452" s="41">
        <v>33.200000000000003</v>
      </c>
      <c r="AE452" s="39">
        <v>178.65</v>
      </c>
      <c r="AG452" s="86">
        <v>2021</v>
      </c>
      <c r="AH452" s="86"/>
      <c r="AI452" s="87">
        <f t="shared" ref="AI452:AI515" si="102">AVERAGE(G452,AA452,AE452)</f>
        <v>316.15666666666664</v>
      </c>
      <c r="AJ452" s="88">
        <f t="shared" ref="AJ452:AJ515" si="103">AVERAGE(E452,Y452,AD452,G452,AA452,AE452)</f>
        <v>370.32499999999999</v>
      </c>
      <c r="AK452" s="89">
        <f t="shared" ref="AK452:AK515" si="104">AVERAGE(Z452,V452,Q452,O452,M452,K452,H452,C452,E452,Y452,AD452,G452,AA452,AE452)</f>
        <v>242.12071428571429</v>
      </c>
      <c r="AL452" s="90">
        <f t="shared" ref="AL452:AL515" si="105">AVERAGE(AC452,AB452,X452,W452,U452,T452,S452,R452,P452,N452,L452,J452,I452,F452,D452,Z452,V452,Q452,O452,M452,K452,H452,C452,E452,Y452,AD452,G452,AA452,AE452)</f>
        <v>180.30310344827586</v>
      </c>
      <c r="AN452" s="86">
        <v>2021</v>
      </c>
      <c r="AO452" s="91">
        <f t="shared" si="98"/>
        <v>-1.357976530623009E-2</v>
      </c>
      <c r="AP452" s="92">
        <f t="shared" si="99"/>
        <v>-8.7265690047028145E-3</v>
      </c>
      <c r="AQ452" s="93">
        <f t="shared" si="100"/>
        <v>-9.4138402036763498E-3</v>
      </c>
      <c r="AR452" s="94">
        <f t="shared" si="101"/>
        <v>-9.181856605448015E-3</v>
      </c>
      <c r="AS452" s="7">
        <f t="shared" ref="AS452:AS515" si="106">(B453-B452)/B452</f>
        <v>6.2500974628471517E-3</v>
      </c>
      <c r="AU452" s="86">
        <v>2021</v>
      </c>
      <c r="AV452" s="91">
        <f t="shared" ref="AV452:AV515" si="107">(AI452-AI451)/AI451</f>
        <v>8.9569703739162988E-3</v>
      </c>
      <c r="AW452" s="92">
        <f t="shared" ref="AW452:AW515" si="108">(AJ452-AJ451)/AJ451</f>
        <v>3.0380729679217759E-3</v>
      </c>
      <c r="AX452" s="93">
        <f t="shared" ref="AX452:AX515" si="109">(AK452-AK451)/AK451</f>
        <v>4.6830216752769263E-3</v>
      </c>
      <c r="AY452" s="94">
        <f t="shared" ref="AY452:AY515" si="110">(AL452-AL451)/AL451</f>
        <v>4.9297155179374172E-3</v>
      </c>
      <c r="AZ452" s="7">
        <f t="shared" ref="AZ452:AZ515" si="111">(B452-B451)/B451</f>
        <v>-1.4829711041090843E-2</v>
      </c>
    </row>
    <row r="453" spans="1:52" x14ac:dyDescent="0.25">
      <c r="A453" s="7">
        <v>451</v>
      </c>
      <c r="B453" s="82">
        <v>6452.78</v>
      </c>
      <c r="C453" s="43">
        <v>621.1</v>
      </c>
      <c r="D453" s="35">
        <v>361.5</v>
      </c>
      <c r="E453" s="41">
        <v>1190</v>
      </c>
      <c r="F453" s="36">
        <v>113.66</v>
      </c>
      <c r="G453" s="39">
        <v>140.63999999999999</v>
      </c>
      <c r="H453" s="45">
        <v>166.12</v>
      </c>
      <c r="I453" s="36">
        <v>109.2</v>
      </c>
      <c r="J453" s="36">
        <v>42.09</v>
      </c>
      <c r="K453" s="46">
        <v>115.02</v>
      </c>
      <c r="L453" s="36">
        <v>82.6</v>
      </c>
      <c r="M453" s="47">
        <v>54.37</v>
      </c>
      <c r="N453" s="33">
        <v>616.5</v>
      </c>
      <c r="O453" s="47">
        <v>23.82</v>
      </c>
      <c r="P453" s="33">
        <v>91.05</v>
      </c>
      <c r="Q453" s="47">
        <v>58.09</v>
      </c>
      <c r="R453" s="33">
        <v>11.78</v>
      </c>
      <c r="S453" s="33">
        <v>84.58</v>
      </c>
      <c r="T453" s="33">
        <v>56.15</v>
      </c>
      <c r="U453" s="33">
        <v>11.7</v>
      </c>
      <c r="V453" s="56">
        <v>26.74</v>
      </c>
      <c r="W453" s="38">
        <v>26.74</v>
      </c>
      <c r="X453" s="36">
        <v>9.36</v>
      </c>
      <c r="Y453" s="41">
        <v>43.97</v>
      </c>
      <c r="Z453" s="45">
        <v>89.96</v>
      </c>
      <c r="AA453" s="39">
        <v>619.4</v>
      </c>
      <c r="AB453" s="36">
        <v>189.95</v>
      </c>
      <c r="AC453" s="36">
        <v>16.14</v>
      </c>
      <c r="AD453" s="41">
        <v>33</v>
      </c>
      <c r="AE453" s="39">
        <v>175.55</v>
      </c>
      <c r="AG453" s="86">
        <v>2021</v>
      </c>
      <c r="AH453" s="86"/>
      <c r="AI453" s="87">
        <f t="shared" si="102"/>
        <v>311.86333333333329</v>
      </c>
      <c r="AJ453" s="88">
        <f t="shared" si="103"/>
        <v>367.09333333333342</v>
      </c>
      <c r="AK453" s="89">
        <f t="shared" si="104"/>
        <v>239.84142857142859</v>
      </c>
      <c r="AL453" s="90">
        <f t="shared" si="105"/>
        <v>178.64758620689653</v>
      </c>
      <c r="AN453" s="86">
        <v>2021</v>
      </c>
      <c r="AO453" s="91">
        <f t="shared" si="98"/>
        <v>5.557990145255984E-3</v>
      </c>
      <c r="AP453" s="92">
        <f t="shared" si="99"/>
        <v>6.8647392125526152E-3</v>
      </c>
      <c r="AQ453" s="93">
        <f t="shared" si="100"/>
        <v>9.9946988784254901E-3</v>
      </c>
      <c r="AR453" s="94">
        <f t="shared" si="101"/>
        <v>1.1675848038326482E-2</v>
      </c>
      <c r="AS453" s="7">
        <f t="shared" si="106"/>
        <v>4.4848886836372087E-3</v>
      </c>
      <c r="AU453" s="86">
        <v>2021</v>
      </c>
      <c r="AV453" s="91">
        <f t="shared" si="107"/>
        <v>-1.357976530623009E-2</v>
      </c>
      <c r="AW453" s="92">
        <f t="shared" si="108"/>
        <v>-8.7265690047028145E-3</v>
      </c>
      <c r="AX453" s="93">
        <f t="shared" si="109"/>
        <v>-9.4138402036763498E-3</v>
      </c>
      <c r="AY453" s="94">
        <f t="shared" si="110"/>
        <v>-9.181856605448015E-3</v>
      </c>
      <c r="AZ453" s="7">
        <f t="shared" si="111"/>
        <v>6.2500974628471517E-3</v>
      </c>
    </row>
    <row r="454" spans="1:52" x14ac:dyDescent="0.25">
      <c r="A454" s="7">
        <v>452</v>
      </c>
      <c r="B454" s="82">
        <v>6481.72</v>
      </c>
      <c r="C454" s="43">
        <v>632.5</v>
      </c>
      <c r="D454" s="35">
        <v>363.8</v>
      </c>
      <c r="E454" s="41">
        <v>1198.5</v>
      </c>
      <c r="F454" s="36">
        <v>115.08</v>
      </c>
      <c r="G454" s="39">
        <v>143.13999999999999</v>
      </c>
      <c r="H454" s="45">
        <v>167.98</v>
      </c>
      <c r="I454" s="36">
        <v>111</v>
      </c>
      <c r="J454" s="36">
        <v>43.35</v>
      </c>
      <c r="K454" s="46">
        <v>115.36</v>
      </c>
      <c r="L454" s="36">
        <v>83.01</v>
      </c>
      <c r="M454" s="47">
        <v>56.88</v>
      </c>
      <c r="N454" s="33">
        <v>630.5</v>
      </c>
      <c r="O454" s="47">
        <v>24.28</v>
      </c>
      <c r="P454" s="33">
        <v>91.2</v>
      </c>
      <c r="Q454" s="47">
        <v>57.76</v>
      </c>
      <c r="R454" s="33">
        <v>12.44</v>
      </c>
      <c r="S454" s="33">
        <v>84.46</v>
      </c>
      <c r="T454" s="33">
        <v>57.04</v>
      </c>
      <c r="U454" s="33">
        <v>11.85</v>
      </c>
      <c r="V454" s="56">
        <v>27.9</v>
      </c>
      <c r="W454" s="38">
        <v>27.9</v>
      </c>
      <c r="X454" s="36">
        <v>9.4</v>
      </c>
      <c r="Y454" s="41">
        <v>44.4</v>
      </c>
      <c r="Z454" s="45">
        <v>91</v>
      </c>
      <c r="AA454" s="39">
        <v>620.79999999999995</v>
      </c>
      <c r="AB454" s="36">
        <v>192.35</v>
      </c>
      <c r="AC454" s="36">
        <v>16.55</v>
      </c>
      <c r="AD454" s="41">
        <v>33.99</v>
      </c>
      <c r="AE454" s="39">
        <v>176.85</v>
      </c>
      <c r="AG454" s="86">
        <v>2021</v>
      </c>
      <c r="AH454" s="86"/>
      <c r="AI454" s="87">
        <f t="shared" si="102"/>
        <v>313.59666666666664</v>
      </c>
      <c r="AJ454" s="88">
        <f t="shared" si="103"/>
        <v>369.6133333333334</v>
      </c>
      <c r="AK454" s="89">
        <f t="shared" si="104"/>
        <v>242.23857142857142</v>
      </c>
      <c r="AL454" s="90">
        <f t="shared" si="105"/>
        <v>180.73344827586209</v>
      </c>
      <c r="AN454" s="86">
        <v>2021</v>
      </c>
      <c r="AO454" s="91">
        <f t="shared" si="98"/>
        <v>-8.1527227117633543E-3</v>
      </c>
      <c r="AP454" s="92">
        <f t="shared" si="99"/>
        <v>-8.4953645250893974E-3</v>
      </c>
      <c r="AQ454" s="93">
        <f t="shared" si="100"/>
        <v>-9.878101281499449E-3</v>
      </c>
      <c r="AR454" s="94">
        <f t="shared" si="101"/>
        <v>-9.9899451850410052E-3</v>
      </c>
      <c r="AS454" s="7">
        <f t="shared" si="106"/>
        <v>-9.2691446097640639E-3</v>
      </c>
      <c r="AU454" s="86">
        <v>2021</v>
      </c>
      <c r="AV454" s="91">
        <f t="shared" si="107"/>
        <v>5.557990145255984E-3</v>
      </c>
      <c r="AW454" s="92">
        <f t="shared" si="108"/>
        <v>6.8647392125526152E-3</v>
      </c>
      <c r="AX454" s="93">
        <f t="shared" si="109"/>
        <v>9.9946988784254901E-3</v>
      </c>
      <c r="AY454" s="94">
        <f t="shared" si="110"/>
        <v>1.1675848038326482E-2</v>
      </c>
      <c r="AZ454" s="7">
        <f t="shared" si="111"/>
        <v>4.4848886836372087E-3</v>
      </c>
    </row>
    <row r="455" spans="1:52" x14ac:dyDescent="0.25">
      <c r="A455" s="7">
        <v>453</v>
      </c>
      <c r="B455" s="82">
        <v>6421.64</v>
      </c>
      <c r="C455" s="43">
        <v>624.79999999999995</v>
      </c>
      <c r="D455" s="35">
        <v>358.15</v>
      </c>
      <c r="E455" s="41">
        <v>1188.5</v>
      </c>
      <c r="F455" s="36">
        <v>113.42</v>
      </c>
      <c r="G455" s="39">
        <v>140.52000000000001</v>
      </c>
      <c r="H455" s="45">
        <v>165.08</v>
      </c>
      <c r="I455" s="36">
        <v>110.2</v>
      </c>
      <c r="J455" s="36">
        <v>42.76</v>
      </c>
      <c r="K455" s="46">
        <v>114.08</v>
      </c>
      <c r="L455" s="36">
        <v>82.5</v>
      </c>
      <c r="M455" s="47">
        <v>56.2</v>
      </c>
      <c r="N455" s="33">
        <v>623</v>
      </c>
      <c r="O455" s="47">
        <v>23.75</v>
      </c>
      <c r="P455" s="33">
        <v>89.3</v>
      </c>
      <c r="Q455" s="47">
        <v>57.54</v>
      </c>
      <c r="R455" s="33">
        <v>12.39</v>
      </c>
      <c r="S455" s="33">
        <v>83.04</v>
      </c>
      <c r="T455" s="33">
        <v>56.47</v>
      </c>
      <c r="U455" s="33">
        <v>11.66</v>
      </c>
      <c r="V455" s="56">
        <v>27.67</v>
      </c>
      <c r="W455" s="38">
        <v>27.67</v>
      </c>
      <c r="X455" s="36">
        <v>9.33</v>
      </c>
      <c r="Y455" s="41">
        <v>44.33</v>
      </c>
      <c r="Z455" s="45">
        <v>89.88</v>
      </c>
      <c r="AA455" s="39">
        <v>616.6</v>
      </c>
      <c r="AB455" s="36">
        <v>195.2</v>
      </c>
      <c r="AC455" s="36">
        <v>15.98</v>
      </c>
      <c r="AD455" s="41">
        <v>32.89</v>
      </c>
      <c r="AE455" s="39">
        <v>176</v>
      </c>
      <c r="AG455" s="86">
        <v>2021</v>
      </c>
      <c r="AH455" s="86"/>
      <c r="AI455" s="87">
        <f t="shared" si="102"/>
        <v>311.04000000000002</v>
      </c>
      <c r="AJ455" s="88">
        <f t="shared" si="103"/>
        <v>366.47333333333336</v>
      </c>
      <c r="AK455" s="89">
        <f t="shared" si="104"/>
        <v>239.84571428571425</v>
      </c>
      <c r="AL455" s="90">
        <f t="shared" si="105"/>
        <v>178.92793103448278</v>
      </c>
      <c r="AN455" s="86">
        <v>2021</v>
      </c>
      <c r="AO455" s="91">
        <f t="shared" si="98"/>
        <v>2.7809927983539019E-2</v>
      </c>
      <c r="AP455" s="92">
        <f t="shared" si="99"/>
        <v>3.2071455858543582E-2</v>
      </c>
      <c r="AQ455" s="93">
        <f t="shared" si="100"/>
        <v>2.7193076501560515E-2</v>
      </c>
      <c r="AR455" s="94">
        <f t="shared" si="101"/>
        <v>2.3727526590362868E-2</v>
      </c>
      <c r="AS455" s="7">
        <f t="shared" si="106"/>
        <v>1.9325281392292226E-2</v>
      </c>
      <c r="AU455" s="86">
        <v>2021</v>
      </c>
      <c r="AV455" s="91">
        <f t="shared" si="107"/>
        <v>-8.1527227117633543E-3</v>
      </c>
      <c r="AW455" s="92">
        <f t="shared" si="108"/>
        <v>-8.4953645250893974E-3</v>
      </c>
      <c r="AX455" s="93">
        <f t="shared" si="109"/>
        <v>-9.878101281499449E-3</v>
      </c>
      <c r="AY455" s="94">
        <f t="shared" si="110"/>
        <v>-9.9899451850410052E-3</v>
      </c>
      <c r="AZ455" s="7">
        <f t="shared" si="111"/>
        <v>-9.2691446097640639E-3</v>
      </c>
    </row>
    <row r="456" spans="1:52" x14ac:dyDescent="0.25">
      <c r="A456" s="7">
        <v>454</v>
      </c>
      <c r="B456" s="82">
        <v>6545.74</v>
      </c>
      <c r="C456" s="43">
        <v>637.9</v>
      </c>
      <c r="D456" s="35">
        <v>361.9</v>
      </c>
      <c r="E456" s="41">
        <v>1232</v>
      </c>
      <c r="F456" s="36">
        <v>114.2</v>
      </c>
      <c r="G456" s="39">
        <v>143.22</v>
      </c>
      <c r="H456" s="45">
        <v>167.04</v>
      </c>
      <c r="I456" s="36">
        <v>113.5</v>
      </c>
      <c r="J456" s="36">
        <v>42.7</v>
      </c>
      <c r="K456" s="46">
        <v>115.92</v>
      </c>
      <c r="L456" s="36">
        <v>83.52</v>
      </c>
      <c r="M456" s="47">
        <v>57.09</v>
      </c>
      <c r="N456" s="33">
        <v>637</v>
      </c>
      <c r="O456" s="47">
        <v>24.21</v>
      </c>
      <c r="P456" s="33">
        <v>91.03</v>
      </c>
      <c r="Q456" s="47">
        <v>57.92</v>
      </c>
      <c r="R456" s="33">
        <v>12.79</v>
      </c>
      <c r="S456" s="33">
        <v>83.96</v>
      </c>
      <c r="T456" s="33">
        <v>58.86</v>
      </c>
      <c r="U456" s="33">
        <v>11.7</v>
      </c>
      <c r="V456" s="56">
        <v>28.23</v>
      </c>
      <c r="W456" s="38">
        <v>28.23</v>
      </c>
      <c r="X456" s="36">
        <v>9.41</v>
      </c>
      <c r="Y456" s="41">
        <v>44.85</v>
      </c>
      <c r="Z456" s="45">
        <v>91.48</v>
      </c>
      <c r="AA456" s="39">
        <v>636.6</v>
      </c>
      <c r="AB456" s="36">
        <v>197.5</v>
      </c>
      <c r="AC456" s="36">
        <v>16.579999999999998</v>
      </c>
      <c r="AD456" s="41">
        <v>33.44</v>
      </c>
      <c r="AE456" s="39">
        <v>179.25</v>
      </c>
      <c r="AG456" s="86">
        <v>2021</v>
      </c>
      <c r="AH456" s="86"/>
      <c r="AI456" s="87">
        <f t="shared" si="102"/>
        <v>319.69</v>
      </c>
      <c r="AJ456" s="88">
        <f t="shared" si="103"/>
        <v>378.22666666666669</v>
      </c>
      <c r="AK456" s="89">
        <f t="shared" si="104"/>
        <v>246.3678571428571</v>
      </c>
      <c r="AL456" s="90">
        <f t="shared" si="105"/>
        <v>183.17344827586209</v>
      </c>
      <c r="AN456" s="86">
        <v>2021</v>
      </c>
      <c r="AO456" s="91">
        <f t="shared" si="98"/>
        <v>-1.5650578164263289E-2</v>
      </c>
      <c r="AP456" s="92">
        <f t="shared" si="99"/>
        <v>-1.5634363873515057E-2</v>
      </c>
      <c r="AQ456" s="93">
        <f t="shared" si="100"/>
        <v>-1.5148659814736638E-2</v>
      </c>
      <c r="AR456" s="94">
        <f t="shared" si="101"/>
        <v>-1.1549257063683739E-2</v>
      </c>
      <c r="AS456" s="7">
        <f t="shared" si="106"/>
        <v>2.1769883924506626E-3</v>
      </c>
      <c r="AU456" s="86">
        <v>2021</v>
      </c>
      <c r="AV456" s="91">
        <f t="shared" si="107"/>
        <v>2.7809927983539019E-2</v>
      </c>
      <c r="AW456" s="92">
        <f t="shared" si="108"/>
        <v>3.2071455858543582E-2</v>
      </c>
      <c r="AX456" s="93">
        <f t="shared" si="109"/>
        <v>2.7193076501560515E-2</v>
      </c>
      <c r="AY456" s="94">
        <f t="shared" si="110"/>
        <v>2.3727526590362868E-2</v>
      </c>
      <c r="AZ456" s="7">
        <f t="shared" si="111"/>
        <v>1.9325281392292226E-2</v>
      </c>
    </row>
    <row r="457" spans="1:52" x14ac:dyDescent="0.25">
      <c r="A457" s="7">
        <v>455</v>
      </c>
      <c r="B457" s="82">
        <v>6559.99</v>
      </c>
      <c r="C457" s="43">
        <v>627.70000000000005</v>
      </c>
      <c r="D457" s="35">
        <v>357.6</v>
      </c>
      <c r="E457" s="41">
        <v>1212.5</v>
      </c>
      <c r="F457" s="36">
        <v>113.22</v>
      </c>
      <c r="G457" s="39">
        <v>140.76</v>
      </c>
      <c r="H457" s="45">
        <v>163.66</v>
      </c>
      <c r="I457" s="36">
        <v>115.12</v>
      </c>
      <c r="J457" s="36">
        <v>43.35</v>
      </c>
      <c r="K457" s="46">
        <v>115.12</v>
      </c>
      <c r="L457" s="36">
        <v>83.84</v>
      </c>
      <c r="M457" s="47">
        <v>57</v>
      </c>
      <c r="N457" s="33">
        <v>629.5</v>
      </c>
      <c r="O457" s="47">
        <v>24.19</v>
      </c>
      <c r="P457" s="33">
        <v>90.37</v>
      </c>
      <c r="Q457" s="47">
        <v>56.89</v>
      </c>
      <c r="R457" s="33">
        <v>12.83</v>
      </c>
      <c r="S457" s="33">
        <v>84.62</v>
      </c>
      <c r="T457" s="33">
        <v>59.89</v>
      </c>
      <c r="U457" s="33">
        <v>11.6</v>
      </c>
      <c r="V457" s="56">
        <v>28.26</v>
      </c>
      <c r="W457" s="38">
        <v>28.26</v>
      </c>
      <c r="X457" s="36">
        <v>9.4499999999999993</v>
      </c>
      <c r="Y457" s="41">
        <v>43.94</v>
      </c>
      <c r="Z457" s="45">
        <v>90.2</v>
      </c>
      <c r="AA457" s="39">
        <v>627</v>
      </c>
      <c r="AB457" s="36">
        <v>197.45</v>
      </c>
      <c r="AC457" s="36">
        <v>16.68</v>
      </c>
      <c r="AD457" s="41">
        <v>33.380000000000003</v>
      </c>
      <c r="AE457" s="39">
        <v>176.3</v>
      </c>
      <c r="AG457" s="86">
        <v>2021</v>
      </c>
      <c r="AH457" s="86"/>
      <c r="AI457" s="87">
        <f t="shared" si="102"/>
        <v>314.68666666666667</v>
      </c>
      <c r="AJ457" s="88">
        <f t="shared" si="103"/>
        <v>372.31333333333333</v>
      </c>
      <c r="AK457" s="89">
        <f t="shared" si="104"/>
        <v>242.63571428571433</v>
      </c>
      <c r="AL457" s="90">
        <f t="shared" si="105"/>
        <v>181.05793103448278</v>
      </c>
      <c r="AN457" s="86">
        <v>2021</v>
      </c>
      <c r="AO457" s="91">
        <f t="shared" si="98"/>
        <v>4.4594623223099409E-3</v>
      </c>
      <c r="AP457" s="92">
        <f t="shared" si="99"/>
        <v>7.5250237255358654E-3</v>
      </c>
      <c r="AQ457" s="93">
        <f t="shared" si="100"/>
        <v>4.7131207865992756E-3</v>
      </c>
      <c r="AR457" s="94">
        <f t="shared" si="101"/>
        <v>3.3424242193390271E-3</v>
      </c>
      <c r="AS457" s="7">
        <f t="shared" si="106"/>
        <v>-5.7073257733623985E-3</v>
      </c>
      <c r="AU457" s="86">
        <v>2021</v>
      </c>
      <c r="AV457" s="91">
        <f t="shared" si="107"/>
        <v>-1.5650578164263289E-2</v>
      </c>
      <c r="AW457" s="92">
        <f t="shared" si="108"/>
        <v>-1.5634363873515057E-2</v>
      </c>
      <c r="AX457" s="93">
        <f t="shared" si="109"/>
        <v>-1.5148659814736638E-2</v>
      </c>
      <c r="AY457" s="94">
        <f t="shared" si="110"/>
        <v>-1.1549257063683739E-2</v>
      </c>
      <c r="AZ457" s="7">
        <f t="shared" si="111"/>
        <v>2.1769883924506626E-3</v>
      </c>
    </row>
    <row r="458" spans="1:52" x14ac:dyDescent="0.25">
      <c r="A458" s="7">
        <v>456</v>
      </c>
      <c r="B458" s="82">
        <v>6522.55</v>
      </c>
      <c r="C458" s="43">
        <v>631.70000000000005</v>
      </c>
      <c r="D458" s="35">
        <v>355.75</v>
      </c>
      <c r="E458" s="41">
        <v>1226</v>
      </c>
      <c r="F458" s="36">
        <v>113.82</v>
      </c>
      <c r="G458" s="39">
        <v>138.72</v>
      </c>
      <c r="H458" s="45">
        <v>159.96</v>
      </c>
      <c r="I458" s="36">
        <v>115.74</v>
      </c>
      <c r="J458" s="36">
        <v>44.22</v>
      </c>
      <c r="K458" s="46">
        <v>114.35</v>
      </c>
      <c r="L458" s="36">
        <v>84.24</v>
      </c>
      <c r="M458" s="47">
        <v>57.33</v>
      </c>
      <c r="N458" s="33">
        <v>629</v>
      </c>
      <c r="O458" s="47">
        <v>24.23</v>
      </c>
      <c r="P458" s="33">
        <v>90.73</v>
      </c>
      <c r="Q458" s="47">
        <v>56.63</v>
      </c>
      <c r="R458" s="33">
        <v>12.81</v>
      </c>
      <c r="S458" s="33">
        <v>85</v>
      </c>
      <c r="T458" s="33">
        <v>60.02</v>
      </c>
      <c r="U458" s="33">
        <v>11.57</v>
      </c>
      <c r="V458" s="56">
        <v>28.34</v>
      </c>
      <c r="W458" s="38">
        <v>28.34</v>
      </c>
      <c r="X458" s="36">
        <v>9.4499999999999993</v>
      </c>
      <c r="Y458" s="41">
        <v>43.68</v>
      </c>
      <c r="Z458" s="45">
        <v>89.68</v>
      </c>
      <c r="AA458" s="39">
        <v>634.4</v>
      </c>
      <c r="AB458" s="36">
        <v>197.8</v>
      </c>
      <c r="AC458" s="36">
        <v>16.829999999999998</v>
      </c>
      <c r="AD458" s="41">
        <v>32.74</v>
      </c>
      <c r="AE458" s="39">
        <v>175.15</v>
      </c>
      <c r="AG458" s="86">
        <v>2021</v>
      </c>
      <c r="AH458" s="86"/>
      <c r="AI458" s="87">
        <f t="shared" si="102"/>
        <v>316.08999999999997</v>
      </c>
      <c r="AJ458" s="88">
        <f t="shared" si="103"/>
        <v>375.11500000000001</v>
      </c>
      <c r="AK458" s="89">
        <f t="shared" si="104"/>
        <v>243.77928571428569</v>
      </c>
      <c r="AL458" s="90">
        <f t="shared" si="105"/>
        <v>181.66310344827585</v>
      </c>
      <c r="AN458" s="86">
        <v>2021</v>
      </c>
      <c r="AO458" s="91">
        <f t="shared" si="98"/>
        <v>1.4236451643520691E-3</v>
      </c>
      <c r="AP458" s="92">
        <f t="shared" si="99"/>
        <v>4.4430818993287007E-3</v>
      </c>
      <c r="AQ458" s="93">
        <f t="shared" si="100"/>
        <v>3.3109575113319423E-3</v>
      </c>
      <c r="AR458" s="94">
        <f t="shared" si="101"/>
        <v>7.4598109801604314E-4</v>
      </c>
      <c r="AS458" s="7">
        <f t="shared" si="106"/>
        <v>-4.7481429808894152E-3</v>
      </c>
      <c r="AU458" s="86">
        <v>2021</v>
      </c>
      <c r="AV458" s="91">
        <f t="shared" si="107"/>
        <v>4.4594623223099409E-3</v>
      </c>
      <c r="AW458" s="92">
        <f t="shared" si="108"/>
        <v>7.5250237255358654E-3</v>
      </c>
      <c r="AX458" s="93">
        <f t="shared" si="109"/>
        <v>4.7131207865992756E-3</v>
      </c>
      <c r="AY458" s="94">
        <f t="shared" si="110"/>
        <v>3.3424242193390271E-3</v>
      </c>
      <c r="AZ458" s="7">
        <f t="shared" si="111"/>
        <v>-5.7073257733623985E-3</v>
      </c>
    </row>
    <row r="459" spans="1:52" x14ac:dyDescent="0.25">
      <c r="A459" s="7">
        <v>457</v>
      </c>
      <c r="B459" s="82">
        <v>6491.58</v>
      </c>
      <c r="C459" s="43">
        <v>633.9</v>
      </c>
      <c r="D459" s="35">
        <v>355.4</v>
      </c>
      <c r="E459" s="41">
        <v>1234.5</v>
      </c>
      <c r="F459" s="36">
        <v>113.24</v>
      </c>
      <c r="G459" s="39">
        <v>139.22</v>
      </c>
      <c r="H459" s="45">
        <v>159.4</v>
      </c>
      <c r="I459" s="36">
        <v>112.7</v>
      </c>
      <c r="J459" s="36">
        <v>43.7</v>
      </c>
      <c r="K459" s="46">
        <v>114.33</v>
      </c>
      <c r="L459" s="36">
        <v>83.06</v>
      </c>
      <c r="M459" s="47">
        <v>57.19</v>
      </c>
      <c r="N459" s="33">
        <v>630.5</v>
      </c>
      <c r="O459" s="47">
        <v>24.04</v>
      </c>
      <c r="P459" s="33">
        <v>89.55</v>
      </c>
      <c r="Q459" s="47">
        <v>56.51</v>
      </c>
      <c r="R459" s="33">
        <v>12.64</v>
      </c>
      <c r="S459" s="33">
        <v>83.64</v>
      </c>
      <c r="T459" s="33">
        <v>59.64</v>
      </c>
      <c r="U459" s="33">
        <v>11.55</v>
      </c>
      <c r="V459" s="56">
        <v>28.29</v>
      </c>
      <c r="W459" s="38">
        <v>28.29</v>
      </c>
      <c r="X459" s="36">
        <v>9.44</v>
      </c>
      <c r="Y459" s="41">
        <v>43.77</v>
      </c>
      <c r="Z459" s="45">
        <v>89.86</v>
      </c>
      <c r="AA459" s="39">
        <v>634.79999999999995</v>
      </c>
      <c r="AB459" s="36">
        <v>197.75</v>
      </c>
      <c r="AC459" s="36">
        <v>16.850000000000001</v>
      </c>
      <c r="AD459" s="41">
        <v>32.799999999999997</v>
      </c>
      <c r="AE459" s="39">
        <v>175.6</v>
      </c>
      <c r="AG459" s="86">
        <v>2021</v>
      </c>
      <c r="AH459" s="86"/>
      <c r="AI459" s="87">
        <f t="shared" si="102"/>
        <v>316.54000000000002</v>
      </c>
      <c r="AJ459" s="88">
        <f t="shared" si="103"/>
        <v>376.78166666666669</v>
      </c>
      <c r="AK459" s="89">
        <f t="shared" si="104"/>
        <v>244.58642857142854</v>
      </c>
      <c r="AL459" s="90">
        <f t="shared" si="105"/>
        <v>181.79862068965519</v>
      </c>
      <c r="AN459" s="86">
        <v>2021</v>
      </c>
      <c r="AO459" s="91">
        <f t="shared" si="98"/>
        <v>1.8912828289210277E-2</v>
      </c>
      <c r="AP459" s="92">
        <f t="shared" si="99"/>
        <v>2.3404358846192658E-2</v>
      </c>
      <c r="AQ459" s="93">
        <f t="shared" si="100"/>
        <v>2.2010916386553513E-2</v>
      </c>
      <c r="AR459" s="94">
        <f t="shared" si="101"/>
        <v>1.8694425055385204E-2</v>
      </c>
      <c r="AS459" s="7">
        <f t="shared" si="106"/>
        <v>2.8791141755936936E-3</v>
      </c>
      <c r="AU459" s="86">
        <v>2021</v>
      </c>
      <c r="AV459" s="91">
        <f t="shared" si="107"/>
        <v>1.4236451643520691E-3</v>
      </c>
      <c r="AW459" s="92">
        <f t="shared" si="108"/>
        <v>4.4430818993287007E-3</v>
      </c>
      <c r="AX459" s="93">
        <f t="shared" si="109"/>
        <v>3.3109575113319423E-3</v>
      </c>
      <c r="AY459" s="94">
        <f t="shared" si="110"/>
        <v>7.4598109801604314E-4</v>
      </c>
      <c r="AZ459" s="7">
        <f t="shared" si="111"/>
        <v>-4.7481429808894152E-3</v>
      </c>
    </row>
    <row r="460" spans="1:52" x14ac:dyDescent="0.25">
      <c r="A460" s="7">
        <v>458</v>
      </c>
      <c r="B460" s="82">
        <v>6510.27</v>
      </c>
      <c r="C460" s="43">
        <v>653.9</v>
      </c>
      <c r="D460" s="35">
        <v>362.4</v>
      </c>
      <c r="E460" s="41">
        <v>1268</v>
      </c>
      <c r="F460" s="36">
        <v>112.34</v>
      </c>
      <c r="G460" s="39">
        <v>140.58000000000001</v>
      </c>
      <c r="H460" s="45">
        <v>160.91999999999999</v>
      </c>
      <c r="I460" s="36">
        <v>112.74</v>
      </c>
      <c r="J460" s="36">
        <v>43.28</v>
      </c>
      <c r="K460" s="46">
        <v>116.08</v>
      </c>
      <c r="L460" s="36">
        <v>83.08</v>
      </c>
      <c r="M460" s="47">
        <v>56.36</v>
      </c>
      <c r="N460" s="33">
        <v>648.5</v>
      </c>
      <c r="O460" s="47">
        <v>23.51</v>
      </c>
      <c r="P460" s="33">
        <v>89.16</v>
      </c>
      <c r="Q460" s="47">
        <v>57.23</v>
      </c>
      <c r="R460" s="33">
        <v>12.55</v>
      </c>
      <c r="S460" s="33">
        <v>82.34</v>
      </c>
      <c r="T460" s="33">
        <v>60.14</v>
      </c>
      <c r="U460" s="33">
        <v>11.63</v>
      </c>
      <c r="V460" s="56">
        <v>27.96</v>
      </c>
      <c r="W460" s="38">
        <v>27.96</v>
      </c>
      <c r="X460" s="36">
        <v>9.4</v>
      </c>
      <c r="Y460" s="41">
        <v>45.29</v>
      </c>
      <c r="Z460" s="45">
        <v>90.02</v>
      </c>
      <c r="AA460" s="39">
        <v>644.29999999999995</v>
      </c>
      <c r="AB460" s="36">
        <v>198.8</v>
      </c>
      <c r="AC460" s="36">
        <v>16.82</v>
      </c>
      <c r="AD460" s="41">
        <v>32.729999999999997</v>
      </c>
      <c r="AE460" s="39">
        <v>182.7</v>
      </c>
      <c r="AG460" s="86">
        <v>2021</v>
      </c>
      <c r="AH460" s="86"/>
      <c r="AI460" s="87">
        <f t="shared" si="102"/>
        <v>322.52666666666664</v>
      </c>
      <c r="AJ460" s="88">
        <f t="shared" si="103"/>
        <v>385.59999999999991</v>
      </c>
      <c r="AK460" s="89">
        <f t="shared" si="104"/>
        <v>249.97</v>
      </c>
      <c r="AL460" s="90">
        <f t="shared" si="105"/>
        <v>185.19724137931036</v>
      </c>
      <c r="AN460" s="86">
        <v>2021</v>
      </c>
      <c r="AO460" s="91">
        <f t="shared" si="98"/>
        <v>2.664379172781588E-2</v>
      </c>
      <c r="AP460" s="92">
        <f t="shared" si="99"/>
        <v>1.905688105117587E-2</v>
      </c>
      <c r="AQ460" s="93">
        <f t="shared" si="100"/>
        <v>1.7890718314769141E-2</v>
      </c>
      <c r="AR460" s="94">
        <f t="shared" si="101"/>
        <v>1.8353218935263798E-2</v>
      </c>
      <c r="AS460" s="7">
        <f t="shared" si="106"/>
        <v>1.6669047520302464E-2</v>
      </c>
      <c r="AU460" s="86">
        <v>2021</v>
      </c>
      <c r="AV460" s="91">
        <f t="shared" si="107"/>
        <v>1.8912828289210277E-2</v>
      </c>
      <c r="AW460" s="92">
        <f t="shared" si="108"/>
        <v>2.3404358846192658E-2</v>
      </c>
      <c r="AX460" s="93">
        <f t="shared" si="109"/>
        <v>2.2010916386553513E-2</v>
      </c>
      <c r="AY460" s="94">
        <f t="shared" si="110"/>
        <v>1.8694425055385204E-2</v>
      </c>
      <c r="AZ460" s="7">
        <f t="shared" si="111"/>
        <v>2.8791141755936936E-3</v>
      </c>
    </row>
    <row r="461" spans="1:52" x14ac:dyDescent="0.25">
      <c r="A461" s="7">
        <v>459</v>
      </c>
      <c r="B461" s="82">
        <v>6618.79</v>
      </c>
      <c r="C461" s="43">
        <v>667.2</v>
      </c>
      <c r="D461" s="35">
        <v>369.95</v>
      </c>
      <c r="E461" s="41">
        <v>1285.5</v>
      </c>
      <c r="F461" s="36">
        <v>113.36</v>
      </c>
      <c r="G461" s="39">
        <v>144.16</v>
      </c>
      <c r="H461" s="45">
        <v>160.84</v>
      </c>
      <c r="I461" s="36">
        <v>113.92</v>
      </c>
      <c r="J461" s="36">
        <v>43.8</v>
      </c>
      <c r="K461" s="46">
        <v>117.74</v>
      </c>
      <c r="L461" s="36">
        <v>83.67</v>
      </c>
      <c r="M461" s="47">
        <v>56.63</v>
      </c>
      <c r="N461" s="33">
        <v>670.5</v>
      </c>
      <c r="O461" s="47">
        <v>23.7</v>
      </c>
      <c r="P461" s="33">
        <v>89.46</v>
      </c>
      <c r="Q461" s="47">
        <v>58.12</v>
      </c>
      <c r="R461" s="33">
        <v>12.59</v>
      </c>
      <c r="S461" s="33">
        <v>83.58</v>
      </c>
      <c r="T461" s="33">
        <v>61.41</v>
      </c>
      <c r="U461" s="33">
        <v>11.54</v>
      </c>
      <c r="V461" s="56">
        <v>28.29</v>
      </c>
      <c r="W461" s="38">
        <v>28.29</v>
      </c>
      <c r="X461" s="36">
        <v>9.48</v>
      </c>
      <c r="Y461" s="41">
        <v>45.85</v>
      </c>
      <c r="Z461" s="45">
        <v>91.98</v>
      </c>
      <c r="AA461" s="39">
        <v>662.1</v>
      </c>
      <c r="AB461" s="36">
        <v>198.55</v>
      </c>
      <c r="AC461" s="36">
        <v>17</v>
      </c>
      <c r="AD461" s="41">
        <v>32.979999999999997</v>
      </c>
      <c r="AE461" s="39">
        <v>187.1</v>
      </c>
      <c r="AG461" s="86">
        <v>2021</v>
      </c>
      <c r="AH461" s="86"/>
      <c r="AI461" s="87">
        <f t="shared" si="102"/>
        <v>331.12</v>
      </c>
      <c r="AJ461" s="88">
        <f t="shared" si="103"/>
        <v>392.94833333333332</v>
      </c>
      <c r="AK461" s="89">
        <f t="shared" si="104"/>
        <v>254.44214285714284</v>
      </c>
      <c r="AL461" s="90">
        <f t="shared" si="105"/>
        <v>188.59620689655173</v>
      </c>
      <c r="AN461" s="86">
        <v>2021</v>
      </c>
      <c r="AO461" s="91">
        <f t="shared" si="98"/>
        <v>7.5702665700247756E-3</v>
      </c>
      <c r="AP461" s="92">
        <f t="shared" si="99"/>
        <v>5.2254537280136031E-3</v>
      </c>
      <c r="AQ461" s="93">
        <f t="shared" si="100"/>
        <v>4.6993562948637315E-3</v>
      </c>
      <c r="AR461" s="94">
        <f t="shared" si="101"/>
        <v>2.384221717992525E-3</v>
      </c>
      <c r="AS461" s="7">
        <f t="shared" si="106"/>
        <v>1.2762151390208823E-2</v>
      </c>
      <c r="AU461" s="86">
        <v>2021</v>
      </c>
      <c r="AV461" s="91">
        <f t="shared" si="107"/>
        <v>2.664379172781588E-2</v>
      </c>
      <c r="AW461" s="92">
        <f t="shared" si="108"/>
        <v>1.905688105117587E-2</v>
      </c>
      <c r="AX461" s="93">
        <f t="shared" si="109"/>
        <v>1.7890718314769141E-2</v>
      </c>
      <c r="AY461" s="94">
        <f t="shared" si="110"/>
        <v>1.8353218935263798E-2</v>
      </c>
      <c r="AZ461" s="7">
        <f t="shared" si="111"/>
        <v>1.6669047520302464E-2</v>
      </c>
    </row>
    <row r="462" spans="1:52" x14ac:dyDescent="0.25">
      <c r="A462" s="7">
        <v>460</v>
      </c>
      <c r="B462" s="82">
        <v>6703.26</v>
      </c>
      <c r="C462" s="43">
        <v>664.8</v>
      </c>
      <c r="D462" s="35">
        <v>369.55</v>
      </c>
      <c r="E462" s="41">
        <v>1289.5</v>
      </c>
      <c r="F462" s="36">
        <v>114.9</v>
      </c>
      <c r="G462" s="39">
        <v>144.28</v>
      </c>
      <c r="H462" s="45">
        <v>164.84</v>
      </c>
      <c r="I462" s="36">
        <v>115.98</v>
      </c>
      <c r="J462" s="36">
        <v>44.46</v>
      </c>
      <c r="K462" s="46">
        <v>118.43</v>
      </c>
      <c r="L462" s="36">
        <v>83.38</v>
      </c>
      <c r="M462" s="47">
        <v>57.75</v>
      </c>
      <c r="N462" s="33">
        <v>662</v>
      </c>
      <c r="O462" s="47">
        <v>23.93</v>
      </c>
      <c r="P462" s="33">
        <v>90.59</v>
      </c>
      <c r="Q462" s="47">
        <v>57.54</v>
      </c>
      <c r="R462" s="33">
        <v>12.85</v>
      </c>
      <c r="S462" s="33">
        <v>83.34</v>
      </c>
      <c r="T462" s="33">
        <v>61.6</v>
      </c>
      <c r="U462" s="33">
        <v>11.65</v>
      </c>
      <c r="V462" s="56">
        <v>28.79</v>
      </c>
      <c r="W462" s="38">
        <v>28.79</v>
      </c>
      <c r="X462" s="36">
        <v>9.51</v>
      </c>
      <c r="Y462" s="41">
        <v>46.1</v>
      </c>
      <c r="Z462" s="45">
        <v>92.84</v>
      </c>
      <c r="AA462" s="39">
        <v>668.8</v>
      </c>
      <c r="AB462" s="36">
        <v>197.6</v>
      </c>
      <c r="AC462" s="36">
        <v>17.2</v>
      </c>
      <c r="AD462" s="41">
        <v>33.53</v>
      </c>
      <c r="AE462" s="39">
        <v>187.8</v>
      </c>
      <c r="AG462" s="86">
        <v>2021</v>
      </c>
      <c r="AH462" s="86"/>
      <c r="AI462" s="87">
        <f t="shared" si="102"/>
        <v>333.62666666666661</v>
      </c>
      <c r="AJ462" s="88">
        <f t="shared" si="103"/>
        <v>395.00166666666672</v>
      </c>
      <c r="AK462" s="89">
        <f t="shared" si="104"/>
        <v>255.63785714285717</v>
      </c>
      <c r="AL462" s="90">
        <f t="shared" si="105"/>
        <v>189.0458620689655</v>
      </c>
      <c r="AN462" s="86">
        <v>2021</v>
      </c>
      <c r="AO462" s="91">
        <f t="shared" si="98"/>
        <v>-1.8723523299496454E-2</v>
      </c>
      <c r="AP462" s="92">
        <f t="shared" si="99"/>
        <v>-1.5548457601444967E-2</v>
      </c>
      <c r="AQ462" s="93">
        <f t="shared" si="100"/>
        <v>-1.3881243835448105E-2</v>
      </c>
      <c r="AR462" s="94">
        <f t="shared" si="101"/>
        <v>-1.3652954127168507E-2</v>
      </c>
      <c r="AS462" s="7">
        <f t="shared" si="106"/>
        <v>-9.1149679409720588E-3</v>
      </c>
      <c r="AU462" s="86">
        <v>2021</v>
      </c>
      <c r="AV462" s="91">
        <f t="shared" si="107"/>
        <v>7.5702665700247756E-3</v>
      </c>
      <c r="AW462" s="92">
        <f t="shared" si="108"/>
        <v>5.2254537280136031E-3</v>
      </c>
      <c r="AX462" s="93">
        <f t="shared" si="109"/>
        <v>4.6993562948637315E-3</v>
      </c>
      <c r="AY462" s="94">
        <f t="shared" si="110"/>
        <v>2.384221717992525E-3</v>
      </c>
      <c r="AZ462" s="7">
        <f t="shared" si="111"/>
        <v>1.2762151390208823E-2</v>
      </c>
    </row>
    <row r="463" spans="1:52" x14ac:dyDescent="0.25">
      <c r="A463" s="7">
        <v>461</v>
      </c>
      <c r="B463" s="82">
        <v>6642.16</v>
      </c>
      <c r="C463" s="43">
        <v>650</v>
      </c>
      <c r="D463" s="35">
        <v>365.9</v>
      </c>
      <c r="E463" s="41">
        <v>1271.5</v>
      </c>
      <c r="F463" s="36">
        <v>113.3</v>
      </c>
      <c r="G463" s="39">
        <v>142.54</v>
      </c>
      <c r="H463" s="45">
        <v>167</v>
      </c>
      <c r="I463" s="36">
        <v>113.46</v>
      </c>
      <c r="J463" s="36">
        <v>44.65</v>
      </c>
      <c r="K463" s="46">
        <v>118.15</v>
      </c>
      <c r="L463" s="36">
        <v>82.21</v>
      </c>
      <c r="M463" s="47">
        <v>58.01</v>
      </c>
      <c r="N463" s="33">
        <v>649</v>
      </c>
      <c r="O463" s="47">
        <v>23.91</v>
      </c>
      <c r="P463" s="33">
        <v>89.92</v>
      </c>
      <c r="Q463" s="47">
        <v>57.33</v>
      </c>
      <c r="R463" s="33">
        <v>12.8</v>
      </c>
      <c r="S463" s="33">
        <v>82.56</v>
      </c>
      <c r="T463" s="33">
        <v>60.79</v>
      </c>
      <c r="U463" s="33">
        <v>11.6</v>
      </c>
      <c r="V463" s="56">
        <v>28.67</v>
      </c>
      <c r="W463" s="38">
        <v>28.67</v>
      </c>
      <c r="X463" s="36">
        <v>9.49</v>
      </c>
      <c r="Y463" s="41">
        <v>46.29</v>
      </c>
      <c r="Z463" s="45">
        <v>93.02</v>
      </c>
      <c r="AA463" s="39">
        <v>652.79999999999995</v>
      </c>
      <c r="AB463" s="36">
        <v>197</v>
      </c>
      <c r="AC463" s="36">
        <v>16.88</v>
      </c>
      <c r="AD463" s="41">
        <v>33.229999999999997</v>
      </c>
      <c r="AE463" s="39">
        <v>186.8</v>
      </c>
      <c r="AG463" s="86">
        <v>2021</v>
      </c>
      <c r="AH463" s="86"/>
      <c r="AI463" s="87">
        <f t="shared" si="102"/>
        <v>327.37999999999994</v>
      </c>
      <c r="AJ463" s="88">
        <f t="shared" si="103"/>
        <v>388.85999999999996</v>
      </c>
      <c r="AK463" s="89">
        <f t="shared" si="104"/>
        <v>252.08928571428572</v>
      </c>
      <c r="AL463" s="90">
        <f t="shared" si="105"/>
        <v>186.46482758620689</v>
      </c>
      <c r="AN463" s="86">
        <v>2021</v>
      </c>
      <c r="AO463" s="91">
        <f t="shared" si="98"/>
        <v>6.7200195491486136E-4</v>
      </c>
      <c r="AP463" s="92">
        <f t="shared" si="99"/>
        <v>4.6374873562037722E-3</v>
      </c>
      <c r="AQ463" s="93">
        <f t="shared" si="100"/>
        <v>2.0259261882838004E-3</v>
      </c>
      <c r="AR463" s="94">
        <f t="shared" si="101"/>
        <v>-8.8026215538502444E-4</v>
      </c>
      <c r="AS463" s="7">
        <f t="shared" si="106"/>
        <v>1.3068038108085759E-3</v>
      </c>
      <c r="AU463" s="86">
        <v>2021</v>
      </c>
      <c r="AV463" s="91">
        <f t="shared" si="107"/>
        <v>-1.8723523299496454E-2</v>
      </c>
      <c r="AW463" s="92">
        <f t="shared" si="108"/>
        <v>-1.5548457601444967E-2</v>
      </c>
      <c r="AX463" s="93">
        <f t="shared" si="109"/>
        <v>-1.3881243835448105E-2</v>
      </c>
      <c r="AY463" s="94">
        <f t="shared" si="110"/>
        <v>-1.3652954127168507E-2</v>
      </c>
      <c r="AZ463" s="7">
        <f t="shared" si="111"/>
        <v>-9.1149679409720588E-3</v>
      </c>
    </row>
    <row r="464" spans="1:52" x14ac:dyDescent="0.25">
      <c r="A464" s="7">
        <v>462</v>
      </c>
      <c r="B464" s="82">
        <v>6650.84</v>
      </c>
      <c r="C464" s="43">
        <v>646</v>
      </c>
      <c r="D464" s="35">
        <v>362.55</v>
      </c>
      <c r="E464" s="41">
        <v>1281.5</v>
      </c>
      <c r="F464" s="36">
        <v>112.32</v>
      </c>
      <c r="G464" s="39">
        <v>142.9</v>
      </c>
      <c r="H464" s="45">
        <v>167.96</v>
      </c>
      <c r="I464" s="36">
        <v>111</v>
      </c>
      <c r="J464" s="36">
        <v>44.83</v>
      </c>
      <c r="K464" s="46">
        <v>118.23</v>
      </c>
      <c r="L464" s="36">
        <v>82.18</v>
      </c>
      <c r="M464" s="47">
        <v>58.1</v>
      </c>
      <c r="N464" s="33">
        <v>645.5</v>
      </c>
      <c r="O464" s="47">
        <v>23.94</v>
      </c>
      <c r="P464" s="33">
        <v>90.69</v>
      </c>
      <c r="Q464" s="47">
        <v>55.61</v>
      </c>
      <c r="R464" s="33">
        <v>12.82</v>
      </c>
      <c r="S464" s="33">
        <v>81.260000000000005</v>
      </c>
      <c r="T464" s="33">
        <v>60.93</v>
      </c>
      <c r="U464" s="33">
        <v>11.82</v>
      </c>
      <c r="V464" s="56">
        <v>28.7</v>
      </c>
      <c r="W464" s="38">
        <v>28.7</v>
      </c>
      <c r="X464" s="36">
        <v>9.44</v>
      </c>
      <c r="Y464" s="41">
        <v>46.57</v>
      </c>
      <c r="Z464" s="45">
        <v>93.88</v>
      </c>
      <c r="AA464" s="39">
        <v>650.4</v>
      </c>
      <c r="AB464" s="36">
        <v>195.5</v>
      </c>
      <c r="AC464" s="36">
        <v>16.78</v>
      </c>
      <c r="AD464" s="41">
        <v>33.11</v>
      </c>
      <c r="AE464" s="39">
        <v>189.5</v>
      </c>
      <c r="AG464" s="86">
        <v>2021</v>
      </c>
      <c r="AH464" s="86"/>
      <c r="AI464" s="87">
        <f t="shared" si="102"/>
        <v>327.59999999999997</v>
      </c>
      <c r="AJ464" s="88">
        <f t="shared" si="103"/>
        <v>390.66333333333336</v>
      </c>
      <c r="AK464" s="89">
        <f t="shared" si="104"/>
        <v>252.60000000000005</v>
      </c>
      <c r="AL464" s="90">
        <f t="shared" si="105"/>
        <v>186.30068965517236</v>
      </c>
      <c r="AN464" s="86">
        <v>2021</v>
      </c>
      <c r="AO464" s="91">
        <f t="shared" si="98"/>
        <v>-8.0586080586080178E-3</v>
      </c>
      <c r="AP464" s="92">
        <f t="shared" si="99"/>
        <v>8.6306197151852903E-3</v>
      </c>
      <c r="AQ464" s="93">
        <f t="shared" si="100"/>
        <v>9.4672548354256519E-3</v>
      </c>
      <c r="AR464" s="94">
        <f t="shared" si="101"/>
        <v>8.9491959605535621E-3</v>
      </c>
      <c r="AS464" s="7">
        <f t="shared" si="106"/>
        <v>-2.1395793614040442E-3</v>
      </c>
      <c r="AU464" s="86">
        <v>2021</v>
      </c>
      <c r="AV464" s="91">
        <f t="shared" si="107"/>
        <v>6.7200195491486136E-4</v>
      </c>
      <c r="AW464" s="92">
        <f t="shared" si="108"/>
        <v>4.6374873562037722E-3</v>
      </c>
      <c r="AX464" s="93">
        <f t="shared" si="109"/>
        <v>2.0259261882838004E-3</v>
      </c>
      <c r="AY464" s="94">
        <f t="shared" si="110"/>
        <v>-8.8026215538502444E-4</v>
      </c>
      <c r="AZ464" s="7">
        <f t="shared" si="111"/>
        <v>1.3068038108085759E-3</v>
      </c>
    </row>
    <row r="465" spans="1:52" x14ac:dyDescent="0.25">
      <c r="A465" s="7">
        <v>463</v>
      </c>
      <c r="B465" s="82">
        <v>6636.61</v>
      </c>
      <c r="C465" s="43">
        <v>656.1</v>
      </c>
      <c r="D465" s="35">
        <v>364.3</v>
      </c>
      <c r="E465" s="41">
        <v>1309.5</v>
      </c>
      <c r="F465" s="36">
        <v>112.16</v>
      </c>
      <c r="G465" s="39">
        <v>142.78</v>
      </c>
      <c r="H465" s="45">
        <v>168.76</v>
      </c>
      <c r="I465" s="36">
        <v>109.02</v>
      </c>
      <c r="J465" s="36">
        <v>44.87</v>
      </c>
      <c r="K465" s="46">
        <v>118.88</v>
      </c>
      <c r="L465" s="36">
        <v>83.97</v>
      </c>
      <c r="M465" s="47">
        <v>58.18</v>
      </c>
      <c r="N465" s="33">
        <v>654</v>
      </c>
      <c r="O465" s="47">
        <v>24</v>
      </c>
      <c r="P465" s="33">
        <v>91.47</v>
      </c>
      <c r="Q465" s="47">
        <v>56.59</v>
      </c>
      <c r="R465" s="33">
        <v>12.91</v>
      </c>
      <c r="S465" s="33">
        <v>81.36</v>
      </c>
      <c r="T465" s="33">
        <v>61.32</v>
      </c>
      <c r="U465" s="33">
        <v>12</v>
      </c>
      <c r="V465" s="56">
        <v>28.62</v>
      </c>
      <c r="W465" s="38">
        <v>28.62</v>
      </c>
      <c r="X465" s="36">
        <v>9.58</v>
      </c>
      <c r="Y465" s="41">
        <v>46.49</v>
      </c>
      <c r="Z465" s="45">
        <v>94.54</v>
      </c>
      <c r="AA465" s="39">
        <v>646.6</v>
      </c>
      <c r="AB465" s="36">
        <v>198.8</v>
      </c>
      <c r="AC465" s="36">
        <v>16.809999999999999</v>
      </c>
      <c r="AD465" s="41">
        <v>33.340000000000003</v>
      </c>
      <c r="AE465" s="39">
        <v>185.5</v>
      </c>
      <c r="AG465" s="86">
        <v>2021</v>
      </c>
      <c r="AH465" s="86"/>
      <c r="AI465" s="87">
        <f t="shared" si="102"/>
        <v>324.95999999999998</v>
      </c>
      <c r="AJ465" s="88">
        <f t="shared" si="103"/>
        <v>394.03500000000003</v>
      </c>
      <c r="AK465" s="89">
        <f t="shared" si="104"/>
        <v>254.99142857142857</v>
      </c>
      <c r="AL465" s="90">
        <f t="shared" si="105"/>
        <v>187.96793103448277</v>
      </c>
      <c r="AN465" s="86">
        <v>2021</v>
      </c>
      <c r="AO465" s="91">
        <f t="shared" si="98"/>
        <v>-6.6264565895288886E-3</v>
      </c>
      <c r="AP465" s="92">
        <f t="shared" si="99"/>
        <v>5.3929219485578687E-3</v>
      </c>
      <c r="AQ465" s="93">
        <f t="shared" si="100"/>
        <v>3.6415789886495419E-3</v>
      </c>
      <c r="AR465" s="94">
        <f t="shared" si="101"/>
        <v>4.2175205968736319E-3</v>
      </c>
      <c r="AS465" s="7">
        <f t="shared" si="106"/>
        <v>3.3661764063279516E-3</v>
      </c>
      <c r="AU465" s="86">
        <v>2021</v>
      </c>
      <c r="AV465" s="91">
        <f t="shared" si="107"/>
        <v>-8.0586080586080178E-3</v>
      </c>
      <c r="AW465" s="92">
        <f t="shared" si="108"/>
        <v>8.6306197151852903E-3</v>
      </c>
      <c r="AX465" s="93">
        <f t="shared" si="109"/>
        <v>9.4672548354256519E-3</v>
      </c>
      <c r="AY465" s="94">
        <f t="shared" si="110"/>
        <v>8.9491959605535621E-3</v>
      </c>
      <c r="AZ465" s="7">
        <f t="shared" si="111"/>
        <v>-2.1395793614040442E-3</v>
      </c>
    </row>
    <row r="466" spans="1:52" x14ac:dyDescent="0.25">
      <c r="A466" s="7">
        <v>464</v>
      </c>
      <c r="B466" s="82">
        <v>6658.95</v>
      </c>
      <c r="C466" s="43">
        <v>659.7</v>
      </c>
      <c r="D466" s="35">
        <v>369.3</v>
      </c>
      <c r="E466" s="41">
        <v>1328</v>
      </c>
      <c r="F466" s="36">
        <v>111.38</v>
      </c>
      <c r="G466" s="39">
        <v>140.52000000000001</v>
      </c>
      <c r="H466" s="45">
        <v>169.7</v>
      </c>
      <c r="I466" s="36">
        <v>110.6</v>
      </c>
      <c r="J466" s="36">
        <v>44.22</v>
      </c>
      <c r="K466" s="46">
        <v>118.64</v>
      </c>
      <c r="L466" s="36">
        <v>83.49</v>
      </c>
      <c r="M466" s="47">
        <v>57.59</v>
      </c>
      <c r="N466" s="33">
        <v>661.5</v>
      </c>
      <c r="O466" s="47">
        <v>23.74</v>
      </c>
      <c r="P466" s="33">
        <v>91.26</v>
      </c>
      <c r="Q466" s="47">
        <v>56.22</v>
      </c>
      <c r="R466" s="33">
        <v>12.84</v>
      </c>
      <c r="S466" s="33">
        <v>81.739999999999995</v>
      </c>
      <c r="T466" s="33">
        <v>60.11</v>
      </c>
      <c r="U466" s="33">
        <v>12.1</v>
      </c>
      <c r="V466" s="56">
        <v>28.35</v>
      </c>
      <c r="W466" s="38">
        <v>28.35</v>
      </c>
      <c r="X466" s="36">
        <v>9.61</v>
      </c>
      <c r="Y466" s="41">
        <v>46.96</v>
      </c>
      <c r="Z466" s="45">
        <v>91.98</v>
      </c>
      <c r="AA466" s="39">
        <v>643.6</v>
      </c>
      <c r="AB466" s="36">
        <v>197.8</v>
      </c>
      <c r="AC466" s="36">
        <v>16.88</v>
      </c>
      <c r="AD466" s="41">
        <v>33.58</v>
      </c>
      <c r="AE466" s="39">
        <v>184.3</v>
      </c>
      <c r="AG466" s="86">
        <v>2021</v>
      </c>
      <c r="AH466" s="86"/>
      <c r="AI466" s="87">
        <f t="shared" si="102"/>
        <v>322.80666666666667</v>
      </c>
      <c r="AJ466" s="88">
        <f t="shared" si="103"/>
        <v>396.16</v>
      </c>
      <c r="AK466" s="89">
        <f t="shared" si="104"/>
        <v>255.92000000000002</v>
      </c>
      <c r="AL466" s="90">
        <f t="shared" si="105"/>
        <v>188.76068965517243</v>
      </c>
      <c r="AN466" s="86">
        <v>2021</v>
      </c>
      <c r="AO466" s="91">
        <f t="shared" si="98"/>
        <v>8.3951178207803522E-3</v>
      </c>
      <c r="AP466" s="92">
        <f t="shared" si="99"/>
        <v>1.5776453957996768E-2</v>
      </c>
      <c r="AQ466" s="93">
        <f t="shared" si="100"/>
        <v>1.3369133211271181E-2</v>
      </c>
      <c r="AR466" s="94">
        <f t="shared" si="101"/>
        <v>1.3286299382907639E-2</v>
      </c>
      <c r="AS466" s="7">
        <f t="shared" si="106"/>
        <v>8.5899428588591016E-3</v>
      </c>
      <c r="AU466" s="86">
        <v>2021</v>
      </c>
      <c r="AV466" s="91">
        <f t="shared" si="107"/>
        <v>-6.6264565895288886E-3</v>
      </c>
      <c r="AW466" s="92">
        <f t="shared" si="108"/>
        <v>5.3929219485578687E-3</v>
      </c>
      <c r="AX466" s="93">
        <f t="shared" si="109"/>
        <v>3.6415789886495419E-3</v>
      </c>
      <c r="AY466" s="94">
        <f t="shared" si="110"/>
        <v>4.2175205968736319E-3</v>
      </c>
      <c r="AZ466" s="7">
        <f t="shared" si="111"/>
        <v>3.3661764063279516E-3</v>
      </c>
    </row>
    <row r="467" spans="1:52" x14ac:dyDescent="0.25">
      <c r="A467" s="7">
        <v>465</v>
      </c>
      <c r="B467" s="82">
        <v>6716.15</v>
      </c>
      <c r="C467" s="43">
        <v>667.3</v>
      </c>
      <c r="D467" s="35">
        <v>388.05</v>
      </c>
      <c r="E467" s="41">
        <v>1358</v>
      </c>
      <c r="F467" s="36">
        <v>109.78</v>
      </c>
      <c r="G467" s="39">
        <v>141.80000000000001</v>
      </c>
      <c r="H467" s="45">
        <v>171.44</v>
      </c>
      <c r="I467" s="36">
        <v>110.52</v>
      </c>
      <c r="J467" s="36">
        <v>43.81</v>
      </c>
      <c r="K467" s="46">
        <v>118.25</v>
      </c>
      <c r="L467" s="36">
        <v>84.65</v>
      </c>
      <c r="M467" s="47">
        <v>57.71</v>
      </c>
      <c r="N467" s="33">
        <v>667</v>
      </c>
      <c r="O467" s="47">
        <v>23.95</v>
      </c>
      <c r="P467" s="33">
        <v>90.77</v>
      </c>
      <c r="Q467" s="47">
        <v>56.13</v>
      </c>
      <c r="R467" s="33">
        <v>12.95</v>
      </c>
      <c r="S467" s="33">
        <v>81.5</v>
      </c>
      <c r="T467" s="33">
        <v>60.35</v>
      </c>
      <c r="U467" s="33">
        <v>12.16</v>
      </c>
      <c r="V467" s="56">
        <v>28.5</v>
      </c>
      <c r="W467" s="38">
        <v>28.5</v>
      </c>
      <c r="X467" s="36">
        <v>9.67</v>
      </c>
      <c r="Y467" s="41">
        <v>46.67</v>
      </c>
      <c r="Z467" s="45">
        <v>93.04</v>
      </c>
      <c r="AA467" s="39">
        <v>646.1</v>
      </c>
      <c r="AB467" s="36">
        <v>199.45</v>
      </c>
      <c r="AC467" s="36">
        <v>16.850000000000001</v>
      </c>
      <c r="AD467" s="41">
        <v>33.24</v>
      </c>
      <c r="AE467" s="39">
        <v>188.65</v>
      </c>
      <c r="AG467" s="86">
        <v>2021</v>
      </c>
      <c r="AH467" s="86"/>
      <c r="AI467" s="87">
        <f t="shared" si="102"/>
        <v>325.51666666666671</v>
      </c>
      <c r="AJ467" s="88">
        <f t="shared" si="103"/>
        <v>402.41</v>
      </c>
      <c r="AK467" s="89">
        <f t="shared" si="104"/>
        <v>259.34142857142854</v>
      </c>
      <c r="AL467" s="90">
        <f t="shared" si="105"/>
        <v>191.26862068965517</v>
      </c>
      <c r="AN467" s="86">
        <v>2021</v>
      </c>
      <c r="AO467" s="91">
        <f t="shared" si="98"/>
        <v>-8.6017101018893375E-3</v>
      </c>
      <c r="AP467" s="92">
        <f t="shared" si="99"/>
        <v>-9.1076265500359428E-3</v>
      </c>
      <c r="AQ467" s="93">
        <f t="shared" si="100"/>
        <v>-8.047857485168234E-3</v>
      </c>
      <c r="AR467" s="94">
        <f t="shared" si="101"/>
        <v>-8.2462108715129576E-3</v>
      </c>
      <c r="AS467" s="7">
        <f t="shared" si="106"/>
        <v>-1.3147413324598063E-3</v>
      </c>
      <c r="AU467" s="86">
        <v>2021</v>
      </c>
      <c r="AV467" s="91">
        <f t="shared" si="107"/>
        <v>8.3951178207803522E-3</v>
      </c>
      <c r="AW467" s="92">
        <f t="shared" si="108"/>
        <v>1.5776453957996768E-2</v>
      </c>
      <c r="AX467" s="93">
        <f t="shared" si="109"/>
        <v>1.3369133211271181E-2</v>
      </c>
      <c r="AY467" s="94">
        <f t="shared" si="110"/>
        <v>1.3286299382907639E-2</v>
      </c>
      <c r="AZ467" s="7">
        <f t="shared" si="111"/>
        <v>8.5899428588591016E-3</v>
      </c>
    </row>
    <row r="468" spans="1:52" x14ac:dyDescent="0.25">
      <c r="A468" s="7">
        <v>466</v>
      </c>
      <c r="B468" s="82">
        <v>6707.32</v>
      </c>
      <c r="C468" s="43">
        <v>659.8</v>
      </c>
      <c r="D468" s="35">
        <v>383.85</v>
      </c>
      <c r="E468" s="41">
        <v>1344</v>
      </c>
      <c r="F468" s="36">
        <v>108.08</v>
      </c>
      <c r="G468" s="39">
        <v>140.6</v>
      </c>
      <c r="H468" s="45">
        <v>170.94</v>
      </c>
      <c r="I468" s="36">
        <v>107.76</v>
      </c>
      <c r="J468" s="36">
        <v>43.93</v>
      </c>
      <c r="K468" s="46">
        <v>118.12</v>
      </c>
      <c r="L468" s="36">
        <v>85.07</v>
      </c>
      <c r="M468" s="47">
        <v>58.21</v>
      </c>
      <c r="N468" s="33">
        <v>659</v>
      </c>
      <c r="O468" s="47">
        <v>23.93</v>
      </c>
      <c r="P468" s="33">
        <v>89.95</v>
      </c>
      <c r="Q468" s="47">
        <v>56.2</v>
      </c>
      <c r="R468" s="33">
        <v>13.06</v>
      </c>
      <c r="S468" s="33">
        <v>81.319999999999993</v>
      </c>
      <c r="T468" s="33">
        <v>59.88</v>
      </c>
      <c r="U468" s="33">
        <v>12.09</v>
      </c>
      <c r="V468" s="56">
        <v>28.71</v>
      </c>
      <c r="W468" s="38">
        <v>28.71</v>
      </c>
      <c r="X468" s="36">
        <v>9.61</v>
      </c>
      <c r="Y468" s="41">
        <v>46.79</v>
      </c>
      <c r="Z468" s="45">
        <v>93.18</v>
      </c>
      <c r="AA468" s="39">
        <v>640</v>
      </c>
      <c r="AB468" s="36">
        <v>199.7</v>
      </c>
      <c r="AC468" s="36">
        <v>17.48</v>
      </c>
      <c r="AD468" s="41">
        <v>33.53</v>
      </c>
      <c r="AE468" s="39">
        <v>187.55</v>
      </c>
      <c r="AG468" s="86">
        <v>2021</v>
      </c>
      <c r="AH468" s="86"/>
      <c r="AI468" s="87">
        <f t="shared" si="102"/>
        <v>322.7166666666667</v>
      </c>
      <c r="AJ468" s="88">
        <f t="shared" si="103"/>
        <v>398.74500000000006</v>
      </c>
      <c r="AK468" s="89">
        <f t="shared" si="104"/>
        <v>257.25428571428574</v>
      </c>
      <c r="AL468" s="90">
        <f t="shared" si="105"/>
        <v>189.69137931034484</v>
      </c>
      <c r="AN468" s="86">
        <v>2021</v>
      </c>
      <c r="AO468" s="91">
        <f t="shared" si="98"/>
        <v>1.352063213345025E-2</v>
      </c>
      <c r="AP468" s="92">
        <f t="shared" si="99"/>
        <v>7.7911112783022379E-3</v>
      </c>
      <c r="AQ468" s="93">
        <f t="shared" si="100"/>
        <v>7.5772720709913217E-3</v>
      </c>
      <c r="AR468" s="94">
        <f t="shared" si="101"/>
        <v>9.3109497277792316E-3</v>
      </c>
      <c r="AS468" s="7">
        <f t="shared" si="106"/>
        <v>5.7996338328875432E-4</v>
      </c>
      <c r="AU468" s="86">
        <v>2021</v>
      </c>
      <c r="AV468" s="91">
        <f t="shared" si="107"/>
        <v>-8.6017101018893375E-3</v>
      </c>
      <c r="AW468" s="92">
        <f t="shared" si="108"/>
        <v>-9.1076265500359428E-3</v>
      </c>
      <c r="AX468" s="93">
        <f t="shared" si="109"/>
        <v>-8.047857485168234E-3</v>
      </c>
      <c r="AY468" s="94">
        <f t="shared" si="110"/>
        <v>-8.2462108715129576E-3</v>
      </c>
      <c r="AZ468" s="7">
        <f t="shared" si="111"/>
        <v>-1.3147413324598063E-3</v>
      </c>
    </row>
    <row r="469" spans="1:52" x14ac:dyDescent="0.25">
      <c r="A469" s="7">
        <v>467</v>
      </c>
      <c r="B469" s="82">
        <v>6711.21</v>
      </c>
      <c r="C469" s="43">
        <v>665</v>
      </c>
      <c r="D469" s="35">
        <v>390.45</v>
      </c>
      <c r="E469" s="41">
        <v>1349.5</v>
      </c>
      <c r="F469" s="36">
        <v>109.94</v>
      </c>
      <c r="G469" s="39">
        <v>142.84</v>
      </c>
      <c r="H469" s="45">
        <v>172.64</v>
      </c>
      <c r="I469" s="36">
        <v>112.46</v>
      </c>
      <c r="J469" s="36">
        <v>43.75</v>
      </c>
      <c r="K469" s="46">
        <v>118.53</v>
      </c>
      <c r="L469" s="36">
        <v>85.18</v>
      </c>
      <c r="M469" s="47">
        <v>58.18</v>
      </c>
      <c r="N469" s="33">
        <v>667</v>
      </c>
      <c r="O469" s="47">
        <v>24.45</v>
      </c>
      <c r="P469" s="33">
        <v>91.65</v>
      </c>
      <c r="Q469" s="47">
        <v>56.22</v>
      </c>
      <c r="R469" s="33">
        <v>13.04</v>
      </c>
      <c r="S469" s="33">
        <v>81.34</v>
      </c>
      <c r="T469" s="33">
        <v>60.11</v>
      </c>
      <c r="U469" s="33">
        <v>12.19</v>
      </c>
      <c r="V469" s="56">
        <v>28.72</v>
      </c>
      <c r="W469" s="38">
        <v>28.72</v>
      </c>
      <c r="X469" s="36">
        <v>9.44</v>
      </c>
      <c r="Y469" s="41">
        <v>47.14</v>
      </c>
      <c r="Z469" s="45">
        <v>94</v>
      </c>
      <c r="AA469" s="39">
        <v>648.79999999999995</v>
      </c>
      <c r="AB469" s="36">
        <v>200.6</v>
      </c>
      <c r="AC469" s="36">
        <v>17.55</v>
      </c>
      <c r="AD469" s="41">
        <v>33.229999999999997</v>
      </c>
      <c r="AE469" s="39">
        <v>189.6</v>
      </c>
      <c r="AG469" s="86">
        <v>2021</v>
      </c>
      <c r="AH469" s="86"/>
      <c r="AI469" s="87">
        <f t="shared" si="102"/>
        <v>327.08</v>
      </c>
      <c r="AJ469" s="88">
        <f t="shared" si="103"/>
        <v>401.85166666666669</v>
      </c>
      <c r="AK469" s="89">
        <f t="shared" si="104"/>
        <v>259.20357142857142</v>
      </c>
      <c r="AL469" s="90">
        <f t="shared" si="105"/>
        <v>191.45758620689656</v>
      </c>
      <c r="AN469" s="86">
        <v>2021</v>
      </c>
      <c r="AO469" s="91">
        <f t="shared" si="98"/>
        <v>1.1108393461334962E-3</v>
      </c>
      <c r="AP469" s="92">
        <f t="shared" si="99"/>
        <v>-5.2672835333105444E-3</v>
      </c>
      <c r="AQ469" s="93">
        <f t="shared" si="100"/>
        <v>-4.3622635270127641E-3</v>
      </c>
      <c r="AR469" s="94">
        <f t="shared" si="101"/>
        <v>-4.4126096173277996E-3</v>
      </c>
      <c r="AS469" s="7">
        <f t="shared" si="106"/>
        <v>3.076941415929413E-3</v>
      </c>
      <c r="AU469" s="86">
        <v>2021</v>
      </c>
      <c r="AV469" s="91">
        <f t="shared" si="107"/>
        <v>1.352063213345025E-2</v>
      </c>
      <c r="AW469" s="92">
        <f t="shared" si="108"/>
        <v>7.7911112783022379E-3</v>
      </c>
      <c r="AX469" s="93">
        <f t="shared" si="109"/>
        <v>7.5772720709913217E-3</v>
      </c>
      <c r="AY469" s="94">
        <f t="shared" si="110"/>
        <v>9.3109497277792316E-3</v>
      </c>
      <c r="AZ469" s="7">
        <f t="shared" si="111"/>
        <v>5.7996338328875432E-4</v>
      </c>
    </row>
    <row r="470" spans="1:52" x14ac:dyDescent="0.25">
      <c r="A470" s="7">
        <v>468</v>
      </c>
      <c r="B470" s="82">
        <v>6731.86</v>
      </c>
      <c r="C470" s="43">
        <v>664.3</v>
      </c>
      <c r="D470" s="35">
        <v>388.35</v>
      </c>
      <c r="E470" s="41">
        <v>1335</v>
      </c>
      <c r="F470" s="36">
        <v>110</v>
      </c>
      <c r="G470" s="39">
        <v>146.28</v>
      </c>
      <c r="H470" s="45">
        <v>169.92</v>
      </c>
      <c r="I470" s="36">
        <v>112</v>
      </c>
      <c r="J470" s="36">
        <v>43.64</v>
      </c>
      <c r="K470" s="46">
        <v>119.44</v>
      </c>
      <c r="L470" s="36">
        <v>85.3</v>
      </c>
      <c r="M470" s="47">
        <v>57.82</v>
      </c>
      <c r="N470" s="33">
        <v>662</v>
      </c>
      <c r="O470" s="47">
        <v>24.41</v>
      </c>
      <c r="P470" s="33">
        <v>91.69</v>
      </c>
      <c r="Q470" s="47">
        <v>55.86</v>
      </c>
      <c r="R470" s="33">
        <v>12.97</v>
      </c>
      <c r="S470" s="33">
        <v>80.98</v>
      </c>
      <c r="T470" s="33">
        <v>60.35</v>
      </c>
      <c r="U470" s="33">
        <v>12.33</v>
      </c>
      <c r="V470" s="56">
        <v>28.56</v>
      </c>
      <c r="W470" s="38">
        <v>28.56</v>
      </c>
      <c r="X470" s="36">
        <v>9.52</v>
      </c>
      <c r="Y470" s="41">
        <v>47.23</v>
      </c>
      <c r="Z470" s="45">
        <v>94.3</v>
      </c>
      <c r="AA470" s="39">
        <v>648</v>
      </c>
      <c r="AB470" s="36">
        <v>199.5</v>
      </c>
      <c r="AC470" s="36">
        <v>17.559999999999999</v>
      </c>
      <c r="AD470" s="41">
        <v>33.85</v>
      </c>
      <c r="AE470" s="39">
        <v>188.05</v>
      </c>
      <c r="AG470" s="86">
        <v>2021</v>
      </c>
      <c r="AH470" s="86"/>
      <c r="AI470" s="87">
        <f t="shared" si="102"/>
        <v>327.44333333333333</v>
      </c>
      <c r="AJ470" s="88">
        <f t="shared" si="103"/>
        <v>399.73499999999996</v>
      </c>
      <c r="AK470" s="89">
        <f t="shared" si="104"/>
        <v>258.07285714285712</v>
      </c>
      <c r="AL470" s="90">
        <f t="shared" si="105"/>
        <v>190.61275862068965</v>
      </c>
      <c r="AN470" s="86">
        <v>2021</v>
      </c>
      <c r="AO470" s="91">
        <f t="shared" si="98"/>
        <v>1.7071656164425322E-2</v>
      </c>
      <c r="AP470" s="92">
        <f t="shared" si="99"/>
        <v>2.0021597641771284E-2</v>
      </c>
      <c r="AQ470" s="93">
        <f t="shared" si="100"/>
        <v>1.6105640156987861E-2</v>
      </c>
      <c r="AR470" s="94">
        <f t="shared" si="101"/>
        <v>1.4269768821785272E-2</v>
      </c>
      <c r="AS470" s="7">
        <f t="shared" si="106"/>
        <v>2.8105159643842972E-3</v>
      </c>
      <c r="AU470" s="86">
        <v>2021</v>
      </c>
      <c r="AV470" s="91">
        <f t="shared" si="107"/>
        <v>1.1108393461334962E-3</v>
      </c>
      <c r="AW470" s="92">
        <f t="shared" si="108"/>
        <v>-5.2672835333105444E-3</v>
      </c>
      <c r="AX470" s="93">
        <f t="shared" si="109"/>
        <v>-4.3622635270127641E-3</v>
      </c>
      <c r="AY470" s="94">
        <f t="shared" si="110"/>
        <v>-4.4126096173277996E-3</v>
      </c>
      <c r="AZ470" s="7">
        <f t="shared" si="111"/>
        <v>3.076941415929413E-3</v>
      </c>
    </row>
    <row r="471" spans="1:52" x14ac:dyDescent="0.25">
      <c r="A471" s="7">
        <v>469</v>
      </c>
      <c r="B471" s="82">
        <v>6750.78</v>
      </c>
      <c r="C471" s="43">
        <v>671.7</v>
      </c>
      <c r="D471" s="35">
        <v>393.45</v>
      </c>
      <c r="E471" s="41">
        <v>1363.5</v>
      </c>
      <c r="F471" s="36">
        <v>112</v>
      </c>
      <c r="G471" s="39">
        <v>148.9</v>
      </c>
      <c r="H471" s="45">
        <v>172.86</v>
      </c>
      <c r="I471" s="36">
        <v>114.08</v>
      </c>
      <c r="J471" s="36">
        <v>43.3</v>
      </c>
      <c r="K471" s="46">
        <v>118.68</v>
      </c>
      <c r="L471" s="36">
        <v>85.52</v>
      </c>
      <c r="M471" s="47">
        <v>57.46</v>
      </c>
      <c r="N471" s="33">
        <v>672.5</v>
      </c>
      <c r="O471" s="47">
        <v>24.42</v>
      </c>
      <c r="P471" s="33">
        <v>91.67</v>
      </c>
      <c r="Q471" s="47">
        <v>56.04</v>
      </c>
      <c r="R471" s="33">
        <v>12.95</v>
      </c>
      <c r="S471" s="33">
        <v>80.52</v>
      </c>
      <c r="T471" s="33">
        <v>60.89</v>
      </c>
      <c r="U471" s="33">
        <v>12.39</v>
      </c>
      <c r="V471" s="56">
        <v>28.34</v>
      </c>
      <c r="W471" s="38">
        <v>28.34</v>
      </c>
      <c r="X471" s="36">
        <v>9.43</v>
      </c>
      <c r="Y471" s="41">
        <v>50</v>
      </c>
      <c r="Z471" s="45">
        <v>95.28</v>
      </c>
      <c r="AA471" s="39">
        <v>650.9</v>
      </c>
      <c r="AB471" s="36">
        <v>201.1</v>
      </c>
      <c r="AC471" s="36">
        <v>17.3</v>
      </c>
      <c r="AD471" s="41">
        <v>33.83</v>
      </c>
      <c r="AE471" s="39">
        <v>199.3</v>
      </c>
      <c r="AG471" s="86">
        <v>2021</v>
      </c>
      <c r="AH471" s="86"/>
      <c r="AI471" s="87">
        <f t="shared" si="102"/>
        <v>333.0333333333333</v>
      </c>
      <c r="AJ471" s="88">
        <f t="shared" si="103"/>
        <v>407.7383333333334</v>
      </c>
      <c r="AK471" s="89">
        <f t="shared" si="104"/>
        <v>262.22928571428571</v>
      </c>
      <c r="AL471" s="90">
        <f t="shared" si="105"/>
        <v>193.33275862068965</v>
      </c>
      <c r="AN471" s="86">
        <v>2021</v>
      </c>
      <c r="AO471" s="91">
        <f t="shared" si="98"/>
        <v>-7.0063056751063456E-4</v>
      </c>
      <c r="AP471" s="92">
        <f t="shared" si="99"/>
        <v>2.7672976541328882E-3</v>
      </c>
      <c r="AQ471" s="93">
        <f t="shared" si="100"/>
        <v>5.3905932921301733E-3</v>
      </c>
      <c r="AR471" s="94">
        <f t="shared" si="101"/>
        <v>4.2663622662374731E-3</v>
      </c>
      <c r="AS471" s="7">
        <f t="shared" si="106"/>
        <v>-3.3329481926532933E-4</v>
      </c>
      <c r="AU471" s="86">
        <v>2021</v>
      </c>
      <c r="AV471" s="91">
        <f t="shared" si="107"/>
        <v>1.7071656164425322E-2</v>
      </c>
      <c r="AW471" s="92">
        <f t="shared" si="108"/>
        <v>2.0021597641771284E-2</v>
      </c>
      <c r="AX471" s="93">
        <f t="shared" si="109"/>
        <v>1.6105640156987861E-2</v>
      </c>
      <c r="AY471" s="94">
        <f t="shared" si="110"/>
        <v>1.4269768821785272E-2</v>
      </c>
      <c r="AZ471" s="7">
        <f t="shared" si="111"/>
        <v>2.8105159643842972E-3</v>
      </c>
    </row>
    <row r="472" spans="1:52" x14ac:dyDescent="0.25">
      <c r="A472" s="7">
        <v>470</v>
      </c>
      <c r="B472" s="82">
        <v>6748.53</v>
      </c>
      <c r="C472" s="43">
        <v>677.2</v>
      </c>
      <c r="D472" s="35">
        <v>394.95</v>
      </c>
      <c r="E472" s="41">
        <v>1370.5</v>
      </c>
      <c r="F472" s="36">
        <v>110.6</v>
      </c>
      <c r="G472" s="39">
        <v>148.9</v>
      </c>
      <c r="H472" s="45">
        <v>178.9</v>
      </c>
      <c r="I472" s="36">
        <v>116.04</v>
      </c>
      <c r="J472" s="36">
        <v>43.37</v>
      </c>
      <c r="K472" s="46">
        <v>119.21</v>
      </c>
      <c r="L472" s="36">
        <v>85.96</v>
      </c>
      <c r="M472" s="47">
        <v>57.9</v>
      </c>
      <c r="N472" s="33">
        <v>677.5</v>
      </c>
      <c r="O472" s="47">
        <v>25.16</v>
      </c>
      <c r="P472" s="33">
        <v>92.37</v>
      </c>
      <c r="Q472" s="47">
        <v>56.35</v>
      </c>
      <c r="R472" s="33">
        <v>13.04</v>
      </c>
      <c r="S472" s="33">
        <v>79.66</v>
      </c>
      <c r="T472" s="33">
        <v>59.56</v>
      </c>
      <c r="U472" s="33">
        <v>12.3</v>
      </c>
      <c r="V472" s="56">
        <v>28.84</v>
      </c>
      <c r="W472" s="38">
        <v>28.84</v>
      </c>
      <c r="X472" s="36">
        <v>9.44</v>
      </c>
      <c r="Y472" s="41">
        <v>50.38</v>
      </c>
      <c r="Z472" s="45">
        <v>94.24</v>
      </c>
      <c r="AA472" s="39">
        <v>648.20000000000005</v>
      </c>
      <c r="AB472" s="36">
        <v>198.7</v>
      </c>
      <c r="AC472" s="36">
        <v>17.239999999999998</v>
      </c>
      <c r="AD472" s="41">
        <v>33.92</v>
      </c>
      <c r="AE472" s="39">
        <v>201.3</v>
      </c>
      <c r="AG472" s="86">
        <v>2021</v>
      </c>
      <c r="AH472" s="86"/>
      <c r="AI472" s="87">
        <f t="shared" si="102"/>
        <v>332.8</v>
      </c>
      <c r="AJ472" s="88">
        <f t="shared" si="103"/>
        <v>408.86666666666679</v>
      </c>
      <c r="AK472" s="89">
        <f t="shared" si="104"/>
        <v>263.64285714285722</v>
      </c>
      <c r="AL472" s="90">
        <f t="shared" si="105"/>
        <v>194.15758620689655</v>
      </c>
      <c r="AN472" s="86">
        <v>2021</v>
      </c>
      <c r="AO472" s="91">
        <f t="shared" si="98"/>
        <v>6.3501602564101176E-3</v>
      </c>
      <c r="AP472" s="92">
        <f t="shared" si="99"/>
        <v>8.5194847546058456E-3</v>
      </c>
      <c r="AQ472" s="93">
        <f t="shared" si="100"/>
        <v>1.005147656461633E-2</v>
      </c>
      <c r="AR472" s="94">
        <f t="shared" si="101"/>
        <v>9.0061929786859046E-3</v>
      </c>
      <c r="AS472" s="7">
        <f t="shared" si="106"/>
        <v>1.643469022142598E-2</v>
      </c>
      <c r="AU472" s="86">
        <v>2021</v>
      </c>
      <c r="AV472" s="91">
        <f t="shared" si="107"/>
        <v>-7.0063056751063456E-4</v>
      </c>
      <c r="AW472" s="92">
        <f t="shared" si="108"/>
        <v>2.7672976541328882E-3</v>
      </c>
      <c r="AX472" s="93">
        <f t="shared" si="109"/>
        <v>5.3905932921301733E-3</v>
      </c>
      <c r="AY472" s="94">
        <f t="shared" si="110"/>
        <v>4.2663622662374731E-3</v>
      </c>
      <c r="AZ472" s="7">
        <f t="shared" si="111"/>
        <v>-3.3329481926532933E-4</v>
      </c>
    </row>
    <row r="473" spans="1:52" x14ac:dyDescent="0.25">
      <c r="A473" s="7">
        <v>471</v>
      </c>
      <c r="B473" s="82">
        <v>6859.44</v>
      </c>
      <c r="C473" s="43">
        <v>683.4</v>
      </c>
      <c r="D473" s="35">
        <v>398.2</v>
      </c>
      <c r="E473" s="41">
        <v>1385</v>
      </c>
      <c r="F473" s="36">
        <v>109.66</v>
      </c>
      <c r="G473" s="39">
        <v>149.04</v>
      </c>
      <c r="H473" s="45">
        <v>183.78</v>
      </c>
      <c r="I473" s="36">
        <v>115.02</v>
      </c>
      <c r="J473" s="36">
        <v>43.53</v>
      </c>
      <c r="K473" s="46">
        <v>119.9</v>
      </c>
      <c r="L473" s="36">
        <v>87.82</v>
      </c>
      <c r="M473" s="47">
        <v>59.67</v>
      </c>
      <c r="N473" s="33">
        <v>682.5</v>
      </c>
      <c r="O473" s="47">
        <v>25.31</v>
      </c>
      <c r="P473" s="33">
        <v>93.91</v>
      </c>
      <c r="Q473" s="47">
        <v>56.95</v>
      </c>
      <c r="R473" s="33">
        <v>13.2</v>
      </c>
      <c r="S473" s="33">
        <v>79.92</v>
      </c>
      <c r="T473" s="33">
        <v>60.96</v>
      </c>
      <c r="U473" s="33">
        <v>12.4</v>
      </c>
      <c r="V473" s="56">
        <v>29.43</v>
      </c>
      <c r="W473" s="38">
        <v>29.43</v>
      </c>
      <c r="X473" s="36">
        <v>9.56</v>
      </c>
      <c r="Y473" s="41">
        <v>50.62</v>
      </c>
      <c r="Z473" s="45">
        <v>95.56</v>
      </c>
      <c r="AA473" s="39">
        <v>651.79999999999995</v>
      </c>
      <c r="AB473" s="36">
        <v>199.65</v>
      </c>
      <c r="AC473" s="36">
        <v>17.420000000000002</v>
      </c>
      <c r="AD473" s="41">
        <v>33.74</v>
      </c>
      <c r="AE473" s="39">
        <v>203.9</v>
      </c>
      <c r="AG473" s="86">
        <v>2021</v>
      </c>
      <c r="AH473" s="86"/>
      <c r="AI473" s="87">
        <f t="shared" si="102"/>
        <v>334.9133333333333</v>
      </c>
      <c r="AJ473" s="88">
        <f t="shared" si="103"/>
        <v>412.34999999999997</v>
      </c>
      <c r="AK473" s="89">
        <f t="shared" si="104"/>
        <v>266.29285714285714</v>
      </c>
      <c r="AL473" s="90">
        <f t="shared" si="105"/>
        <v>195.90620689655171</v>
      </c>
      <c r="AN473" s="86">
        <v>2021</v>
      </c>
      <c r="AO473" s="91">
        <f t="shared" si="98"/>
        <v>-4.8171666301728422E-3</v>
      </c>
      <c r="AP473" s="92">
        <f t="shared" si="99"/>
        <v>3.9610363364456962E-3</v>
      </c>
      <c r="AQ473" s="93">
        <f t="shared" si="100"/>
        <v>3.8732866607653995E-3</v>
      </c>
      <c r="AR473" s="94">
        <f t="shared" si="101"/>
        <v>2.267094739213953E-3</v>
      </c>
      <c r="AS473" s="7">
        <f t="shared" si="106"/>
        <v>2.9521360344284668E-3</v>
      </c>
      <c r="AU473" s="86">
        <v>2021</v>
      </c>
      <c r="AV473" s="91">
        <f t="shared" si="107"/>
        <v>6.3501602564101176E-3</v>
      </c>
      <c r="AW473" s="92">
        <f t="shared" si="108"/>
        <v>8.5194847546058456E-3</v>
      </c>
      <c r="AX473" s="93">
        <f t="shared" si="109"/>
        <v>1.005147656461633E-2</v>
      </c>
      <c r="AY473" s="94">
        <f t="shared" si="110"/>
        <v>9.0061929786859046E-3</v>
      </c>
      <c r="AZ473" s="7">
        <f t="shared" si="111"/>
        <v>1.643469022142598E-2</v>
      </c>
    </row>
    <row r="474" spans="1:52" x14ac:dyDescent="0.25">
      <c r="A474" s="7">
        <v>472</v>
      </c>
      <c r="B474" s="82">
        <v>6879.69</v>
      </c>
      <c r="C474" s="43">
        <v>684.8</v>
      </c>
      <c r="D474" s="35">
        <v>400</v>
      </c>
      <c r="E474" s="41">
        <v>1398.5</v>
      </c>
      <c r="F474" s="36">
        <v>110.3</v>
      </c>
      <c r="G474" s="39">
        <v>150.19999999999999</v>
      </c>
      <c r="H474" s="45">
        <v>184.74</v>
      </c>
      <c r="I474" s="36">
        <v>115.18</v>
      </c>
      <c r="J474" s="36">
        <v>43.68</v>
      </c>
      <c r="K474" s="46">
        <v>120.43</v>
      </c>
      <c r="L474" s="36">
        <v>89.12</v>
      </c>
      <c r="M474" s="47">
        <v>59.43</v>
      </c>
      <c r="N474" s="33">
        <v>673.5</v>
      </c>
      <c r="O474" s="47">
        <v>25.59</v>
      </c>
      <c r="P474" s="33">
        <v>93.9</v>
      </c>
      <c r="Q474" s="47">
        <v>57.23</v>
      </c>
      <c r="R474" s="33">
        <v>13.23</v>
      </c>
      <c r="S474" s="33">
        <v>80.680000000000007</v>
      </c>
      <c r="T474" s="33">
        <v>61.19</v>
      </c>
      <c r="U474" s="33">
        <v>12.49</v>
      </c>
      <c r="V474" s="56">
        <v>29.36</v>
      </c>
      <c r="W474" s="38">
        <v>29.36</v>
      </c>
      <c r="X474" s="36">
        <v>9.5399999999999991</v>
      </c>
      <c r="Y474" s="41">
        <v>51.91</v>
      </c>
      <c r="Z474" s="45">
        <v>97.06</v>
      </c>
      <c r="AA474" s="39">
        <v>642.6</v>
      </c>
      <c r="AB474" s="36">
        <v>202</v>
      </c>
      <c r="AC474" s="36">
        <v>17.45</v>
      </c>
      <c r="AD474" s="41">
        <v>33.590000000000003</v>
      </c>
      <c r="AE474" s="39">
        <v>207.1</v>
      </c>
      <c r="AG474" s="86">
        <v>2021</v>
      </c>
      <c r="AH474" s="86"/>
      <c r="AI474" s="87">
        <f t="shared" si="102"/>
        <v>333.3</v>
      </c>
      <c r="AJ474" s="88">
        <f t="shared" si="103"/>
        <v>413.98333333333335</v>
      </c>
      <c r="AK474" s="89">
        <f t="shared" si="104"/>
        <v>267.32428571428568</v>
      </c>
      <c r="AL474" s="90">
        <f t="shared" si="105"/>
        <v>196.35034482758624</v>
      </c>
      <c r="AN474" s="86">
        <v>2021</v>
      </c>
      <c r="AO474" s="91">
        <f t="shared" si="98"/>
        <v>9.2209220922091911E-3</v>
      </c>
      <c r="AP474" s="92">
        <f t="shared" si="99"/>
        <v>1.2637384757840257E-2</v>
      </c>
      <c r="AQ474" s="93">
        <f t="shared" si="100"/>
        <v>9.6004317923123438E-3</v>
      </c>
      <c r="AR474" s="94">
        <f t="shared" si="101"/>
        <v>7.1845539991852283E-3</v>
      </c>
      <c r="AS474" s="7">
        <f t="shared" si="106"/>
        <v>5.5322260159978726E-3</v>
      </c>
      <c r="AU474" s="86">
        <v>2021</v>
      </c>
      <c r="AV474" s="91">
        <f t="shared" si="107"/>
        <v>-4.8171666301728422E-3</v>
      </c>
      <c r="AW474" s="92">
        <f t="shared" si="108"/>
        <v>3.9610363364456962E-3</v>
      </c>
      <c r="AX474" s="93">
        <f t="shared" si="109"/>
        <v>3.8732866607653995E-3</v>
      </c>
      <c r="AY474" s="94">
        <f t="shared" si="110"/>
        <v>2.267094739213953E-3</v>
      </c>
      <c r="AZ474" s="7">
        <f t="shared" si="111"/>
        <v>2.9521360344284668E-3</v>
      </c>
    </row>
    <row r="475" spans="1:52" x14ac:dyDescent="0.25">
      <c r="A475" s="7">
        <v>473</v>
      </c>
      <c r="B475" s="82">
        <v>6917.75</v>
      </c>
      <c r="C475" s="43">
        <v>682.5</v>
      </c>
      <c r="D475" s="35">
        <v>405.55</v>
      </c>
      <c r="E475" s="41">
        <v>1419</v>
      </c>
      <c r="F475" s="36">
        <v>108</v>
      </c>
      <c r="G475" s="39">
        <v>152.52000000000001</v>
      </c>
      <c r="H475" s="45">
        <v>188.5</v>
      </c>
      <c r="I475" s="36">
        <v>113.98</v>
      </c>
      <c r="J475" s="36">
        <v>42.91</v>
      </c>
      <c r="K475" s="46">
        <v>122.1</v>
      </c>
      <c r="L475" s="36">
        <v>89.75</v>
      </c>
      <c r="M475" s="47">
        <v>59.88</v>
      </c>
      <c r="N475" s="33">
        <v>675</v>
      </c>
      <c r="O475" s="47">
        <v>25.65</v>
      </c>
      <c r="P475" s="33">
        <v>93</v>
      </c>
      <c r="Q475" s="47">
        <v>57.29</v>
      </c>
      <c r="R475" s="33">
        <v>13.29</v>
      </c>
      <c r="S475" s="33">
        <v>81.22</v>
      </c>
      <c r="T475" s="33">
        <v>61.37</v>
      </c>
      <c r="U475" s="33">
        <v>12.46</v>
      </c>
      <c r="V475" s="56">
        <v>29.42</v>
      </c>
      <c r="W475" s="38">
        <v>29.42</v>
      </c>
      <c r="X475" s="36">
        <v>9.52</v>
      </c>
      <c r="Y475" s="41">
        <v>53.09</v>
      </c>
      <c r="Z475" s="45">
        <v>97.84</v>
      </c>
      <c r="AA475" s="39">
        <v>647</v>
      </c>
      <c r="AB475" s="36">
        <v>203.6</v>
      </c>
      <c r="AC475" s="36">
        <v>17.53</v>
      </c>
      <c r="AD475" s="41">
        <v>34.08</v>
      </c>
      <c r="AE475" s="39">
        <v>209.6</v>
      </c>
      <c r="AG475" s="86">
        <v>2021</v>
      </c>
      <c r="AH475" s="86"/>
      <c r="AI475" s="87">
        <f t="shared" si="102"/>
        <v>336.37333333333333</v>
      </c>
      <c r="AJ475" s="88">
        <f t="shared" si="103"/>
        <v>419.21499999999992</v>
      </c>
      <c r="AK475" s="89">
        <f t="shared" si="104"/>
        <v>269.8907142857143</v>
      </c>
      <c r="AL475" s="90">
        <f t="shared" si="105"/>
        <v>197.76103448275867</v>
      </c>
      <c r="AN475" s="86">
        <v>2021</v>
      </c>
      <c r="AO475" s="91">
        <f t="shared" si="98"/>
        <v>5.0142698588869529E-3</v>
      </c>
      <c r="AP475" s="92">
        <f t="shared" si="99"/>
        <v>1.1386361016026343E-2</v>
      </c>
      <c r="AQ475" s="93">
        <f t="shared" si="100"/>
        <v>1.0191956003355943E-2</v>
      </c>
      <c r="AR475" s="94">
        <f t="shared" si="101"/>
        <v>9.8987457868864228E-3</v>
      </c>
      <c r="AS475" s="7">
        <f t="shared" si="106"/>
        <v>6.3980340428607882E-3</v>
      </c>
      <c r="AU475" s="86">
        <v>2021</v>
      </c>
      <c r="AV475" s="91">
        <f t="shared" si="107"/>
        <v>9.2209220922091911E-3</v>
      </c>
      <c r="AW475" s="92">
        <f t="shared" si="108"/>
        <v>1.2637384757840257E-2</v>
      </c>
      <c r="AX475" s="93">
        <f t="shared" si="109"/>
        <v>9.6004317923123438E-3</v>
      </c>
      <c r="AY475" s="94">
        <f t="shared" si="110"/>
        <v>7.1845539991852283E-3</v>
      </c>
      <c r="AZ475" s="7">
        <f t="shared" si="111"/>
        <v>5.5322260159978726E-3</v>
      </c>
    </row>
    <row r="476" spans="1:52" x14ac:dyDescent="0.25">
      <c r="A476" s="7">
        <v>474</v>
      </c>
      <c r="B476" s="82">
        <v>6962.01</v>
      </c>
      <c r="C476" s="43">
        <v>692.5</v>
      </c>
      <c r="D476" s="35">
        <v>408.8</v>
      </c>
      <c r="E476" s="41">
        <v>1441</v>
      </c>
      <c r="F476" s="36">
        <v>109</v>
      </c>
      <c r="G476" s="39">
        <v>153.88</v>
      </c>
      <c r="H476" s="45">
        <v>189.18</v>
      </c>
      <c r="I476" s="36">
        <v>114.6</v>
      </c>
      <c r="J476" s="36">
        <v>43.25</v>
      </c>
      <c r="K476" s="46">
        <v>123.5</v>
      </c>
      <c r="L476" s="36">
        <v>89.2</v>
      </c>
      <c r="M476" s="47">
        <v>59.08</v>
      </c>
      <c r="N476" s="33">
        <v>687</v>
      </c>
      <c r="O476" s="47">
        <v>25.55</v>
      </c>
      <c r="P476" s="33">
        <v>93.27</v>
      </c>
      <c r="Q476" s="47">
        <v>57.26</v>
      </c>
      <c r="R476" s="33">
        <v>13.12</v>
      </c>
      <c r="S476" s="33">
        <v>82.54</v>
      </c>
      <c r="T476" s="33">
        <v>60.87</v>
      </c>
      <c r="U476" s="33">
        <v>12.66</v>
      </c>
      <c r="V476" s="56">
        <v>29.72</v>
      </c>
      <c r="W476" s="38">
        <v>29.72</v>
      </c>
      <c r="X476" s="36">
        <v>9.5</v>
      </c>
      <c r="Y476" s="41">
        <v>54.36</v>
      </c>
      <c r="Z476" s="45">
        <v>96.26</v>
      </c>
      <c r="AA476" s="39">
        <v>649</v>
      </c>
      <c r="AB476" s="36">
        <v>203.7</v>
      </c>
      <c r="AC476" s="36">
        <v>17.63</v>
      </c>
      <c r="AD476" s="41">
        <v>34.39</v>
      </c>
      <c r="AE476" s="39">
        <v>211.3</v>
      </c>
      <c r="AG476" s="86">
        <v>2021</v>
      </c>
      <c r="AH476" s="86"/>
      <c r="AI476" s="87">
        <f t="shared" si="102"/>
        <v>338.06</v>
      </c>
      <c r="AJ476" s="88">
        <f t="shared" si="103"/>
        <v>423.9883333333334</v>
      </c>
      <c r="AK476" s="89">
        <f t="shared" si="104"/>
        <v>272.64142857142861</v>
      </c>
      <c r="AL476" s="90">
        <f t="shared" si="105"/>
        <v>199.71862068965518</v>
      </c>
      <c r="AN476" s="86">
        <v>2021</v>
      </c>
      <c r="AO476" s="91">
        <f t="shared" si="98"/>
        <v>9.4854956713797817E-3</v>
      </c>
      <c r="AP476" s="92">
        <f t="shared" si="99"/>
        <v>1.0802184022358932E-2</v>
      </c>
      <c r="AQ476" s="93">
        <f t="shared" si="100"/>
        <v>1.1016562832395892E-2</v>
      </c>
      <c r="AR476" s="94">
        <f t="shared" si="101"/>
        <v>1.2080789524572373E-2</v>
      </c>
      <c r="AS476" s="7">
        <f t="shared" si="106"/>
        <v>3.1298432492915069E-3</v>
      </c>
      <c r="AU476" s="86">
        <v>2021</v>
      </c>
      <c r="AV476" s="91">
        <f t="shared" si="107"/>
        <v>5.0142698588869529E-3</v>
      </c>
      <c r="AW476" s="92">
        <f t="shared" si="108"/>
        <v>1.1386361016026343E-2</v>
      </c>
      <c r="AX476" s="93">
        <f t="shared" si="109"/>
        <v>1.0191956003355943E-2</v>
      </c>
      <c r="AY476" s="94">
        <f t="shared" si="110"/>
        <v>9.8987457868864228E-3</v>
      </c>
      <c r="AZ476" s="7">
        <f t="shared" si="111"/>
        <v>6.3980340428607882E-3</v>
      </c>
    </row>
    <row r="477" spans="1:52" x14ac:dyDescent="0.25">
      <c r="A477" s="7">
        <v>475</v>
      </c>
      <c r="B477" s="82">
        <v>6983.8</v>
      </c>
      <c r="C477" s="43">
        <v>708.9</v>
      </c>
      <c r="D477" s="35">
        <v>412.8</v>
      </c>
      <c r="E477" s="41">
        <v>1459</v>
      </c>
      <c r="F477" s="36">
        <v>113.9</v>
      </c>
      <c r="G477" s="39">
        <v>153.19999999999999</v>
      </c>
      <c r="H477" s="45">
        <v>187.86</v>
      </c>
      <c r="I477" s="36">
        <v>120.36</v>
      </c>
      <c r="J477" s="36">
        <v>43.41</v>
      </c>
      <c r="K477" s="46">
        <v>123.92</v>
      </c>
      <c r="L477" s="36">
        <v>87.98</v>
      </c>
      <c r="M477" s="47">
        <v>59.51</v>
      </c>
      <c r="N477" s="33">
        <v>695.5</v>
      </c>
      <c r="O477" s="47">
        <v>25.5</v>
      </c>
      <c r="P477" s="33">
        <v>95.56</v>
      </c>
      <c r="Q477" s="47">
        <v>57.35</v>
      </c>
      <c r="R477" s="33">
        <v>13.25</v>
      </c>
      <c r="S477" s="33">
        <v>84.12</v>
      </c>
      <c r="T477" s="33">
        <v>61.07</v>
      </c>
      <c r="U477" s="33">
        <v>12.71</v>
      </c>
      <c r="V477" s="56">
        <v>30</v>
      </c>
      <c r="W477" s="38">
        <v>30</v>
      </c>
      <c r="X477" s="36">
        <v>9.6199999999999992</v>
      </c>
      <c r="Y477" s="41">
        <v>54.41</v>
      </c>
      <c r="Z477" s="45">
        <v>94.58</v>
      </c>
      <c r="AA477" s="39">
        <v>659.9</v>
      </c>
      <c r="AB477" s="36">
        <v>204.8</v>
      </c>
      <c r="AC477" s="36">
        <v>17.7</v>
      </c>
      <c r="AD477" s="41">
        <v>34.200000000000003</v>
      </c>
      <c r="AE477" s="39">
        <v>210.7</v>
      </c>
      <c r="AG477" s="86">
        <v>2021</v>
      </c>
      <c r="AH477" s="86"/>
      <c r="AI477" s="87">
        <f t="shared" si="102"/>
        <v>341.26666666666665</v>
      </c>
      <c r="AJ477" s="88">
        <f t="shared" si="103"/>
        <v>428.56833333333333</v>
      </c>
      <c r="AK477" s="89">
        <f t="shared" si="104"/>
        <v>275.64499999999992</v>
      </c>
      <c r="AL477" s="90">
        <f t="shared" si="105"/>
        <v>202.13137931034481</v>
      </c>
      <c r="AN477" s="86">
        <v>2021</v>
      </c>
      <c r="AO477" s="91">
        <f t="shared" si="98"/>
        <v>6.6028521195545921E-3</v>
      </c>
      <c r="AP477" s="92">
        <f t="shared" si="99"/>
        <v>5.6078182786875085E-3</v>
      </c>
      <c r="AQ477" s="93">
        <f t="shared" si="100"/>
        <v>3.3194870213502062E-3</v>
      </c>
      <c r="AR477" s="94">
        <f t="shared" si="101"/>
        <v>2.0539730902231156E-3</v>
      </c>
      <c r="AS477" s="7">
        <f t="shared" si="106"/>
        <v>7.713565680575029E-3</v>
      </c>
      <c r="AU477" s="86">
        <v>2021</v>
      </c>
      <c r="AV477" s="91">
        <f t="shared" si="107"/>
        <v>9.4854956713797817E-3</v>
      </c>
      <c r="AW477" s="92">
        <f t="shared" si="108"/>
        <v>1.0802184022358932E-2</v>
      </c>
      <c r="AX477" s="93">
        <f t="shared" si="109"/>
        <v>1.1016562832395892E-2</v>
      </c>
      <c r="AY477" s="94">
        <f t="shared" si="110"/>
        <v>1.2080789524572373E-2</v>
      </c>
      <c r="AZ477" s="7">
        <f t="shared" si="111"/>
        <v>3.1298432492915069E-3</v>
      </c>
    </row>
    <row r="478" spans="1:52" x14ac:dyDescent="0.25">
      <c r="A478" s="7">
        <v>476</v>
      </c>
      <c r="B478" s="82">
        <v>7037.67</v>
      </c>
      <c r="C478" s="43">
        <v>707.4</v>
      </c>
      <c r="D478" s="35">
        <v>412.25</v>
      </c>
      <c r="E478" s="41">
        <v>1466.5</v>
      </c>
      <c r="F478" s="36">
        <v>115.64</v>
      </c>
      <c r="G478" s="39">
        <v>154.56</v>
      </c>
      <c r="H478" s="45">
        <v>187.82</v>
      </c>
      <c r="I478" s="36">
        <v>120.12</v>
      </c>
      <c r="J478" s="36">
        <v>43.5</v>
      </c>
      <c r="K478" s="46">
        <v>124.35</v>
      </c>
      <c r="L478" s="36">
        <v>87.73</v>
      </c>
      <c r="M478" s="47">
        <v>59.39</v>
      </c>
      <c r="N478" s="33">
        <v>696</v>
      </c>
      <c r="O478" s="47">
        <v>25.59</v>
      </c>
      <c r="P478" s="33">
        <v>94.85</v>
      </c>
      <c r="Q478" s="47">
        <v>56.65</v>
      </c>
      <c r="R478" s="33">
        <v>13.22</v>
      </c>
      <c r="S478" s="33">
        <v>83</v>
      </c>
      <c r="T478" s="33">
        <v>61.6</v>
      </c>
      <c r="U478" s="33">
        <v>12.74</v>
      </c>
      <c r="V478" s="56">
        <v>29.81</v>
      </c>
      <c r="W478" s="38">
        <v>29.81</v>
      </c>
      <c r="X478" s="36">
        <v>9.6</v>
      </c>
      <c r="Y478" s="41">
        <v>54.78</v>
      </c>
      <c r="Z478" s="45">
        <v>95</v>
      </c>
      <c r="AA478" s="39">
        <v>664.2</v>
      </c>
      <c r="AB478" s="36">
        <v>204.4</v>
      </c>
      <c r="AC478" s="36">
        <v>17.55</v>
      </c>
      <c r="AD478" s="41">
        <v>33.99</v>
      </c>
      <c r="AE478" s="39">
        <v>211.8</v>
      </c>
      <c r="AG478" s="86">
        <v>2021</v>
      </c>
      <c r="AH478" s="86"/>
      <c r="AI478" s="87">
        <f t="shared" si="102"/>
        <v>343.52</v>
      </c>
      <c r="AJ478" s="88">
        <f t="shared" si="103"/>
        <v>430.97166666666664</v>
      </c>
      <c r="AK478" s="89">
        <f t="shared" si="104"/>
        <v>276.56</v>
      </c>
      <c r="AL478" s="90">
        <f t="shared" si="105"/>
        <v>202.54655172413794</v>
      </c>
      <c r="AN478" s="86">
        <v>2021</v>
      </c>
      <c r="AO478" s="91">
        <f t="shared" si="98"/>
        <v>1.7291569632044708E-2</v>
      </c>
      <c r="AP478" s="92">
        <f t="shared" si="99"/>
        <v>-3.2020666478461356E-3</v>
      </c>
      <c r="AQ478" s="93">
        <f t="shared" si="100"/>
        <v>-3.1225463862143733E-3</v>
      </c>
      <c r="AR478" s="94">
        <f t="shared" si="101"/>
        <v>-1.3653736476078992E-3</v>
      </c>
      <c r="AS478" s="7">
        <f t="shared" si="106"/>
        <v>-2.9754165796350937E-3</v>
      </c>
      <c r="AU478" s="86">
        <v>2021</v>
      </c>
      <c r="AV478" s="91">
        <f t="shared" si="107"/>
        <v>6.6028521195545921E-3</v>
      </c>
      <c r="AW478" s="92">
        <f t="shared" si="108"/>
        <v>5.6078182786875085E-3</v>
      </c>
      <c r="AX478" s="93">
        <f t="shared" si="109"/>
        <v>3.3194870213502062E-3</v>
      </c>
      <c r="AY478" s="94">
        <f t="shared" si="110"/>
        <v>2.0539730902231156E-3</v>
      </c>
      <c r="AZ478" s="7">
        <f t="shared" si="111"/>
        <v>7.713565680575029E-3</v>
      </c>
    </row>
    <row r="479" spans="1:52" x14ac:dyDescent="0.25">
      <c r="A479" s="7">
        <v>477</v>
      </c>
      <c r="B479" s="82">
        <v>7016.73</v>
      </c>
      <c r="C479" s="43">
        <v>707.3</v>
      </c>
      <c r="D479" s="35">
        <v>414.55</v>
      </c>
      <c r="E479" s="41">
        <v>1440.5</v>
      </c>
      <c r="F479" s="36">
        <v>116.32</v>
      </c>
      <c r="G479" s="39">
        <v>154.28</v>
      </c>
      <c r="H479" s="45">
        <v>184.64</v>
      </c>
      <c r="I479" s="36">
        <v>120.62</v>
      </c>
      <c r="J479" s="36">
        <v>43.54</v>
      </c>
      <c r="K479" s="46">
        <v>124.71</v>
      </c>
      <c r="L479" s="36">
        <v>88.13</v>
      </c>
      <c r="M479" s="47">
        <v>58.87</v>
      </c>
      <c r="N479" s="33">
        <v>696.5</v>
      </c>
      <c r="O479" s="47">
        <v>25.36</v>
      </c>
      <c r="P479" s="33">
        <v>94.44</v>
      </c>
      <c r="Q479" s="47">
        <v>57.26</v>
      </c>
      <c r="R479" s="33">
        <v>13.1</v>
      </c>
      <c r="S479" s="33">
        <v>83.6</v>
      </c>
      <c r="T479" s="33">
        <v>60.64</v>
      </c>
      <c r="U479" s="33">
        <v>12.72</v>
      </c>
      <c r="V479" s="56">
        <v>29.52</v>
      </c>
      <c r="W479" s="38">
        <v>29.52</v>
      </c>
      <c r="X479" s="36">
        <v>9.65</v>
      </c>
      <c r="Y479" s="41">
        <v>54.82</v>
      </c>
      <c r="Z479" s="45">
        <v>94.54</v>
      </c>
      <c r="AA479" s="39">
        <v>681.9</v>
      </c>
      <c r="AB479" s="36">
        <v>205.3</v>
      </c>
      <c r="AC479" s="36">
        <v>17.45</v>
      </c>
      <c r="AD479" s="41">
        <v>33.85</v>
      </c>
      <c r="AE479" s="39">
        <v>212.2</v>
      </c>
      <c r="AG479" s="86">
        <v>2021</v>
      </c>
      <c r="AH479" s="86"/>
      <c r="AI479" s="87">
        <f t="shared" si="102"/>
        <v>349.46</v>
      </c>
      <c r="AJ479" s="88">
        <f t="shared" si="103"/>
        <v>429.59166666666664</v>
      </c>
      <c r="AK479" s="89">
        <f t="shared" si="104"/>
        <v>275.69642857142856</v>
      </c>
      <c r="AL479" s="90">
        <f t="shared" si="105"/>
        <v>202.26999999999995</v>
      </c>
      <c r="AN479" s="86">
        <v>2021</v>
      </c>
      <c r="AO479" s="91">
        <f t="shared" si="98"/>
        <v>-2.012629008565588E-2</v>
      </c>
      <c r="AP479" s="92">
        <f t="shared" si="99"/>
        <v>-1.2713623402067937E-2</v>
      </c>
      <c r="AQ479" s="93">
        <f t="shared" si="100"/>
        <v>-1.0676857309411241E-2</v>
      </c>
      <c r="AR479" s="94">
        <f t="shared" si="101"/>
        <v>-7.2913807594147855E-3</v>
      </c>
      <c r="AS479" s="7">
        <f t="shared" si="106"/>
        <v>-2.5510458575432767E-4</v>
      </c>
      <c r="AU479" s="86">
        <v>2021</v>
      </c>
      <c r="AV479" s="91">
        <f t="shared" si="107"/>
        <v>1.7291569632044708E-2</v>
      </c>
      <c r="AW479" s="92">
        <f t="shared" si="108"/>
        <v>-3.2020666478461356E-3</v>
      </c>
      <c r="AX479" s="93">
        <f t="shared" si="109"/>
        <v>-3.1225463862143733E-3</v>
      </c>
      <c r="AY479" s="94">
        <f t="shared" si="110"/>
        <v>-1.3653736476078992E-3</v>
      </c>
      <c r="AZ479" s="7">
        <f t="shared" si="111"/>
        <v>-2.9754165796350937E-3</v>
      </c>
    </row>
    <row r="480" spans="1:52" x14ac:dyDescent="0.25">
      <c r="A480" s="7">
        <v>478</v>
      </c>
      <c r="B480" s="82">
        <v>7014.94</v>
      </c>
      <c r="C480" s="43">
        <v>698.6</v>
      </c>
      <c r="D480" s="35">
        <v>414.35</v>
      </c>
      <c r="E480" s="41">
        <v>1430</v>
      </c>
      <c r="F480" s="36">
        <v>116.2</v>
      </c>
      <c r="G480" s="39">
        <v>153.97999999999999</v>
      </c>
      <c r="H480" s="45">
        <v>182.38</v>
      </c>
      <c r="I480" s="36">
        <v>123</v>
      </c>
      <c r="J480" s="36">
        <v>43.92</v>
      </c>
      <c r="K480" s="46">
        <v>125.67</v>
      </c>
      <c r="L480" s="36">
        <v>89.33</v>
      </c>
      <c r="M480" s="47">
        <v>59.2</v>
      </c>
      <c r="N480" s="33">
        <v>691.5</v>
      </c>
      <c r="O480" s="47">
        <v>25.67</v>
      </c>
      <c r="P480" s="33">
        <v>95.2</v>
      </c>
      <c r="Q480" s="47">
        <v>57.94</v>
      </c>
      <c r="R480" s="33">
        <v>12.86</v>
      </c>
      <c r="S480" s="33">
        <v>83.38</v>
      </c>
      <c r="T480" s="33">
        <v>59.82</v>
      </c>
      <c r="U480" s="33">
        <v>12.86</v>
      </c>
      <c r="V480" s="56">
        <v>29.4</v>
      </c>
      <c r="W480" s="38">
        <v>29.4</v>
      </c>
      <c r="X480" s="36">
        <v>9.83</v>
      </c>
      <c r="Y480" s="41">
        <v>53.95</v>
      </c>
      <c r="Z480" s="45">
        <v>94.9</v>
      </c>
      <c r="AA480" s="39">
        <v>664.8</v>
      </c>
      <c r="AB480" s="36">
        <v>205</v>
      </c>
      <c r="AC480" s="36">
        <v>17.87</v>
      </c>
      <c r="AD480" s="41">
        <v>33.549999999999997</v>
      </c>
      <c r="AE480" s="39">
        <v>208.5</v>
      </c>
      <c r="AG480" s="86">
        <v>2021</v>
      </c>
      <c r="AH480" s="86"/>
      <c r="AI480" s="87">
        <f t="shared" si="102"/>
        <v>342.42666666666668</v>
      </c>
      <c r="AJ480" s="88">
        <f t="shared" si="103"/>
        <v>424.12999999999994</v>
      </c>
      <c r="AK480" s="89">
        <f t="shared" si="104"/>
        <v>272.75285714285712</v>
      </c>
      <c r="AL480" s="90">
        <f t="shared" si="105"/>
        <v>200.79517241379313</v>
      </c>
      <c r="AN480" s="86">
        <v>2021</v>
      </c>
      <c r="AO480" s="91">
        <f t="shared" si="98"/>
        <v>-1.1291955455182308E-3</v>
      </c>
      <c r="AP480" s="92">
        <f t="shared" si="99"/>
        <v>4.1221638019790915E-3</v>
      </c>
      <c r="AQ480" s="93">
        <f t="shared" si="100"/>
        <v>4.3733992573076899E-3</v>
      </c>
      <c r="AR480" s="94">
        <f t="shared" si="101"/>
        <v>3.4724011086953396E-3</v>
      </c>
      <c r="AS480" s="7">
        <f t="shared" si="106"/>
        <v>2.4818458889171919E-3</v>
      </c>
      <c r="AU480" s="86">
        <v>2021</v>
      </c>
      <c r="AV480" s="91">
        <f t="shared" si="107"/>
        <v>-2.012629008565588E-2</v>
      </c>
      <c r="AW480" s="92">
        <f t="shared" si="108"/>
        <v>-1.2713623402067937E-2</v>
      </c>
      <c r="AX480" s="93">
        <f t="shared" si="109"/>
        <v>-1.0676857309411241E-2</v>
      </c>
      <c r="AY480" s="94">
        <f t="shared" si="110"/>
        <v>-7.2913807594147855E-3</v>
      </c>
      <c r="AZ480" s="7">
        <f t="shared" si="111"/>
        <v>-2.5510458575432767E-4</v>
      </c>
    </row>
    <row r="481" spans="1:52" x14ac:dyDescent="0.25">
      <c r="A481" s="7">
        <v>479</v>
      </c>
      <c r="B481" s="82">
        <v>7032.35</v>
      </c>
      <c r="C481" s="43">
        <v>705.4</v>
      </c>
      <c r="D481" s="35">
        <v>414.45</v>
      </c>
      <c r="E481" s="41">
        <v>1441</v>
      </c>
      <c r="F481" s="36">
        <v>114.7</v>
      </c>
      <c r="G481" s="39">
        <v>154.82</v>
      </c>
      <c r="H481" s="45">
        <v>181.52</v>
      </c>
      <c r="I481" s="36">
        <v>121.58</v>
      </c>
      <c r="J481" s="36">
        <v>43.87</v>
      </c>
      <c r="K481" s="46">
        <v>125.9</v>
      </c>
      <c r="L481" s="36">
        <v>89.4</v>
      </c>
      <c r="M481" s="47">
        <v>59.48</v>
      </c>
      <c r="N481" s="33">
        <v>697</v>
      </c>
      <c r="O481" s="47">
        <v>25.76</v>
      </c>
      <c r="P481" s="33">
        <v>93.9</v>
      </c>
      <c r="Q481" s="47">
        <v>57.82</v>
      </c>
      <c r="R481" s="33">
        <v>12.89</v>
      </c>
      <c r="S481" s="33">
        <v>82.16</v>
      </c>
      <c r="T481" s="33">
        <v>60.66</v>
      </c>
      <c r="U481" s="33">
        <v>13.15</v>
      </c>
      <c r="V481" s="56">
        <v>29.47</v>
      </c>
      <c r="W481" s="38">
        <v>29.47</v>
      </c>
      <c r="X481" s="36">
        <v>9.85</v>
      </c>
      <c r="Y481" s="41">
        <v>54.71</v>
      </c>
      <c r="Z481" s="45">
        <v>94.62</v>
      </c>
      <c r="AA481" s="39">
        <v>658.6</v>
      </c>
      <c r="AB481" s="36">
        <v>207.1</v>
      </c>
      <c r="AC481" s="36">
        <v>17.86</v>
      </c>
      <c r="AD481" s="41">
        <v>33.44</v>
      </c>
      <c r="AE481" s="39">
        <v>212.7</v>
      </c>
      <c r="AG481" s="86">
        <v>2021</v>
      </c>
      <c r="AH481" s="86"/>
      <c r="AI481" s="87">
        <f t="shared" si="102"/>
        <v>342.04</v>
      </c>
      <c r="AJ481" s="88">
        <f t="shared" si="103"/>
        <v>425.87833333333333</v>
      </c>
      <c r="AK481" s="89">
        <f t="shared" si="104"/>
        <v>273.94571428571425</v>
      </c>
      <c r="AL481" s="90">
        <f t="shared" si="105"/>
        <v>201.49241379310345</v>
      </c>
      <c r="AN481" s="86">
        <v>2021</v>
      </c>
      <c r="AO481" s="91">
        <f t="shared" si="98"/>
        <v>2.0757806104548908E-2</v>
      </c>
      <c r="AP481" s="92">
        <f t="shared" si="99"/>
        <v>2.3324345372504676E-2</v>
      </c>
      <c r="AQ481" s="93">
        <f t="shared" si="100"/>
        <v>2.043157664187915E-2</v>
      </c>
      <c r="AR481" s="94">
        <f t="shared" si="101"/>
        <v>1.680562971481786E-2</v>
      </c>
      <c r="AS481" s="7">
        <f t="shared" si="106"/>
        <v>3.4952754058031705E-3</v>
      </c>
      <c r="AU481" s="86">
        <v>2021</v>
      </c>
      <c r="AV481" s="91">
        <f t="shared" si="107"/>
        <v>-1.1291955455182308E-3</v>
      </c>
      <c r="AW481" s="92">
        <f t="shared" si="108"/>
        <v>4.1221638019790915E-3</v>
      </c>
      <c r="AX481" s="93">
        <f t="shared" si="109"/>
        <v>4.3733992573076899E-3</v>
      </c>
      <c r="AY481" s="94">
        <f t="shared" si="110"/>
        <v>3.4724011086953396E-3</v>
      </c>
      <c r="AZ481" s="7">
        <f t="shared" si="111"/>
        <v>2.4818458889171919E-3</v>
      </c>
    </row>
    <row r="482" spans="1:52" x14ac:dyDescent="0.25">
      <c r="A482" s="7">
        <v>480</v>
      </c>
      <c r="B482" s="82">
        <v>7056.93</v>
      </c>
      <c r="C482" s="43">
        <v>722.9</v>
      </c>
      <c r="D482" s="35">
        <v>420.95</v>
      </c>
      <c r="E482" s="41">
        <v>1478.5</v>
      </c>
      <c r="F482" s="36">
        <v>112.14</v>
      </c>
      <c r="G482" s="39">
        <v>156.02000000000001</v>
      </c>
      <c r="H482" s="45">
        <v>183.1</v>
      </c>
      <c r="I482" s="36">
        <v>121.12</v>
      </c>
      <c r="J482" s="36">
        <v>43.18</v>
      </c>
      <c r="K482" s="46">
        <v>126.26</v>
      </c>
      <c r="L482" s="36">
        <v>88.74</v>
      </c>
      <c r="M482" s="47">
        <v>59.27</v>
      </c>
      <c r="N482" s="33">
        <v>713.5</v>
      </c>
      <c r="O482" s="47">
        <v>25.78</v>
      </c>
      <c r="P482" s="33">
        <v>93.75</v>
      </c>
      <c r="Q482" s="47">
        <v>57.61</v>
      </c>
      <c r="R482" s="33">
        <v>12.73</v>
      </c>
      <c r="S482" s="33">
        <v>81.3</v>
      </c>
      <c r="T482" s="33">
        <v>60.8</v>
      </c>
      <c r="U482" s="33">
        <v>13.16</v>
      </c>
      <c r="V482" s="56">
        <v>29.27</v>
      </c>
      <c r="W482" s="38">
        <v>29.27</v>
      </c>
      <c r="X482" s="36">
        <v>9.86</v>
      </c>
      <c r="Y482" s="41">
        <v>55.25</v>
      </c>
      <c r="Z482" s="45">
        <v>94.54</v>
      </c>
      <c r="AA482" s="39">
        <v>677.8</v>
      </c>
      <c r="AB482" s="36">
        <v>209.5</v>
      </c>
      <c r="AC482" s="36">
        <v>17.88</v>
      </c>
      <c r="AD482" s="41">
        <v>33.700000000000003</v>
      </c>
      <c r="AE482" s="39">
        <v>213.6</v>
      </c>
      <c r="AG482" s="86">
        <v>2021</v>
      </c>
      <c r="AH482" s="86"/>
      <c r="AI482" s="87">
        <f t="shared" si="102"/>
        <v>349.13999999999993</v>
      </c>
      <c r="AJ482" s="88">
        <f t="shared" si="103"/>
        <v>435.81166666666667</v>
      </c>
      <c r="AK482" s="89">
        <f t="shared" si="104"/>
        <v>279.54285714285714</v>
      </c>
      <c r="AL482" s="90">
        <f t="shared" si="105"/>
        <v>204.87862068965521</v>
      </c>
      <c r="AN482" s="86">
        <v>2021</v>
      </c>
      <c r="AO482" s="91">
        <f t="shared" si="98"/>
        <v>4.6017834297609568E-3</v>
      </c>
      <c r="AP482" s="92">
        <f t="shared" si="99"/>
        <v>1.0096104204033035E-2</v>
      </c>
      <c r="AQ482" s="93">
        <f t="shared" si="100"/>
        <v>7.1366516762062706E-3</v>
      </c>
      <c r="AR482" s="94">
        <f t="shared" si="101"/>
        <v>5.0778593885695902E-3</v>
      </c>
      <c r="AS482" s="7">
        <f t="shared" si="106"/>
        <v>4.5033746969290814E-3</v>
      </c>
      <c r="AU482" s="86">
        <v>2021</v>
      </c>
      <c r="AV482" s="91">
        <f t="shared" si="107"/>
        <v>2.0757806104548908E-2</v>
      </c>
      <c r="AW482" s="92">
        <f t="shared" si="108"/>
        <v>2.3324345372504676E-2</v>
      </c>
      <c r="AX482" s="93">
        <f t="shared" si="109"/>
        <v>2.043157664187915E-2</v>
      </c>
      <c r="AY482" s="94">
        <f t="shared" si="110"/>
        <v>1.680562971481786E-2</v>
      </c>
      <c r="AZ482" s="7">
        <f t="shared" si="111"/>
        <v>3.4952754058031705E-3</v>
      </c>
    </row>
    <row r="483" spans="1:52" x14ac:dyDescent="0.25">
      <c r="A483" s="7">
        <v>481</v>
      </c>
      <c r="B483" s="82">
        <v>7088.71</v>
      </c>
      <c r="C483" s="43">
        <v>720.8</v>
      </c>
      <c r="D483" s="35">
        <v>424.05</v>
      </c>
      <c r="E483" s="41">
        <v>1500</v>
      </c>
      <c r="F483" s="36">
        <v>114.04</v>
      </c>
      <c r="G483" s="39">
        <v>156.24</v>
      </c>
      <c r="H483" s="45">
        <v>184.48</v>
      </c>
      <c r="I483" s="36">
        <v>120.66</v>
      </c>
      <c r="J483" s="36">
        <v>43.64</v>
      </c>
      <c r="K483" s="46">
        <v>125.6</v>
      </c>
      <c r="L483" s="36">
        <v>89.58</v>
      </c>
      <c r="M483" s="47">
        <v>61.22</v>
      </c>
      <c r="N483" s="33">
        <v>706.5</v>
      </c>
      <c r="O483" s="47">
        <v>25.86</v>
      </c>
      <c r="P483" s="33">
        <v>94.63</v>
      </c>
      <c r="Q483" s="47">
        <v>57.64</v>
      </c>
      <c r="R483" s="33">
        <v>12.78</v>
      </c>
      <c r="S483" s="33">
        <v>81.78</v>
      </c>
      <c r="T483" s="33">
        <v>60.18</v>
      </c>
      <c r="U483" s="33">
        <v>13.38</v>
      </c>
      <c r="V483" s="56">
        <v>29.8</v>
      </c>
      <c r="W483" s="38">
        <v>29.8</v>
      </c>
      <c r="X483" s="36">
        <v>9.85</v>
      </c>
      <c r="Y483" s="41">
        <v>55.5</v>
      </c>
      <c r="Z483" s="45">
        <v>94.86</v>
      </c>
      <c r="AA483" s="39">
        <v>681.5</v>
      </c>
      <c r="AB483" s="36">
        <v>211.3</v>
      </c>
      <c r="AC483" s="36">
        <v>17.95</v>
      </c>
      <c r="AD483" s="41">
        <v>33.53</v>
      </c>
      <c r="AE483" s="39">
        <v>214.5</v>
      </c>
      <c r="AG483" s="86">
        <v>2021</v>
      </c>
      <c r="AH483" s="86"/>
      <c r="AI483" s="87">
        <f t="shared" si="102"/>
        <v>350.74666666666667</v>
      </c>
      <c r="AJ483" s="88">
        <f t="shared" si="103"/>
        <v>440.21166666666664</v>
      </c>
      <c r="AK483" s="89">
        <f t="shared" si="104"/>
        <v>281.53785714285721</v>
      </c>
      <c r="AL483" s="90">
        <f t="shared" si="105"/>
        <v>205.91896551724136</v>
      </c>
      <c r="AN483" s="86">
        <v>2021</v>
      </c>
      <c r="AO483" s="91">
        <f t="shared" si="98"/>
        <v>2.8168478674066903E-2</v>
      </c>
      <c r="AP483" s="92">
        <f t="shared" si="99"/>
        <v>2.4885755716000352E-2</v>
      </c>
      <c r="AQ483" s="93">
        <f t="shared" si="100"/>
        <v>1.9028143893361115E-2</v>
      </c>
      <c r="AR483" s="94">
        <f t="shared" si="101"/>
        <v>1.4476735910510614E-2</v>
      </c>
      <c r="AS483" s="7">
        <f t="shared" si="106"/>
        <v>6.713492299727333E-3</v>
      </c>
      <c r="AU483" s="86">
        <v>2021</v>
      </c>
      <c r="AV483" s="91">
        <f t="shared" si="107"/>
        <v>4.6017834297609568E-3</v>
      </c>
      <c r="AW483" s="92">
        <f t="shared" si="108"/>
        <v>1.0096104204033035E-2</v>
      </c>
      <c r="AX483" s="93">
        <f t="shared" si="109"/>
        <v>7.1366516762062706E-3</v>
      </c>
      <c r="AY483" s="94">
        <f t="shared" si="110"/>
        <v>5.0778593885695902E-3</v>
      </c>
      <c r="AZ483" s="7">
        <f t="shared" si="111"/>
        <v>4.5033746969290814E-3</v>
      </c>
    </row>
    <row r="484" spans="1:52" x14ac:dyDescent="0.25">
      <c r="A484" s="7">
        <v>482</v>
      </c>
      <c r="B484" s="82">
        <v>7136.3</v>
      </c>
      <c r="C484" s="43">
        <v>729.7</v>
      </c>
      <c r="D484" s="35">
        <v>427.2</v>
      </c>
      <c r="E484" s="41">
        <v>1536</v>
      </c>
      <c r="F484" s="36">
        <v>115</v>
      </c>
      <c r="G484" s="39">
        <v>155.88</v>
      </c>
      <c r="H484" s="45">
        <v>188.04</v>
      </c>
      <c r="I484" s="36">
        <v>119.48</v>
      </c>
      <c r="J484" s="36">
        <v>43.86</v>
      </c>
      <c r="K484" s="46">
        <v>124.84</v>
      </c>
      <c r="L484" s="36">
        <v>89.68</v>
      </c>
      <c r="M484" s="47">
        <v>60.23</v>
      </c>
      <c r="N484" s="33">
        <v>716.5</v>
      </c>
      <c r="O484" s="47">
        <v>25.56</v>
      </c>
      <c r="P484" s="33">
        <v>93.77</v>
      </c>
      <c r="Q484" s="47">
        <v>56.6</v>
      </c>
      <c r="R484" s="33">
        <v>12.7</v>
      </c>
      <c r="S484" s="33">
        <v>81.06</v>
      </c>
      <c r="T484" s="33">
        <v>60.09</v>
      </c>
      <c r="U484" s="33">
        <v>13.48</v>
      </c>
      <c r="V484" s="56">
        <v>29.76</v>
      </c>
      <c r="W484" s="38">
        <v>29.76</v>
      </c>
      <c r="X484" s="36">
        <v>9.81</v>
      </c>
      <c r="Y484" s="41">
        <v>55.11</v>
      </c>
      <c r="Z484" s="45">
        <v>94.8</v>
      </c>
      <c r="AA484" s="39">
        <v>711.2</v>
      </c>
      <c r="AB484" s="36">
        <v>211.1</v>
      </c>
      <c r="AC484" s="36">
        <v>18.079999999999998</v>
      </c>
      <c r="AD484" s="41">
        <v>34.01</v>
      </c>
      <c r="AE484" s="39">
        <v>214.8</v>
      </c>
      <c r="AG484" s="86">
        <v>2021</v>
      </c>
      <c r="AH484" s="86"/>
      <c r="AI484" s="87">
        <f t="shared" si="102"/>
        <v>360.62666666666672</v>
      </c>
      <c r="AJ484" s="88">
        <f t="shared" si="103"/>
        <v>451.16666666666669</v>
      </c>
      <c r="AK484" s="89">
        <f t="shared" si="104"/>
        <v>286.89500000000004</v>
      </c>
      <c r="AL484" s="90">
        <f t="shared" si="105"/>
        <v>208.9</v>
      </c>
      <c r="AN484" s="86">
        <v>2021</v>
      </c>
      <c r="AO484" s="91">
        <f t="shared" si="98"/>
        <v>1.2422819536362361E-2</v>
      </c>
      <c r="AP484" s="92">
        <f t="shared" si="99"/>
        <v>6.634650905060966E-3</v>
      </c>
      <c r="AQ484" s="93">
        <f t="shared" si="100"/>
        <v>4.0980647474309654E-3</v>
      </c>
      <c r="AR484" s="94">
        <f t="shared" si="101"/>
        <v>1.6407784618941758E-3</v>
      </c>
      <c r="AS484" s="7">
        <f t="shared" si="106"/>
        <v>1.5007777139414032E-3</v>
      </c>
      <c r="AU484" s="86">
        <v>2021</v>
      </c>
      <c r="AV484" s="91">
        <f t="shared" si="107"/>
        <v>2.8168478674066903E-2</v>
      </c>
      <c r="AW484" s="92">
        <f t="shared" si="108"/>
        <v>2.4885755716000352E-2</v>
      </c>
      <c r="AX484" s="93">
        <f t="shared" si="109"/>
        <v>1.9028143893361115E-2</v>
      </c>
      <c r="AY484" s="94">
        <f t="shared" si="110"/>
        <v>1.4476735910510614E-2</v>
      </c>
      <c r="AZ484" s="7">
        <f t="shared" si="111"/>
        <v>6.713492299727333E-3</v>
      </c>
    </row>
    <row r="485" spans="1:52" x14ac:dyDescent="0.25">
      <c r="A485" s="7">
        <v>483</v>
      </c>
      <c r="B485" s="82">
        <v>7147.01</v>
      </c>
      <c r="C485" s="43">
        <v>726.1</v>
      </c>
      <c r="D485" s="35">
        <v>429.8</v>
      </c>
      <c r="E485" s="41">
        <v>1540</v>
      </c>
      <c r="F485" s="36">
        <v>114.44</v>
      </c>
      <c r="G485" s="39">
        <v>158.62</v>
      </c>
      <c r="H485" s="45">
        <v>188.16</v>
      </c>
      <c r="I485" s="36">
        <v>116.2</v>
      </c>
      <c r="J485" s="36">
        <v>43.54</v>
      </c>
      <c r="K485" s="46">
        <v>125.36</v>
      </c>
      <c r="L485" s="36">
        <v>90.11</v>
      </c>
      <c r="M485" s="47">
        <v>60.18</v>
      </c>
      <c r="N485" s="33">
        <v>712.5</v>
      </c>
      <c r="O485" s="47">
        <v>25.57</v>
      </c>
      <c r="P485" s="33">
        <v>92.88</v>
      </c>
      <c r="Q485" s="47">
        <v>56.75</v>
      </c>
      <c r="R485" s="33">
        <v>12.77</v>
      </c>
      <c r="S485" s="33">
        <v>79.8</v>
      </c>
      <c r="T485" s="33">
        <v>61.11</v>
      </c>
      <c r="U485" s="33">
        <v>13.46</v>
      </c>
      <c r="V485" s="56">
        <v>29.71</v>
      </c>
      <c r="W485" s="38">
        <v>29.71</v>
      </c>
      <c r="X485" s="36">
        <v>9.7799999999999994</v>
      </c>
      <c r="Y485" s="41">
        <v>55.22</v>
      </c>
      <c r="Z485" s="45">
        <v>96.2</v>
      </c>
      <c r="AA485" s="39">
        <v>721.1</v>
      </c>
      <c r="AB485" s="36">
        <v>211</v>
      </c>
      <c r="AC485" s="36">
        <v>17.95</v>
      </c>
      <c r="AD485" s="41">
        <v>34.42</v>
      </c>
      <c r="AE485" s="39">
        <v>215.6</v>
      </c>
      <c r="AG485" s="86">
        <v>2021</v>
      </c>
      <c r="AH485" s="86"/>
      <c r="AI485" s="87">
        <f t="shared" si="102"/>
        <v>365.10666666666663</v>
      </c>
      <c r="AJ485" s="88">
        <f t="shared" si="103"/>
        <v>454.16</v>
      </c>
      <c r="AK485" s="89">
        <f t="shared" si="104"/>
        <v>288.07071428571425</v>
      </c>
      <c r="AL485" s="90">
        <f t="shared" si="105"/>
        <v>209.2427586206897</v>
      </c>
      <c r="AN485" s="86">
        <v>2021</v>
      </c>
      <c r="AO485" s="91">
        <f t="shared" si="98"/>
        <v>-1.606836358324448E-3</v>
      </c>
      <c r="AP485" s="92">
        <f t="shared" si="99"/>
        <v>1.8906699547883224E-2</v>
      </c>
      <c r="AQ485" s="93">
        <f t="shared" si="100"/>
        <v>1.4639262681038301E-2</v>
      </c>
      <c r="AR485" s="94">
        <f t="shared" si="101"/>
        <v>9.2550477584189619E-3</v>
      </c>
      <c r="AS485" s="7">
        <f t="shared" si="106"/>
        <v>-1.420174310655861E-3</v>
      </c>
      <c r="AU485" s="86">
        <v>2021</v>
      </c>
      <c r="AV485" s="91">
        <f t="shared" si="107"/>
        <v>1.2422819536362361E-2</v>
      </c>
      <c r="AW485" s="92">
        <f t="shared" si="108"/>
        <v>6.634650905060966E-3</v>
      </c>
      <c r="AX485" s="93">
        <f t="shared" si="109"/>
        <v>4.0980647474309654E-3</v>
      </c>
      <c r="AY485" s="94">
        <f t="shared" si="110"/>
        <v>1.6407784618941758E-3</v>
      </c>
      <c r="AZ485" s="7">
        <f t="shared" si="111"/>
        <v>1.5007777139414032E-3</v>
      </c>
    </row>
    <row r="486" spans="1:52" x14ac:dyDescent="0.25">
      <c r="A486" s="7">
        <v>484</v>
      </c>
      <c r="B486" s="82">
        <v>7136.86</v>
      </c>
      <c r="C486" s="43">
        <v>728.5</v>
      </c>
      <c r="D486" s="35">
        <v>422.9</v>
      </c>
      <c r="E486" s="41">
        <v>1592.5</v>
      </c>
      <c r="F486" s="36">
        <v>113.26</v>
      </c>
      <c r="G486" s="39">
        <v>159.66</v>
      </c>
      <c r="H486" s="45">
        <v>193.16</v>
      </c>
      <c r="I486" s="36">
        <v>115.82</v>
      </c>
      <c r="J486" s="36">
        <v>43.07</v>
      </c>
      <c r="K486" s="46">
        <v>125.62</v>
      </c>
      <c r="L486" s="36">
        <v>87.79</v>
      </c>
      <c r="M486" s="47">
        <v>59.52</v>
      </c>
      <c r="N486" s="33">
        <v>720.5</v>
      </c>
      <c r="O486" s="47">
        <v>25.43</v>
      </c>
      <c r="P486" s="33">
        <v>91.3</v>
      </c>
      <c r="Q486" s="47">
        <v>56.63</v>
      </c>
      <c r="R486" s="33">
        <v>12.65</v>
      </c>
      <c r="S486" s="33">
        <v>80.400000000000006</v>
      </c>
      <c r="T486" s="33">
        <v>61.6</v>
      </c>
      <c r="U486" s="33">
        <v>13.35</v>
      </c>
      <c r="V486" s="56">
        <v>29.59</v>
      </c>
      <c r="W486" s="38">
        <v>29.59</v>
      </c>
      <c r="X486" s="36">
        <v>9.7799999999999994</v>
      </c>
      <c r="Y486" s="41">
        <v>55.44</v>
      </c>
      <c r="Z486" s="45">
        <v>97.1</v>
      </c>
      <c r="AA486" s="39">
        <v>718.7</v>
      </c>
      <c r="AB486" s="36">
        <v>212.2</v>
      </c>
      <c r="AC486" s="36">
        <v>17.96</v>
      </c>
      <c r="AD486" s="41">
        <v>34.979999999999997</v>
      </c>
      <c r="AE486" s="39">
        <v>215.2</v>
      </c>
      <c r="AG486" s="86">
        <v>2021</v>
      </c>
      <c r="AH486" s="86"/>
      <c r="AI486" s="87">
        <f t="shared" si="102"/>
        <v>364.52</v>
      </c>
      <c r="AJ486" s="88">
        <f t="shared" si="103"/>
        <v>462.74666666666667</v>
      </c>
      <c r="AK486" s="89">
        <f t="shared" si="104"/>
        <v>292.28785714285715</v>
      </c>
      <c r="AL486" s="90">
        <f t="shared" si="105"/>
        <v>211.17931034482751</v>
      </c>
      <c r="AN486" s="86">
        <v>2021</v>
      </c>
      <c r="AO486" s="91">
        <f t="shared" si="98"/>
        <v>5.1208895716741863E-4</v>
      </c>
      <c r="AP486" s="92">
        <f t="shared" si="99"/>
        <v>3.0149685933267993E-2</v>
      </c>
      <c r="AQ486" s="93">
        <f t="shared" si="100"/>
        <v>2.1427017885988033E-2</v>
      </c>
      <c r="AR486" s="94">
        <f t="shared" si="101"/>
        <v>1.2948630025146802E-2</v>
      </c>
      <c r="AS486" s="7">
        <f t="shared" si="106"/>
        <v>-9.588250294947552E-3</v>
      </c>
      <c r="AU486" s="86">
        <v>2021</v>
      </c>
      <c r="AV486" s="91">
        <f t="shared" si="107"/>
        <v>-1.606836358324448E-3</v>
      </c>
      <c r="AW486" s="92">
        <f t="shared" si="108"/>
        <v>1.8906699547883224E-2</v>
      </c>
      <c r="AX486" s="93">
        <f t="shared" si="109"/>
        <v>1.4639262681038301E-2</v>
      </c>
      <c r="AY486" s="94">
        <f t="shared" si="110"/>
        <v>9.2550477584189619E-3</v>
      </c>
      <c r="AZ486" s="7">
        <f t="shared" si="111"/>
        <v>-1.420174310655861E-3</v>
      </c>
    </row>
    <row r="487" spans="1:52" x14ac:dyDescent="0.25">
      <c r="A487" s="7">
        <v>485</v>
      </c>
      <c r="B487" s="82">
        <v>7068.43</v>
      </c>
      <c r="C487" s="43">
        <v>733.5</v>
      </c>
      <c r="D487" s="35">
        <v>425.5</v>
      </c>
      <c r="E487" s="41">
        <v>1675.5</v>
      </c>
      <c r="F487" s="36">
        <v>109.4</v>
      </c>
      <c r="G487" s="39">
        <v>161.41999999999999</v>
      </c>
      <c r="H487" s="45">
        <v>193.36</v>
      </c>
      <c r="I487" s="36">
        <v>112.96</v>
      </c>
      <c r="J487" s="36">
        <v>41.9</v>
      </c>
      <c r="K487" s="46">
        <v>126.86</v>
      </c>
      <c r="L487" s="36">
        <v>88.42</v>
      </c>
      <c r="M487" s="47">
        <v>57.72</v>
      </c>
      <c r="N487" s="33">
        <v>724</v>
      </c>
      <c r="O487" s="47">
        <v>25.17</v>
      </c>
      <c r="P487" s="33">
        <v>88.65</v>
      </c>
      <c r="Q487" s="47">
        <v>56.19</v>
      </c>
      <c r="R487" s="33">
        <v>12.48</v>
      </c>
      <c r="S487" s="33">
        <v>78.239999999999995</v>
      </c>
      <c r="T487" s="33">
        <v>60.92</v>
      </c>
      <c r="U487" s="33">
        <v>13.11</v>
      </c>
      <c r="V487" s="56">
        <v>28.84</v>
      </c>
      <c r="W487" s="38">
        <v>28.84</v>
      </c>
      <c r="X487" s="36">
        <v>9.66</v>
      </c>
      <c r="Y487" s="41">
        <v>56.22</v>
      </c>
      <c r="Z487" s="45">
        <v>97.88</v>
      </c>
      <c r="AA487" s="39">
        <v>716.9</v>
      </c>
      <c r="AB487" s="36">
        <v>212.2</v>
      </c>
      <c r="AC487" s="36">
        <v>17.510000000000002</v>
      </c>
      <c r="AD487" s="41">
        <v>34.35</v>
      </c>
      <c r="AE487" s="39">
        <v>215.8</v>
      </c>
      <c r="AG487" s="86">
        <v>2021</v>
      </c>
      <c r="AH487" s="86"/>
      <c r="AI487" s="87">
        <f t="shared" si="102"/>
        <v>364.70666666666665</v>
      </c>
      <c r="AJ487" s="88">
        <f t="shared" si="103"/>
        <v>476.69833333333332</v>
      </c>
      <c r="AK487" s="89">
        <f t="shared" si="104"/>
        <v>298.55071428571426</v>
      </c>
      <c r="AL487" s="90">
        <f t="shared" si="105"/>
        <v>213.91379310344834</v>
      </c>
      <c r="AN487" s="86">
        <v>2021</v>
      </c>
      <c r="AO487" s="91">
        <f t="shared" si="98"/>
        <v>-1.1808576755748772E-2</v>
      </c>
      <c r="AP487" s="92">
        <f t="shared" si="99"/>
        <v>-1.5722731706634883E-2</v>
      </c>
      <c r="AQ487" s="93">
        <f t="shared" si="100"/>
        <v>-1.1345284720710497E-2</v>
      </c>
      <c r="AR487" s="94">
        <f t="shared" si="101"/>
        <v>-1.0561779640525888E-2</v>
      </c>
      <c r="AS487" s="7">
        <f t="shared" si="106"/>
        <v>2.7219623028027131E-3</v>
      </c>
      <c r="AU487" s="86">
        <v>2021</v>
      </c>
      <c r="AV487" s="91">
        <f t="shared" si="107"/>
        <v>5.1208895716741863E-4</v>
      </c>
      <c r="AW487" s="92">
        <f t="shared" si="108"/>
        <v>3.0149685933267993E-2</v>
      </c>
      <c r="AX487" s="93">
        <f t="shared" si="109"/>
        <v>2.1427017885988033E-2</v>
      </c>
      <c r="AY487" s="94">
        <f t="shared" si="110"/>
        <v>1.2948630025146802E-2</v>
      </c>
      <c r="AZ487" s="7">
        <f t="shared" si="111"/>
        <v>-9.588250294947552E-3</v>
      </c>
    </row>
    <row r="488" spans="1:52" x14ac:dyDescent="0.25">
      <c r="A488" s="7">
        <v>486</v>
      </c>
      <c r="B488" s="82">
        <v>7087.67</v>
      </c>
      <c r="C488" s="43">
        <v>728.3</v>
      </c>
      <c r="D488" s="35">
        <v>417.85</v>
      </c>
      <c r="E488" s="41">
        <v>1643.5</v>
      </c>
      <c r="F488" s="36">
        <v>108.78</v>
      </c>
      <c r="G488" s="39">
        <v>162.1</v>
      </c>
      <c r="H488" s="45">
        <v>192.86</v>
      </c>
      <c r="I488" s="36">
        <v>111.6</v>
      </c>
      <c r="J488" s="36">
        <v>42.4</v>
      </c>
      <c r="K488" s="46">
        <v>126.79</v>
      </c>
      <c r="L488" s="36">
        <v>88.87</v>
      </c>
      <c r="M488" s="47">
        <v>58.64</v>
      </c>
      <c r="N488" s="33">
        <v>715</v>
      </c>
      <c r="O488" s="47">
        <v>25.4</v>
      </c>
      <c r="P488" s="33">
        <v>89.53</v>
      </c>
      <c r="Q488" s="47">
        <v>56.33</v>
      </c>
      <c r="R488" s="33">
        <v>12.72</v>
      </c>
      <c r="S488" s="33">
        <v>77.78</v>
      </c>
      <c r="T488" s="33">
        <v>60.53</v>
      </c>
      <c r="U488" s="33">
        <v>13.04</v>
      </c>
      <c r="V488" s="56">
        <v>29.25</v>
      </c>
      <c r="W488" s="38">
        <v>29.25</v>
      </c>
      <c r="X488" s="36">
        <v>9.86</v>
      </c>
      <c r="Y488" s="41">
        <v>55.33</v>
      </c>
      <c r="Z488" s="45">
        <v>99.5</v>
      </c>
      <c r="AA488" s="39">
        <v>707.7</v>
      </c>
      <c r="AB488" s="36">
        <v>211</v>
      </c>
      <c r="AC488" s="36">
        <v>17.48</v>
      </c>
      <c r="AD488" s="41">
        <v>35.19</v>
      </c>
      <c r="AE488" s="39">
        <v>211.4</v>
      </c>
      <c r="AG488" s="86">
        <v>2021</v>
      </c>
      <c r="AH488" s="86"/>
      <c r="AI488" s="87">
        <f t="shared" si="102"/>
        <v>360.40000000000003</v>
      </c>
      <c r="AJ488" s="88">
        <f t="shared" si="103"/>
        <v>469.20333333333332</v>
      </c>
      <c r="AK488" s="89">
        <f t="shared" si="104"/>
        <v>295.16357142857134</v>
      </c>
      <c r="AL488" s="90">
        <f t="shared" si="105"/>
        <v>211.65448275862067</v>
      </c>
      <c r="AN488" s="86">
        <v>2021</v>
      </c>
      <c r="AO488" s="91">
        <f t="shared" si="98"/>
        <v>-1.0728819829818898E-2</v>
      </c>
      <c r="AP488" s="92">
        <f t="shared" si="99"/>
        <v>-1.4013114428002051E-2</v>
      </c>
      <c r="AQ488" s="93">
        <f t="shared" si="100"/>
        <v>-1.4105979977203451E-2</v>
      </c>
      <c r="AR488" s="94">
        <f t="shared" si="101"/>
        <v>-1.1484234226895635E-2</v>
      </c>
      <c r="AS488" s="7">
        <f t="shared" si="106"/>
        <v>-1.2008177581631153E-2</v>
      </c>
      <c r="AU488" s="86">
        <v>2021</v>
      </c>
      <c r="AV488" s="91">
        <f t="shared" si="107"/>
        <v>-1.1808576755748772E-2</v>
      </c>
      <c r="AW488" s="92">
        <f t="shared" si="108"/>
        <v>-1.5722731706634883E-2</v>
      </c>
      <c r="AX488" s="93">
        <f t="shared" si="109"/>
        <v>-1.1345284720710497E-2</v>
      </c>
      <c r="AY488" s="94">
        <f t="shared" si="110"/>
        <v>-1.0561779640525888E-2</v>
      </c>
      <c r="AZ488" s="7">
        <f t="shared" si="111"/>
        <v>2.7219623028027131E-3</v>
      </c>
    </row>
    <row r="489" spans="1:52" x14ac:dyDescent="0.25">
      <c r="A489" s="7">
        <v>487</v>
      </c>
      <c r="B489" s="82">
        <v>7002.56</v>
      </c>
      <c r="C489" s="43">
        <v>718.1</v>
      </c>
      <c r="D489" s="35">
        <v>411.7</v>
      </c>
      <c r="E489" s="41">
        <v>1618</v>
      </c>
      <c r="F489" s="36">
        <v>110.26</v>
      </c>
      <c r="G489" s="39">
        <v>159.9</v>
      </c>
      <c r="H489" s="45">
        <v>187.14</v>
      </c>
      <c r="I489" s="36">
        <v>112.22</v>
      </c>
      <c r="J489" s="36">
        <v>42.89</v>
      </c>
      <c r="K489" s="46">
        <v>125.16</v>
      </c>
      <c r="L489" s="36">
        <v>87.9</v>
      </c>
      <c r="M489" s="47">
        <v>58.89</v>
      </c>
      <c r="N489" s="33">
        <v>709</v>
      </c>
      <c r="O489" s="47">
        <v>25.5</v>
      </c>
      <c r="P489" s="33">
        <v>90.58</v>
      </c>
      <c r="Q489" s="47">
        <v>56.78</v>
      </c>
      <c r="R489" s="33">
        <v>12.63</v>
      </c>
      <c r="S489" s="33">
        <v>78.52</v>
      </c>
      <c r="T489" s="33">
        <v>60.24</v>
      </c>
      <c r="U489" s="33">
        <v>13.07</v>
      </c>
      <c r="V489" s="56">
        <v>29.24</v>
      </c>
      <c r="W489" s="38">
        <v>29.24</v>
      </c>
      <c r="X489" s="36">
        <v>9.94</v>
      </c>
      <c r="Y489" s="41">
        <v>53.25</v>
      </c>
      <c r="Z489" s="45">
        <v>97.42</v>
      </c>
      <c r="AA489" s="39">
        <v>704.3</v>
      </c>
      <c r="AB489" s="36">
        <v>208.3</v>
      </c>
      <c r="AC489" s="36">
        <v>17</v>
      </c>
      <c r="AD489" s="41">
        <v>34.92</v>
      </c>
      <c r="AE489" s="39">
        <v>205.4</v>
      </c>
      <c r="AG489" s="86">
        <v>2021</v>
      </c>
      <c r="AH489" s="86"/>
      <c r="AI489" s="87">
        <f t="shared" si="102"/>
        <v>356.5333333333333</v>
      </c>
      <c r="AJ489" s="88">
        <f t="shared" si="103"/>
        <v>462.62833333333333</v>
      </c>
      <c r="AK489" s="89">
        <f t="shared" si="104"/>
        <v>291.00000000000006</v>
      </c>
      <c r="AL489" s="90">
        <f t="shared" si="105"/>
        <v>209.22379310344823</v>
      </c>
      <c r="AN489" s="86">
        <v>2021</v>
      </c>
      <c r="AO489" s="91">
        <f t="shared" si="98"/>
        <v>3.3657442034422608E-4</v>
      </c>
      <c r="AP489" s="92">
        <f t="shared" si="99"/>
        <v>3.6818612493110937E-3</v>
      </c>
      <c r="AQ489" s="93">
        <f t="shared" si="100"/>
        <v>4.4894452626411292E-3</v>
      </c>
      <c r="AR489" s="94">
        <f t="shared" si="101"/>
        <v>3.4676612569612005E-3</v>
      </c>
      <c r="AS489" s="7">
        <f t="shared" si="106"/>
        <v>-2.6533153589545591E-3</v>
      </c>
      <c r="AU489" s="86">
        <v>2021</v>
      </c>
      <c r="AV489" s="91">
        <f t="shared" si="107"/>
        <v>-1.0728819829818898E-2</v>
      </c>
      <c r="AW489" s="92">
        <f t="shared" si="108"/>
        <v>-1.4013114428002051E-2</v>
      </c>
      <c r="AX489" s="93">
        <f t="shared" si="109"/>
        <v>-1.4105979977203451E-2</v>
      </c>
      <c r="AY489" s="94">
        <f t="shared" si="110"/>
        <v>-1.1484234226895635E-2</v>
      </c>
      <c r="AZ489" s="7">
        <f t="shared" si="111"/>
        <v>-1.2008177581631153E-2</v>
      </c>
    </row>
    <row r="490" spans="1:52" x14ac:dyDescent="0.25">
      <c r="A490" s="7">
        <v>488</v>
      </c>
      <c r="B490" s="82">
        <v>6983.98</v>
      </c>
      <c r="C490" s="43">
        <v>726.1</v>
      </c>
      <c r="D490" s="35">
        <v>412.55</v>
      </c>
      <c r="E490" s="41">
        <v>1629</v>
      </c>
      <c r="F490" s="36">
        <v>111.46</v>
      </c>
      <c r="G490" s="39">
        <v>156.16</v>
      </c>
      <c r="H490" s="45">
        <v>188.14</v>
      </c>
      <c r="I490" s="36">
        <v>112.48</v>
      </c>
      <c r="J490" s="36">
        <v>43.12</v>
      </c>
      <c r="K490" s="46">
        <v>125.36</v>
      </c>
      <c r="L490" s="36">
        <v>86.84</v>
      </c>
      <c r="M490" s="47">
        <v>58.54</v>
      </c>
      <c r="N490" s="33">
        <v>710</v>
      </c>
      <c r="O490" s="47">
        <v>25.54</v>
      </c>
      <c r="P490" s="33">
        <v>91.6</v>
      </c>
      <c r="Q490" s="47">
        <v>56.17</v>
      </c>
      <c r="R490" s="33">
        <v>12.67</v>
      </c>
      <c r="S490" s="33">
        <v>78.58</v>
      </c>
      <c r="T490" s="33">
        <v>59.99</v>
      </c>
      <c r="U490" s="33">
        <v>13.06</v>
      </c>
      <c r="V490" s="56">
        <v>29.27</v>
      </c>
      <c r="W490" s="38">
        <v>29.27</v>
      </c>
      <c r="X490" s="36">
        <v>9.93</v>
      </c>
      <c r="Y490" s="41">
        <v>52.11</v>
      </c>
      <c r="Z490" s="45">
        <v>97.18</v>
      </c>
      <c r="AA490" s="39">
        <v>710.4</v>
      </c>
      <c r="AB490" s="36">
        <v>207.9</v>
      </c>
      <c r="AC490" s="36">
        <v>16.79</v>
      </c>
      <c r="AD490" s="41">
        <v>34.92</v>
      </c>
      <c r="AE490" s="39">
        <v>203.4</v>
      </c>
      <c r="AG490" s="86">
        <v>2021</v>
      </c>
      <c r="AH490" s="86"/>
      <c r="AI490" s="87">
        <f t="shared" si="102"/>
        <v>356.65333333333336</v>
      </c>
      <c r="AJ490" s="88">
        <f t="shared" si="103"/>
        <v>464.33166666666671</v>
      </c>
      <c r="AK490" s="89">
        <f t="shared" si="104"/>
        <v>292.30642857142863</v>
      </c>
      <c r="AL490" s="90">
        <f t="shared" si="105"/>
        <v>209.94931034482752</v>
      </c>
      <c r="AN490" s="86">
        <v>2021</v>
      </c>
      <c r="AO490" s="91">
        <f t="shared" si="98"/>
        <v>1.0336835021869818E-2</v>
      </c>
      <c r="AP490" s="92">
        <f t="shared" si="99"/>
        <v>1.4138600641064505E-2</v>
      </c>
      <c r="AQ490" s="93">
        <f t="shared" si="100"/>
        <v>1.1829562421040227E-2</v>
      </c>
      <c r="AR490" s="94">
        <f t="shared" si="101"/>
        <v>1.0738224169052742E-2</v>
      </c>
      <c r="AS490" s="7">
        <f t="shared" si="106"/>
        <v>9.1466470407991027E-3</v>
      </c>
      <c r="AU490" s="86">
        <v>2021</v>
      </c>
      <c r="AV490" s="91">
        <f t="shared" si="107"/>
        <v>3.3657442034422608E-4</v>
      </c>
      <c r="AW490" s="92">
        <f t="shared" si="108"/>
        <v>3.6818612493110937E-3</v>
      </c>
      <c r="AX490" s="93">
        <f t="shared" si="109"/>
        <v>4.4894452626411292E-3</v>
      </c>
      <c r="AY490" s="94">
        <f t="shared" si="110"/>
        <v>3.4676612569612005E-3</v>
      </c>
      <c r="AZ490" s="7">
        <f t="shared" si="111"/>
        <v>-2.6533153589545591E-3</v>
      </c>
    </row>
    <row r="491" spans="1:52" x14ac:dyDescent="0.25">
      <c r="A491" s="7">
        <v>489</v>
      </c>
      <c r="B491" s="82">
        <v>7047.86</v>
      </c>
      <c r="C491" s="43">
        <v>734.7</v>
      </c>
      <c r="D491" s="35">
        <v>415.5</v>
      </c>
      <c r="E491" s="41">
        <v>1656.5</v>
      </c>
      <c r="F491" s="36">
        <v>112.26</v>
      </c>
      <c r="G491" s="39">
        <v>156.72</v>
      </c>
      <c r="H491" s="45">
        <v>188.44</v>
      </c>
      <c r="I491" s="36">
        <v>112.66</v>
      </c>
      <c r="J491" s="36">
        <v>43.09</v>
      </c>
      <c r="K491" s="46">
        <v>125.09</v>
      </c>
      <c r="L491" s="36">
        <v>86.18</v>
      </c>
      <c r="M491" s="47">
        <v>58.73</v>
      </c>
      <c r="N491" s="33">
        <v>718</v>
      </c>
      <c r="O491" s="47">
        <v>25.47</v>
      </c>
      <c r="P491" s="33">
        <v>91.77</v>
      </c>
      <c r="Q491" s="47">
        <v>56.09</v>
      </c>
      <c r="R491" s="33">
        <v>12.62</v>
      </c>
      <c r="S491" s="33">
        <v>78.540000000000006</v>
      </c>
      <c r="T491" s="33">
        <v>60.41</v>
      </c>
      <c r="U491" s="33">
        <v>13.23</v>
      </c>
      <c r="V491" s="56">
        <v>29.34</v>
      </c>
      <c r="W491" s="38">
        <v>29.34</v>
      </c>
      <c r="X491" s="36">
        <v>9.9</v>
      </c>
      <c r="Y491" s="41">
        <v>53.11</v>
      </c>
      <c r="Z491" s="45">
        <v>97.46</v>
      </c>
      <c r="AA491" s="39">
        <v>718.6</v>
      </c>
      <c r="AB491" s="36">
        <v>213</v>
      </c>
      <c r="AC491" s="36">
        <v>16.71</v>
      </c>
      <c r="AD491" s="41">
        <v>34.75</v>
      </c>
      <c r="AE491" s="39">
        <v>205.7</v>
      </c>
      <c r="AG491" s="86">
        <v>2021</v>
      </c>
      <c r="AH491" s="86"/>
      <c r="AI491" s="87">
        <f t="shared" si="102"/>
        <v>360.34</v>
      </c>
      <c r="AJ491" s="88">
        <f t="shared" si="103"/>
        <v>470.89666666666659</v>
      </c>
      <c r="AK491" s="89">
        <f t="shared" si="104"/>
        <v>295.76428571428568</v>
      </c>
      <c r="AL491" s="90">
        <f t="shared" si="105"/>
        <v>212.20379310344831</v>
      </c>
      <c r="AN491" s="86">
        <v>2021</v>
      </c>
      <c r="AO491" s="91">
        <f t="shared" si="98"/>
        <v>-5.896283139997411E-2</v>
      </c>
      <c r="AP491" s="92">
        <f t="shared" si="99"/>
        <v>-4.2157161160622694E-2</v>
      </c>
      <c r="AQ491" s="93">
        <f t="shared" si="100"/>
        <v>-4.4560098534064237E-2</v>
      </c>
      <c r="AR491" s="94">
        <f t="shared" si="101"/>
        <v>-4.7941877603019808E-2</v>
      </c>
      <c r="AS491" s="7">
        <f t="shared" si="106"/>
        <v>-4.5798299058153788E-2</v>
      </c>
      <c r="AU491" s="86">
        <v>2021</v>
      </c>
      <c r="AV491" s="91">
        <f t="shared" si="107"/>
        <v>1.0336835021869818E-2</v>
      </c>
      <c r="AW491" s="92">
        <f t="shared" si="108"/>
        <v>1.4138600641064505E-2</v>
      </c>
      <c r="AX491" s="93">
        <f t="shared" si="109"/>
        <v>1.1829562421040227E-2</v>
      </c>
      <c r="AY491" s="94">
        <f t="shared" si="110"/>
        <v>1.0738224169052742E-2</v>
      </c>
      <c r="AZ491" s="7">
        <f t="shared" si="111"/>
        <v>9.1466470407991027E-3</v>
      </c>
    </row>
    <row r="492" spans="1:52" x14ac:dyDescent="0.25">
      <c r="A492" s="7">
        <v>490</v>
      </c>
      <c r="B492" s="82">
        <v>6725.08</v>
      </c>
      <c r="C492" s="43">
        <v>692</v>
      </c>
      <c r="D492" s="35">
        <v>402.3</v>
      </c>
      <c r="E492" s="41">
        <v>1604</v>
      </c>
      <c r="F492" s="36">
        <v>99.36</v>
      </c>
      <c r="G492" s="39">
        <v>151.58000000000001</v>
      </c>
      <c r="H492" s="45">
        <v>178.88</v>
      </c>
      <c r="I492" s="36">
        <v>101.1</v>
      </c>
      <c r="J492" s="36">
        <v>40.53</v>
      </c>
      <c r="K492" s="46">
        <v>122.76</v>
      </c>
      <c r="L492" s="36">
        <v>84.55</v>
      </c>
      <c r="M492" s="47">
        <v>55.29</v>
      </c>
      <c r="N492" s="33">
        <v>675</v>
      </c>
      <c r="O492" s="47">
        <v>24.23</v>
      </c>
      <c r="P492" s="33">
        <v>84.02</v>
      </c>
      <c r="Q492" s="47">
        <v>54.33</v>
      </c>
      <c r="R492" s="33">
        <v>12.07</v>
      </c>
      <c r="S492" s="33">
        <v>74.459999999999994</v>
      </c>
      <c r="T492" s="33">
        <v>57.09</v>
      </c>
      <c r="U492" s="33">
        <v>12.8</v>
      </c>
      <c r="V492" s="56">
        <v>27.27</v>
      </c>
      <c r="W492" s="38">
        <v>27.27</v>
      </c>
      <c r="X492" s="36">
        <v>9.67</v>
      </c>
      <c r="Y492" s="41">
        <v>52.89</v>
      </c>
      <c r="Z492" s="45">
        <v>95.16</v>
      </c>
      <c r="AA492" s="39">
        <v>665.5</v>
      </c>
      <c r="AB492" s="36">
        <v>206.9</v>
      </c>
      <c r="AC492" s="36">
        <v>15.57</v>
      </c>
      <c r="AD492" s="41">
        <v>32.1</v>
      </c>
      <c r="AE492" s="39">
        <v>200.2</v>
      </c>
      <c r="AG492" s="86">
        <v>2021</v>
      </c>
      <c r="AH492" s="86"/>
      <c r="AI492" s="87">
        <f t="shared" si="102"/>
        <v>339.09333333333331</v>
      </c>
      <c r="AJ492" s="88">
        <f t="shared" si="103"/>
        <v>451.0449999999999</v>
      </c>
      <c r="AK492" s="89">
        <f t="shared" si="104"/>
        <v>282.58499999999998</v>
      </c>
      <c r="AL492" s="90">
        <f t="shared" si="105"/>
        <v>202.03034482758625</v>
      </c>
      <c r="AN492" s="86">
        <v>2021</v>
      </c>
      <c r="AO492" s="91">
        <f t="shared" si="98"/>
        <v>1.932604592639214E-2</v>
      </c>
      <c r="AP492" s="92">
        <f t="shared" si="99"/>
        <v>2.0762895054817425E-2</v>
      </c>
      <c r="AQ492" s="93">
        <f t="shared" si="100"/>
        <v>1.5889024541288696E-2</v>
      </c>
      <c r="AR492" s="94">
        <f t="shared" si="101"/>
        <v>1.2396567262002185E-2</v>
      </c>
      <c r="AS492" s="7">
        <f t="shared" si="106"/>
        <v>5.2385993921262603E-3</v>
      </c>
      <c r="AU492" s="86">
        <v>2021</v>
      </c>
      <c r="AV492" s="91">
        <f t="shared" si="107"/>
        <v>-5.896283139997411E-2</v>
      </c>
      <c r="AW492" s="92">
        <f t="shared" si="108"/>
        <v>-4.2157161160622694E-2</v>
      </c>
      <c r="AX492" s="93">
        <f t="shared" si="109"/>
        <v>-4.4560098534064237E-2</v>
      </c>
      <c r="AY492" s="94">
        <f t="shared" si="110"/>
        <v>-4.7941877603019808E-2</v>
      </c>
      <c r="AZ492" s="7">
        <f t="shared" si="111"/>
        <v>-4.5798299058153788E-2</v>
      </c>
    </row>
    <row r="493" spans="1:52" x14ac:dyDescent="0.25">
      <c r="A493" s="7">
        <v>491</v>
      </c>
      <c r="B493" s="82">
        <v>6760.31</v>
      </c>
      <c r="C493" s="43">
        <v>697.2</v>
      </c>
      <c r="D493" s="35">
        <v>401.8</v>
      </c>
      <c r="E493" s="41">
        <v>1640</v>
      </c>
      <c r="F493" s="36">
        <v>99.69</v>
      </c>
      <c r="G493" s="39">
        <v>151.24</v>
      </c>
      <c r="H493" s="45">
        <v>180.38</v>
      </c>
      <c r="I493" s="36">
        <v>101.6</v>
      </c>
      <c r="J493" s="36">
        <v>41.2</v>
      </c>
      <c r="K493" s="46">
        <v>121.79</v>
      </c>
      <c r="L493" s="36">
        <v>85.14</v>
      </c>
      <c r="M493" s="47">
        <v>55.38</v>
      </c>
      <c r="N493" s="33">
        <v>683.5</v>
      </c>
      <c r="O493" s="47">
        <v>24.24</v>
      </c>
      <c r="P493" s="33">
        <v>84.16</v>
      </c>
      <c r="Q493" s="47">
        <v>54.33</v>
      </c>
      <c r="R493" s="33">
        <v>12.13</v>
      </c>
      <c r="S493" s="33">
        <v>73.88</v>
      </c>
      <c r="T493" s="33">
        <v>57.24</v>
      </c>
      <c r="U493" s="33">
        <v>12.89</v>
      </c>
      <c r="V493" s="56">
        <v>27.49</v>
      </c>
      <c r="W493" s="38">
        <v>27.49</v>
      </c>
      <c r="X493" s="36">
        <v>9.6</v>
      </c>
      <c r="Y493" s="41">
        <v>53.43</v>
      </c>
      <c r="Z493" s="45">
        <v>95.78</v>
      </c>
      <c r="AA493" s="39">
        <v>683.8</v>
      </c>
      <c r="AB493" s="36">
        <v>206.6</v>
      </c>
      <c r="AC493" s="36">
        <v>15.54</v>
      </c>
      <c r="AD493" s="41">
        <v>32.090000000000003</v>
      </c>
      <c r="AE493" s="39">
        <v>201.9</v>
      </c>
      <c r="AG493" s="86">
        <v>2021</v>
      </c>
      <c r="AH493" s="86"/>
      <c r="AI493" s="87">
        <f t="shared" si="102"/>
        <v>345.6466666666667</v>
      </c>
      <c r="AJ493" s="88">
        <f t="shared" si="103"/>
        <v>460.41</v>
      </c>
      <c r="AK493" s="89">
        <f t="shared" si="104"/>
        <v>287.07500000000005</v>
      </c>
      <c r="AL493" s="90">
        <f t="shared" si="105"/>
        <v>204.53482758620692</v>
      </c>
      <c r="AN493" s="86">
        <v>2021</v>
      </c>
      <c r="AO493" s="91">
        <f t="shared" si="98"/>
        <v>4.6097170520955077E-3</v>
      </c>
      <c r="AP493" s="92">
        <f t="shared" si="99"/>
        <v>6.5448911477450989E-3</v>
      </c>
      <c r="AQ493" s="93">
        <f t="shared" si="100"/>
        <v>3.4087657530991705E-4</v>
      </c>
      <c r="AR493" s="94">
        <f t="shared" si="101"/>
        <v>-5.7675027101026025E-3</v>
      </c>
      <c r="AS493" s="7">
        <f t="shared" si="106"/>
        <v>-1.5450474904257456E-2</v>
      </c>
      <c r="AU493" s="86">
        <v>2021</v>
      </c>
      <c r="AV493" s="91">
        <f t="shared" si="107"/>
        <v>1.932604592639214E-2</v>
      </c>
      <c r="AW493" s="92">
        <f t="shared" si="108"/>
        <v>2.0762895054817425E-2</v>
      </c>
      <c r="AX493" s="93">
        <f t="shared" si="109"/>
        <v>1.5889024541288696E-2</v>
      </c>
      <c r="AY493" s="94">
        <f t="shared" si="110"/>
        <v>1.2396567262002185E-2</v>
      </c>
      <c r="AZ493" s="7">
        <f t="shared" si="111"/>
        <v>5.2385993921262603E-3</v>
      </c>
    </row>
    <row r="494" spans="1:52" x14ac:dyDescent="0.25">
      <c r="A494" s="7">
        <v>492</v>
      </c>
      <c r="B494" s="82">
        <v>6655.86</v>
      </c>
      <c r="C494" s="43">
        <v>686.6</v>
      </c>
      <c r="D494" s="35">
        <v>397.5</v>
      </c>
      <c r="E494" s="41">
        <v>1653</v>
      </c>
      <c r="F494" s="36">
        <v>98.72</v>
      </c>
      <c r="G494" s="39">
        <v>156.22</v>
      </c>
      <c r="H494" s="45">
        <v>177.02</v>
      </c>
      <c r="I494" s="36">
        <v>98.78</v>
      </c>
      <c r="J494" s="36">
        <v>40.61</v>
      </c>
      <c r="K494" s="46">
        <v>120.51</v>
      </c>
      <c r="L494" s="36">
        <v>83.4</v>
      </c>
      <c r="M494" s="47">
        <v>55.08</v>
      </c>
      <c r="N494" s="33">
        <v>666</v>
      </c>
      <c r="O494" s="47">
        <v>24.35</v>
      </c>
      <c r="P494" s="33">
        <v>83.66</v>
      </c>
      <c r="Q494" s="47">
        <v>51.99</v>
      </c>
      <c r="R494" s="33">
        <v>12.07</v>
      </c>
      <c r="S494" s="33">
        <v>72.48</v>
      </c>
      <c r="T494" s="33">
        <v>56.18</v>
      </c>
      <c r="U494" s="33">
        <v>12.81</v>
      </c>
      <c r="V494" s="56">
        <v>27.55</v>
      </c>
      <c r="W494" s="38">
        <v>27.55</v>
      </c>
      <c r="X494" s="36">
        <v>9.51</v>
      </c>
      <c r="Y494" s="41">
        <v>53.19</v>
      </c>
      <c r="Z494" s="45">
        <v>96.78</v>
      </c>
      <c r="AA494" s="39">
        <v>681.4</v>
      </c>
      <c r="AB494" s="36">
        <v>202.5</v>
      </c>
      <c r="AC494" s="36">
        <v>15.11</v>
      </c>
      <c r="AD494" s="41">
        <v>32.630000000000003</v>
      </c>
      <c r="AE494" s="39">
        <v>204.1</v>
      </c>
      <c r="AG494" s="86">
        <v>2021</v>
      </c>
      <c r="AH494" s="86"/>
      <c r="AI494" s="87">
        <f t="shared" si="102"/>
        <v>347.24</v>
      </c>
      <c r="AJ494" s="88">
        <f t="shared" si="103"/>
        <v>463.42333333333335</v>
      </c>
      <c r="AK494" s="89">
        <f t="shared" si="104"/>
        <v>287.17285714285714</v>
      </c>
      <c r="AL494" s="90">
        <f t="shared" si="105"/>
        <v>203.3551724137931</v>
      </c>
      <c r="AN494" s="86">
        <v>2021</v>
      </c>
      <c r="AO494" s="91">
        <f t="shared" si="98"/>
        <v>3.2676726951579992E-2</v>
      </c>
      <c r="AP494" s="92">
        <f t="shared" si="99"/>
        <v>1.8485617901558681E-2</v>
      </c>
      <c r="AQ494" s="93">
        <f t="shared" si="100"/>
        <v>1.8448321319663109E-2</v>
      </c>
      <c r="AR494" s="94">
        <f t="shared" si="101"/>
        <v>2.0478863208586998E-2</v>
      </c>
      <c r="AS494" s="7">
        <f t="shared" si="106"/>
        <v>1.4241585610274251E-2</v>
      </c>
      <c r="AU494" s="86">
        <v>2021</v>
      </c>
      <c r="AV494" s="91">
        <f t="shared" si="107"/>
        <v>4.6097170520955077E-3</v>
      </c>
      <c r="AW494" s="92">
        <f t="shared" si="108"/>
        <v>6.5448911477450989E-3</v>
      </c>
      <c r="AX494" s="93">
        <f t="shared" si="109"/>
        <v>3.4087657530991705E-4</v>
      </c>
      <c r="AY494" s="94">
        <f t="shared" si="110"/>
        <v>-5.7675027101026025E-3</v>
      </c>
      <c r="AZ494" s="7">
        <f t="shared" si="111"/>
        <v>-1.5450474904257456E-2</v>
      </c>
    </row>
    <row r="495" spans="1:52" x14ac:dyDescent="0.25">
      <c r="A495" s="7">
        <v>493</v>
      </c>
      <c r="B495" s="82">
        <v>6750.65</v>
      </c>
      <c r="C495" s="43">
        <v>697.5</v>
      </c>
      <c r="D495" s="35">
        <v>406.15</v>
      </c>
      <c r="E495" s="41">
        <v>1668.5</v>
      </c>
      <c r="F495" s="36">
        <v>101.92</v>
      </c>
      <c r="G495" s="39">
        <v>162.76</v>
      </c>
      <c r="H495" s="45">
        <v>181.64</v>
      </c>
      <c r="I495" s="36">
        <v>103.12</v>
      </c>
      <c r="J495" s="36">
        <v>41.94</v>
      </c>
      <c r="K495" s="46">
        <v>122.18</v>
      </c>
      <c r="L495" s="36">
        <v>85.37</v>
      </c>
      <c r="M495" s="47">
        <v>56.59</v>
      </c>
      <c r="N495" s="33">
        <v>684</v>
      </c>
      <c r="O495" s="47">
        <v>25.24</v>
      </c>
      <c r="P495" s="33">
        <v>86.32</v>
      </c>
      <c r="Q495" s="47">
        <v>52.35</v>
      </c>
      <c r="R495" s="33">
        <v>12.31</v>
      </c>
      <c r="S495" s="33">
        <v>73.06</v>
      </c>
      <c r="T495" s="33">
        <v>58.36</v>
      </c>
      <c r="U495" s="33">
        <v>13</v>
      </c>
      <c r="V495" s="56">
        <v>28.45</v>
      </c>
      <c r="W495" s="38">
        <v>28.45</v>
      </c>
      <c r="X495" s="36">
        <v>9.61</v>
      </c>
      <c r="Y495" s="41">
        <v>53.68</v>
      </c>
      <c r="Z495" s="45">
        <v>98.7</v>
      </c>
      <c r="AA495" s="39">
        <v>705.1</v>
      </c>
      <c r="AB495" s="36">
        <v>203.9</v>
      </c>
      <c r="AC495" s="36">
        <v>15.97</v>
      </c>
      <c r="AD495" s="41">
        <v>34</v>
      </c>
      <c r="AE495" s="39">
        <v>207.9</v>
      </c>
      <c r="AG495" s="86">
        <v>2021</v>
      </c>
      <c r="AH495" s="86"/>
      <c r="AI495" s="87">
        <f t="shared" si="102"/>
        <v>358.58666666666664</v>
      </c>
      <c r="AJ495" s="88">
        <f t="shared" si="103"/>
        <v>471.99</v>
      </c>
      <c r="AK495" s="89">
        <f t="shared" si="104"/>
        <v>292.47071428571428</v>
      </c>
      <c r="AL495" s="90">
        <f t="shared" si="105"/>
        <v>207.51965517241379</v>
      </c>
      <c r="AN495" s="86">
        <v>2021</v>
      </c>
      <c r="AO495" s="91">
        <f t="shared" si="98"/>
        <v>-1.5542500185915048E-2</v>
      </c>
      <c r="AP495" s="92">
        <f t="shared" si="99"/>
        <v>-2.4944031300098122E-2</v>
      </c>
      <c r="AQ495" s="93">
        <f t="shared" si="100"/>
        <v>-2.129639353390703E-2</v>
      </c>
      <c r="AR495" s="94">
        <f t="shared" si="101"/>
        <v>-1.8798385528915471E-2</v>
      </c>
      <c r="AS495" s="7">
        <f t="shared" si="106"/>
        <v>1.79093865035221E-3</v>
      </c>
      <c r="AU495" s="86">
        <v>2021</v>
      </c>
      <c r="AV495" s="91">
        <f t="shared" si="107"/>
        <v>3.2676726951579992E-2</v>
      </c>
      <c r="AW495" s="92">
        <f t="shared" si="108"/>
        <v>1.8485617901558681E-2</v>
      </c>
      <c r="AX495" s="93">
        <f t="shared" si="109"/>
        <v>1.8448321319663109E-2</v>
      </c>
      <c r="AY495" s="94">
        <f t="shared" si="110"/>
        <v>2.0478863208586998E-2</v>
      </c>
      <c r="AZ495" s="7">
        <f t="shared" si="111"/>
        <v>1.4241585610274251E-2</v>
      </c>
    </row>
    <row r="496" spans="1:52" x14ac:dyDescent="0.25">
      <c r="A496" s="7">
        <v>494</v>
      </c>
      <c r="B496" s="82">
        <v>6762.74</v>
      </c>
      <c r="C496" s="43">
        <v>686.6</v>
      </c>
      <c r="D496" s="35">
        <v>398.15</v>
      </c>
      <c r="E496" s="41">
        <v>1617</v>
      </c>
      <c r="F496" s="36">
        <v>101.1</v>
      </c>
      <c r="G496" s="39">
        <v>161.13999999999999</v>
      </c>
      <c r="H496" s="45">
        <v>177.54</v>
      </c>
      <c r="I496" s="36">
        <v>102.14</v>
      </c>
      <c r="J496" s="36">
        <v>42.03</v>
      </c>
      <c r="K496" s="46">
        <v>120.58</v>
      </c>
      <c r="L496" s="36">
        <v>83.73</v>
      </c>
      <c r="M496" s="47">
        <v>56.45</v>
      </c>
      <c r="N496" s="33">
        <v>671</v>
      </c>
      <c r="O496" s="47">
        <v>25.11</v>
      </c>
      <c r="P496" s="33">
        <v>86.74</v>
      </c>
      <c r="Q496" s="47">
        <v>53.31</v>
      </c>
      <c r="R496" s="33">
        <v>12.29</v>
      </c>
      <c r="S496" s="33">
        <v>72.400000000000006</v>
      </c>
      <c r="T496" s="33">
        <v>58.05</v>
      </c>
      <c r="U496" s="33">
        <v>12.84</v>
      </c>
      <c r="V496" s="56">
        <v>28.52</v>
      </c>
      <c r="W496" s="38">
        <v>28.52</v>
      </c>
      <c r="X496" s="36">
        <v>9.3000000000000007</v>
      </c>
      <c r="Y496" s="41">
        <v>52.27</v>
      </c>
      <c r="Z496" s="45">
        <v>97.98</v>
      </c>
      <c r="AA496" s="39">
        <v>693.5</v>
      </c>
      <c r="AB496" s="36">
        <v>203.3</v>
      </c>
      <c r="AC496" s="36">
        <v>15.96</v>
      </c>
      <c r="AD496" s="41">
        <v>32.99</v>
      </c>
      <c r="AE496" s="39">
        <v>204.4</v>
      </c>
      <c r="AG496" s="86">
        <v>2021</v>
      </c>
      <c r="AH496" s="86"/>
      <c r="AI496" s="87">
        <f t="shared" si="102"/>
        <v>353.01333333333332</v>
      </c>
      <c r="AJ496" s="88">
        <f t="shared" si="103"/>
        <v>460.2166666666667</v>
      </c>
      <c r="AK496" s="89">
        <f t="shared" si="104"/>
        <v>286.24214285714282</v>
      </c>
      <c r="AL496" s="90">
        <f t="shared" si="105"/>
        <v>203.61862068965516</v>
      </c>
      <c r="AN496" s="86">
        <v>2021</v>
      </c>
      <c r="AO496" s="91">
        <f t="shared" si="98"/>
        <v>-1.2992899229490798E-2</v>
      </c>
      <c r="AP496" s="92">
        <f t="shared" si="99"/>
        <v>-8.9450621084270817E-3</v>
      </c>
      <c r="AQ496" s="93">
        <f t="shared" si="100"/>
        <v>-7.0419899236159565E-3</v>
      </c>
      <c r="AR496" s="94">
        <f t="shared" si="101"/>
        <v>-6.4081938173800304E-3</v>
      </c>
      <c r="AS496" s="7">
        <f t="shared" si="106"/>
        <v>-4.748075484197185E-3</v>
      </c>
      <c r="AU496" s="86">
        <v>2021</v>
      </c>
      <c r="AV496" s="91">
        <f t="shared" si="107"/>
        <v>-1.5542500185915048E-2</v>
      </c>
      <c r="AW496" s="92">
        <f t="shared" si="108"/>
        <v>-2.4944031300098122E-2</v>
      </c>
      <c r="AX496" s="93">
        <f t="shared" si="109"/>
        <v>-2.129639353390703E-2</v>
      </c>
      <c r="AY496" s="94">
        <f t="shared" si="110"/>
        <v>-1.8798385528915471E-2</v>
      </c>
      <c r="AZ496" s="7">
        <f t="shared" si="111"/>
        <v>1.79093865035221E-3</v>
      </c>
    </row>
    <row r="497" spans="1:52" x14ac:dyDescent="0.25">
      <c r="A497" s="7">
        <v>495</v>
      </c>
      <c r="B497" s="82">
        <v>6730.63</v>
      </c>
      <c r="C497" s="43">
        <v>685</v>
      </c>
      <c r="D497" s="35">
        <v>400.9</v>
      </c>
      <c r="E497" s="41">
        <v>1606.5</v>
      </c>
      <c r="F497" s="36">
        <v>98.55</v>
      </c>
      <c r="G497" s="39">
        <v>159.88</v>
      </c>
      <c r="H497" s="45">
        <v>177</v>
      </c>
      <c r="I497" s="36">
        <v>98.66</v>
      </c>
      <c r="J497" s="36">
        <v>42.34</v>
      </c>
      <c r="K497" s="46">
        <v>120.71</v>
      </c>
      <c r="L497" s="36">
        <v>83.31</v>
      </c>
      <c r="M497" s="47">
        <v>56.17</v>
      </c>
      <c r="N497" s="33">
        <v>664.5</v>
      </c>
      <c r="O497" s="47">
        <v>25.01</v>
      </c>
      <c r="P497" s="33">
        <v>85.32</v>
      </c>
      <c r="Q497" s="47">
        <v>52.89</v>
      </c>
      <c r="R497" s="33">
        <v>12.24</v>
      </c>
      <c r="S497" s="33">
        <v>73.239999999999995</v>
      </c>
      <c r="T497" s="33">
        <v>57.84</v>
      </c>
      <c r="U497" s="33">
        <v>12.98</v>
      </c>
      <c r="V497" s="56">
        <v>28.37</v>
      </c>
      <c r="W497" s="38">
        <v>28.37</v>
      </c>
      <c r="X497" s="36">
        <v>9.2200000000000006</v>
      </c>
      <c r="Y497" s="41">
        <v>51.63</v>
      </c>
      <c r="Z497" s="45">
        <v>97.42</v>
      </c>
      <c r="AA497" s="39">
        <v>684</v>
      </c>
      <c r="AB497" s="36">
        <v>204.7</v>
      </c>
      <c r="AC497" s="36">
        <v>15.76</v>
      </c>
      <c r="AD497" s="41">
        <v>33.19</v>
      </c>
      <c r="AE497" s="39">
        <v>201.4</v>
      </c>
      <c r="AG497" s="86">
        <v>2021</v>
      </c>
      <c r="AH497" s="86"/>
      <c r="AI497" s="87">
        <f t="shared" si="102"/>
        <v>348.42666666666668</v>
      </c>
      <c r="AJ497" s="88">
        <f t="shared" si="103"/>
        <v>456.10000000000008</v>
      </c>
      <c r="AK497" s="89">
        <f t="shared" si="104"/>
        <v>284.22642857142858</v>
      </c>
      <c r="AL497" s="90">
        <f t="shared" si="105"/>
        <v>202.31379310344826</v>
      </c>
      <c r="AN497" s="86">
        <v>2021</v>
      </c>
      <c r="AO497" s="91">
        <f t="shared" si="98"/>
        <v>1.1346242155211796E-2</v>
      </c>
      <c r="AP497" s="92">
        <f t="shared" si="99"/>
        <v>-1.2760359570269785E-2</v>
      </c>
      <c r="AQ497" s="93">
        <f t="shared" si="100"/>
        <v>-5.8027176521737306E-3</v>
      </c>
      <c r="AR497" s="94">
        <f t="shared" si="101"/>
        <v>2.1049581565000018E-3</v>
      </c>
      <c r="AS497" s="7">
        <f t="shared" si="106"/>
        <v>6.7660828183988666E-3</v>
      </c>
      <c r="AU497" s="86">
        <v>2021</v>
      </c>
      <c r="AV497" s="91">
        <f t="shared" si="107"/>
        <v>-1.2992899229490798E-2</v>
      </c>
      <c r="AW497" s="92">
        <f t="shared" si="108"/>
        <v>-8.9450621084270817E-3</v>
      </c>
      <c r="AX497" s="93">
        <f t="shared" si="109"/>
        <v>-7.0419899236159565E-3</v>
      </c>
      <c r="AY497" s="94">
        <f t="shared" si="110"/>
        <v>-6.4081938173800304E-3</v>
      </c>
      <c r="AZ497" s="7">
        <f t="shared" si="111"/>
        <v>-4.748075484197185E-3</v>
      </c>
    </row>
    <row r="498" spans="1:52" x14ac:dyDescent="0.25">
      <c r="A498" s="7">
        <v>496</v>
      </c>
      <c r="B498" s="82">
        <v>6776.17</v>
      </c>
      <c r="C498" s="43">
        <v>690.1</v>
      </c>
      <c r="D498" s="35">
        <v>408.6</v>
      </c>
      <c r="E498" s="41">
        <v>1559</v>
      </c>
      <c r="F498" s="36">
        <v>102.84</v>
      </c>
      <c r="G498" s="39">
        <v>161.63999999999999</v>
      </c>
      <c r="H498" s="45">
        <v>179.1</v>
      </c>
      <c r="I498" s="36">
        <v>103.78</v>
      </c>
      <c r="J498" s="36">
        <v>43.44</v>
      </c>
      <c r="K498" s="46">
        <v>122.94</v>
      </c>
      <c r="L498" s="36">
        <v>83.89</v>
      </c>
      <c r="M498" s="47">
        <v>57.34</v>
      </c>
      <c r="N498" s="33">
        <v>671</v>
      </c>
      <c r="O498" s="47">
        <v>25.47</v>
      </c>
      <c r="P498" s="33">
        <v>87.11</v>
      </c>
      <c r="Q498" s="47">
        <v>53.09</v>
      </c>
      <c r="R498" s="33">
        <v>12.32</v>
      </c>
      <c r="S498" s="33">
        <v>74.84</v>
      </c>
      <c r="T498" s="33">
        <v>58.84</v>
      </c>
      <c r="U498" s="33">
        <v>13.11</v>
      </c>
      <c r="V498" s="56">
        <v>28.66</v>
      </c>
      <c r="W498" s="38">
        <v>28.66</v>
      </c>
      <c r="X498" s="36">
        <v>9.27</v>
      </c>
      <c r="Y498" s="41">
        <v>51.63</v>
      </c>
      <c r="Z498" s="45">
        <v>97.7</v>
      </c>
      <c r="AA498" s="39">
        <v>695.3</v>
      </c>
      <c r="AB498" s="36">
        <v>209.4</v>
      </c>
      <c r="AC498" s="36">
        <v>16.27</v>
      </c>
      <c r="AD498" s="41">
        <v>33.909999999999997</v>
      </c>
      <c r="AE498" s="39">
        <v>200.2</v>
      </c>
      <c r="AG498" s="86">
        <v>2021</v>
      </c>
      <c r="AH498" s="86"/>
      <c r="AI498" s="87">
        <f t="shared" si="102"/>
        <v>352.37999999999994</v>
      </c>
      <c r="AJ498" s="88">
        <f t="shared" si="103"/>
        <v>450.28000000000003</v>
      </c>
      <c r="AK498" s="89">
        <f t="shared" si="104"/>
        <v>282.57714285714286</v>
      </c>
      <c r="AL498" s="90">
        <f t="shared" si="105"/>
        <v>202.73965517241382</v>
      </c>
      <c r="AN498" s="86">
        <v>2021</v>
      </c>
      <c r="AO498" s="91">
        <f t="shared" si="98"/>
        <v>4.9586620504379821E-2</v>
      </c>
      <c r="AP498" s="92">
        <f t="shared" si="99"/>
        <v>4.2795593852713698E-2</v>
      </c>
      <c r="AQ498" s="93">
        <f t="shared" si="100"/>
        <v>4.2026450425673982E-2</v>
      </c>
      <c r="AR498" s="94">
        <f t="shared" si="101"/>
        <v>3.8797846737364791E-2</v>
      </c>
      <c r="AS498" s="7">
        <f t="shared" si="106"/>
        <v>2.3392270264766115E-2</v>
      </c>
      <c r="AU498" s="86">
        <v>2021</v>
      </c>
      <c r="AV498" s="91">
        <f t="shared" si="107"/>
        <v>1.1346242155211796E-2</v>
      </c>
      <c r="AW498" s="92">
        <f t="shared" si="108"/>
        <v>-1.2760359570269785E-2</v>
      </c>
      <c r="AX498" s="93">
        <f t="shared" si="109"/>
        <v>-5.8027176521737306E-3</v>
      </c>
      <c r="AY498" s="94">
        <f t="shared" si="110"/>
        <v>2.1049581565000018E-3</v>
      </c>
      <c r="AZ498" s="7">
        <f t="shared" si="111"/>
        <v>6.7660828183988666E-3</v>
      </c>
    </row>
    <row r="499" spans="1:52" x14ac:dyDescent="0.25">
      <c r="A499" s="7">
        <v>497</v>
      </c>
      <c r="B499" s="82">
        <v>6934.68</v>
      </c>
      <c r="C499" s="43">
        <v>725</v>
      </c>
      <c r="D499" s="35">
        <v>424.8</v>
      </c>
      <c r="E499" s="41">
        <v>1619.5</v>
      </c>
      <c r="F499" s="36">
        <v>105.88</v>
      </c>
      <c r="G499" s="39">
        <v>167.26</v>
      </c>
      <c r="H499" s="45">
        <v>186.16</v>
      </c>
      <c r="I499" s="36">
        <v>106.06</v>
      </c>
      <c r="J499" s="36">
        <v>44.28</v>
      </c>
      <c r="K499" s="46">
        <v>128.36000000000001</v>
      </c>
      <c r="L499" s="36">
        <v>84.9</v>
      </c>
      <c r="M499" s="47">
        <v>58.26</v>
      </c>
      <c r="N499" s="33">
        <v>702</v>
      </c>
      <c r="O499" s="47">
        <v>25.62</v>
      </c>
      <c r="P499" s="33">
        <v>88.19</v>
      </c>
      <c r="Q499" s="47">
        <v>52.86</v>
      </c>
      <c r="R499" s="33">
        <v>12.47</v>
      </c>
      <c r="S499" s="33">
        <v>74.680000000000007</v>
      </c>
      <c r="T499" s="33">
        <v>60.74</v>
      </c>
      <c r="U499" s="33">
        <v>13.19</v>
      </c>
      <c r="V499" s="56">
        <v>28.98</v>
      </c>
      <c r="W499" s="38">
        <v>28.98</v>
      </c>
      <c r="X499" s="36">
        <v>9.2799999999999994</v>
      </c>
      <c r="Y499" s="41">
        <v>53.58</v>
      </c>
      <c r="Z499" s="45">
        <v>99.8</v>
      </c>
      <c r="AA499" s="39">
        <v>735.2</v>
      </c>
      <c r="AB499" s="36">
        <v>212.9</v>
      </c>
      <c r="AC499" s="36">
        <v>16.87</v>
      </c>
      <c r="AD499" s="41">
        <v>34.659999999999997</v>
      </c>
      <c r="AE499" s="39">
        <v>207.1</v>
      </c>
      <c r="AG499" s="86">
        <v>2021</v>
      </c>
      <c r="AH499" s="86"/>
      <c r="AI499" s="87">
        <f t="shared" si="102"/>
        <v>369.8533333333333</v>
      </c>
      <c r="AJ499" s="88">
        <f t="shared" si="103"/>
        <v>469.54999999999995</v>
      </c>
      <c r="AK499" s="89">
        <f t="shared" si="104"/>
        <v>294.45285714285717</v>
      </c>
      <c r="AL499" s="90">
        <f t="shared" si="105"/>
        <v>210.60551724137932</v>
      </c>
      <c r="AN499" s="86">
        <v>2021</v>
      </c>
      <c r="AO499" s="91">
        <f t="shared" si="98"/>
        <v>-1.8169364432748192E-2</v>
      </c>
      <c r="AP499" s="92">
        <f t="shared" si="99"/>
        <v>-2.2155964930962339E-2</v>
      </c>
      <c r="AQ499" s="93">
        <f t="shared" si="100"/>
        <v>-1.7994634115575205E-2</v>
      </c>
      <c r="AR499" s="94">
        <f t="shared" si="101"/>
        <v>-1.5264688353450332E-2</v>
      </c>
      <c r="AS499" s="7">
        <f t="shared" si="106"/>
        <v>1.1520358545743915E-2</v>
      </c>
      <c r="AU499" s="86">
        <v>2021</v>
      </c>
      <c r="AV499" s="91">
        <f t="shared" si="107"/>
        <v>4.9586620504379821E-2</v>
      </c>
      <c r="AW499" s="92">
        <f t="shared" si="108"/>
        <v>4.2795593852713698E-2</v>
      </c>
      <c r="AX499" s="93">
        <f t="shared" si="109"/>
        <v>4.2026450425673982E-2</v>
      </c>
      <c r="AY499" s="94">
        <f t="shared" si="110"/>
        <v>3.8797846737364791E-2</v>
      </c>
      <c r="AZ499" s="7">
        <f t="shared" si="111"/>
        <v>2.3392270264766115E-2</v>
      </c>
    </row>
    <row r="500" spans="1:52" x14ac:dyDescent="0.25">
      <c r="A500" s="7">
        <v>498</v>
      </c>
      <c r="B500" s="82">
        <v>7014.57</v>
      </c>
      <c r="C500" s="43">
        <v>714.7</v>
      </c>
      <c r="D500" s="35">
        <v>418.25</v>
      </c>
      <c r="E500" s="41">
        <v>1577</v>
      </c>
      <c r="F500" s="36">
        <v>107.26</v>
      </c>
      <c r="G500" s="39">
        <v>166.3</v>
      </c>
      <c r="H500" s="45">
        <v>184.14</v>
      </c>
      <c r="I500" s="36">
        <v>107.52</v>
      </c>
      <c r="J500" s="36">
        <v>44.23</v>
      </c>
      <c r="K500" s="46">
        <v>128.38</v>
      </c>
      <c r="L500" s="36">
        <v>84.14</v>
      </c>
      <c r="M500" s="47">
        <v>58.13</v>
      </c>
      <c r="N500" s="33">
        <v>694</v>
      </c>
      <c r="O500" s="47">
        <v>25.55</v>
      </c>
      <c r="P500" s="33">
        <v>87.13</v>
      </c>
      <c r="Q500" s="47">
        <v>53.03</v>
      </c>
      <c r="R500" s="33">
        <v>12.41</v>
      </c>
      <c r="S500" s="33">
        <v>74.540000000000006</v>
      </c>
      <c r="T500" s="33">
        <v>60.87</v>
      </c>
      <c r="U500" s="33">
        <v>13.13</v>
      </c>
      <c r="V500" s="56">
        <v>29.2</v>
      </c>
      <c r="W500" s="38">
        <v>29.2</v>
      </c>
      <c r="X500" s="36">
        <v>9.2200000000000006</v>
      </c>
      <c r="Y500" s="41">
        <v>53.48</v>
      </c>
      <c r="Z500" s="45">
        <v>100.15</v>
      </c>
      <c r="AA500" s="39">
        <v>717.5</v>
      </c>
      <c r="AB500" s="36">
        <v>207.6</v>
      </c>
      <c r="AC500" s="36">
        <v>16.670000000000002</v>
      </c>
      <c r="AD500" s="41">
        <v>35</v>
      </c>
      <c r="AE500" s="39">
        <v>205.6</v>
      </c>
      <c r="AG500" s="86">
        <v>2021</v>
      </c>
      <c r="AH500" s="86"/>
      <c r="AI500" s="87">
        <f t="shared" si="102"/>
        <v>363.13333333333327</v>
      </c>
      <c r="AJ500" s="88">
        <f t="shared" si="103"/>
        <v>459.14666666666659</v>
      </c>
      <c r="AK500" s="89">
        <f t="shared" si="104"/>
        <v>289.15428571428572</v>
      </c>
      <c r="AL500" s="90">
        <f t="shared" si="105"/>
        <v>207.39068965517245</v>
      </c>
      <c r="AN500" s="86">
        <v>2021</v>
      </c>
      <c r="AO500" s="91">
        <f t="shared" si="98"/>
        <v>-4.3877363686432138E-3</v>
      </c>
      <c r="AP500" s="92">
        <f t="shared" si="99"/>
        <v>4.1127018236728746E-3</v>
      </c>
      <c r="AQ500" s="93">
        <f t="shared" si="100"/>
        <v>3.2632109402788525E-3</v>
      </c>
      <c r="AR500" s="94">
        <f t="shared" si="101"/>
        <v>2.1748058387218261E-3</v>
      </c>
      <c r="AS500" s="7">
        <f t="shared" si="106"/>
        <v>-4.4535873189660638E-3</v>
      </c>
      <c r="AU500" s="86">
        <v>2021</v>
      </c>
      <c r="AV500" s="91">
        <f t="shared" si="107"/>
        <v>-1.8169364432748192E-2</v>
      </c>
      <c r="AW500" s="92">
        <f t="shared" si="108"/>
        <v>-2.2155964930962339E-2</v>
      </c>
      <c r="AX500" s="93">
        <f t="shared" si="109"/>
        <v>-1.7994634115575205E-2</v>
      </c>
      <c r="AY500" s="94">
        <f t="shared" si="110"/>
        <v>-1.5264688353450332E-2</v>
      </c>
      <c r="AZ500" s="7">
        <f t="shared" si="111"/>
        <v>1.1520358545743915E-2</v>
      </c>
    </row>
    <row r="501" spans="1:52" x14ac:dyDescent="0.25">
      <c r="A501" s="7">
        <v>499</v>
      </c>
      <c r="B501" s="82">
        <v>6983.33</v>
      </c>
      <c r="C501" s="43">
        <v>715</v>
      </c>
      <c r="D501" s="35">
        <v>419.1</v>
      </c>
      <c r="E501" s="41">
        <v>1592.5</v>
      </c>
      <c r="F501" s="36">
        <v>105.5</v>
      </c>
      <c r="G501" s="39">
        <v>167.82</v>
      </c>
      <c r="H501" s="45">
        <v>185.78</v>
      </c>
      <c r="I501" s="36">
        <v>105.96</v>
      </c>
      <c r="J501" s="36">
        <v>43.96</v>
      </c>
      <c r="K501" s="46">
        <v>128</v>
      </c>
      <c r="L501" s="36">
        <v>83.63</v>
      </c>
      <c r="M501" s="47">
        <v>57.42</v>
      </c>
      <c r="N501" s="33">
        <v>696</v>
      </c>
      <c r="O501" s="47">
        <v>25.53</v>
      </c>
      <c r="P501" s="33">
        <v>86.29</v>
      </c>
      <c r="Q501" s="47">
        <v>53</v>
      </c>
      <c r="R501" s="33">
        <v>12.31</v>
      </c>
      <c r="S501" s="33">
        <v>73.84</v>
      </c>
      <c r="T501" s="33">
        <v>61.21</v>
      </c>
      <c r="U501" s="33">
        <v>13.17</v>
      </c>
      <c r="V501" s="56">
        <v>29.23</v>
      </c>
      <c r="W501" s="38">
        <v>29.23</v>
      </c>
      <c r="X501" s="36">
        <v>9.17</v>
      </c>
      <c r="Y501" s="41">
        <v>53.74</v>
      </c>
      <c r="Z501" s="45">
        <v>101.2</v>
      </c>
      <c r="AA501" s="39">
        <v>708.7</v>
      </c>
      <c r="AB501" s="36">
        <v>210.2</v>
      </c>
      <c r="AC501" s="36">
        <v>16.47</v>
      </c>
      <c r="AD501" s="41">
        <v>35.35</v>
      </c>
      <c r="AE501" s="39">
        <v>208.1</v>
      </c>
      <c r="AG501" s="86">
        <v>2021</v>
      </c>
      <c r="AH501" s="86"/>
      <c r="AI501" s="87">
        <f t="shared" si="102"/>
        <v>361.53999999999996</v>
      </c>
      <c r="AJ501" s="88">
        <f t="shared" si="103"/>
        <v>461.03499999999991</v>
      </c>
      <c r="AK501" s="89">
        <f t="shared" si="104"/>
        <v>290.09785714285709</v>
      </c>
      <c r="AL501" s="90">
        <f t="shared" si="105"/>
        <v>207.84172413793107</v>
      </c>
      <c r="AN501" s="86">
        <v>2021</v>
      </c>
      <c r="AO501" s="91">
        <f t="shared" si="98"/>
        <v>-1.0326197193487006E-2</v>
      </c>
      <c r="AP501" s="92">
        <f t="shared" si="99"/>
        <v>-4.2332288582571766E-3</v>
      </c>
      <c r="AQ501" s="93">
        <f t="shared" si="100"/>
        <v>-4.6634510029864955E-3</v>
      </c>
      <c r="AR501" s="94">
        <f t="shared" si="101"/>
        <v>-4.904262361445675E-3</v>
      </c>
      <c r="AS501" s="7">
        <f t="shared" si="106"/>
        <v>-3.284965768480023E-3</v>
      </c>
      <c r="AU501" s="86">
        <v>2021</v>
      </c>
      <c r="AV501" s="91">
        <f t="shared" si="107"/>
        <v>-4.3877363686432138E-3</v>
      </c>
      <c r="AW501" s="92">
        <f t="shared" si="108"/>
        <v>4.1127018236728746E-3</v>
      </c>
      <c r="AX501" s="93">
        <f t="shared" si="109"/>
        <v>3.2632109402788525E-3</v>
      </c>
      <c r="AY501" s="94">
        <f t="shared" si="110"/>
        <v>2.1748058387218261E-3</v>
      </c>
      <c r="AZ501" s="7">
        <f t="shared" si="111"/>
        <v>-4.4535873189660638E-3</v>
      </c>
    </row>
    <row r="502" spans="1:52" x14ac:dyDescent="0.25">
      <c r="A502" s="7">
        <v>500</v>
      </c>
      <c r="B502" s="82">
        <v>6960.39</v>
      </c>
      <c r="C502" s="43">
        <v>710</v>
      </c>
      <c r="D502" s="35">
        <v>421.05</v>
      </c>
      <c r="E502" s="41">
        <v>1592.5</v>
      </c>
      <c r="F502" s="36">
        <v>105.58</v>
      </c>
      <c r="G502" s="39">
        <v>166.92</v>
      </c>
      <c r="H502" s="45">
        <v>185.14</v>
      </c>
      <c r="I502" s="36">
        <v>103.82</v>
      </c>
      <c r="J502" s="36">
        <v>44.09</v>
      </c>
      <c r="K502" s="46">
        <v>127.7</v>
      </c>
      <c r="L502" s="36">
        <v>86.06</v>
      </c>
      <c r="M502" s="47">
        <v>56.71</v>
      </c>
      <c r="N502" s="33">
        <v>686</v>
      </c>
      <c r="O502" s="47">
        <v>25.37</v>
      </c>
      <c r="P502" s="33">
        <v>85.44</v>
      </c>
      <c r="Q502" s="47">
        <v>53.02</v>
      </c>
      <c r="R502" s="33">
        <v>12.23</v>
      </c>
      <c r="S502" s="33">
        <v>73.040000000000006</v>
      </c>
      <c r="T502" s="33">
        <v>59.81</v>
      </c>
      <c r="U502" s="33">
        <v>13.07</v>
      </c>
      <c r="V502" s="56">
        <v>29.09</v>
      </c>
      <c r="W502" s="38">
        <v>29.09</v>
      </c>
      <c r="X502" s="36">
        <v>9.23</v>
      </c>
      <c r="Y502" s="41">
        <v>53.09</v>
      </c>
      <c r="Z502" s="45">
        <v>100.9</v>
      </c>
      <c r="AA502" s="39">
        <v>700.5</v>
      </c>
      <c r="AB502" s="36">
        <v>210.4</v>
      </c>
      <c r="AC502" s="36">
        <v>16.510000000000002</v>
      </c>
      <c r="AD502" s="41">
        <v>35.49</v>
      </c>
      <c r="AE502" s="39">
        <v>206</v>
      </c>
      <c r="AG502" s="86">
        <v>2021</v>
      </c>
      <c r="AH502" s="86"/>
      <c r="AI502" s="87">
        <f t="shared" si="102"/>
        <v>357.80666666666667</v>
      </c>
      <c r="AJ502" s="88">
        <f t="shared" si="103"/>
        <v>459.08333333333331</v>
      </c>
      <c r="AK502" s="89">
        <f t="shared" si="104"/>
        <v>288.745</v>
      </c>
      <c r="AL502" s="90">
        <f t="shared" si="105"/>
        <v>206.82241379310344</v>
      </c>
      <c r="AN502" s="86">
        <v>2021</v>
      </c>
      <c r="AO502" s="91">
        <f t="shared" si="98"/>
        <v>-7.1733338301876136E-3</v>
      </c>
      <c r="AP502" s="92">
        <f t="shared" si="99"/>
        <v>-6.6727173715737872E-3</v>
      </c>
      <c r="AQ502" s="93">
        <f t="shared" si="100"/>
        <v>-5.4670087051599927E-3</v>
      </c>
      <c r="AR502" s="94">
        <f t="shared" si="101"/>
        <v>-6.549013396466798E-3</v>
      </c>
      <c r="AS502" s="7">
        <f t="shared" si="106"/>
        <v>-4.4911276523298578E-3</v>
      </c>
      <c r="AU502" s="86">
        <v>2021</v>
      </c>
      <c r="AV502" s="91">
        <f t="shared" si="107"/>
        <v>-1.0326197193487006E-2</v>
      </c>
      <c r="AW502" s="92">
        <f t="shared" si="108"/>
        <v>-4.2332288582571766E-3</v>
      </c>
      <c r="AX502" s="93">
        <f t="shared" si="109"/>
        <v>-4.6634510029864955E-3</v>
      </c>
      <c r="AY502" s="94">
        <f t="shared" si="110"/>
        <v>-4.904262361445675E-3</v>
      </c>
      <c r="AZ502" s="7">
        <f t="shared" si="111"/>
        <v>-3.284965768480023E-3</v>
      </c>
    </row>
    <row r="503" spans="1:52" x14ac:dyDescent="0.25">
      <c r="A503" s="7">
        <v>501</v>
      </c>
      <c r="B503" s="82">
        <v>6929.13</v>
      </c>
      <c r="C503" s="43">
        <v>709</v>
      </c>
      <c r="D503" s="35">
        <v>418</v>
      </c>
      <c r="E503" s="41">
        <v>1582.5</v>
      </c>
      <c r="F503" s="36">
        <v>103.08</v>
      </c>
      <c r="G503" s="39">
        <v>167.02</v>
      </c>
      <c r="H503" s="45">
        <v>183</v>
      </c>
      <c r="I503" s="36">
        <v>100.68</v>
      </c>
      <c r="J503" s="36">
        <v>43.46</v>
      </c>
      <c r="K503" s="46">
        <v>128.08000000000001</v>
      </c>
      <c r="L503" s="36">
        <v>85.97</v>
      </c>
      <c r="M503" s="47">
        <v>56</v>
      </c>
      <c r="N503" s="33">
        <v>683</v>
      </c>
      <c r="O503" s="47">
        <v>25.32</v>
      </c>
      <c r="P503" s="33">
        <v>84.73</v>
      </c>
      <c r="Q503" s="47">
        <v>52.71</v>
      </c>
      <c r="R503" s="33">
        <v>12.12</v>
      </c>
      <c r="S503" s="33">
        <v>71.72</v>
      </c>
      <c r="T503" s="33">
        <v>58.58</v>
      </c>
      <c r="U503" s="33">
        <v>12.91</v>
      </c>
      <c r="V503" s="56">
        <v>28.65</v>
      </c>
      <c r="W503" s="38">
        <v>28.65</v>
      </c>
      <c r="X503" s="36">
        <v>9</v>
      </c>
      <c r="Y503" s="41">
        <v>52.87</v>
      </c>
      <c r="Z503" s="45">
        <v>101.45</v>
      </c>
      <c r="AA503" s="39">
        <v>694.1</v>
      </c>
      <c r="AB503" s="36">
        <v>210</v>
      </c>
      <c r="AC503" s="36">
        <v>16.34</v>
      </c>
      <c r="AD503" s="41">
        <v>35.03</v>
      </c>
      <c r="AE503" s="39">
        <v>204.6</v>
      </c>
      <c r="AG503" s="86">
        <v>2021</v>
      </c>
      <c r="AH503" s="86"/>
      <c r="AI503" s="87">
        <f t="shared" si="102"/>
        <v>355.24</v>
      </c>
      <c r="AJ503" s="88">
        <f t="shared" si="103"/>
        <v>456.02</v>
      </c>
      <c r="AK503" s="89">
        <f t="shared" si="104"/>
        <v>287.16642857142858</v>
      </c>
      <c r="AL503" s="90">
        <f t="shared" si="105"/>
        <v>205.4679310344828</v>
      </c>
      <c r="AN503" s="86">
        <v>2021</v>
      </c>
      <c r="AO503" s="91">
        <f t="shared" si="98"/>
        <v>-1.1034793379124016E-2</v>
      </c>
      <c r="AP503" s="92">
        <f t="shared" si="99"/>
        <v>-1.3087876262737204E-2</v>
      </c>
      <c r="AQ503" s="93">
        <f t="shared" si="100"/>
        <v>-1.2098509326348829E-2</v>
      </c>
      <c r="AR503" s="94">
        <f t="shared" si="101"/>
        <v>-1.0927118419352479E-2</v>
      </c>
      <c r="AS503" s="7">
        <f t="shared" si="106"/>
        <v>-5.4537871276769184E-3</v>
      </c>
      <c r="AU503" s="86">
        <v>2021</v>
      </c>
      <c r="AV503" s="91">
        <f t="shared" si="107"/>
        <v>-7.1733338301876136E-3</v>
      </c>
      <c r="AW503" s="92">
        <f t="shared" si="108"/>
        <v>-6.6727173715737872E-3</v>
      </c>
      <c r="AX503" s="93">
        <f t="shared" si="109"/>
        <v>-5.4670087051599927E-3</v>
      </c>
      <c r="AY503" s="94">
        <f t="shared" si="110"/>
        <v>-6.549013396466798E-3</v>
      </c>
      <c r="AZ503" s="7">
        <f t="shared" si="111"/>
        <v>-4.4911276523298578E-3</v>
      </c>
    </row>
    <row r="504" spans="1:52" x14ac:dyDescent="0.25">
      <c r="A504" s="7">
        <v>502</v>
      </c>
      <c r="B504" s="82">
        <v>6891.34</v>
      </c>
      <c r="C504" s="43">
        <v>701.6</v>
      </c>
      <c r="D504" s="35">
        <v>415.2</v>
      </c>
      <c r="E504" s="41">
        <v>1560</v>
      </c>
      <c r="F504" s="36">
        <v>102.5</v>
      </c>
      <c r="G504" s="39">
        <v>162.76</v>
      </c>
      <c r="H504" s="45">
        <v>180.12</v>
      </c>
      <c r="I504" s="36">
        <v>100.56</v>
      </c>
      <c r="J504" s="36">
        <v>43.73</v>
      </c>
      <c r="K504" s="46">
        <v>126.38</v>
      </c>
      <c r="L504" s="36">
        <v>85.02</v>
      </c>
      <c r="M504" s="47">
        <v>56.09</v>
      </c>
      <c r="N504" s="33">
        <v>672.5</v>
      </c>
      <c r="O504" s="47">
        <v>25.44</v>
      </c>
      <c r="P504" s="33">
        <v>84.76</v>
      </c>
      <c r="Q504" s="47">
        <v>53.16</v>
      </c>
      <c r="R504" s="33">
        <v>12.23</v>
      </c>
      <c r="S504" s="33">
        <v>71.78</v>
      </c>
      <c r="T504" s="33">
        <v>58.03</v>
      </c>
      <c r="U504" s="33">
        <v>12.88</v>
      </c>
      <c r="V504" s="56">
        <v>28.93</v>
      </c>
      <c r="W504" s="38">
        <v>28.93</v>
      </c>
      <c r="X504" s="36">
        <v>9.19</v>
      </c>
      <c r="Y504" s="41">
        <v>51.55</v>
      </c>
      <c r="Z504" s="45">
        <v>99.66</v>
      </c>
      <c r="AA504" s="39">
        <v>690</v>
      </c>
      <c r="AB504" s="36">
        <v>208.2</v>
      </c>
      <c r="AC504" s="36">
        <v>16.260000000000002</v>
      </c>
      <c r="AD504" s="41">
        <v>34.799999999999997</v>
      </c>
      <c r="AE504" s="39">
        <v>201.2</v>
      </c>
      <c r="AG504" s="86">
        <v>2021</v>
      </c>
      <c r="AH504" s="86"/>
      <c r="AI504" s="87">
        <f t="shared" si="102"/>
        <v>351.32</v>
      </c>
      <c r="AJ504" s="88">
        <f t="shared" si="103"/>
        <v>450.05166666666656</v>
      </c>
      <c r="AK504" s="89">
        <f t="shared" si="104"/>
        <v>283.69214285714287</v>
      </c>
      <c r="AL504" s="90">
        <f t="shared" si="105"/>
        <v>203.22275862068966</v>
      </c>
      <c r="AN504" s="86">
        <v>2021</v>
      </c>
      <c r="AO504" s="91">
        <f t="shared" si="98"/>
        <v>9.241337432160622E-3</v>
      </c>
      <c r="AP504" s="92">
        <f t="shared" si="99"/>
        <v>1.8605271246634907E-2</v>
      </c>
      <c r="AQ504" s="93">
        <f t="shared" si="100"/>
        <v>1.596801361636976E-2</v>
      </c>
      <c r="AR504" s="94">
        <f t="shared" si="101"/>
        <v>1.2692034899702191E-2</v>
      </c>
      <c r="AS504" s="7">
        <f t="shared" si="106"/>
        <v>1.9734913674262847E-3</v>
      </c>
      <c r="AU504" s="86">
        <v>2021</v>
      </c>
      <c r="AV504" s="91">
        <f t="shared" si="107"/>
        <v>-1.1034793379124016E-2</v>
      </c>
      <c r="AW504" s="92">
        <f t="shared" si="108"/>
        <v>-1.3087876262737204E-2</v>
      </c>
      <c r="AX504" s="93">
        <f t="shared" si="109"/>
        <v>-1.2098509326348829E-2</v>
      </c>
      <c r="AY504" s="94">
        <f t="shared" si="110"/>
        <v>-1.0927118419352479E-2</v>
      </c>
      <c r="AZ504" s="7">
        <f t="shared" si="111"/>
        <v>-5.4537871276769184E-3</v>
      </c>
    </row>
    <row r="505" spans="1:52" x14ac:dyDescent="0.25">
      <c r="A505" s="7">
        <v>503</v>
      </c>
      <c r="B505" s="82">
        <v>6904.94</v>
      </c>
      <c r="C505" s="43">
        <v>711.9</v>
      </c>
      <c r="D505" s="35">
        <v>417.3</v>
      </c>
      <c r="E505" s="41">
        <v>1599.5</v>
      </c>
      <c r="F505" s="36">
        <v>99.99</v>
      </c>
      <c r="G505" s="39">
        <v>165</v>
      </c>
      <c r="H505" s="45">
        <v>182.26</v>
      </c>
      <c r="I505" s="36">
        <v>98.5</v>
      </c>
      <c r="J505" s="36">
        <v>43.29</v>
      </c>
      <c r="K505" s="46">
        <v>127.21</v>
      </c>
      <c r="L505" s="36">
        <v>86.24</v>
      </c>
      <c r="M505" s="47">
        <v>55.89</v>
      </c>
      <c r="N505" s="33">
        <v>685.5</v>
      </c>
      <c r="O505" s="47">
        <v>25.44</v>
      </c>
      <c r="P505" s="33">
        <v>84.6</v>
      </c>
      <c r="Q505" s="47">
        <v>53.1</v>
      </c>
      <c r="R505" s="33">
        <v>12.14</v>
      </c>
      <c r="S505" s="33">
        <v>70.900000000000006</v>
      </c>
      <c r="T505" s="33">
        <v>58.8</v>
      </c>
      <c r="U505" s="33">
        <v>12.96</v>
      </c>
      <c r="V505" s="56">
        <v>28.76</v>
      </c>
      <c r="W505" s="38">
        <v>28.76</v>
      </c>
      <c r="X505" s="36">
        <v>9.17</v>
      </c>
      <c r="Y505" s="41">
        <v>52.71</v>
      </c>
      <c r="Z505" s="45">
        <v>100</v>
      </c>
      <c r="AA505" s="39">
        <v>694.4</v>
      </c>
      <c r="AB505" s="36">
        <v>208.7</v>
      </c>
      <c r="AC505" s="36">
        <v>16.3</v>
      </c>
      <c r="AD505" s="41">
        <v>34.64</v>
      </c>
      <c r="AE505" s="39">
        <v>204.3</v>
      </c>
      <c r="AG505" s="86">
        <v>2021</v>
      </c>
      <c r="AH505" s="86"/>
      <c r="AI505" s="87">
        <f t="shared" si="102"/>
        <v>354.56666666666666</v>
      </c>
      <c r="AJ505" s="88">
        <f t="shared" si="103"/>
        <v>458.42500000000001</v>
      </c>
      <c r="AK505" s="89">
        <f t="shared" si="104"/>
        <v>288.22214285714284</v>
      </c>
      <c r="AL505" s="90">
        <f t="shared" si="105"/>
        <v>205.80206896551721</v>
      </c>
      <c r="AN505" s="86">
        <v>2021</v>
      </c>
      <c r="AO505" s="91">
        <f t="shared" si="98"/>
        <v>7.2576854376235223E-3</v>
      </c>
      <c r="AP505" s="92">
        <f t="shared" si="99"/>
        <v>1.1063241897074989E-2</v>
      </c>
      <c r="AQ505" s="93">
        <f t="shared" si="100"/>
        <v>9.5387734163382074E-3</v>
      </c>
      <c r="AR505" s="94">
        <f t="shared" si="101"/>
        <v>9.3394054548561877E-3</v>
      </c>
      <c r="AS505" s="7">
        <f t="shared" si="106"/>
        <v>1.2021827850785122E-2</v>
      </c>
      <c r="AU505" s="86">
        <v>2021</v>
      </c>
      <c r="AV505" s="91">
        <f t="shared" si="107"/>
        <v>9.241337432160622E-3</v>
      </c>
      <c r="AW505" s="92">
        <f t="shared" si="108"/>
        <v>1.8605271246634907E-2</v>
      </c>
      <c r="AX505" s="93">
        <f t="shared" si="109"/>
        <v>1.596801361636976E-2</v>
      </c>
      <c r="AY505" s="94">
        <f t="shared" si="110"/>
        <v>1.2692034899702191E-2</v>
      </c>
      <c r="AZ505" s="7">
        <f t="shared" si="111"/>
        <v>1.9734913674262847E-3</v>
      </c>
    </row>
    <row r="506" spans="1:52" x14ac:dyDescent="0.25">
      <c r="A506" s="7">
        <v>504</v>
      </c>
      <c r="B506" s="82">
        <v>6987.95</v>
      </c>
      <c r="C506" s="43">
        <v>713.3</v>
      </c>
      <c r="D506" s="35">
        <v>418.45</v>
      </c>
      <c r="E506" s="41">
        <v>1622.5</v>
      </c>
      <c r="F506" s="36">
        <v>102.4</v>
      </c>
      <c r="G506" s="39">
        <v>167.82</v>
      </c>
      <c r="H506" s="45">
        <v>184.32</v>
      </c>
      <c r="I506" s="36">
        <v>100</v>
      </c>
      <c r="J506" s="36">
        <v>44.68</v>
      </c>
      <c r="K506" s="46">
        <v>127.87</v>
      </c>
      <c r="L506" s="36">
        <v>86.66</v>
      </c>
      <c r="M506" s="47">
        <v>56.96</v>
      </c>
      <c r="N506" s="33">
        <v>690</v>
      </c>
      <c r="O506" s="47">
        <v>25.76</v>
      </c>
      <c r="P506" s="33">
        <v>86.4</v>
      </c>
      <c r="Q506" s="47">
        <v>54.13</v>
      </c>
      <c r="R506" s="33">
        <v>12.2</v>
      </c>
      <c r="S506" s="33">
        <v>71.94</v>
      </c>
      <c r="T506" s="33">
        <v>59.29</v>
      </c>
      <c r="U506" s="33">
        <v>13</v>
      </c>
      <c r="V506" s="56">
        <v>29.33</v>
      </c>
      <c r="W506" s="38">
        <v>29.33</v>
      </c>
      <c r="X506" s="36">
        <v>9.2200000000000006</v>
      </c>
      <c r="Y506" s="41">
        <v>52.32</v>
      </c>
      <c r="Z506" s="45">
        <v>100.95</v>
      </c>
      <c r="AA506" s="39">
        <v>695.9</v>
      </c>
      <c r="AB506" s="36">
        <v>210</v>
      </c>
      <c r="AC506" s="36">
        <v>16.829999999999998</v>
      </c>
      <c r="AD506" s="41">
        <v>34.74</v>
      </c>
      <c r="AE506" s="39">
        <v>207.7</v>
      </c>
      <c r="AG506" s="86">
        <v>2021</v>
      </c>
      <c r="AH506" s="86"/>
      <c r="AI506" s="87">
        <f t="shared" si="102"/>
        <v>357.14000000000004</v>
      </c>
      <c r="AJ506" s="88">
        <f t="shared" si="103"/>
        <v>463.49666666666661</v>
      </c>
      <c r="AK506" s="89">
        <f t="shared" si="104"/>
        <v>290.97142857142859</v>
      </c>
      <c r="AL506" s="90">
        <f t="shared" si="105"/>
        <v>207.72413793103445</v>
      </c>
      <c r="AN506" s="86">
        <v>2021</v>
      </c>
      <c r="AO506" s="91">
        <f t="shared" si="98"/>
        <v>-1.0397416512665526E-2</v>
      </c>
      <c r="AP506" s="92">
        <f t="shared" si="99"/>
        <v>-3.9327862839718175E-2</v>
      </c>
      <c r="AQ506" s="93">
        <f t="shared" si="100"/>
        <v>-3.2173016496465055E-2</v>
      </c>
      <c r="AR506" s="94">
        <f t="shared" si="101"/>
        <v>-2.3208831341301188E-2</v>
      </c>
      <c r="AS506" s="7">
        <f t="shared" si="106"/>
        <v>-1.4745383123805975E-2</v>
      </c>
      <c r="AU506" s="86">
        <v>2021</v>
      </c>
      <c r="AV506" s="91">
        <f t="shared" si="107"/>
        <v>7.2576854376235223E-3</v>
      </c>
      <c r="AW506" s="92">
        <f t="shared" si="108"/>
        <v>1.1063241897074989E-2</v>
      </c>
      <c r="AX506" s="93">
        <f t="shared" si="109"/>
        <v>9.5387734163382074E-3</v>
      </c>
      <c r="AY506" s="94">
        <f t="shared" si="110"/>
        <v>9.3394054548561877E-3</v>
      </c>
      <c r="AZ506" s="7">
        <f t="shared" si="111"/>
        <v>1.2021827850785122E-2</v>
      </c>
    </row>
    <row r="507" spans="1:52" x14ac:dyDescent="0.25">
      <c r="A507" s="7">
        <v>505</v>
      </c>
      <c r="B507" s="82">
        <v>6884.91</v>
      </c>
      <c r="C507" s="43">
        <v>699</v>
      </c>
      <c r="D507" s="35">
        <v>413.05</v>
      </c>
      <c r="E507" s="41">
        <v>1525</v>
      </c>
      <c r="F507" s="36">
        <v>104.14</v>
      </c>
      <c r="G507" s="39">
        <v>165.68</v>
      </c>
      <c r="H507" s="45">
        <v>180.36</v>
      </c>
      <c r="I507" s="36">
        <v>101.24</v>
      </c>
      <c r="J507" s="36">
        <v>43.66</v>
      </c>
      <c r="K507" s="46">
        <v>126.28</v>
      </c>
      <c r="L507" s="36">
        <v>86.42</v>
      </c>
      <c r="M507" s="47">
        <v>56.17</v>
      </c>
      <c r="N507" s="33">
        <v>686.5</v>
      </c>
      <c r="O507" s="47">
        <v>25.38</v>
      </c>
      <c r="P507" s="33">
        <v>86.62</v>
      </c>
      <c r="Q507" s="47">
        <v>54.62</v>
      </c>
      <c r="R507" s="33">
        <v>12.01</v>
      </c>
      <c r="S507" s="33">
        <v>72.540000000000006</v>
      </c>
      <c r="T507" s="33">
        <v>58.56</v>
      </c>
      <c r="U507" s="33">
        <v>12.96</v>
      </c>
      <c r="V507" s="56">
        <v>28.67</v>
      </c>
      <c r="W507" s="38">
        <v>28.67</v>
      </c>
      <c r="X507" s="36">
        <v>9.31</v>
      </c>
      <c r="Y507" s="41">
        <v>51.73</v>
      </c>
      <c r="Z507" s="45">
        <v>100.45</v>
      </c>
      <c r="AA507" s="39">
        <v>689.8</v>
      </c>
      <c r="AB507" s="36">
        <v>209.5</v>
      </c>
      <c r="AC507" s="36">
        <v>16.47</v>
      </c>
      <c r="AD507" s="41">
        <v>34.6</v>
      </c>
      <c r="AE507" s="39">
        <v>204.8</v>
      </c>
      <c r="AG507" s="86">
        <v>2021</v>
      </c>
      <c r="AH507" s="86"/>
      <c r="AI507" s="87">
        <f t="shared" si="102"/>
        <v>353.42666666666668</v>
      </c>
      <c r="AJ507" s="88">
        <f t="shared" si="103"/>
        <v>445.26833333333337</v>
      </c>
      <c r="AK507" s="89">
        <f t="shared" si="104"/>
        <v>281.61</v>
      </c>
      <c r="AL507" s="90">
        <f t="shared" si="105"/>
        <v>202.90310344827589</v>
      </c>
      <c r="AN507" s="86">
        <v>2021</v>
      </c>
      <c r="AO507" s="91">
        <f t="shared" si="98"/>
        <v>-9.0730750367828475E-3</v>
      </c>
      <c r="AP507" s="92">
        <f t="shared" si="99"/>
        <v>3.110483940395471E-3</v>
      </c>
      <c r="AQ507" s="93">
        <f t="shared" si="100"/>
        <v>2.9929943640398759E-4</v>
      </c>
      <c r="AR507" s="94">
        <f t="shared" si="101"/>
        <v>-2.4863235211645134E-3</v>
      </c>
      <c r="AS507" s="7">
        <f t="shared" si="106"/>
        <v>-1.9930543754384626E-2</v>
      </c>
      <c r="AU507" s="86">
        <v>2021</v>
      </c>
      <c r="AV507" s="91">
        <f t="shared" si="107"/>
        <v>-1.0397416512665526E-2</v>
      </c>
      <c r="AW507" s="92">
        <f t="shared" si="108"/>
        <v>-3.9327862839718175E-2</v>
      </c>
      <c r="AX507" s="93">
        <f t="shared" si="109"/>
        <v>-3.2173016496465055E-2</v>
      </c>
      <c r="AY507" s="94">
        <f t="shared" si="110"/>
        <v>-2.3208831341301188E-2</v>
      </c>
      <c r="AZ507" s="7">
        <f t="shared" si="111"/>
        <v>-1.4745383123805975E-2</v>
      </c>
    </row>
    <row r="508" spans="1:52" x14ac:dyDescent="0.25">
      <c r="A508" s="7">
        <v>506</v>
      </c>
      <c r="B508" s="82">
        <v>6747.69</v>
      </c>
      <c r="C508" s="43">
        <v>697.8</v>
      </c>
      <c r="D508" s="35">
        <v>411</v>
      </c>
      <c r="E508" s="41">
        <v>1543.5</v>
      </c>
      <c r="F508" s="36">
        <v>102.06</v>
      </c>
      <c r="G508" s="39">
        <v>164.66</v>
      </c>
      <c r="H508" s="45">
        <v>180.14</v>
      </c>
      <c r="I508" s="36">
        <v>99.44</v>
      </c>
      <c r="J508" s="36">
        <v>43.37</v>
      </c>
      <c r="K508" s="46">
        <v>123.69</v>
      </c>
      <c r="L508" s="36">
        <v>86.43</v>
      </c>
      <c r="M508" s="47">
        <v>56.42</v>
      </c>
      <c r="N508" s="33">
        <v>680.5</v>
      </c>
      <c r="O508" s="47">
        <v>24.88</v>
      </c>
      <c r="P508" s="33">
        <v>85.75</v>
      </c>
      <c r="Q508" s="47">
        <v>53.14</v>
      </c>
      <c r="R508" s="33">
        <v>11.9</v>
      </c>
      <c r="S508" s="33">
        <v>71.62</v>
      </c>
      <c r="T508" s="33">
        <v>57.89</v>
      </c>
      <c r="U508" s="33">
        <v>12.76</v>
      </c>
      <c r="V508" s="56">
        <v>28.37</v>
      </c>
      <c r="W508" s="38">
        <v>28.37</v>
      </c>
      <c r="X508" s="36">
        <v>9.26</v>
      </c>
      <c r="Y508" s="41">
        <v>51.76</v>
      </c>
      <c r="Z508" s="45">
        <v>99.36</v>
      </c>
      <c r="AA508" s="39">
        <v>681.9</v>
      </c>
      <c r="AB508" s="36">
        <v>209.7</v>
      </c>
      <c r="AC508" s="36">
        <v>15.79</v>
      </c>
      <c r="AD508" s="41">
        <v>34</v>
      </c>
      <c r="AE508" s="39">
        <v>204.1</v>
      </c>
      <c r="AG508" s="86">
        <v>2021</v>
      </c>
      <c r="AH508" s="86"/>
      <c r="AI508" s="87">
        <f t="shared" si="102"/>
        <v>350.21999999999997</v>
      </c>
      <c r="AJ508" s="88">
        <f t="shared" si="103"/>
        <v>446.65333333333336</v>
      </c>
      <c r="AK508" s="89">
        <f t="shared" si="104"/>
        <v>281.69428571428574</v>
      </c>
      <c r="AL508" s="90">
        <f t="shared" si="105"/>
        <v>202.39862068965516</v>
      </c>
      <c r="AN508" s="86">
        <v>2021</v>
      </c>
      <c r="AO508" s="91">
        <f t="shared" si="98"/>
        <v>3.121847219842848E-3</v>
      </c>
      <c r="AP508" s="92">
        <f t="shared" si="99"/>
        <v>-1.1642138571302772E-3</v>
      </c>
      <c r="AQ508" s="93">
        <f t="shared" si="100"/>
        <v>1.6076192021746911E-3</v>
      </c>
      <c r="AR508" s="94">
        <f t="shared" si="101"/>
        <v>4.301855675723559E-3</v>
      </c>
      <c r="AS508" s="7">
        <f t="shared" si="106"/>
        <v>2.0870846171060147E-2</v>
      </c>
      <c r="AU508" s="86">
        <v>2021</v>
      </c>
      <c r="AV508" s="91">
        <f t="shared" si="107"/>
        <v>-9.0730750367828475E-3</v>
      </c>
      <c r="AW508" s="92">
        <f t="shared" si="108"/>
        <v>3.110483940395471E-3</v>
      </c>
      <c r="AX508" s="93">
        <f t="shared" si="109"/>
        <v>2.9929943640398759E-4</v>
      </c>
      <c r="AY508" s="94">
        <f t="shared" si="110"/>
        <v>-2.4863235211645134E-3</v>
      </c>
      <c r="AZ508" s="7">
        <f t="shared" si="111"/>
        <v>-1.9930543754384626E-2</v>
      </c>
    </row>
    <row r="509" spans="1:52" x14ac:dyDescent="0.25">
      <c r="A509" s="7">
        <v>507</v>
      </c>
      <c r="B509" s="82">
        <v>6888.52</v>
      </c>
      <c r="C509" s="43">
        <v>701.5</v>
      </c>
      <c r="D509" s="35">
        <v>414.9</v>
      </c>
      <c r="E509" s="41">
        <v>1536.5</v>
      </c>
      <c r="F509" s="36">
        <v>106.8</v>
      </c>
      <c r="G509" s="39">
        <v>166.34</v>
      </c>
      <c r="H509" s="45">
        <v>181.8</v>
      </c>
      <c r="I509" s="36">
        <v>101.54</v>
      </c>
      <c r="J509" s="36">
        <v>44.4</v>
      </c>
      <c r="K509" s="46">
        <v>123.83</v>
      </c>
      <c r="L509" s="36">
        <v>87.2</v>
      </c>
      <c r="M509" s="47">
        <v>58.86</v>
      </c>
      <c r="N509" s="33">
        <v>680.5</v>
      </c>
      <c r="O509" s="47">
        <v>25.41</v>
      </c>
      <c r="P509" s="33">
        <v>87.71</v>
      </c>
      <c r="Q509" s="47">
        <v>53.28</v>
      </c>
      <c r="R509" s="33">
        <v>12.17</v>
      </c>
      <c r="S509" s="33">
        <v>73.06</v>
      </c>
      <c r="T509" s="33">
        <v>59.06</v>
      </c>
      <c r="U509" s="33">
        <v>12.95</v>
      </c>
      <c r="V509" s="56">
        <v>29.12</v>
      </c>
      <c r="W509" s="38">
        <v>29.12</v>
      </c>
      <c r="X509" s="36">
        <v>9.34</v>
      </c>
      <c r="Y509" s="41">
        <v>51.44</v>
      </c>
      <c r="Z509" s="45">
        <v>99.46</v>
      </c>
      <c r="AA509" s="39">
        <v>683.4</v>
      </c>
      <c r="AB509" s="36">
        <v>209.7</v>
      </c>
      <c r="AC509" s="36">
        <v>16.3</v>
      </c>
      <c r="AD509" s="41">
        <v>34.92</v>
      </c>
      <c r="AE509" s="39">
        <v>204.2</v>
      </c>
      <c r="AG509" s="86">
        <v>2021</v>
      </c>
      <c r="AH509" s="86"/>
      <c r="AI509" s="87">
        <f t="shared" si="102"/>
        <v>351.31333333333333</v>
      </c>
      <c r="AJ509" s="88">
        <f t="shared" si="103"/>
        <v>446.13333333333327</v>
      </c>
      <c r="AK509" s="89">
        <f t="shared" si="104"/>
        <v>282.14714285714291</v>
      </c>
      <c r="AL509" s="90">
        <f t="shared" si="105"/>
        <v>203.26931034482757</v>
      </c>
      <c r="AN509" s="86">
        <v>2021</v>
      </c>
      <c r="AO509" s="91">
        <f t="shared" si="98"/>
        <v>1.2809078315653481E-2</v>
      </c>
      <c r="AP509" s="92">
        <f t="shared" si="99"/>
        <v>1.0923490735206348E-2</v>
      </c>
      <c r="AQ509" s="93">
        <f t="shared" si="100"/>
        <v>1.2420064505348981E-2</v>
      </c>
      <c r="AR509" s="94">
        <f t="shared" si="101"/>
        <v>1.3964826686525876E-2</v>
      </c>
      <c r="AS509" s="7">
        <f t="shared" si="106"/>
        <v>1.0915261914025014E-2</v>
      </c>
      <c r="AU509" s="86">
        <v>2021</v>
      </c>
      <c r="AV509" s="91">
        <f t="shared" si="107"/>
        <v>3.121847219842848E-3</v>
      </c>
      <c r="AW509" s="92">
        <f t="shared" si="108"/>
        <v>-1.1642138571302772E-3</v>
      </c>
      <c r="AX509" s="93">
        <f t="shared" si="109"/>
        <v>1.6076192021746911E-3</v>
      </c>
      <c r="AY509" s="94">
        <f t="shared" si="110"/>
        <v>4.301855675723559E-3</v>
      </c>
      <c r="AZ509" s="7">
        <f t="shared" si="111"/>
        <v>2.0870846171060147E-2</v>
      </c>
    </row>
    <row r="510" spans="1:52" x14ac:dyDescent="0.25">
      <c r="A510" s="7">
        <v>508</v>
      </c>
      <c r="B510" s="82">
        <v>6963.71</v>
      </c>
      <c r="C510" s="43">
        <v>715.4</v>
      </c>
      <c r="D510" s="35">
        <v>419</v>
      </c>
      <c r="E510" s="41">
        <v>1550.5</v>
      </c>
      <c r="F510" s="36">
        <v>111.08</v>
      </c>
      <c r="G510" s="39">
        <v>167.94</v>
      </c>
      <c r="H510" s="45">
        <v>185.52</v>
      </c>
      <c r="I510" s="36">
        <v>104.56</v>
      </c>
      <c r="J510" s="36">
        <v>44.71</v>
      </c>
      <c r="K510" s="46">
        <v>124.25</v>
      </c>
      <c r="L510" s="36">
        <v>87.38</v>
      </c>
      <c r="M510" s="47">
        <v>59.35</v>
      </c>
      <c r="N510" s="33">
        <v>696</v>
      </c>
      <c r="O510" s="47">
        <v>25.54</v>
      </c>
      <c r="P510" s="33">
        <v>89.34</v>
      </c>
      <c r="Q510" s="47">
        <v>53.48</v>
      </c>
      <c r="R510" s="33">
        <v>12.25</v>
      </c>
      <c r="S510" s="33">
        <v>74.22</v>
      </c>
      <c r="T510" s="33">
        <v>59.96</v>
      </c>
      <c r="U510" s="33">
        <v>12.86</v>
      </c>
      <c r="V510" s="56">
        <v>29.44</v>
      </c>
      <c r="W510" s="38">
        <v>29.44</v>
      </c>
      <c r="X510" s="36">
        <v>9.3699999999999992</v>
      </c>
      <c r="Y510" s="41">
        <v>52.66</v>
      </c>
      <c r="Z510" s="45">
        <v>100.1</v>
      </c>
      <c r="AA510" s="39">
        <v>687.9</v>
      </c>
      <c r="AB510" s="36">
        <v>211.4</v>
      </c>
      <c r="AC510" s="36">
        <v>16.440000000000001</v>
      </c>
      <c r="AD510" s="41">
        <v>35.44</v>
      </c>
      <c r="AE510" s="39">
        <v>211.6</v>
      </c>
      <c r="AG510" s="86">
        <v>2021</v>
      </c>
      <c r="AH510" s="86"/>
      <c r="AI510" s="87">
        <f t="shared" si="102"/>
        <v>355.81333333333328</v>
      </c>
      <c r="AJ510" s="88">
        <f t="shared" si="103"/>
        <v>451.00666666666666</v>
      </c>
      <c r="AK510" s="89">
        <f t="shared" si="104"/>
        <v>285.65142857142854</v>
      </c>
      <c r="AL510" s="90">
        <f t="shared" si="105"/>
        <v>206.10793103448273</v>
      </c>
      <c r="AN510" s="86">
        <v>2021</v>
      </c>
      <c r="AO510" s="91">
        <f t="shared" si="98"/>
        <v>5.2836693397288444E-3</v>
      </c>
      <c r="AP510" s="92">
        <f t="shared" si="99"/>
        <v>-4.2645341532276228E-3</v>
      </c>
      <c r="AQ510" s="93">
        <f t="shared" si="100"/>
        <v>-5.7512652783531664E-5</v>
      </c>
      <c r="AR510" s="94">
        <f t="shared" si="101"/>
        <v>3.0014404906703474E-3</v>
      </c>
      <c r="AS510" s="7">
        <f t="shared" si="106"/>
        <v>1.2379895199541628E-2</v>
      </c>
      <c r="AU510" s="86">
        <v>2021</v>
      </c>
      <c r="AV510" s="91">
        <f t="shared" si="107"/>
        <v>1.2809078315653481E-2</v>
      </c>
      <c r="AW510" s="92">
        <f t="shared" si="108"/>
        <v>1.0923490735206348E-2</v>
      </c>
      <c r="AX510" s="93">
        <f t="shared" si="109"/>
        <v>1.2420064505348981E-2</v>
      </c>
      <c r="AY510" s="94">
        <f t="shared" si="110"/>
        <v>1.3964826686525876E-2</v>
      </c>
      <c r="AZ510" s="7">
        <f t="shared" si="111"/>
        <v>1.0915261914025014E-2</v>
      </c>
    </row>
    <row r="511" spans="1:52" x14ac:dyDescent="0.25">
      <c r="A511" s="7">
        <v>509</v>
      </c>
      <c r="B511" s="82">
        <v>7049.92</v>
      </c>
      <c r="C511" s="43">
        <v>722</v>
      </c>
      <c r="D511" s="35">
        <v>422.65</v>
      </c>
      <c r="E511" s="41">
        <v>1533</v>
      </c>
      <c r="F511" s="36">
        <v>111.84</v>
      </c>
      <c r="G511" s="39">
        <v>170.78</v>
      </c>
      <c r="H511" s="45">
        <v>186.22</v>
      </c>
      <c r="I511" s="36">
        <v>107.04</v>
      </c>
      <c r="J511" s="36">
        <v>45.12</v>
      </c>
      <c r="K511" s="46">
        <v>125.21</v>
      </c>
      <c r="L511" s="36">
        <v>87.68</v>
      </c>
      <c r="M511" s="47">
        <v>60</v>
      </c>
      <c r="N511" s="33">
        <v>702.5</v>
      </c>
      <c r="O511" s="47">
        <v>25.89</v>
      </c>
      <c r="P511" s="33">
        <v>90.32</v>
      </c>
      <c r="Q511" s="47">
        <v>53.79</v>
      </c>
      <c r="R511" s="33">
        <v>12.44</v>
      </c>
      <c r="S511" s="33">
        <v>74.8</v>
      </c>
      <c r="T511" s="33">
        <v>61.06</v>
      </c>
      <c r="U511" s="33">
        <v>12.89</v>
      </c>
      <c r="V511" s="56">
        <v>29.83</v>
      </c>
      <c r="W511" s="38">
        <v>29.83</v>
      </c>
      <c r="X511" s="36">
        <v>9.35</v>
      </c>
      <c r="Y511" s="41">
        <v>52.63</v>
      </c>
      <c r="Z511" s="45">
        <v>101.45</v>
      </c>
      <c r="AA511" s="39">
        <v>688.7</v>
      </c>
      <c r="AB511" s="36">
        <v>212.1</v>
      </c>
      <c r="AC511" s="36">
        <v>16.559999999999999</v>
      </c>
      <c r="AD511" s="41">
        <v>35.79</v>
      </c>
      <c r="AE511" s="39">
        <v>213.6</v>
      </c>
      <c r="AG511" s="86">
        <v>2021</v>
      </c>
      <c r="AH511" s="86"/>
      <c r="AI511" s="87">
        <f t="shared" si="102"/>
        <v>357.69333333333333</v>
      </c>
      <c r="AJ511" s="88">
        <f t="shared" si="103"/>
        <v>449.08333333333331</v>
      </c>
      <c r="AK511" s="89">
        <f t="shared" si="104"/>
        <v>285.63499999999999</v>
      </c>
      <c r="AL511" s="90">
        <f t="shared" si="105"/>
        <v>206.72655172413792</v>
      </c>
      <c r="AN511" s="86">
        <v>2021</v>
      </c>
      <c r="AO511" s="91">
        <f t="shared" si="98"/>
        <v>-2.8702426659707827E-3</v>
      </c>
      <c r="AP511" s="92">
        <f t="shared" si="99"/>
        <v>-2.0152161811096071E-3</v>
      </c>
      <c r="AQ511" s="93">
        <f t="shared" si="100"/>
        <v>-3.1808826949477698E-3</v>
      </c>
      <c r="AR511" s="94">
        <f t="shared" si="101"/>
        <v>-3.5595914643197792E-3</v>
      </c>
      <c r="AS511" s="7">
        <f t="shared" si="106"/>
        <v>5.2000590077617695E-3</v>
      </c>
      <c r="AU511" s="86">
        <v>2021</v>
      </c>
      <c r="AV511" s="91">
        <f t="shared" si="107"/>
        <v>5.2836693397288444E-3</v>
      </c>
      <c r="AW511" s="92">
        <f t="shared" si="108"/>
        <v>-4.2645341532276228E-3</v>
      </c>
      <c r="AX511" s="93">
        <f t="shared" si="109"/>
        <v>-5.7512652783531664E-5</v>
      </c>
      <c r="AY511" s="94">
        <f t="shared" si="110"/>
        <v>3.0014404906703474E-3</v>
      </c>
      <c r="AZ511" s="7">
        <f t="shared" si="111"/>
        <v>1.2379895199541628E-2</v>
      </c>
    </row>
    <row r="512" spans="1:52" x14ac:dyDescent="0.25">
      <c r="A512" s="7">
        <v>510</v>
      </c>
      <c r="B512" s="82">
        <v>7086.58</v>
      </c>
      <c r="C512" s="43">
        <v>717.4</v>
      </c>
      <c r="D512" s="35">
        <v>422.35</v>
      </c>
      <c r="E512" s="41">
        <v>1530.5</v>
      </c>
      <c r="F512" s="36">
        <v>111.68</v>
      </c>
      <c r="G512" s="39">
        <v>170.5</v>
      </c>
      <c r="H512" s="45">
        <v>184.9</v>
      </c>
      <c r="I512" s="36">
        <v>106.7</v>
      </c>
      <c r="J512" s="36">
        <v>44.78</v>
      </c>
      <c r="K512" s="46">
        <v>124.36</v>
      </c>
      <c r="L512" s="36">
        <v>87.38</v>
      </c>
      <c r="M512" s="47">
        <v>59.75</v>
      </c>
      <c r="N512" s="33">
        <v>697.5</v>
      </c>
      <c r="O512" s="47">
        <v>25.9</v>
      </c>
      <c r="P512" s="33">
        <v>89.8</v>
      </c>
      <c r="Q512" s="47">
        <v>53.56</v>
      </c>
      <c r="R512" s="33">
        <v>12.49</v>
      </c>
      <c r="S512" s="33">
        <v>74.48</v>
      </c>
      <c r="T512" s="33">
        <v>60.7</v>
      </c>
      <c r="U512" s="33">
        <v>12.87</v>
      </c>
      <c r="V512" s="56">
        <v>29.93</v>
      </c>
      <c r="W512" s="38">
        <v>29.93</v>
      </c>
      <c r="X512" s="36">
        <v>9.3800000000000008</v>
      </c>
      <c r="Y512" s="41">
        <v>52.69</v>
      </c>
      <c r="Z512" s="45">
        <v>101.3</v>
      </c>
      <c r="AA512" s="39">
        <v>687</v>
      </c>
      <c r="AB512" s="36">
        <v>211.1</v>
      </c>
      <c r="AC512" s="36">
        <v>16.420000000000002</v>
      </c>
      <c r="AD512" s="41">
        <v>35.880000000000003</v>
      </c>
      <c r="AE512" s="39">
        <v>212.5</v>
      </c>
      <c r="AG512" s="86">
        <v>2021</v>
      </c>
      <c r="AH512" s="86"/>
      <c r="AI512" s="87">
        <f t="shared" si="102"/>
        <v>356.66666666666669</v>
      </c>
      <c r="AJ512" s="88">
        <f t="shared" si="103"/>
        <v>448.17833333333334</v>
      </c>
      <c r="AK512" s="89">
        <f t="shared" si="104"/>
        <v>284.72642857142858</v>
      </c>
      <c r="AL512" s="90">
        <f t="shared" si="105"/>
        <v>205.99068965517242</v>
      </c>
      <c r="AN512" s="86">
        <v>2021</v>
      </c>
      <c r="AO512" s="91">
        <f t="shared" si="98"/>
        <v>1.5532710280373729E-2</v>
      </c>
      <c r="AP512" s="92">
        <f t="shared" si="99"/>
        <v>9.2150817940774964E-3</v>
      </c>
      <c r="AQ512" s="93">
        <f t="shared" si="100"/>
        <v>9.8440357536181081E-3</v>
      </c>
      <c r="AR512" s="94">
        <f t="shared" si="101"/>
        <v>8.9408125241684736E-3</v>
      </c>
      <c r="AS512" s="7">
        <f t="shared" si="106"/>
        <v>-3.4120831204897555E-3</v>
      </c>
      <c r="AU512" s="86">
        <v>2021</v>
      </c>
      <c r="AV512" s="91">
        <f t="shared" si="107"/>
        <v>-2.8702426659707827E-3</v>
      </c>
      <c r="AW512" s="92">
        <f t="shared" si="108"/>
        <v>-2.0152161811096071E-3</v>
      </c>
      <c r="AX512" s="93">
        <f t="shared" si="109"/>
        <v>-3.1808826949477698E-3</v>
      </c>
      <c r="AY512" s="94">
        <f t="shared" si="110"/>
        <v>-3.5595914643197792E-3</v>
      </c>
      <c r="AZ512" s="7">
        <f t="shared" si="111"/>
        <v>5.2000590077617695E-3</v>
      </c>
    </row>
    <row r="513" spans="1:52" x14ac:dyDescent="0.25">
      <c r="A513" s="7">
        <v>511</v>
      </c>
      <c r="B513" s="82">
        <v>7062.4</v>
      </c>
      <c r="C513" s="43">
        <v>726.3</v>
      </c>
      <c r="D513" s="35">
        <v>418.15</v>
      </c>
      <c r="E513" s="41">
        <v>1538</v>
      </c>
      <c r="F513" s="36">
        <v>112.34</v>
      </c>
      <c r="G513" s="39">
        <v>172.52</v>
      </c>
      <c r="H513" s="45">
        <v>186.02</v>
      </c>
      <c r="I513" s="36">
        <v>106.68</v>
      </c>
      <c r="J513" s="36">
        <v>44.96</v>
      </c>
      <c r="K513" s="46">
        <v>125.95</v>
      </c>
      <c r="L513" s="36">
        <v>88.09</v>
      </c>
      <c r="M513" s="47">
        <v>60.38</v>
      </c>
      <c r="N513" s="33">
        <v>711.5</v>
      </c>
      <c r="O513" s="47">
        <v>26.12</v>
      </c>
      <c r="P513" s="33">
        <v>91.28</v>
      </c>
      <c r="Q513" s="47">
        <v>54.55</v>
      </c>
      <c r="R513" s="33">
        <v>12.5</v>
      </c>
      <c r="S513" s="33">
        <v>75.06</v>
      </c>
      <c r="T513" s="33">
        <v>61.49</v>
      </c>
      <c r="U513" s="33">
        <v>12.92</v>
      </c>
      <c r="V513" s="56">
        <v>29.99</v>
      </c>
      <c r="W513" s="38">
        <v>29.99</v>
      </c>
      <c r="X513" s="36">
        <v>9.3699999999999992</v>
      </c>
      <c r="Y513" s="41">
        <v>53.1</v>
      </c>
      <c r="Z513" s="45">
        <v>102.25</v>
      </c>
      <c r="AA513" s="39">
        <v>699</v>
      </c>
      <c r="AB513" s="36">
        <v>210.6</v>
      </c>
      <c r="AC513" s="36">
        <v>16.8</v>
      </c>
      <c r="AD513" s="41">
        <v>36.130000000000003</v>
      </c>
      <c r="AE513" s="39">
        <v>215.1</v>
      </c>
      <c r="AG513" s="86">
        <v>2021</v>
      </c>
      <c r="AH513" s="86"/>
      <c r="AI513" s="87">
        <f t="shared" si="102"/>
        <v>362.20666666666665</v>
      </c>
      <c r="AJ513" s="88">
        <f t="shared" si="103"/>
        <v>452.30833333333334</v>
      </c>
      <c r="AK513" s="89">
        <f t="shared" si="104"/>
        <v>287.52928571428572</v>
      </c>
      <c r="AL513" s="90">
        <f t="shared" si="105"/>
        <v>207.83241379310348</v>
      </c>
      <c r="AN513" s="86">
        <v>2021</v>
      </c>
      <c r="AO513" s="91">
        <f t="shared" si="98"/>
        <v>3.2762143159523779E-3</v>
      </c>
      <c r="AP513" s="92">
        <f t="shared" si="99"/>
        <v>4.0606518414798938E-3</v>
      </c>
      <c r="AQ513" s="93">
        <f t="shared" si="100"/>
        <v>4.8392586096819151E-3</v>
      </c>
      <c r="AR513" s="94">
        <f t="shared" si="101"/>
        <v>6.0161204153214168E-3</v>
      </c>
      <c r="AS513" s="7">
        <f t="shared" si="106"/>
        <v>1.1224229723606769E-2</v>
      </c>
      <c r="AU513" s="86">
        <v>2021</v>
      </c>
      <c r="AV513" s="91">
        <f t="shared" si="107"/>
        <v>1.5532710280373729E-2</v>
      </c>
      <c r="AW513" s="92">
        <f t="shared" si="108"/>
        <v>9.2150817940774964E-3</v>
      </c>
      <c r="AX513" s="93">
        <f t="shared" si="109"/>
        <v>9.8440357536181081E-3</v>
      </c>
      <c r="AY513" s="94">
        <f t="shared" si="110"/>
        <v>8.9408125241684736E-3</v>
      </c>
      <c r="AZ513" s="7">
        <f t="shared" si="111"/>
        <v>-3.4120831204897555E-3</v>
      </c>
    </row>
    <row r="514" spans="1:52" x14ac:dyDescent="0.25">
      <c r="A514" s="7">
        <v>512</v>
      </c>
      <c r="B514" s="82">
        <v>7141.67</v>
      </c>
      <c r="C514" s="43">
        <v>730.8</v>
      </c>
      <c r="D514" s="35">
        <v>421.1</v>
      </c>
      <c r="E514" s="41">
        <v>1545</v>
      </c>
      <c r="F514" s="36">
        <v>113.42</v>
      </c>
      <c r="G514" s="39">
        <v>173.18</v>
      </c>
      <c r="H514" s="45">
        <v>187.76</v>
      </c>
      <c r="I514" s="36">
        <v>106.88</v>
      </c>
      <c r="J514" s="36">
        <v>45.26</v>
      </c>
      <c r="K514" s="46">
        <v>126.84</v>
      </c>
      <c r="L514" s="36">
        <v>88.4</v>
      </c>
      <c r="M514" s="47">
        <v>60.82</v>
      </c>
      <c r="N514" s="33">
        <v>721.5</v>
      </c>
      <c r="O514" s="47">
        <v>26.31</v>
      </c>
      <c r="P514" s="33">
        <v>91.4</v>
      </c>
      <c r="Q514" s="47">
        <v>54.74</v>
      </c>
      <c r="R514" s="33">
        <v>12.55</v>
      </c>
      <c r="S514" s="33">
        <v>75.540000000000006</v>
      </c>
      <c r="T514" s="33">
        <v>61.94</v>
      </c>
      <c r="U514" s="33">
        <v>13.12</v>
      </c>
      <c r="V514" s="56">
        <v>30.15</v>
      </c>
      <c r="W514" s="38">
        <v>30.15</v>
      </c>
      <c r="X514" s="36">
        <v>9.42</v>
      </c>
      <c r="Y514" s="41">
        <v>53.55</v>
      </c>
      <c r="Z514" s="45">
        <v>102.6</v>
      </c>
      <c r="AA514" s="39">
        <v>700.6</v>
      </c>
      <c r="AB514" s="36">
        <v>211</v>
      </c>
      <c r="AC514" s="36">
        <v>16.829999999999998</v>
      </c>
      <c r="AD514" s="41">
        <v>36.14</v>
      </c>
      <c r="AE514" s="39">
        <v>216.4</v>
      </c>
      <c r="AG514" s="86">
        <v>2021</v>
      </c>
      <c r="AH514" s="86"/>
      <c r="AI514" s="87">
        <f t="shared" si="102"/>
        <v>363.39333333333337</v>
      </c>
      <c r="AJ514" s="88">
        <f t="shared" si="103"/>
        <v>454.14500000000004</v>
      </c>
      <c r="AK514" s="89">
        <f t="shared" si="104"/>
        <v>288.92071428571427</v>
      </c>
      <c r="AL514" s="90">
        <f t="shared" si="105"/>
        <v>209.0827586206897</v>
      </c>
      <c r="AN514" s="86">
        <v>2021</v>
      </c>
      <c r="AO514" s="91">
        <f t="shared" si="98"/>
        <v>1.1557724412481214E-3</v>
      </c>
      <c r="AP514" s="92">
        <f t="shared" si="99"/>
        <v>7.4131976938331991E-4</v>
      </c>
      <c r="AQ514" s="93">
        <f t="shared" si="100"/>
        <v>-3.016151242678821E-4</v>
      </c>
      <c r="AR514" s="94">
        <f t="shared" si="101"/>
        <v>-9.2027575287815947E-4</v>
      </c>
      <c r="AS514" s="7">
        <f t="shared" si="106"/>
        <v>-6.0490053446878792E-4</v>
      </c>
      <c r="AU514" s="86">
        <v>2021</v>
      </c>
      <c r="AV514" s="91">
        <f t="shared" si="107"/>
        <v>3.2762143159523779E-3</v>
      </c>
      <c r="AW514" s="92">
        <f t="shared" si="108"/>
        <v>4.0606518414798938E-3</v>
      </c>
      <c r="AX514" s="93">
        <f t="shared" si="109"/>
        <v>4.8392586096819151E-3</v>
      </c>
      <c r="AY514" s="94">
        <f t="shared" si="110"/>
        <v>6.0161204153214168E-3</v>
      </c>
      <c r="AZ514" s="7">
        <f t="shared" si="111"/>
        <v>1.1224229723606769E-2</v>
      </c>
    </row>
    <row r="515" spans="1:52" x14ac:dyDescent="0.25">
      <c r="A515" s="7">
        <v>513</v>
      </c>
      <c r="B515" s="82">
        <v>7137.35</v>
      </c>
      <c r="C515" s="43">
        <v>727.9</v>
      </c>
      <c r="D515" s="35">
        <v>418.85</v>
      </c>
      <c r="E515" s="41">
        <v>1546</v>
      </c>
      <c r="F515" s="36">
        <v>112.12</v>
      </c>
      <c r="G515" s="39">
        <v>173.04</v>
      </c>
      <c r="H515" s="45">
        <v>187.2</v>
      </c>
      <c r="I515" s="36">
        <v>105.96</v>
      </c>
      <c r="J515" s="36">
        <v>44.76</v>
      </c>
      <c r="K515" s="46">
        <v>126.23</v>
      </c>
      <c r="L515" s="36">
        <v>88.32</v>
      </c>
      <c r="M515" s="47">
        <v>60.71</v>
      </c>
      <c r="N515" s="33">
        <v>721</v>
      </c>
      <c r="O515" s="47">
        <v>26.26</v>
      </c>
      <c r="P515" s="33">
        <v>91.7</v>
      </c>
      <c r="Q515" s="47">
        <v>54.75</v>
      </c>
      <c r="R515" s="33">
        <v>12.57</v>
      </c>
      <c r="S515" s="33">
        <v>75.180000000000007</v>
      </c>
      <c r="T515" s="33">
        <v>62.32</v>
      </c>
      <c r="U515" s="33">
        <v>13.15</v>
      </c>
      <c r="V515" s="56">
        <v>30.28</v>
      </c>
      <c r="W515" s="38">
        <v>30.28</v>
      </c>
      <c r="X515" s="36">
        <v>9.43</v>
      </c>
      <c r="Y515" s="41">
        <v>53.21</v>
      </c>
      <c r="Z515" s="45">
        <v>103.45</v>
      </c>
      <c r="AA515" s="39">
        <v>703.5</v>
      </c>
      <c r="AB515" s="36">
        <v>211.8</v>
      </c>
      <c r="AC515" s="36">
        <v>16.71</v>
      </c>
      <c r="AD515" s="41">
        <v>36.24</v>
      </c>
      <c r="AE515" s="39">
        <v>214.9</v>
      </c>
      <c r="AG515" s="86">
        <v>2021</v>
      </c>
      <c r="AH515" s="86"/>
      <c r="AI515" s="87">
        <f t="shared" si="102"/>
        <v>363.81333333333333</v>
      </c>
      <c r="AJ515" s="88">
        <f t="shared" si="103"/>
        <v>454.48166666666663</v>
      </c>
      <c r="AK515" s="89">
        <f t="shared" si="104"/>
        <v>288.83357142857142</v>
      </c>
      <c r="AL515" s="90">
        <f t="shared" si="105"/>
        <v>208.8903448275862</v>
      </c>
      <c r="AN515" s="86">
        <v>2021</v>
      </c>
      <c r="AO515" s="91">
        <f t="shared" ref="AO515:AO578" si="112">(AI516-AI515)/AI515</f>
        <v>4.4894817855310205E-3</v>
      </c>
      <c r="AP515" s="92">
        <f t="shared" ref="AP515:AP578" si="113">(AJ516-AJ515)/AJ515</f>
        <v>-1.5328817810764679E-3</v>
      </c>
      <c r="AQ515" s="93">
        <f t="shared" ref="AQ515:AQ578" si="114">(AK516-AK515)/AK515</f>
        <v>-3.4374714059257712E-4</v>
      </c>
      <c r="AR515" s="94">
        <f t="shared" ref="AR515:AR578" si="115">(AL516-AL515)/AL515</f>
        <v>1.61774367676817E-3</v>
      </c>
      <c r="AS515" s="7">
        <f t="shared" si="106"/>
        <v>2.7236999726788793E-3</v>
      </c>
      <c r="AU515" s="86">
        <v>2021</v>
      </c>
      <c r="AV515" s="91">
        <f t="shared" si="107"/>
        <v>1.1557724412481214E-3</v>
      </c>
      <c r="AW515" s="92">
        <f t="shared" si="108"/>
        <v>7.4131976938331991E-4</v>
      </c>
      <c r="AX515" s="93">
        <f t="shared" si="109"/>
        <v>-3.016151242678821E-4</v>
      </c>
      <c r="AY515" s="94">
        <f t="shared" si="110"/>
        <v>-9.2027575287815947E-4</v>
      </c>
      <c r="AZ515" s="7">
        <f t="shared" si="111"/>
        <v>-6.0490053446878792E-4</v>
      </c>
    </row>
    <row r="516" spans="1:52" x14ac:dyDescent="0.25">
      <c r="A516" s="7">
        <v>514</v>
      </c>
      <c r="B516" s="82">
        <v>7156.79</v>
      </c>
      <c r="C516" s="43">
        <v>730</v>
      </c>
      <c r="D516" s="35">
        <v>419.8</v>
      </c>
      <c r="E516" s="41">
        <v>1537.5</v>
      </c>
      <c r="F516" s="36">
        <v>112.68</v>
      </c>
      <c r="G516" s="39">
        <v>172.84</v>
      </c>
      <c r="H516" s="45">
        <v>187.64</v>
      </c>
      <c r="I516" s="36">
        <v>107.08</v>
      </c>
      <c r="J516" s="36">
        <v>44.9</v>
      </c>
      <c r="K516" s="46">
        <v>127.01</v>
      </c>
      <c r="L516" s="36">
        <v>88.65</v>
      </c>
      <c r="M516" s="47">
        <v>60.67</v>
      </c>
      <c r="N516" s="33">
        <v>729</v>
      </c>
      <c r="O516" s="47">
        <v>26.29</v>
      </c>
      <c r="P516" s="33">
        <v>91.98</v>
      </c>
      <c r="Q516" s="47">
        <v>54.92</v>
      </c>
      <c r="R516" s="33">
        <v>12.6</v>
      </c>
      <c r="S516" s="33">
        <v>75.3</v>
      </c>
      <c r="T516" s="33">
        <v>61.93</v>
      </c>
      <c r="U516" s="33">
        <v>13.07</v>
      </c>
      <c r="V516" s="56">
        <v>30.24</v>
      </c>
      <c r="W516" s="38">
        <v>30.24</v>
      </c>
      <c r="X516" s="36">
        <v>9.43</v>
      </c>
      <c r="Y516" s="41">
        <v>52.7</v>
      </c>
      <c r="Z516" s="45">
        <v>102.8</v>
      </c>
      <c r="AA516" s="39">
        <v>707.8</v>
      </c>
      <c r="AB516" s="36">
        <v>212</v>
      </c>
      <c r="AC516" s="36">
        <v>16.68</v>
      </c>
      <c r="AD516" s="41">
        <v>36.17</v>
      </c>
      <c r="AE516" s="39">
        <v>215.7</v>
      </c>
      <c r="AG516" s="86">
        <v>2021</v>
      </c>
      <c r="AH516" s="86"/>
      <c r="AI516" s="87">
        <f t="shared" ref="AI516:AI579" si="116">AVERAGE(G516,AA516,AE516)</f>
        <v>365.44666666666666</v>
      </c>
      <c r="AJ516" s="88">
        <f t="shared" ref="AJ516:AJ579" si="117">AVERAGE(E516,Y516,AD516,G516,AA516,AE516)</f>
        <v>453.78500000000003</v>
      </c>
      <c r="AK516" s="89">
        <f t="shared" ref="AK516:AK579" si="118">AVERAGE(Z516,V516,Q516,O516,M516,K516,H516,C516,E516,Y516,AD516,G516,AA516,AE516)</f>
        <v>288.7342857142857</v>
      </c>
      <c r="AL516" s="90">
        <f t="shared" ref="AL516:AL579" si="119">AVERAGE(AC516,AB516,X516,W516,U516,T516,S516,R516,P516,N516,L516,J516,I516,F516,D516,Z516,V516,Q516,O516,M516,K516,H516,C516,E516,Y516,AD516,G516,AA516,AE516)</f>
        <v>209.22827586206895</v>
      </c>
      <c r="AN516" s="86">
        <v>2021</v>
      </c>
      <c r="AO516" s="91">
        <f t="shared" si="112"/>
        <v>-1.349946184577638E-3</v>
      </c>
      <c r="AP516" s="92">
        <f t="shared" si="113"/>
        <v>-1.2854839479783844E-3</v>
      </c>
      <c r="AQ516" s="93">
        <f t="shared" si="114"/>
        <v>-1.8454931375360823E-3</v>
      </c>
      <c r="AR516" s="94">
        <f t="shared" si="115"/>
        <v>-1.6744621449595301E-3</v>
      </c>
      <c r="AS516" s="7">
        <f t="shared" ref="AS516:AS579" si="120">(B517-B516)/B516</f>
        <v>-2.4019148249424115E-3</v>
      </c>
      <c r="AU516" s="86">
        <v>2021</v>
      </c>
      <c r="AV516" s="91">
        <f t="shared" ref="AV516:AV579" si="121">(AI516-AI515)/AI515</f>
        <v>4.4894817855310205E-3</v>
      </c>
      <c r="AW516" s="92">
        <f t="shared" ref="AW516:AW579" si="122">(AJ516-AJ515)/AJ515</f>
        <v>-1.5328817810764679E-3</v>
      </c>
      <c r="AX516" s="93">
        <f t="shared" ref="AX516:AX579" si="123">(AK516-AK515)/AK515</f>
        <v>-3.4374714059257712E-4</v>
      </c>
      <c r="AY516" s="94">
        <f t="shared" ref="AY516:AY579" si="124">(AL516-AL515)/AL515</f>
        <v>1.61774367676817E-3</v>
      </c>
      <c r="AZ516" s="7">
        <f t="shared" ref="AZ516:AZ579" si="125">(B516-B515)/B515</f>
        <v>2.7236999726788793E-3</v>
      </c>
    </row>
    <row r="517" spans="1:52" x14ac:dyDescent="0.25">
      <c r="A517" s="7">
        <v>515</v>
      </c>
      <c r="B517" s="82">
        <v>7139.6</v>
      </c>
      <c r="C517" s="43">
        <v>727</v>
      </c>
      <c r="D517" s="35">
        <v>416.95</v>
      </c>
      <c r="E517" s="41">
        <v>1536</v>
      </c>
      <c r="F517" s="36">
        <v>112.36</v>
      </c>
      <c r="G517" s="39">
        <v>172.46</v>
      </c>
      <c r="H517" s="45">
        <v>187.24</v>
      </c>
      <c r="I517" s="36">
        <v>107.66</v>
      </c>
      <c r="J517" s="36">
        <v>44.63</v>
      </c>
      <c r="K517" s="46">
        <v>126.71</v>
      </c>
      <c r="L517" s="36">
        <v>88.1</v>
      </c>
      <c r="M517" s="47">
        <v>60.77</v>
      </c>
      <c r="N517" s="33">
        <v>730</v>
      </c>
      <c r="O517" s="47">
        <v>26.19</v>
      </c>
      <c r="P517" s="33">
        <v>92.91</v>
      </c>
      <c r="Q517" s="47">
        <v>54.59</v>
      </c>
      <c r="R517" s="33">
        <v>12.55</v>
      </c>
      <c r="S517" s="33">
        <v>74.8</v>
      </c>
      <c r="T517" s="33">
        <v>61.87</v>
      </c>
      <c r="U517" s="33">
        <v>13.01</v>
      </c>
      <c r="V517" s="56">
        <v>30.21</v>
      </c>
      <c r="W517" s="38">
        <v>30.21</v>
      </c>
      <c r="X517" s="36">
        <v>9.41</v>
      </c>
      <c r="Y517" s="41">
        <v>52.31</v>
      </c>
      <c r="Z517" s="45">
        <v>102.9</v>
      </c>
      <c r="AA517" s="39">
        <v>706.9</v>
      </c>
      <c r="AB517" s="36">
        <v>211.5</v>
      </c>
      <c r="AC517" s="36">
        <v>16.68</v>
      </c>
      <c r="AD517" s="41">
        <v>36.04</v>
      </c>
      <c r="AE517" s="39">
        <v>215.5</v>
      </c>
      <c r="AG517" s="86">
        <v>2021</v>
      </c>
      <c r="AH517" s="86"/>
      <c r="AI517" s="87">
        <f t="shared" si="116"/>
        <v>364.95333333333338</v>
      </c>
      <c r="AJ517" s="88">
        <f t="shared" si="117"/>
        <v>453.20166666666665</v>
      </c>
      <c r="AK517" s="89">
        <f t="shared" si="118"/>
        <v>288.20142857142861</v>
      </c>
      <c r="AL517" s="90">
        <f t="shared" si="119"/>
        <v>208.87793103448277</v>
      </c>
      <c r="AN517" s="86">
        <v>2021</v>
      </c>
      <c r="AO517" s="91">
        <f t="shared" si="112"/>
        <v>1.6257786383644896E-3</v>
      </c>
      <c r="AP517" s="92">
        <f t="shared" si="113"/>
        <v>2.7250561744036252E-3</v>
      </c>
      <c r="AQ517" s="93">
        <f t="shared" si="114"/>
        <v>3.4995365344672644E-3</v>
      </c>
      <c r="AR517" s="94">
        <f t="shared" si="115"/>
        <v>5.2266131348781969E-3</v>
      </c>
      <c r="AS517" s="7">
        <f t="shared" si="120"/>
        <v>7.874390722169217E-3</v>
      </c>
      <c r="AU517" s="86">
        <v>2021</v>
      </c>
      <c r="AV517" s="91">
        <f t="shared" si="121"/>
        <v>-1.349946184577638E-3</v>
      </c>
      <c r="AW517" s="92">
        <f t="shared" si="122"/>
        <v>-1.2854839479783844E-3</v>
      </c>
      <c r="AX517" s="93">
        <f t="shared" si="123"/>
        <v>-1.8454931375360823E-3</v>
      </c>
      <c r="AY517" s="94">
        <f t="shared" si="124"/>
        <v>-1.6744621449595301E-3</v>
      </c>
      <c r="AZ517" s="7">
        <f t="shared" si="125"/>
        <v>-2.4019148249424115E-3</v>
      </c>
    </row>
    <row r="518" spans="1:52" x14ac:dyDescent="0.25">
      <c r="A518" s="7">
        <v>516</v>
      </c>
      <c r="B518" s="82">
        <v>7195.82</v>
      </c>
      <c r="C518" s="43">
        <v>731</v>
      </c>
      <c r="D518" s="35">
        <v>426</v>
      </c>
      <c r="E518" s="41">
        <v>1542.5</v>
      </c>
      <c r="F518" s="36">
        <v>116.14</v>
      </c>
      <c r="G518" s="39">
        <v>175.14</v>
      </c>
      <c r="H518" s="45">
        <v>187.18</v>
      </c>
      <c r="I518" s="36">
        <v>110.08</v>
      </c>
      <c r="J518" s="36">
        <v>44.99</v>
      </c>
      <c r="K518" s="46">
        <v>127.69</v>
      </c>
      <c r="L518" s="36">
        <v>88.84</v>
      </c>
      <c r="M518" s="47">
        <v>61.2</v>
      </c>
      <c r="N518" s="33">
        <v>730</v>
      </c>
      <c r="O518" s="47">
        <v>26.5</v>
      </c>
      <c r="P518" s="33">
        <v>92.68</v>
      </c>
      <c r="Q518" s="47">
        <v>54.99</v>
      </c>
      <c r="R518" s="33">
        <v>12.74</v>
      </c>
      <c r="S518" s="33">
        <v>75.739999999999995</v>
      </c>
      <c r="T518" s="33">
        <v>62.29</v>
      </c>
      <c r="U518" s="33">
        <v>13.19</v>
      </c>
      <c r="V518" s="56">
        <v>30.46</v>
      </c>
      <c r="W518" s="38">
        <v>30.46</v>
      </c>
      <c r="X518" s="36">
        <v>9.42</v>
      </c>
      <c r="Y518" s="41">
        <v>50.82</v>
      </c>
      <c r="Z518" s="45">
        <v>103.3</v>
      </c>
      <c r="AA518" s="39">
        <v>708</v>
      </c>
      <c r="AB518" s="36">
        <v>210.3</v>
      </c>
      <c r="AC518" s="36">
        <v>17.309999999999999</v>
      </c>
      <c r="AD518" s="41">
        <v>36.659999999999997</v>
      </c>
      <c r="AE518" s="39">
        <v>213.5</v>
      </c>
      <c r="AG518" s="86">
        <v>2022</v>
      </c>
      <c r="AH518" s="86"/>
      <c r="AI518" s="87">
        <f t="shared" si="116"/>
        <v>365.54666666666662</v>
      </c>
      <c r="AJ518" s="88">
        <f t="shared" si="117"/>
        <v>454.43666666666667</v>
      </c>
      <c r="AK518" s="89">
        <f t="shared" si="118"/>
        <v>289.20999999999998</v>
      </c>
      <c r="AL518" s="90">
        <f t="shared" si="119"/>
        <v>209.96965517241378</v>
      </c>
      <c r="AN518" s="86">
        <v>2022</v>
      </c>
      <c r="AO518" s="91">
        <f t="shared" si="112"/>
        <v>1.6012547417566594E-2</v>
      </c>
      <c r="AP518" s="92">
        <f t="shared" si="113"/>
        <v>1.2796062524297352E-2</v>
      </c>
      <c r="AQ518" s="93">
        <f t="shared" si="114"/>
        <v>1.4702613523539545E-2</v>
      </c>
      <c r="AR518" s="94">
        <f t="shared" si="115"/>
        <v>1.5314199753001904E-2</v>
      </c>
      <c r="AS518" s="7">
        <f t="shared" si="120"/>
        <v>7.5627239147171652E-3</v>
      </c>
      <c r="AU518" s="86">
        <v>2022</v>
      </c>
      <c r="AV518" s="91">
        <f t="shared" si="121"/>
        <v>1.6257786383644896E-3</v>
      </c>
      <c r="AW518" s="92">
        <f t="shared" si="122"/>
        <v>2.7250561744036252E-3</v>
      </c>
      <c r="AX518" s="93">
        <f t="shared" si="123"/>
        <v>3.4995365344672644E-3</v>
      </c>
      <c r="AY518" s="94">
        <f t="shared" si="124"/>
        <v>5.2266131348781969E-3</v>
      </c>
      <c r="AZ518" s="7">
        <f t="shared" si="125"/>
        <v>7.874390722169217E-3</v>
      </c>
    </row>
    <row r="519" spans="1:52" x14ac:dyDescent="0.25">
      <c r="A519" s="7">
        <v>517</v>
      </c>
      <c r="B519" s="82">
        <v>7250.24</v>
      </c>
      <c r="C519" s="43">
        <v>744</v>
      </c>
      <c r="D519" s="35">
        <v>431.4</v>
      </c>
      <c r="E519" s="41">
        <v>1559</v>
      </c>
      <c r="F519" s="36">
        <v>118.88</v>
      </c>
      <c r="G519" s="39">
        <v>177.5</v>
      </c>
      <c r="H519" s="45">
        <v>190.5</v>
      </c>
      <c r="I519" s="36">
        <v>110.82</v>
      </c>
      <c r="J519" s="36">
        <v>45.37</v>
      </c>
      <c r="K519" s="46">
        <v>130.15</v>
      </c>
      <c r="L519" s="36">
        <v>87.59</v>
      </c>
      <c r="M519" s="47">
        <v>63.25</v>
      </c>
      <c r="N519" s="33">
        <v>742.5</v>
      </c>
      <c r="O519" s="47">
        <v>27.01</v>
      </c>
      <c r="P519" s="33">
        <v>94.73</v>
      </c>
      <c r="Q519" s="47">
        <v>56.62</v>
      </c>
      <c r="R519" s="33">
        <v>13.04</v>
      </c>
      <c r="S519" s="33">
        <v>77.400000000000006</v>
      </c>
      <c r="T519" s="33">
        <v>64</v>
      </c>
      <c r="U519" s="33">
        <v>13.34</v>
      </c>
      <c r="V519" s="56">
        <v>31.93</v>
      </c>
      <c r="W519" s="38">
        <v>31.93</v>
      </c>
      <c r="X519" s="36">
        <v>9.49</v>
      </c>
      <c r="Y519" s="41">
        <v>50.83</v>
      </c>
      <c r="Z519" s="45">
        <v>103.5</v>
      </c>
      <c r="AA519" s="39">
        <v>719.5</v>
      </c>
      <c r="AB519" s="36">
        <v>215.7</v>
      </c>
      <c r="AC519" s="36">
        <v>17.71</v>
      </c>
      <c r="AD519" s="41">
        <v>37.479999999999997</v>
      </c>
      <c r="AE519" s="39">
        <v>217.2</v>
      </c>
      <c r="AG519" s="86">
        <v>2022</v>
      </c>
      <c r="AH519" s="86"/>
      <c r="AI519" s="87">
        <f t="shared" si="116"/>
        <v>371.40000000000003</v>
      </c>
      <c r="AJ519" s="88">
        <f t="shared" si="117"/>
        <v>460.25166666666661</v>
      </c>
      <c r="AK519" s="89">
        <f t="shared" si="118"/>
        <v>293.46214285714285</v>
      </c>
      <c r="AL519" s="90">
        <f t="shared" si="119"/>
        <v>213.18517241379305</v>
      </c>
      <c r="AN519" s="86">
        <v>2022</v>
      </c>
      <c r="AO519" s="91">
        <f t="shared" si="112"/>
        <v>1.5275534015436812E-2</v>
      </c>
      <c r="AP519" s="92">
        <f t="shared" si="113"/>
        <v>1.338760315914137E-2</v>
      </c>
      <c r="AQ519" s="93">
        <f t="shared" si="114"/>
        <v>1.3433224533707429E-2</v>
      </c>
      <c r="AR519" s="94">
        <f t="shared" si="115"/>
        <v>1.1212528528703653E-2</v>
      </c>
      <c r="AS519" s="7">
        <f t="shared" si="120"/>
        <v>8.7293662002912963E-3</v>
      </c>
      <c r="AU519" s="86">
        <v>2022</v>
      </c>
      <c r="AV519" s="91">
        <f t="shared" si="121"/>
        <v>1.6012547417566594E-2</v>
      </c>
      <c r="AW519" s="92">
        <f t="shared" si="122"/>
        <v>1.2796062524297352E-2</v>
      </c>
      <c r="AX519" s="93">
        <f t="shared" si="123"/>
        <v>1.4702613523539545E-2</v>
      </c>
      <c r="AY519" s="94">
        <f t="shared" si="124"/>
        <v>1.5314199753001904E-2</v>
      </c>
      <c r="AZ519" s="7">
        <f t="shared" si="125"/>
        <v>7.5627239147171652E-3</v>
      </c>
    </row>
    <row r="520" spans="1:52" x14ac:dyDescent="0.25">
      <c r="A520" s="7">
        <v>518</v>
      </c>
      <c r="B520" s="82">
        <v>7313.53</v>
      </c>
      <c r="C520" s="43">
        <v>758</v>
      </c>
      <c r="D520" s="35">
        <v>428.2</v>
      </c>
      <c r="E520" s="41">
        <v>1578.5</v>
      </c>
      <c r="F520" s="36">
        <v>120.4</v>
      </c>
      <c r="G520" s="39">
        <v>177.82</v>
      </c>
      <c r="H520" s="45">
        <v>191.98</v>
      </c>
      <c r="I520" s="36">
        <v>111.7</v>
      </c>
      <c r="J520" s="36">
        <v>45.92</v>
      </c>
      <c r="K520" s="46">
        <v>132.26</v>
      </c>
      <c r="L520" s="36">
        <v>87.79</v>
      </c>
      <c r="M520" s="47">
        <v>63.33</v>
      </c>
      <c r="N520" s="33">
        <v>755.5</v>
      </c>
      <c r="O520" s="47">
        <v>27.05</v>
      </c>
      <c r="P520" s="33">
        <v>94.46</v>
      </c>
      <c r="Q520" s="47">
        <v>56.51</v>
      </c>
      <c r="R520" s="33">
        <v>13.17</v>
      </c>
      <c r="S520" s="33">
        <v>77.06</v>
      </c>
      <c r="T520" s="33">
        <v>64.05</v>
      </c>
      <c r="U520" s="33">
        <v>13.28</v>
      </c>
      <c r="V520" s="56">
        <v>32.25</v>
      </c>
      <c r="W520" s="38">
        <v>32.25</v>
      </c>
      <c r="X520" s="36">
        <v>9.4499999999999993</v>
      </c>
      <c r="Y520" s="41">
        <v>50.53</v>
      </c>
      <c r="Z520" s="45">
        <v>103.8</v>
      </c>
      <c r="AA520" s="39">
        <v>740.8</v>
      </c>
      <c r="AB520" s="36">
        <v>216.4</v>
      </c>
      <c r="AC520" s="36">
        <v>18.399999999999999</v>
      </c>
      <c r="AD520" s="41">
        <v>38.229999999999997</v>
      </c>
      <c r="AE520" s="39">
        <v>212.6</v>
      </c>
      <c r="AG520" s="86">
        <v>2022</v>
      </c>
      <c r="AH520" s="86"/>
      <c r="AI520" s="87">
        <f t="shared" si="116"/>
        <v>377.07333333333327</v>
      </c>
      <c r="AJ520" s="88">
        <f t="shared" si="117"/>
        <v>466.41333333333336</v>
      </c>
      <c r="AK520" s="89">
        <f t="shared" si="118"/>
        <v>297.40428571428578</v>
      </c>
      <c r="AL520" s="90">
        <f t="shared" si="119"/>
        <v>215.57551724137932</v>
      </c>
      <c r="AN520" s="86">
        <v>2022</v>
      </c>
      <c r="AO520" s="91">
        <f t="shared" si="112"/>
        <v>-3.3397570764307341E-2</v>
      </c>
      <c r="AP520" s="92">
        <f t="shared" si="113"/>
        <v>-4.0611331865869911E-2</v>
      </c>
      <c r="AQ520" s="93">
        <f t="shared" si="114"/>
        <v>-3.7625550597311194E-2</v>
      </c>
      <c r="AR520" s="94">
        <f t="shared" si="115"/>
        <v>-3.4381103349654239E-2</v>
      </c>
      <c r="AS520" s="7">
        <f t="shared" si="120"/>
        <v>-9.9336435346542139E-3</v>
      </c>
      <c r="AU520" s="86">
        <v>2022</v>
      </c>
      <c r="AV520" s="91">
        <f t="shared" si="121"/>
        <v>1.5275534015436812E-2</v>
      </c>
      <c r="AW520" s="92">
        <f t="shared" si="122"/>
        <v>1.338760315914137E-2</v>
      </c>
      <c r="AX520" s="93">
        <f t="shared" si="123"/>
        <v>1.3433224533707429E-2</v>
      </c>
      <c r="AY520" s="94">
        <f t="shared" si="124"/>
        <v>1.1212528528703653E-2</v>
      </c>
      <c r="AZ520" s="7">
        <f t="shared" si="125"/>
        <v>8.7293662002912963E-3</v>
      </c>
    </row>
    <row r="521" spans="1:52" x14ac:dyDescent="0.25">
      <c r="A521" s="7">
        <v>519</v>
      </c>
      <c r="B521" s="82">
        <v>7240.88</v>
      </c>
      <c r="C521" s="43">
        <v>727.1</v>
      </c>
      <c r="D521" s="35">
        <v>413</v>
      </c>
      <c r="E521" s="41">
        <v>1504.5</v>
      </c>
      <c r="F521" s="36">
        <v>118.64</v>
      </c>
      <c r="G521" s="39">
        <v>172.04</v>
      </c>
      <c r="H521" s="45">
        <v>182.74</v>
      </c>
      <c r="I521" s="36">
        <v>111.74</v>
      </c>
      <c r="J521" s="36">
        <v>45.94</v>
      </c>
      <c r="K521" s="46">
        <v>129.75</v>
      </c>
      <c r="L521" s="36">
        <v>87.66</v>
      </c>
      <c r="M521" s="47">
        <v>64.19</v>
      </c>
      <c r="N521" s="33">
        <v>721.5</v>
      </c>
      <c r="O521" s="47">
        <v>27.32</v>
      </c>
      <c r="P521" s="33">
        <v>94.26</v>
      </c>
      <c r="Q521" s="47">
        <v>56.52</v>
      </c>
      <c r="R521" s="33">
        <v>13.32</v>
      </c>
      <c r="S521" s="33">
        <v>77.260000000000005</v>
      </c>
      <c r="T521" s="33">
        <v>64.31</v>
      </c>
      <c r="U521" s="33">
        <v>13.2</v>
      </c>
      <c r="V521" s="56">
        <v>32.85</v>
      </c>
      <c r="W521" s="38">
        <v>32.85</v>
      </c>
      <c r="X521" s="36">
        <v>9.43</v>
      </c>
      <c r="Y521" s="41">
        <v>48.69</v>
      </c>
      <c r="Z521" s="45">
        <v>101.7</v>
      </c>
      <c r="AA521" s="39">
        <v>718.1</v>
      </c>
      <c r="AB521" s="36">
        <v>208.4</v>
      </c>
      <c r="AC521" s="36">
        <v>18.239999999999998</v>
      </c>
      <c r="AD521" s="41">
        <v>38.200000000000003</v>
      </c>
      <c r="AE521" s="39">
        <v>203.3</v>
      </c>
      <c r="AG521" s="86">
        <v>2022</v>
      </c>
      <c r="AH521" s="86"/>
      <c r="AI521" s="87">
        <f t="shared" si="116"/>
        <v>364.48</v>
      </c>
      <c r="AJ521" s="88">
        <f t="shared" si="117"/>
        <v>447.47166666666675</v>
      </c>
      <c r="AK521" s="89">
        <f t="shared" si="118"/>
        <v>286.21428571428572</v>
      </c>
      <c r="AL521" s="90">
        <f t="shared" si="119"/>
        <v>208.16379310344828</v>
      </c>
      <c r="AN521" s="86">
        <v>2022</v>
      </c>
      <c r="AO521" s="91">
        <f t="shared" si="112"/>
        <v>-5.9811237928008767E-3</v>
      </c>
      <c r="AP521" s="92">
        <f t="shared" si="113"/>
        <v>-2.4116983198191486E-2</v>
      </c>
      <c r="AQ521" s="93">
        <f t="shared" si="114"/>
        <v>-2.013476416271515E-2</v>
      </c>
      <c r="AR521" s="94">
        <f t="shared" si="115"/>
        <v>-1.8145525324057204E-2</v>
      </c>
      <c r="AS521" s="7">
        <f t="shared" si="120"/>
        <v>-8.6591684988564666E-3</v>
      </c>
      <c r="AU521" s="86">
        <v>2022</v>
      </c>
      <c r="AV521" s="91">
        <f t="shared" si="121"/>
        <v>-3.3397570764307341E-2</v>
      </c>
      <c r="AW521" s="92">
        <f t="shared" si="122"/>
        <v>-4.0611331865869911E-2</v>
      </c>
      <c r="AX521" s="93">
        <f t="shared" si="123"/>
        <v>-3.7625550597311194E-2</v>
      </c>
      <c r="AY521" s="94">
        <f t="shared" si="124"/>
        <v>-3.4381103349654239E-2</v>
      </c>
      <c r="AZ521" s="7">
        <f t="shared" si="125"/>
        <v>-9.9336435346542139E-3</v>
      </c>
    </row>
    <row r="522" spans="1:52" x14ac:dyDescent="0.25">
      <c r="A522" s="7">
        <v>520</v>
      </c>
      <c r="B522" s="82">
        <v>7178.18</v>
      </c>
      <c r="C522" s="43">
        <v>715.8</v>
      </c>
      <c r="D522" s="35">
        <v>409.55</v>
      </c>
      <c r="E522" s="41">
        <v>1447</v>
      </c>
      <c r="F522" s="36">
        <v>117.7</v>
      </c>
      <c r="G522" s="39">
        <v>169.4</v>
      </c>
      <c r="H522" s="45">
        <v>177.16</v>
      </c>
      <c r="I522" s="36">
        <v>112.16</v>
      </c>
      <c r="J522" s="36">
        <v>46.46</v>
      </c>
      <c r="K522" s="46">
        <v>129.29</v>
      </c>
      <c r="L522" s="36">
        <v>88.12</v>
      </c>
      <c r="M522" s="47">
        <v>64.5</v>
      </c>
      <c r="N522" s="33">
        <v>699.5</v>
      </c>
      <c r="O522" s="47">
        <v>27.47</v>
      </c>
      <c r="P522" s="33">
        <v>94.05</v>
      </c>
      <c r="Q522" s="47">
        <v>56.27</v>
      </c>
      <c r="R522" s="33">
        <v>13.46</v>
      </c>
      <c r="S522" s="33">
        <v>77.52</v>
      </c>
      <c r="T522" s="33">
        <v>65</v>
      </c>
      <c r="U522" s="33">
        <v>13.25</v>
      </c>
      <c r="V522" s="56">
        <v>33.200000000000003</v>
      </c>
      <c r="W522" s="38">
        <v>33.200000000000003</v>
      </c>
      <c r="X522" s="36">
        <v>9.43</v>
      </c>
      <c r="Y522" s="41">
        <v>47.82</v>
      </c>
      <c r="Z522" s="45">
        <v>102.55</v>
      </c>
      <c r="AA522" s="39">
        <v>717.4</v>
      </c>
      <c r="AB522" s="36">
        <v>203.5</v>
      </c>
      <c r="AC522" s="36">
        <v>17.989999999999998</v>
      </c>
      <c r="AD522" s="41">
        <v>38.36</v>
      </c>
      <c r="AE522" s="39">
        <v>200.1</v>
      </c>
      <c r="AG522" s="86">
        <v>2022</v>
      </c>
      <c r="AH522" s="86"/>
      <c r="AI522" s="87">
        <f t="shared" si="116"/>
        <v>362.29999999999995</v>
      </c>
      <c r="AJ522" s="88">
        <f t="shared" si="117"/>
        <v>436.68</v>
      </c>
      <c r="AK522" s="89">
        <f t="shared" si="118"/>
        <v>280.45142857142861</v>
      </c>
      <c r="AL522" s="90">
        <f t="shared" si="119"/>
        <v>204.38655172413786</v>
      </c>
      <c r="AN522" s="86">
        <v>2022</v>
      </c>
      <c r="AO522" s="91">
        <f t="shared" si="112"/>
        <v>-3.4639801269665899E-2</v>
      </c>
      <c r="AP522" s="92">
        <f t="shared" si="113"/>
        <v>-4.2792586485908828E-2</v>
      </c>
      <c r="AQ522" s="93">
        <f t="shared" si="114"/>
        <v>-3.3787363230710035E-2</v>
      </c>
      <c r="AR522" s="94">
        <f t="shared" si="115"/>
        <v>-2.6184326183819471E-2</v>
      </c>
      <c r="AS522" s="96">
        <f t="shared" si="120"/>
        <v>-1.0118163657083007E-2</v>
      </c>
      <c r="AU522" s="86">
        <v>2022</v>
      </c>
      <c r="AV522" s="91">
        <f t="shared" si="121"/>
        <v>-5.9811237928008767E-3</v>
      </c>
      <c r="AW522" s="92">
        <f t="shared" si="122"/>
        <v>-2.4116983198191486E-2</v>
      </c>
      <c r="AX522" s="93">
        <f t="shared" si="123"/>
        <v>-2.013476416271515E-2</v>
      </c>
      <c r="AY522" s="94">
        <f t="shared" si="124"/>
        <v>-1.8145525324057204E-2</v>
      </c>
      <c r="AZ522" s="7">
        <f t="shared" si="125"/>
        <v>-8.6591684988564666E-3</v>
      </c>
    </row>
    <row r="523" spans="1:52" x14ac:dyDescent="0.25">
      <c r="A523" s="7">
        <v>521</v>
      </c>
      <c r="B523" s="82">
        <v>7105.55</v>
      </c>
      <c r="C523" s="43">
        <v>702.7</v>
      </c>
      <c r="D523" s="35">
        <v>394.65</v>
      </c>
      <c r="E523" s="41">
        <v>1374</v>
      </c>
      <c r="F523" s="36">
        <v>117.92</v>
      </c>
      <c r="G523" s="39">
        <v>160.69999999999999</v>
      </c>
      <c r="H523" s="45">
        <v>174.36</v>
      </c>
      <c r="I523" s="36">
        <v>112.64</v>
      </c>
      <c r="J523" s="36">
        <v>46.74</v>
      </c>
      <c r="K523" s="46">
        <v>128.99</v>
      </c>
      <c r="L523" s="36">
        <v>88.37</v>
      </c>
      <c r="M523" s="47">
        <v>64</v>
      </c>
      <c r="N523" s="33">
        <v>689.5</v>
      </c>
      <c r="O523" s="47">
        <v>27.41</v>
      </c>
      <c r="P523" s="33">
        <v>94.36</v>
      </c>
      <c r="Q523" s="47">
        <v>56.9</v>
      </c>
      <c r="R523" s="33">
        <v>13.53</v>
      </c>
      <c r="S523" s="33">
        <v>78.78</v>
      </c>
      <c r="T523" s="33">
        <v>63.6</v>
      </c>
      <c r="U523" s="33">
        <v>13.33</v>
      </c>
      <c r="V523" s="56">
        <v>33.020000000000003</v>
      </c>
      <c r="W523" s="38">
        <v>33.020000000000003</v>
      </c>
      <c r="X523" s="36">
        <v>9.6300000000000008</v>
      </c>
      <c r="Y523" s="41">
        <v>46.58</v>
      </c>
      <c r="Z523" s="45">
        <v>98.32</v>
      </c>
      <c r="AA523" s="39">
        <v>694.1</v>
      </c>
      <c r="AB523" s="36">
        <v>204.4</v>
      </c>
      <c r="AC523" s="36">
        <v>17.88</v>
      </c>
      <c r="AD523" s="41">
        <v>38.130000000000003</v>
      </c>
      <c r="AE523" s="39">
        <v>194.45</v>
      </c>
      <c r="AG523" s="86">
        <v>2022</v>
      </c>
      <c r="AH523" s="86"/>
      <c r="AI523" s="87">
        <f t="shared" si="116"/>
        <v>349.75</v>
      </c>
      <c r="AJ523" s="88">
        <f t="shared" si="117"/>
        <v>417.99333333333334</v>
      </c>
      <c r="AK523" s="89">
        <f t="shared" si="118"/>
        <v>270.97571428571422</v>
      </c>
      <c r="AL523" s="90">
        <f t="shared" si="119"/>
        <v>199.03482758620694</v>
      </c>
      <c r="AN523" s="86">
        <v>2022</v>
      </c>
      <c r="AO523" s="91">
        <f t="shared" si="112"/>
        <v>2.4541339051703543E-2</v>
      </c>
      <c r="AP523" s="92">
        <f t="shared" si="113"/>
        <v>1.1331919169364772E-2</v>
      </c>
      <c r="AQ523" s="93">
        <f t="shared" si="114"/>
        <v>1.0195958520268346E-2</v>
      </c>
      <c r="AR523" s="94">
        <f t="shared" si="115"/>
        <v>7.920984197878846E-3</v>
      </c>
      <c r="AS523" s="7">
        <f t="shared" si="120"/>
        <v>7.7249474002715366E-3</v>
      </c>
      <c r="AU523" s="86">
        <v>2022</v>
      </c>
      <c r="AV523" s="91">
        <f t="shared" si="121"/>
        <v>-3.4639801269665899E-2</v>
      </c>
      <c r="AW523" s="92">
        <f t="shared" si="122"/>
        <v>-4.2792586485908828E-2</v>
      </c>
      <c r="AX523" s="93">
        <f t="shared" si="123"/>
        <v>-3.3787363230710035E-2</v>
      </c>
      <c r="AY523" s="94">
        <f t="shared" si="124"/>
        <v>-2.6184326183819471E-2</v>
      </c>
      <c r="AZ523" s="7">
        <f t="shared" si="125"/>
        <v>-1.0118163657083007E-2</v>
      </c>
    </row>
    <row r="524" spans="1:52" x14ac:dyDescent="0.25">
      <c r="A524" s="7">
        <v>522</v>
      </c>
      <c r="B524" s="82">
        <v>7160.44</v>
      </c>
      <c r="C524" s="43">
        <v>710</v>
      </c>
      <c r="D524" s="35">
        <v>396.35</v>
      </c>
      <c r="E524" s="41">
        <v>1376</v>
      </c>
      <c r="F524" s="36">
        <v>118.42</v>
      </c>
      <c r="G524" s="39">
        <v>164</v>
      </c>
      <c r="H524" s="45">
        <v>175.32</v>
      </c>
      <c r="I524" s="36">
        <v>110.88</v>
      </c>
      <c r="J524" s="36">
        <v>47.6</v>
      </c>
      <c r="K524" s="46">
        <v>129.54</v>
      </c>
      <c r="L524" s="36">
        <v>89.51</v>
      </c>
      <c r="M524" s="47">
        <v>64.36</v>
      </c>
      <c r="N524" s="33">
        <v>693.5</v>
      </c>
      <c r="O524" s="47">
        <v>27.85</v>
      </c>
      <c r="P524" s="33">
        <v>95</v>
      </c>
      <c r="Q524" s="47">
        <v>56.99</v>
      </c>
      <c r="R524" s="33">
        <v>13.5</v>
      </c>
      <c r="S524" s="33">
        <v>78.599999999999994</v>
      </c>
      <c r="T524" s="33">
        <v>65.790000000000006</v>
      </c>
      <c r="U524" s="33">
        <v>13.54</v>
      </c>
      <c r="V524" s="56">
        <v>33.08</v>
      </c>
      <c r="W524" s="38">
        <v>33.08</v>
      </c>
      <c r="X524" s="36">
        <v>9.69</v>
      </c>
      <c r="Y524" s="41">
        <v>47.13</v>
      </c>
      <c r="Z524" s="45">
        <v>98.82</v>
      </c>
      <c r="AA524" s="39">
        <v>710.3</v>
      </c>
      <c r="AB524" s="36">
        <v>201.9</v>
      </c>
      <c r="AC524" s="36">
        <v>18.03</v>
      </c>
      <c r="AD524" s="41">
        <v>38.25</v>
      </c>
      <c r="AE524" s="39">
        <v>200.7</v>
      </c>
      <c r="AG524" s="86">
        <v>2022</v>
      </c>
      <c r="AH524" s="86"/>
      <c r="AI524" s="87">
        <f t="shared" si="116"/>
        <v>358.33333333333331</v>
      </c>
      <c r="AJ524" s="88">
        <f t="shared" si="117"/>
        <v>422.73</v>
      </c>
      <c r="AK524" s="89">
        <f t="shared" si="118"/>
        <v>273.73857142857145</v>
      </c>
      <c r="AL524" s="90">
        <f t="shared" si="119"/>
        <v>200.61137931034483</v>
      </c>
      <c r="AN524" s="86">
        <v>2022</v>
      </c>
      <c r="AO524" s="91">
        <f t="shared" si="112"/>
        <v>1.1032558139535003E-2</v>
      </c>
      <c r="AP524" s="92">
        <f t="shared" si="113"/>
        <v>3.3157492173885041E-3</v>
      </c>
      <c r="AQ524" s="93">
        <f t="shared" si="114"/>
        <v>2.7737622444773524E-3</v>
      </c>
      <c r="AR524" s="94">
        <f t="shared" si="115"/>
        <v>3.4068270614140256E-3</v>
      </c>
      <c r="AS524" s="7">
        <f t="shared" si="120"/>
        <v>3.2037137382619658E-3</v>
      </c>
      <c r="AU524" s="86">
        <v>2022</v>
      </c>
      <c r="AV524" s="91">
        <f t="shared" si="121"/>
        <v>2.4541339051703543E-2</v>
      </c>
      <c r="AW524" s="92">
        <f t="shared" si="122"/>
        <v>1.1331919169364772E-2</v>
      </c>
      <c r="AX524" s="93">
        <f t="shared" si="123"/>
        <v>1.0195958520268346E-2</v>
      </c>
      <c r="AY524" s="94">
        <f t="shared" si="124"/>
        <v>7.920984197878846E-3</v>
      </c>
      <c r="AZ524" s="7">
        <f t="shared" si="125"/>
        <v>7.7249474002715366E-3</v>
      </c>
    </row>
    <row r="525" spans="1:52" x14ac:dyDescent="0.25">
      <c r="A525" s="7">
        <v>523</v>
      </c>
      <c r="B525" s="82">
        <v>7183.38</v>
      </c>
      <c r="C525" s="43">
        <v>708.7</v>
      </c>
      <c r="D525" s="35">
        <v>400.05</v>
      </c>
      <c r="E525" s="41">
        <v>1372.5</v>
      </c>
      <c r="F525" s="36">
        <v>118.68</v>
      </c>
      <c r="G525" s="39">
        <v>168.46</v>
      </c>
      <c r="H525" s="45">
        <v>174.76</v>
      </c>
      <c r="I525" s="36">
        <v>109.88</v>
      </c>
      <c r="J525" s="36">
        <v>49.06</v>
      </c>
      <c r="K525" s="46">
        <v>130.74</v>
      </c>
      <c r="L525" s="36">
        <v>89.47</v>
      </c>
      <c r="M525" s="47">
        <v>65.33</v>
      </c>
      <c r="N525" s="33">
        <v>697</v>
      </c>
      <c r="O525" s="47">
        <v>27.92</v>
      </c>
      <c r="P525" s="33">
        <v>95.2</v>
      </c>
      <c r="Q525" s="47">
        <v>56.81</v>
      </c>
      <c r="R525" s="33">
        <v>13.79</v>
      </c>
      <c r="S525" s="33">
        <v>78.319999999999993</v>
      </c>
      <c r="T525" s="33">
        <v>66.930000000000007</v>
      </c>
      <c r="U525" s="33">
        <v>13.76</v>
      </c>
      <c r="V525" s="56">
        <v>33.520000000000003</v>
      </c>
      <c r="W525" s="38">
        <v>33.520000000000003</v>
      </c>
      <c r="X525" s="36">
        <v>9.75</v>
      </c>
      <c r="Y525" s="41">
        <v>47.07</v>
      </c>
      <c r="Z525" s="45">
        <v>100.4</v>
      </c>
      <c r="AA525" s="39">
        <v>715.1</v>
      </c>
      <c r="AB525" s="36">
        <v>200.8</v>
      </c>
      <c r="AC525" s="36">
        <v>18.37</v>
      </c>
      <c r="AD525" s="41">
        <v>38.36</v>
      </c>
      <c r="AE525" s="39">
        <v>203.3</v>
      </c>
      <c r="AG525" s="86">
        <v>2022</v>
      </c>
      <c r="AH525" s="86"/>
      <c r="AI525" s="87">
        <f t="shared" si="116"/>
        <v>362.28666666666669</v>
      </c>
      <c r="AJ525" s="88">
        <f t="shared" si="117"/>
        <v>424.13166666666666</v>
      </c>
      <c r="AK525" s="89">
        <f t="shared" si="118"/>
        <v>274.49785714285719</v>
      </c>
      <c r="AL525" s="90">
        <f t="shared" si="119"/>
        <v>201.29482758620691</v>
      </c>
      <c r="AN525" s="86">
        <v>2022</v>
      </c>
      <c r="AO525" s="91">
        <f t="shared" si="112"/>
        <v>-2.9074581822865941E-2</v>
      </c>
      <c r="AP525" s="92">
        <f t="shared" si="113"/>
        <v>-2.9731333430263567E-2</v>
      </c>
      <c r="AQ525" s="93">
        <f t="shared" si="114"/>
        <v>-2.459035589661121E-2</v>
      </c>
      <c r="AR525" s="94">
        <f t="shared" si="115"/>
        <v>-2.1322301307911868E-2</v>
      </c>
      <c r="AS525" s="7">
        <f t="shared" si="120"/>
        <v>-2.2886162224468854E-3</v>
      </c>
      <c r="AU525" s="86">
        <v>2022</v>
      </c>
      <c r="AV525" s="91">
        <f t="shared" si="121"/>
        <v>1.1032558139535003E-2</v>
      </c>
      <c r="AW525" s="92">
        <f t="shared" si="122"/>
        <v>3.3157492173885041E-3</v>
      </c>
      <c r="AX525" s="93">
        <f t="shared" si="123"/>
        <v>2.7737622444773524E-3</v>
      </c>
      <c r="AY525" s="94">
        <f t="shared" si="124"/>
        <v>3.4068270614140256E-3</v>
      </c>
      <c r="AZ525" s="7">
        <f t="shared" si="125"/>
        <v>3.2037137382619658E-3</v>
      </c>
    </row>
    <row r="526" spans="1:52" x14ac:dyDescent="0.25">
      <c r="A526" s="7">
        <v>524</v>
      </c>
      <c r="B526" s="82">
        <v>7166.94</v>
      </c>
      <c r="C526" s="43">
        <v>690</v>
      </c>
      <c r="D526" s="35">
        <v>388.8</v>
      </c>
      <c r="E526" s="41">
        <v>1329</v>
      </c>
      <c r="F526" s="36">
        <v>117.3</v>
      </c>
      <c r="G526" s="39">
        <v>167.66</v>
      </c>
      <c r="H526" s="45">
        <v>173.32</v>
      </c>
      <c r="I526" s="36">
        <v>112.36</v>
      </c>
      <c r="J526" s="36">
        <v>48.81</v>
      </c>
      <c r="K526" s="46">
        <v>129.4</v>
      </c>
      <c r="L526" s="36">
        <v>88.44</v>
      </c>
      <c r="M526" s="47">
        <v>66.959999999999994</v>
      </c>
      <c r="N526" s="33">
        <v>677.5</v>
      </c>
      <c r="O526" s="47">
        <v>28.22</v>
      </c>
      <c r="P526" s="33">
        <v>97.47</v>
      </c>
      <c r="Q526" s="47">
        <v>57.5</v>
      </c>
      <c r="R526" s="33">
        <v>13.9</v>
      </c>
      <c r="S526" s="33">
        <v>78.680000000000007</v>
      </c>
      <c r="T526" s="33">
        <v>66.69</v>
      </c>
      <c r="U526" s="33">
        <v>13.89</v>
      </c>
      <c r="V526" s="56">
        <v>34.24</v>
      </c>
      <c r="W526" s="38">
        <v>34.24</v>
      </c>
      <c r="X526" s="36">
        <v>9.8800000000000008</v>
      </c>
      <c r="Y526" s="41">
        <v>46.11</v>
      </c>
      <c r="Z526" s="45">
        <v>99.7</v>
      </c>
      <c r="AA526" s="39">
        <v>685.9</v>
      </c>
      <c r="AB526" s="36">
        <v>197.65</v>
      </c>
      <c r="AC526" s="36">
        <v>19</v>
      </c>
      <c r="AD526" s="41">
        <v>38.76</v>
      </c>
      <c r="AE526" s="39">
        <v>201.7</v>
      </c>
      <c r="AG526" s="86">
        <v>2022</v>
      </c>
      <c r="AH526" s="86"/>
      <c r="AI526" s="87">
        <f t="shared" si="116"/>
        <v>351.75333333333333</v>
      </c>
      <c r="AJ526" s="88">
        <f t="shared" si="117"/>
        <v>411.52166666666659</v>
      </c>
      <c r="AK526" s="89">
        <f t="shared" si="118"/>
        <v>267.74785714285719</v>
      </c>
      <c r="AL526" s="90">
        <f t="shared" si="119"/>
        <v>197.00275862068963</v>
      </c>
      <c r="AN526" s="86">
        <v>2022</v>
      </c>
      <c r="AO526" s="91">
        <f t="shared" si="112"/>
        <v>-2.6609555938820643E-2</v>
      </c>
      <c r="AP526" s="92">
        <f t="shared" si="113"/>
        <v>-2.4004406410355061E-2</v>
      </c>
      <c r="AQ526" s="93">
        <f t="shared" si="114"/>
        <v>-2.1456754355777381E-2</v>
      </c>
      <c r="AR526" s="94">
        <f t="shared" si="115"/>
        <v>-1.6973331372919766E-2</v>
      </c>
      <c r="AS526" s="7">
        <f t="shared" si="120"/>
        <v>-6.6876519128106814E-3</v>
      </c>
      <c r="AU526" s="86">
        <v>2022</v>
      </c>
      <c r="AV526" s="91">
        <f t="shared" si="121"/>
        <v>-2.9074581822865941E-2</v>
      </c>
      <c r="AW526" s="92">
        <f t="shared" si="122"/>
        <v>-2.9731333430263567E-2</v>
      </c>
      <c r="AX526" s="93">
        <f t="shared" si="123"/>
        <v>-2.459035589661121E-2</v>
      </c>
      <c r="AY526" s="94">
        <f t="shared" si="124"/>
        <v>-2.1322301307911868E-2</v>
      </c>
      <c r="AZ526" s="7">
        <f t="shared" si="125"/>
        <v>-2.2886162224468854E-3</v>
      </c>
    </row>
    <row r="527" spans="1:52" x14ac:dyDescent="0.25">
      <c r="A527" s="7">
        <v>525</v>
      </c>
      <c r="B527" s="82">
        <v>7119.01</v>
      </c>
      <c r="C527" s="43">
        <v>675.4</v>
      </c>
      <c r="D527" s="35">
        <v>379.4</v>
      </c>
      <c r="E527" s="41">
        <v>1298.5</v>
      </c>
      <c r="F527" s="36">
        <v>117.34</v>
      </c>
      <c r="G527" s="39">
        <v>162.97999999999999</v>
      </c>
      <c r="H527" s="45">
        <v>170.62</v>
      </c>
      <c r="I527" s="36">
        <v>112.8</v>
      </c>
      <c r="J527" s="36">
        <v>49.54</v>
      </c>
      <c r="K527" s="46">
        <v>127.88</v>
      </c>
      <c r="L527" s="36">
        <v>90.13</v>
      </c>
      <c r="M527" s="47">
        <v>66.3</v>
      </c>
      <c r="N527" s="33">
        <v>664.5</v>
      </c>
      <c r="O527" s="47">
        <v>28.29</v>
      </c>
      <c r="P527" s="33">
        <v>98.47</v>
      </c>
      <c r="Q527" s="47">
        <v>57.87</v>
      </c>
      <c r="R527" s="33">
        <v>13.78</v>
      </c>
      <c r="S527" s="33">
        <v>80.599999999999994</v>
      </c>
      <c r="T527" s="33">
        <v>66.33</v>
      </c>
      <c r="U527" s="33">
        <v>13.89</v>
      </c>
      <c r="V527" s="56">
        <v>34.24</v>
      </c>
      <c r="W527" s="38">
        <v>34.24</v>
      </c>
      <c r="X527" s="36">
        <v>9.9700000000000006</v>
      </c>
      <c r="Y527" s="41">
        <v>45.48</v>
      </c>
      <c r="Z527" s="45">
        <v>97.58</v>
      </c>
      <c r="AA527" s="39">
        <v>665.5</v>
      </c>
      <c r="AB527" s="36">
        <v>198.1</v>
      </c>
      <c r="AC527" s="36">
        <v>18.98</v>
      </c>
      <c r="AD527" s="41">
        <v>38.700000000000003</v>
      </c>
      <c r="AE527" s="39">
        <v>198.7</v>
      </c>
      <c r="AG527" s="86">
        <v>2022</v>
      </c>
      <c r="AH527" s="86"/>
      <c r="AI527" s="87">
        <f t="shared" si="116"/>
        <v>342.39333333333337</v>
      </c>
      <c r="AJ527" s="88">
        <f t="shared" si="117"/>
        <v>401.64333333333326</v>
      </c>
      <c r="AK527" s="89">
        <f t="shared" si="118"/>
        <v>262.00285714285712</v>
      </c>
      <c r="AL527" s="90">
        <f t="shared" si="119"/>
        <v>193.65896551724134</v>
      </c>
      <c r="AN527" s="86">
        <v>2022</v>
      </c>
      <c r="AO527" s="91">
        <f t="shared" si="112"/>
        <v>2.1281567008703341E-2</v>
      </c>
      <c r="AP527" s="92">
        <f t="shared" si="113"/>
        <v>2.8549376312316979E-2</v>
      </c>
      <c r="AQ527" s="93">
        <f t="shared" si="114"/>
        <v>2.2756022289833241E-2</v>
      </c>
      <c r="AR527" s="94">
        <f t="shared" si="115"/>
        <v>1.9981802350737547E-2</v>
      </c>
      <c r="AS527" s="7">
        <f t="shared" si="120"/>
        <v>4.2098550219762786E-3</v>
      </c>
      <c r="AU527" s="86">
        <v>2022</v>
      </c>
      <c r="AV527" s="91">
        <f t="shared" si="121"/>
        <v>-2.6609555938820643E-2</v>
      </c>
      <c r="AW527" s="92">
        <f t="shared" si="122"/>
        <v>-2.4004406410355061E-2</v>
      </c>
      <c r="AX527" s="93">
        <f t="shared" si="123"/>
        <v>-2.1456754355777381E-2</v>
      </c>
      <c r="AY527" s="94">
        <f t="shared" si="124"/>
        <v>-1.6973331372919766E-2</v>
      </c>
      <c r="AZ527" s="7">
        <f t="shared" si="125"/>
        <v>-6.6876519128106814E-3</v>
      </c>
    </row>
    <row r="528" spans="1:52" x14ac:dyDescent="0.25">
      <c r="A528" s="7">
        <v>526</v>
      </c>
      <c r="B528" s="82">
        <v>7148.98</v>
      </c>
      <c r="C528" s="43">
        <v>686.4</v>
      </c>
      <c r="D528" s="35">
        <v>385.25</v>
      </c>
      <c r="E528" s="41">
        <v>1345</v>
      </c>
      <c r="F528" s="36">
        <v>116.76</v>
      </c>
      <c r="G528" s="39">
        <v>163.34</v>
      </c>
      <c r="H528" s="45">
        <v>174</v>
      </c>
      <c r="I528" s="36">
        <v>112.56</v>
      </c>
      <c r="J528" s="36">
        <v>49.68</v>
      </c>
      <c r="K528" s="46">
        <v>128.35</v>
      </c>
      <c r="L528" s="36">
        <v>91.7</v>
      </c>
      <c r="M528" s="47">
        <v>66.05</v>
      </c>
      <c r="N528" s="33">
        <v>683</v>
      </c>
      <c r="O528" s="47">
        <v>28.54</v>
      </c>
      <c r="P528" s="33">
        <v>97.93</v>
      </c>
      <c r="Q528" s="47">
        <v>57.98</v>
      </c>
      <c r="R528" s="33">
        <v>13.73</v>
      </c>
      <c r="S528" s="33">
        <v>81.819999999999993</v>
      </c>
      <c r="T528" s="33">
        <v>65.709999999999994</v>
      </c>
      <c r="U528" s="33">
        <v>13.85</v>
      </c>
      <c r="V528" s="56">
        <v>34.35</v>
      </c>
      <c r="W528" s="38">
        <v>34.35</v>
      </c>
      <c r="X528" s="36">
        <v>9.94</v>
      </c>
      <c r="Y528" s="41">
        <v>46.08</v>
      </c>
      <c r="Z528" s="45">
        <v>97.18</v>
      </c>
      <c r="AA528" s="39">
        <v>681.3</v>
      </c>
      <c r="AB528" s="36">
        <v>201.4</v>
      </c>
      <c r="AC528" s="36">
        <v>19.14</v>
      </c>
      <c r="AD528" s="41">
        <v>38.54</v>
      </c>
      <c r="AE528" s="39">
        <v>204.4</v>
      </c>
      <c r="AG528" s="86">
        <v>2022</v>
      </c>
      <c r="AH528" s="86"/>
      <c r="AI528" s="87">
        <f t="shared" si="116"/>
        <v>349.68</v>
      </c>
      <c r="AJ528" s="88">
        <f t="shared" si="117"/>
        <v>413.10999999999996</v>
      </c>
      <c r="AK528" s="89">
        <f t="shared" si="118"/>
        <v>267.96499999999997</v>
      </c>
      <c r="AL528" s="90">
        <f t="shared" si="119"/>
        <v>197.52862068965516</v>
      </c>
      <c r="AN528" s="86">
        <v>2022</v>
      </c>
      <c r="AO528" s="91">
        <f t="shared" si="112"/>
        <v>-1.9122245100282164E-2</v>
      </c>
      <c r="AP528" s="92">
        <f t="shared" si="113"/>
        <v>-1.1929833054957135E-2</v>
      </c>
      <c r="AQ528" s="93">
        <f t="shared" si="114"/>
        <v>-1.2920130827319964E-2</v>
      </c>
      <c r="AR528" s="94">
        <f t="shared" si="115"/>
        <v>-1.3195817978363743E-2</v>
      </c>
      <c r="AS528" s="7">
        <f t="shared" si="120"/>
        <v>-7.1045100140159807E-3</v>
      </c>
      <c r="AU528" s="86">
        <v>2022</v>
      </c>
      <c r="AV528" s="91">
        <f t="shared" si="121"/>
        <v>2.1281567008703341E-2</v>
      </c>
      <c r="AW528" s="92">
        <f t="shared" si="122"/>
        <v>2.8549376312316979E-2</v>
      </c>
      <c r="AX528" s="93">
        <f t="shared" si="123"/>
        <v>2.2756022289833241E-2</v>
      </c>
      <c r="AY528" s="94">
        <f t="shared" si="124"/>
        <v>1.9981802350737547E-2</v>
      </c>
      <c r="AZ528" s="7">
        <f t="shared" si="125"/>
        <v>4.2098550219762786E-3</v>
      </c>
    </row>
    <row r="529" spans="1:52" x14ac:dyDescent="0.25">
      <c r="A529" s="7">
        <v>527</v>
      </c>
      <c r="B529" s="82">
        <v>7098.19</v>
      </c>
      <c r="C529" s="43">
        <v>673</v>
      </c>
      <c r="D529" s="35">
        <v>376</v>
      </c>
      <c r="E529" s="41">
        <v>1336.5</v>
      </c>
      <c r="F529" s="36">
        <v>115.88</v>
      </c>
      <c r="G529" s="39">
        <v>159.88</v>
      </c>
      <c r="H529" s="45">
        <v>172.12</v>
      </c>
      <c r="I529" s="36">
        <v>112.06</v>
      </c>
      <c r="J529" s="36">
        <v>50.42</v>
      </c>
      <c r="K529" s="46">
        <v>126.93</v>
      </c>
      <c r="L529" s="36">
        <v>91.56</v>
      </c>
      <c r="M529" s="47">
        <v>66.010000000000005</v>
      </c>
      <c r="N529" s="33">
        <v>668.5</v>
      </c>
      <c r="O529" s="47">
        <v>28.6</v>
      </c>
      <c r="P529" s="33">
        <v>98.14</v>
      </c>
      <c r="Q529" s="47">
        <v>57.68</v>
      </c>
      <c r="R529" s="33">
        <v>13.67</v>
      </c>
      <c r="S529" s="33">
        <v>83.28</v>
      </c>
      <c r="T529" s="33">
        <v>65.48</v>
      </c>
      <c r="U529" s="33">
        <v>13.75</v>
      </c>
      <c r="V529" s="56">
        <v>34.33</v>
      </c>
      <c r="W529" s="38">
        <v>34.33</v>
      </c>
      <c r="X529" s="36">
        <v>9.98</v>
      </c>
      <c r="Y529" s="41">
        <v>45.36</v>
      </c>
      <c r="Z529" s="45">
        <v>95.28</v>
      </c>
      <c r="AA529" s="39">
        <v>667.7</v>
      </c>
      <c r="AB529" s="36">
        <v>197.55</v>
      </c>
      <c r="AC529" s="36">
        <v>19.100000000000001</v>
      </c>
      <c r="AD529" s="41">
        <v>38.25</v>
      </c>
      <c r="AE529" s="39">
        <v>201.4</v>
      </c>
      <c r="AG529" s="86">
        <v>2022</v>
      </c>
      <c r="AH529" s="86"/>
      <c r="AI529" s="87">
        <f t="shared" si="116"/>
        <v>342.99333333333334</v>
      </c>
      <c r="AJ529" s="88">
        <f t="shared" si="117"/>
        <v>408.18166666666662</v>
      </c>
      <c r="AK529" s="89">
        <f t="shared" si="118"/>
        <v>264.50285714285718</v>
      </c>
      <c r="AL529" s="90">
        <f t="shared" si="119"/>
        <v>194.92206896551721</v>
      </c>
      <c r="AN529" s="86">
        <v>2022</v>
      </c>
      <c r="AO529" s="91">
        <f t="shared" si="112"/>
        <v>1.6268537775272554E-2</v>
      </c>
      <c r="AP529" s="92">
        <f t="shared" si="113"/>
        <v>2.0121759510675477E-2</v>
      </c>
      <c r="AQ529" s="93">
        <f t="shared" si="114"/>
        <v>2.0520977359142729E-2</v>
      </c>
      <c r="AR529" s="94">
        <f t="shared" si="115"/>
        <v>1.7087288642322607E-2</v>
      </c>
      <c r="AS529" s="7">
        <f t="shared" si="120"/>
        <v>8.3401543210312391E-4</v>
      </c>
      <c r="AU529" s="86">
        <v>2022</v>
      </c>
      <c r="AV529" s="91">
        <f t="shared" si="121"/>
        <v>-1.9122245100282164E-2</v>
      </c>
      <c r="AW529" s="92">
        <f t="shared" si="122"/>
        <v>-1.1929833054957135E-2</v>
      </c>
      <c r="AX529" s="93">
        <f t="shared" si="123"/>
        <v>-1.2920130827319964E-2</v>
      </c>
      <c r="AY529" s="94">
        <f t="shared" si="124"/>
        <v>-1.3195817978363743E-2</v>
      </c>
      <c r="AZ529" s="7">
        <f t="shared" si="125"/>
        <v>-7.1045100140159807E-3</v>
      </c>
    </row>
    <row r="530" spans="1:52" x14ac:dyDescent="0.25">
      <c r="A530" s="7">
        <v>528</v>
      </c>
      <c r="B530" s="82">
        <v>7104.11</v>
      </c>
      <c r="C530" s="43">
        <v>697.7</v>
      </c>
      <c r="D530" s="35">
        <v>377.25</v>
      </c>
      <c r="E530" s="41">
        <v>1368.5</v>
      </c>
      <c r="F530" s="36">
        <v>115.12</v>
      </c>
      <c r="G530" s="39">
        <v>159.52000000000001</v>
      </c>
      <c r="H530" s="45">
        <v>174.56</v>
      </c>
      <c r="I530" s="36">
        <v>112.18</v>
      </c>
      <c r="J530" s="36">
        <v>51.26</v>
      </c>
      <c r="K530" s="46">
        <v>128.76</v>
      </c>
      <c r="L530" s="36">
        <v>91.23</v>
      </c>
      <c r="M530" s="47">
        <v>65.400000000000006</v>
      </c>
      <c r="N530" s="33">
        <v>688</v>
      </c>
      <c r="O530" s="47">
        <v>28.01</v>
      </c>
      <c r="P530" s="33">
        <v>98.19</v>
      </c>
      <c r="Q530" s="47">
        <v>57.16</v>
      </c>
      <c r="R530" s="33">
        <v>13.54</v>
      </c>
      <c r="S530" s="33">
        <v>83.4</v>
      </c>
      <c r="T530" s="33">
        <v>65.37</v>
      </c>
      <c r="U530" s="33">
        <v>13.5</v>
      </c>
      <c r="V530" s="56">
        <v>33.67</v>
      </c>
      <c r="W530" s="38">
        <v>33.67</v>
      </c>
      <c r="X530" s="36">
        <v>9.9499999999999993</v>
      </c>
      <c r="Y530" s="41">
        <v>45.8</v>
      </c>
      <c r="Z530" s="45">
        <v>95.4</v>
      </c>
      <c r="AA530" s="39">
        <v>680.8</v>
      </c>
      <c r="AB530" s="36">
        <v>198.65</v>
      </c>
      <c r="AC530" s="36">
        <v>18.989999999999998</v>
      </c>
      <c r="AD530" s="41">
        <v>38.35</v>
      </c>
      <c r="AE530" s="39">
        <v>205.4</v>
      </c>
      <c r="AG530" s="86">
        <v>2022</v>
      </c>
      <c r="AH530" s="86"/>
      <c r="AI530" s="87">
        <f t="shared" si="116"/>
        <v>348.57333333333332</v>
      </c>
      <c r="AJ530" s="88">
        <f t="shared" si="117"/>
        <v>416.39499999999998</v>
      </c>
      <c r="AK530" s="89">
        <f t="shared" si="118"/>
        <v>269.93071428571432</v>
      </c>
      <c r="AL530" s="90">
        <f t="shared" si="119"/>
        <v>198.25275862068972</v>
      </c>
      <c r="AN530" s="86">
        <v>2022</v>
      </c>
      <c r="AO530" s="91">
        <f t="shared" si="112"/>
        <v>4.4753853804079266E-3</v>
      </c>
      <c r="AP530" s="92">
        <f t="shared" si="113"/>
        <v>2.7217745970373867E-3</v>
      </c>
      <c r="AQ530" s="93">
        <f t="shared" si="114"/>
        <v>3.9507492663460823E-3</v>
      </c>
      <c r="AR530" s="94">
        <f t="shared" si="115"/>
        <v>5.0388480048976442E-3</v>
      </c>
      <c r="AS530" s="7">
        <f t="shared" si="120"/>
        <v>2.7462975657753354E-3</v>
      </c>
      <c r="AU530" s="86">
        <v>2022</v>
      </c>
      <c r="AV530" s="91">
        <f t="shared" si="121"/>
        <v>1.6268537775272554E-2</v>
      </c>
      <c r="AW530" s="92">
        <f t="shared" si="122"/>
        <v>2.0121759510675477E-2</v>
      </c>
      <c r="AX530" s="93">
        <f t="shared" si="123"/>
        <v>2.0520977359142729E-2</v>
      </c>
      <c r="AY530" s="94">
        <f t="shared" si="124"/>
        <v>1.7087288642322607E-2</v>
      </c>
      <c r="AZ530" s="7">
        <f t="shared" si="125"/>
        <v>8.3401543210312391E-4</v>
      </c>
    </row>
    <row r="531" spans="1:52" x14ac:dyDescent="0.25">
      <c r="A531" s="7">
        <v>529</v>
      </c>
      <c r="B531" s="82">
        <v>7123.62</v>
      </c>
      <c r="C531" s="43">
        <v>703.9</v>
      </c>
      <c r="D531" s="35">
        <v>380.8</v>
      </c>
      <c r="E531" s="41">
        <v>1370.5</v>
      </c>
      <c r="F531" s="36">
        <v>115.72</v>
      </c>
      <c r="G531" s="39">
        <v>161.5</v>
      </c>
      <c r="H531" s="45">
        <v>176.64</v>
      </c>
      <c r="I531" s="36">
        <v>112.7</v>
      </c>
      <c r="J531" s="36">
        <v>50.68</v>
      </c>
      <c r="K531" s="46">
        <v>130.19999999999999</v>
      </c>
      <c r="L531" s="36">
        <v>92.42</v>
      </c>
      <c r="M531" s="47">
        <v>64.11</v>
      </c>
      <c r="N531" s="33">
        <v>696</v>
      </c>
      <c r="O531" s="47">
        <v>27.83</v>
      </c>
      <c r="P531" s="33">
        <v>98.87</v>
      </c>
      <c r="Q531" s="47">
        <v>57.52</v>
      </c>
      <c r="R531" s="33">
        <v>13.49</v>
      </c>
      <c r="S531" s="33">
        <v>83.44</v>
      </c>
      <c r="T531" s="33">
        <v>65.510000000000005</v>
      </c>
      <c r="U531" s="33">
        <v>13.73</v>
      </c>
      <c r="V531" s="56">
        <v>33.729999999999997</v>
      </c>
      <c r="W531" s="38">
        <v>33.729999999999997</v>
      </c>
      <c r="X531" s="36">
        <v>9.92</v>
      </c>
      <c r="Y531" s="41">
        <v>46.21</v>
      </c>
      <c r="Z531" s="45">
        <v>94.86</v>
      </c>
      <c r="AA531" s="39">
        <v>681.9</v>
      </c>
      <c r="AB531" s="36">
        <v>198.55</v>
      </c>
      <c r="AC531" s="36">
        <v>18.78</v>
      </c>
      <c r="AD531" s="41">
        <v>38.06</v>
      </c>
      <c r="AE531" s="39">
        <v>207</v>
      </c>
      <c r="AG531" s="86">
        <v>2022</v>
      </c>
      <c r="AH531" s="86"/>
      <c r="AI531" s="87">
        <f t="shared" si="116"/>
        <v>350.13333333333338</v>
      </c>
      <c r="AJ531" s="88">
        <f t="shared" si="117"/>
        <v>417.52833333333336</v>
      </c>
      <c r="AK531" s="89">
        <f t="shared" si="118"/>
        <v>270.99714285714288</v>
      </c>
      <c r="AL531" s="90">
        <f t="shared" si="119"/>
        <v>199.25172413793103</v>
      </c>
      <c r="AN531" s="86">
        <v>2022</v>
      </c>
      <c r="AO531" s="91">
        <f t="shared" si="112"/>
        <v>-1.9440213252094614E-2</v>
      </c>
      <c r="AP531" s="92">
        <f t="shared" si="113"/>
        <v>-1.1432357883896323E-2</v>
      </c>
      <c r="AQ531" s="93">
        <f t="shared" si="114"/>
        <v>-1.1752891437969834E-2</v>
      </c>
      <c r="AR531" s="94">
        <f t="shared" si="115"/>
        <v>-1.2815187858020728E-2</v>
      </c>
      <c r="AS531" s="7">
        <f t="shared" si="120"/>
        <v>-1.545983643147727E-2</v>
      </c>
      <c r="AU531" s="86">
        <v>2022</v>
      </c>
      <c r="AV531" s="91">
        <f t="shared" si="121"/>
        <v>4.4753853804079266E-3</v>
      </c>
      <c r="AW531" s="92">
        <f t="shared" si="122"/>
        <v>2.7217745970373867E-3</v>
      </c>
      <c r="AX531" s="93">
        <f t="shared" si="123"/>
        <v>3.9507492663460823E-3</v>
      </c>
      <c r="AY531" s="94">
        <f t="shared" si="124"/>
        <v>5.0388480048976442E-3</v>
      </c>
      <c r="AZ531" s="7">
        <f t="shared" si="125"/>
        <v>2.7462975657753354E-3</v>
      </c>
    </row>
    <row r="532" spans="1:52" x14ac:dyDescent="0.25">
      <c r="A532" s="7">
        <v>530</v>
      </c>
      <c r="B532" s="82">
        <v>7013.49</v>
      </c>
      <c r="C532" s="43">
        <v>697.2</v>
      </c>
      <c r="D532" s="35">
        <v>375.5</v>
      </c>
      <c r="E532" s="41">
        <v>1364</v>
      </c>
      <c r="F532" s="36">
        <v>113.4</v>
      </c>
      <c r="G532" s="39">
        <v>157.97999999999999</v>
      </c>
      <c r="H532" s="45">
        <v>173.6</v>
      </c>
      <c r="I532" s="36">
        <v>111.14</v>
      </c>
      <c r="J532" s="36">
        <v>49.62</v>
      </c>
      <c r="K532" s="46">
        <v>128.26</v>
      </c>
      <c r="L532" s="36">
        <v>90.45</v>
      </c>
      <c r="M532" s="47">
        <v>62.44</v>
      </c>
      <c r="N532" s="33">
        <v>686</v>
      </c>
      <c r="O532" s="47">
        <v>27.52</v>
      </c>
      <c r="P532" s="33">
        <v>98.3</v>
      </c>
      <c r="Q532" s="47">
        <v>57.84</v>
      </c>
      <c r="R532" s="33">
        <v>13.28</v>
      </c>
      <c r="S532" s="33">
        <v>82.1</v>
      </c>
      <c r="T532" s="33">
        <v>63.32</v>
      </c>
      <c r="U532" s="33">
        <v>13.55</v>
      </c>
      <c r="V532" s="56">
        <v>32.96</v>
      </c>
      <c r="W532" s="38">
        <v>32.96</v>
      </c>
      <c r="X532" s="36">
        <v>9.9</v>
      </c>
      <c r="Y532" s="41">
        <v>45.07</v>
      </c>
      <c r="Z532" s="45">
        <v>93.02</v>
      </c>
      <c r="AA532" s="39">
        <v>668.8</v>
      </c>
      <c r="AB532" s="36">
        <v>197.25</v>
      </c>
      <c r="AC532" s="36">
        <v>18.11</v>
      </c>
      <c r="AD532" s="41">
        <v>37.479999999999997</v>
      </c>
      <c r="AE532" s="39">
        <v>203.2</v>
      </c>
      <c r="AG532" s="86">
        <v>2022</v>
      </c>
      <c r="AH532" s="86"/>
      <c r="AI532" s="87">
        <f t="shared" si="116"/>
        <v>343.32666666666665</v>
      </c>
      <c r="AJ532" s="88">
        <f t="shared" si="117"/>
        <v>412.75499999999994</v>
      </c>
      <c r="AK532" s="89">
        <f t="shared" si="118"/>
        <v>267.81214285714287</v>
      </c>
      <c r="AL532" s="90">
        <f t="shared" si="119"/>
        <v>196.69827586206893</v>
      </c>
      <c r="AN532" s="86">
        <v>2022</v>
      </c>
      <c r="AO532" s="91">
        <f t="shared" si="112"/>
        <v>-3.926289830870508E-2</v>
      </c>
      <c r="AP532" s="92">
        <f t="shared" si="113"/>
        <v>-4.0185259213496256E-2</v>
      </c>
      <c r="AQ532" s="93">
        <f t="shared" si="114"/>
        <v>-4.1220258336734102E-2</v>
      </c>
      <c r="AR532" s="94">
        <f t="shared" si="115"/>
        <v>-4.1670684139019101E-2</v>
      </c>
      <c r="AS532" s="7">
        <f t="shared" si="120"/>
        <v>-3.6964478455091543E-2</v>
      </c>
      <c r="AU532" s="86">
        <v>2022</v>
      </c>
      <c r="AV532" s="91">
        <f t="shared" si="121"/>
        <v>-1.9440213252094614E-2</v>
      </c>
      <c r="AW532" s="92">
        <f t="shared" si="122"/>
        <v>-1.1432357883896323E-2</v>
      </c>
      <c r="AX532" s="93">
        <f t="shared" si="123"/>
        <v>-1.1752891437969834E-2</v>
      </c>
      <c r="AY532" s="94">
        <f t="shared" si="124"/>
        <v>-1.2815187858020728E-2</v>
      </c>
      <c r="AZ532" s="7">
        <f t="shared" si="125"/>
        <v>-1.545983643147727E-2</v>
      </c>
    </row>
    <row r="533" spans="1:52" x14ac:dyDescent="0.25">
      <c r="A533" s="7">
        <v>531</v>
      </c>
      <c r="B533" s="82">
        <v>6754.24</v>
      </c>
      <c r="C533" s="43">
        <v>662.8</v>
      </c>
      <c r="D533" s="35">
        <v>366.35</v>
      </c>
      <c r="E533" s="41">
        <v>1308.5</v>
      </c>
      <c r="F533" s="36">
        <v>107.34</v>
      </c>
      <c r="G533" s="39">
        <v>149.94</v>
      </c>
      <c r="H533" s="45">
        <v>167.22</v>
      </c>
      <c r="I533" s="36">
        <v>104.02</v>
      </c>
      <c r="J533" s="36">
        <v>47.92</v>
      </c>
      <c r="K533" s="46">
        <v>124.56</v>
      </c>
      <c r="L533" s="36">
        <v>88.04</v>
      </c>
      <c r="M533" s="47">
        <v>60.1</v>
      </c>
      <c r="N533" s="33">
        <v>647.5</v>
      </c>
      <c r="O533" s="47">
        <v>26.77</v>
      </c>
      <c r="P533" s="33">
        <v>95.28</v>
      </c>
      <c r="Q533" s="47">
        <v>56.06</v>
      </c>
      <c r="R533" s="33">
        <v>12.86</v>
      </c>
      <c r="S533" s="33">
        <v>80.42</v>
      </c>
      <c r="T533" s="33">
        <v>57.96</v>
      </c>
      <c r="U533" s="33">
        <v>13.17</v>
      </c>
      <c r="V533" s="56">
        <v>31.12</v>
      </c>
      <c r="W533" s="38">
        <v>31.12</v>
      </c>
      <c r="X533" s="36">
        <v>9.99</v>
      </c>
      <c r="Y533" s="41">
        <v>42.68</v>
      </c>
      <c r="Z533" s="45">
        <v>89.18</v>
      </c>
      <c r="AA533" s="39">
        <v>648.9</v>
      </c>
      <c r="AB533" s="36">
        <v>193</v>
      </c>
      <c r="AC533" s="36">
        <v>16.760000000000002</v>
      </c>
      <c r="AD533" s="41">
        <v>36.29</v>
      </c>
      <c r="AE533" s="39">
        <v>190.7</v>
      </c>
      <c r="AG533" s="86">
        <v>2022</v>
      </c>
      <c r="AH533" s="86"/>
      <c r="AI533" s="87">
        <f t="shared" si="116"/>
        <v>329.84666666666664</v>
      </c>
      <c r="AJ533" s="88">
        <f t="shared" si="117"/>
        <v>396.16833333333329</v>
      </c>
      <c r="AK533" s="89">
        <f t="shared" si="118"/>
        <v>256.77285714285711</v>
      </c>
      <c r="AL533" s="90">
        <f t="shared" si="119"/>
        <v>188.50172413793101</v>
      </c>
      <c r="AN533" s="86">
        <v>2022</v>
      </c>
      <c r="AO533" s="91">
        <f t="shared" si="112"/>
        <v>-5.8208864725022517E-3</v>
      </c>
      <c r="AP533" s="92">
        <f t="shared" si="113"/>
        <v>-4.7118018014225289E-3</v>
      </c>
      <c r="AQ533" s="93">
        <f t="shared" si="114"/>
        <v>-1.0904579366976979E-3</v>
      </c>
      <c r="AR533" s="94">
        <f t="shared" si="115"/>
        <v>4.0244761321255532E-5</v>
      </c>
      <c r="AS533" s="7">
        <f t="shared" si="120"/>
        <v>3.3401241294357914E-3</v>
      </c>
      <c r="AU533" s="86">
        <v>2022</v>
      </c>
      <c r="AV533" s="91">
        <f t="shared" si="121"/>
        <v>-3.926289830870508E-2</v>
      </c>
      <c r="AW533" s="92">
        <f t="shared" si="122"/>
        <v>-4.0185259213496256E-2</v>
      </c>
      <c r="AX533" s="93">
        <f t="shared" si="123"/>
        <v>-4.1220258336734102E-2</v>
      </c>
      <c r="AY533" s="94">
        <f t="shared" si="124"/>
        <v>-4.1670684139019101E-2</v>
      </c>
      <c r="AZ533" s="7">
        <f t="shared" si="125"/>
        <v>-3.6964478455091543E-2</v>
      </c>
    </row>
    <row r="534" spans="1:52" x14ac:dyDescent="0.25">
      <c r="A534" s="7">
        <v>532</v>
      </c>
      <c r="B534" s="82">
        <v>6776.8</v>
      </c>
      <c r="C534" s="43">
        <v>667</v>
      </c>
      <c r="D534" s="35">
        <v>369.85</v>
      </c>
      <c r="E534" s="41">
        <v>1303</v>
      </c>
      <c r="F534" s="36">
        <v>108.34</v>
      </c>
      <c r="G534" s="39">
        <v>150.18</v>
      </c>
      <c r="H534" s="45">
        <v>166.48</v>
      </c>
      <c r="I534" s="36">
        <v>105.88</v>
      </c>
      <c r="J534" s="36">
        <v>49.11</v>
      </c>
      <c r="K534" s="46">
        <v>125.7</v>
      </c>
      <c r="L534" s="36">
        <v>89.76</v>
      </c>
      <c r="M534" s="47">
        <v>62.06</v>
      </c>
      <c r="N534" s="33">
        <v>642.5</v>
      </c>
      <c r="O534" s="47">
        <v>27.15</v>
      </c>
      <c r="P534" s="33">
        <v>95.56</v>
      </c>
      <c r="Q534" s="47">
        <v>56</v>
      </c>
      <c r="R534" s="33">
        <v>13.07</v>
      </c>
      <c r="S534" s="33">
        <v>81.260000000000005</v>
      </c>
      <c r="T534" s="33">
        <v>57.99</v>
      </c>
      <c r="U534" s="33">
        <v>13.13</v>
      </c>
      <c r="V534" s="56">
        <v>32.04</v>
      </c>
      <c r="W534" s="38">
        <v>32.04</v>
      </c>
      <c r="X534" s="36">
        <v>10.14</v>
      </c>
      <c r="Y534" s="41">
        <v>42.24</v>
      </c>
      <c r="Z534" s="45">
        <v>88.66</v>
      </c>
      <c r="AA534" s="39">
        <v>644.79999999999995</v>
      </c>
      <c r="AB534" s="36">
        <v>190.65</v>
      </c>
      <c r="AC534" s="36">
        <v>16.59</v>
      </c>
      <c r="AD534" s="41">
        <v>36.79</v>
      </c>
      <c r="AE534" s="39">
        <v>188.8</v>
      </c>
      <c r="AG534" s="86">
        <v>2022</v>
      </c>
      <c r="AH534" s="86"/>
      <c r="AI534" s="87">
        <f t="shared" si="116"/>
        <v>327.92666666666668</v>
      </c>
      <c r="AJ534" s="88">
        <f t="shared" si="117"/>
        <v>394.30166666666673</v>
      </c>
      <c r="AK534" s="89">
        <f t="shared" si="118"/>
        <v>256.49285714285713</v>
      </c>
      <c r="AL534" s="90">
        <f t="shared" si="119"/>
        <v>188.50931034482758</v>
      </c>
      <c r="AN534" s="86">
        <v>2022</v>
      </c>
      <c r="AO534" s="91">
        <f t="shared" si="112"/>
        <v>1.8093476183699619E-2</v>
      </c>
      <c r="AP534" s="92">
        <f t="shared" si="113"/>
        <v>1.2266411926570546E-2</v>
      </c>
      <c r="AQ534" s="93">
        <f t="shared" si="114"/>
        <v>1.4586872371828789E-2</v>
      </c>
      <c r="AR534" s="94">
        <f t="shared" si="115"/>
        <v>1.5828359341987907E-2</v>
      </c>
      <c r="AS534" s="7">
        <f t="shared" si="120"/>
        <v>1.8436430173533171E-2</v>
      </c>
      <c r="AU534" s="86">
        <v>2022</v>
      </c>
      <c r="AV534" s="91">
        <f t="shared" si="121"/>
        <v>-5.8208864725022517E-3</v>
      </c>
      <c r="AW534" s="92">
        <f t="shared" si="122"/>
        <v>-4.7118018014225289E-3</v>
      </c>
      <c r="AX534" s="93">
        <f t="shared" si="123"/>
        <v>-1.0904579366976979E-3</v>
      </c>
      <c r="AY534" s="94">
        <f t="shared" si="124"/>
        <v>4.0244761321255532E-5</v>
      </c>
      <c r="AZ534" s="7">
        <f t="shared" si="125"/>
        <v>3.3401241294357914E-3</v>
      </c>
    </row>
    <row r="535" spans="1:52" x14ac:dyDescent="0.25">
      <c r="A535" s="7">
        <v>533</v>
      </c>
      <c r="B535" s="82">
        <v>6901.74</v>
      </c>
      <c r="C535" s="43">
        <v>683.6</v>
      </c>
      <c r="D535" s="35">
        <v>372.1</v>
      </c>
      <c r="E535" s="41">
        <v>1314</v>
      </c>
      <c r="F535" s="36">
        <v>114.22</v>
      </c>
      <c r="G535" s="39">
        <v>151.68</v>
      </c>
      <c r="H535" s="45">
        <v>168.4</v>
      </c>
      <c r="I535" s="36">
        <v>109.24</v>
      </c>
      <c r="J535" s="36">
        <v>51.07</v>
      </c>
      <c r="K535" s="46">
        <v>125.93</v>
      </c>
      <c r="L535" s="36">
        <v>91.44</v>
      </c>
      <c r="M535" s="47">
        <v>63.95</v>
      </c>
      <c r="N535" s="33">
        <v>653</v>
      </c>
      <c r="O535" s="47">
        <v>27.83</v>
      </c>
      <c r="P535" s="33">
        <v>97.18</v>
      </c>
      <c r="Q535" s="47">
        <v>56.2</v>
      </c>
      <c r="R535" s="33">
        <v>13.33</v>
      </c>
      <c r="S535" s="33">
        <v>82.84</v>
      </c>
      <c r="T535" s="33">
        <v>58.95</v>
      </c>
      <c r="U535" s="33">
        <v>13.37</v>
      </c>
      <c r="V535" s="56">
        <v>33.08</v>
      </c>
      <c r="W535" s="38">
        <v>33.08</v>
      </c>
      <c r="X535" s="36">
        <v>10.15</v>
      </c>
      <c r="Y535" s="41">
        <v>42.22</v>
      </c>
      <c r="Z535" s="45">
        <v>89.46</v>
      </c>
      <c r="AA535" s="39">
        <v>656.5</v>
      </c>
      <c r="AB535" s="36">
        <v>192.65</v>
      </c>
      <c r="AC535" s="36">
        <v>17.399999999999999</v>
      </c>
      <c r="AD535" s="41">
        <v>37.03</v>
      </c>
      <c r="AE535" s="39">
        <v>193.4</v>
      </c>
      <c r="AG535" s="86">
        <v>2022</v>
      </c>
      <c r="AH535" s="86"/>
      <c r="AI535" s="87">
        <f t="shared" si="116"/>
        <v>333.86</v>
      </c>
      <c r="AJ535" s="88">
        <f t="shared" si="117"/>
        <v>399.13833333333338</v>
      </c>
      <c r="AK535" s="89">
        <f t="shared" si="118"/>
        <v>260.2342857142857</v>
      </c>
      <c r="AL535" s="90">
        <f t="shared" si="119"/>
        <v>191.49310344827583</v>
      </c>
      <c r="AN535" s="86">
        <v>2022</v>
      </c>
      <c r="AO535" s="91">
        <f t="shared" si="112"/>
        <v>-3.414604924219692E-3</v>
      </c>
      <c r="AP535" s="92">
        <f t="shared" si="113"/>
        <v>-1.0823315224880245E-2</v>
      </c>
      <c r="AQ535" s="93">
        <f t="shared" si="114"/>
        <v>-3.7164313475768675E-3</v>
      </c>
      <c r="AR535" s="94">
        <f t="shared" si="115"/>
        <v>-7.3469828750462698E-4</v>
      </c>
      <c r="AS535" s="7">
        <f t="shared" si="120"/>
        <v>-4.0772326978413299E-3</v>
      </c>
      <c r="AU535" s="86">
        <v>2022</v>
      </c>
      <c r="AV535" s="91">
        <f t="shared" si="121"/>
        <v>1.8093476183699619E-2</v>
      </c>
      <c r="AW535" s="92">
        <f t="shared" si="122"/>
        <v>1.2266411926570546E-2</v>
      </c>
      <c r="AX535" s="93">
        <f t="shared" si="123"/>
        <v>1.4586872371828789E-2</v>
      </c>
      <c r="AY535" s="94">
        <f t="shared" si="124"/>
        <v>1.5828359341987907E-2</v>
      </c>
      <c r="AZ535" s="7">
        <f t="shared" si="125"/>
        <v>1.8436430173533171E-2</v>
      </c>
    </row>
    <row r="536" spans="1:52" x14ac:dyDescent="0.25">
      <c r="A536" s="7">
        <v>534</v>
      </c>
      <c r="B536" s="82">
        <v>6873.6</v>
      </c>
      <c r="C536" s="43">
        <v>694</v>
      </c>
      <c r="D536" s="35">
        <v>373.05</v>
      </c>
      <c r="E536" s="41">
        <v>1292.5</v>
      </c>
      <c r="F536" s="36">
        <v>114.42</v>
      </c>
      <c r="G536" s="39">
        <v>151.36000000000001</v>
      </c>
      <c r="H536" s="45">
        <v>167.98</v>
      </c>
      <c r="I536" s="36">
        <v>108.02</v>
      </c>
      <c r="J536" s="36">
        <v>51.74</v>
      </c>
      <c r="K536" s="46">
        <v>126.88</v>
      </c>
      <c r="L536" s="36">
        <v>94.37</v>
      </c>
      <c r="M536" s="47">
        <v>64.5</v>
      </c>
      <c r="N536" s="33">
        <v>657.5</v>
      </c>
      <c r="O536" s="47">
        <v>28.14</v>
      </c>
      <c r="P536" s="33">
        <v>97.57</v>
      </c>
      <c r="Q536" s="47">
        <v>56.8</v>
      </c>
      <c r="R536" s="33">
        <v>13.4</v>
      </c>
      <c r="S536" s="33">
        <v>82.38</v>
      </c>
      <c r="T536" s="33">
        <v>58.19</v>
      </c>
      <c r="U536" s="33">
        <v>13.67</v>
      </c>
      <c r="V536" s="56">
        <v>33.19</v>
      </c>
      <c r="W536" s="38">
        <v>33.19</v>
      </c>
      <c r="X536" s="36">
        <v>10.33</v>
      </c>
      <c r="Y536" s="41">
        <v>41.06</v>
      </c>
      <c r="Z536" s="45">
        <v>89.34</v>
      </c>
      <c r="AA536" s="39">
        <v>653</v>
      </c>
      <c r="AB536" s="36">
        <v>194.1</v>
      </c>
      <c r="AC536" s="36">
        <v>17.55</v>
      </c>
      <c r="AD536" s="41">
        <v>37.19</v>
      </c>
      <c r="AE536" s="39">
        <v>193.8</v>
      </c>
      <c r="AG536" s="86">
        <v>2022</v>
      </c>
      <c r="AH536" s="86"/>
      <c r="AI536" s="87">
        <f t="shared" si="116"/>
        <v>332.72</v>
      </c>
      <c r="AJ536" s="88">
        <f t="shared" si="117"/>
        <v>394.81833333333338</v>
      </c>
      <c r="AK536" s="89">
        <f t="shared" si="118"/>
        <v>259.26714285714286</v>
      </c>
      <c r="AL536" s="90">
        <f t="shared" si="119"/>
        <v>191.35241379310344</v>
      </c>
      <c r="AN536" s="86">
        <v>2022</v>
      </c>
      <c r="AO536" s="91">
        <f t="shared" si="112"/>
        <v>-9.8180652400418015E-3</v>
      </c>
      <c r="AP536" s="92">
        <f t="shared" si="113"/>
        <v>-3.0267084861816786E-3</v>
      </c>
      <c r="AQ536" s="93">
        <f t="shared" si="114"/>
        <v>1.6888261969176216E-3</v>
      </c>
      <c r="AR536" s="94">
        <f t="shared" si="115"/>
        <v>-1.5317468040527225E-4</v>
      </c>
      <c r="AS536" s="7">
        <f t="shared" si="120"/>
        <v>-3.9833566108007602E-3</v>
      </c>
      <c r="AU536" s="86">
        <v>2022</v>
      </c>
      <c r="AV536" s="91">
        <f t="shared" si="121"/>
        <v>-3.414604924219692E-3</v>
      </c>
      <c r="AW536" s="92">
        <f t="shared" si="122"/>
        <v>-1.0823315224880245E-2</v>
      </c>
      <c r="AX536" s="93">
        <f t="shared" si="123"/>
        <v>-3.7164313475768675E-3</v>
      </c>
      <c r="AY536" s="94">
        <f t="shared" si="124"/>
        <v>-7.3469828750462698E-4</v>
      </c>
      <c r="AZ536" s="7">
        <f t="shared" si="125"/>
        <v>-4.0772326978413299E-3</v>
      </c>
    </row>
    <row r="537" spans="1:52" x14ac:dyDescent="0.25">
      <c r="A537" s="7">
        <v>535</v>
      </c>
      <c r="B537" s="82">
        <v>6846.22</v>
      </c>
      <c r="C537" s="43">
        <v>716.4</v>
      </c>
      <c r="D537" s="35">
        <v>368.1</v>
      </c>
      <c r="E537" s="41">
        <v>1295.5</v>
      </c>
      <c r="F537" s="36">
        <v>111.38</v>
      </c>
      <c r="G537" s="39">
        <v>147.56</v>
      </c>
      <c r="H537" s="45">
        <v>166</v>
      </c>
      <c r="I537" s="36">
        <v>103.94</v>
      </c>
      <c r="J537" s="36">
        <v>51.24</v>
      </c>
      <c r="K537" s="46">
        <v>124.96</v>
      </c>
      <c r="L537" s="36">
        <v>93.75</v>
      </c>
      <c r="M537" s="47">
        <v>62.78</v>
      </c>
      <c r="N537" s="33">
        <v>670</v>
      </c>
      <c r="O537" s="47">
        <v>27.93</v>
      </c>
      <c r="P537" s="33">
        <v>96.72</v>
      </c>
      <c r="Q537" s="47">
        <v>55.21</v>
      </c>
      <c r="R537" s="33">
        <v>13.26</v>
      </c>
      <c r="S537" s="33">
        <v>81.599999999999994</v>
      </c>
      <c r="T537" s="33">
        <v>58.11</v>
      </c>
      <c r="U537" s="33">
        <v>13.56</v>
      </c>
      <c r="V537" s="56">
        <v>32.85</v>
      </c>
      <c r="W537" s="38">
        <v>32.85</v>
      </c>
      <c r="X537" s="36">
        <v>10.47</v>
      </c>
      <c r="Y537" s="41">
        <v>41.1</v>
      </c>
      <c r="Z537" s="45">
        <v>88</v>
      </c>
      <c r="AA537" s="39">
        <v>647.79999999999995</v>
      </c>
      <c r="AB537" s="36">
        <v>190.45</v>
      </c>
      <c r="AC537" s="36">
        <v>17.07</v>
      </c>
      <c r="AD537" s="41">
        <v>36.78</v>
      </c>
      <c r="AE537" s="39">
        <v>193</v>
      </c>
      <c r="AG537" s="86">
        <v>2022</v>
      </c>
      <c r="AH537" s="86"/>
      <c r="AI537" s="87">
        <f t="shared" si="116"/>
        <v>329.45333333333332</v>
      </c>
      <c r="AJ537" s="88">
        <f t="shared" si="117"/>
        <v>393.62333333333328</v>
      </c>
      <c r="AK537" s="89">
        <f t="shared" si="118"/>
        <v>259.70499999999998</v>
      </c>
      <c r="AL537" s="90">
        <f t="shared" si="119"/>
        <v>191.3231034482759</v>
      </c>
      <c r="AN537" s="86">
        <v>2022</v>
      </c>
      <c r="AO537" s="91">
        <f t="shared" si="112"/>
        <v>1.4923712007770333E-2</v>
      </c>
      <c r="AP537" s="92">
        <f t="shared" si="113"/>
        <v>1.6614868698501862E-2</v>
      </c>
      <c r="AQ537" s="93">
        <f t="shared" si="114"/>
        <v>1.3295304837631812E-2</v>
      </c>
      <c r="AR537" s="94">
        <f t="shared" si="115"/>
        <v>1.3077714716213565E-2</v>
      </c>
      <c r="AS537" s="7">
        <f t="shared" si="120"/>
        <v>1.3274478471331641E-2</v>
      </c>
      <c r="AU537" s="86">
        <v>2022</v>
      </c>
      <c r="AV537" s="91">
        <f t="shared" si="121"/>
        <v>-9.8180652400418015E-3</v>
      </c>
      <c r="AW537" s="92">
        <f t="shared" si="122"/>
        <v>-3.0267084861816786E-3</v>
      </c>
      <c r="AX537" s="93">
        <f t="shared" si="123"/>
        <v>1.6888261969176216E-3</v>
      </c>
      <c r="AY537" s="94">
        <f t="shared" si="124"/>
        <v>-1.5317468040527225E-4</v>
      </c>
      <c r="AZ537" s="7">
        <f t="shared" si="125"/>
        <v>-3.9833566108007602E-3</v>
      </c>
    </row>
    <row r="538" spans="1:52" x14ac:dyDescent="0.25">
      <c r="A538" s="7">
        <v>536</v>
      </c>
      <c r="B538" s="82">
        <v>6937.1</v>
      </c>
      <c r="C538" s="43">
        <v>722.6</v>
      </c>
      <c r="D538" s="35">
        <v>376.85</v>
      </c>
      <c r="E538" s="41">
        <v>1318.5</v>
      </c>
      <c r="F538" s="36">
        <v>112.12</v>
      </c>
      <c r="G538" s="39">
        <v>149.36000000000001</v>
      </c>
      <c r="H538" s="45">
        <v>166.82</v>
      </c>
      <c r="I538" s="36">
        <v>106.62</v>
      </c>
      <c r="J538" s="36">
        <v>50.22</v>
      </c>
      <c r="K538" s="46">
        <v>125.11</v>
      </c>
      <c r="L538" s="36">
        <v>92.25</v>
      </c>
      <c r="M538" s="47">
        <v>63</v>
      </c>
      <c r="N538" s="33">
        <v>685</v>
      </c>
      <c r="O538" s="47">
        <v>27.96</v>
      </c>
      <c r="P538" s="33">
        <v>96.66</v>
      </c>
      <c r="Q538" s="47">
        <v>55.25</v>
      </c>
      <c r="R538" s="33">
        <v>13.28</v>
      </c>
      <c r="S538" s="33">
        <v>81.44</v>
      </c>
      <c r="T538" s="33">
        <v>59.65</v>
      </c>
      <c r="U538" s="33">
        <v>13.55</v>
      </c>
      <c r="V538" s="56">
        <v>32.69</v>
      </c>
      <c r="W538" s="38">
        <v>32.69</v>
      </c>
      <c r="X538" s="36">
        <v>10.42</v>
      </c>
      <c r="Y538" s="41">
        <v>42.45</v>
      </c>
      <c r="Z538" s="45">
        <v>89.8</v>
      </c>
      <c r="AA538" s="39">
        <v>656.3</v>
      </c>
      <c r="AB538" s="36">
        <v>189</v>
      </c>
      <c r="AC538" s="36">
        <v>16.97</v>
      </c>
      <c r="AD538" s="41">
        <v>36.92</v>
      </c>
      <c r="AE538" s="39">
        <v>197.45</v>
      </c>
      <c r="AG538" s="86">
        <v>2022</v>
      </c>
      <c r="AH538" s="86"/>
      <c r="AI538" s="87">
        <f t="shared" si="116"/>
        <v>334.36999999999995</v>
      </c>
      <c r="AJ538" s="88">
        <f t="shared" si="117"/>
        <v>400.16333333333324</v>
      </c>
      <c r="AK538" s="89">
        <f t="shared" si="118"/>
        <v>263.15785714285715</v>
      </c>
      <c r="AL538" s="90">
        <f t="shared" si="119"/>
        <v>193.82517241379307</v>
      </c>
      <c r="AN538" s="86">
        <v>2022</v>
      </c>
      <c r="AO538" s="91">
        <f t="shared" si="112"/>
        <v>2.2220893022699598E-2</v>
      </c>
      <c r="AP538" s="92">
        <f t="shared" si="113"/>
        <v>1.9804413197944491E-2</v>
      </c>
      <c r="AQ538" s="93">
        <f t="shared" si="114"/>
        <v>1.8288859755551331E-2</v>
      </c>
      <c r="AR538" s="94">
        <f t="shared" si="115"/>
        <v>1.7884940748239309E-2</v>
      </c>
      <c r="AS538" s="7">
        <f t="shared" si="120"/>
        <v>1.4243704141499976E-2</v>
      </c>
      <c r="AU538" s="86">
        <v>2022</v>
      </c>
      <c r="AV538" s="91">
        <f t="shared" si="121"/>
        <v>1.4923712007770333E-2</v>
      </c>
      <c r="AW538" s="92">
        <f t="shared" si="122"/>
        <v>1.6614868698501862E-2</v>
      </c>
      <c r="AX538" s="93">
        <f t="shared" si="123"/>
        <v>1.3295304837631812E-2</v>
      </c>
      <c r="AY538" s="94">
        <f t="shared" si="124"/>
        <v>1.3077714716213565E-2</v>
      </c>
      <c r="AZ538" s="7">
        <f t="shared" si="125"/>
        <v>1.3274478471331641E-2</v>
      </c>
    </row>
    <row r="539" spans="1:52" x14ac:dyDescent="0.25">
      <c r="A539" s="7">
        <v>537</v>
      </c>
      <c r="B539" s="82">
        <v>7035.91</v>
      </c>
      <c r="C539" s="43">
        <v>732.2</v>
      </c>
      <c r="D539" s="35">
        <v>377.8</v>
      </c>
      <c r="E539" s="41">
        <v>1343.5</v>
      </c>
      <c r="F539" s="36">
        <v>115.44</v>
      </c>
      <c r="G539" s="39">
        <v>152.6</v>
      </c>
      <c r="H539" s="45">
        <v>173.08</v>
      </c>
      <c r="I539" s="36">
        <v>110.98</v>
      </c>
      <c r="J539" s="36">
        <v>51.3</v>
      </c>
      <c r="K539" s="46">
        <v>125.67</v>
      </c>
      <c r="L539" s="36">
        <v>91.09</v>
      </c>
      <c r="M539" s="47">
        <v>64.22</v>
      </c>
      <c r="N539" s="33">
        <v>700.5</v>
      </c>
      <c r="O539" s="47">
        <v>28.26</v>
      </c>
      <c r="P539" s="33">
        <v>97.58</v>
      </c>
      <c r="Q539" s="47">
        <v>55.06</v>
      </c>
      <c r="R539" s="33">
        <v>13.52</v>
      </c>
      <c r="S539" s="33">
        <v>82.84</v>
      </c>
      <c r="T539" s="33">
        <v>60.9</v>
      </c>
      <c r="U539" s="33">
        <v>13.72</v>
      </c>
      <c r="V539" s="56">
        <v>33.33</v>
      </c>
      <c r="W539" s="38">
        <v>33.33</v>
      </c>
      <c r="X539" s="36">
        <v>10.28</v>
      </c>
      <c r="Y539" s="41">
        <v>42.14</v>
      </c>
      <c r="Z539" s="45">
        <v>91.24</v>
      </c>
      <c r="AA539" s="39">
        <v>671.7</v>
      </c>
      <c r="AB539" s="36">
        <v>193.25</v>
      </c>
      <c r="AC539" s="36">
        <v>17.34</v>
      </c>
      <c r="AD539" s="41">
        <v>37.49</v>
      </c>
      <c r="AE539" s="39">
        <v>201.1</v>
      </c>
      <c r="AG539" s="86">
        <v>2022</v>
      </c>
      <c r="AH539" s="86"/>
      <c r="AI539" s="87">
        <f t="shared" si="116"/>
        <v>341.8</v>
      </c>
      <c r="AJ539" s="88">
        <f t="shared" si="117"/>
        <v>408.08833333333337</v>
      </c>
      <c r="AK539" s="89">
        <f t="shared" si="118"/>
        <v>267.97071428571428</v>
      </c>
      <c r="AL539" s="90">
        <f t="shared" si="119"/>
        <v>197.29172413793103</v>
      </c>
      <c r="AN539" s="86">
        <v>2022</v>
      </c>
      <c r="AO539" s="91">
        <f t="shared" si="112"/>
        <v>1.2346401404329931E-2</v>
      </c>
      <c r="AP539" s="92">
        <f t="shared" si="113"/>
        <v>7.9762143000084249E-3</v>
      </c>
      <c r="AQ539" s="93">
        <f t="shared" si="114"/>
        <v>6.1627203399093038E-3</v>
      </c>
      <c r="AR539" s="94">
        <f t="shared" si="115"/>
        <v>4.4446697171699797E-3</v>
      </c>
      <c r="AS539" s="7">
        <f t="shared" si="120"/>
        <v>1.0430775834256029E-2</v>
      </c>
      <c r="AU539" s="86">
        <v>2022</v>
      </c>
      <c r="AV539" s="91">
        <f t="shared" si="121"/>
        <v>2.2220893022699598E-2</v>
      </c>
      <c r="AW539" s="92">
        <f t="shared" si="122"/>
        <v>1.9804413197944491E-2</v>
      </c>
      <c r="AX539" s="93">
        <f t="shared" si="123"/>
        <v>1.8288859755551331E-2</v>
      </c>
      <c r="AY539" s="94">
        <f t="shared" si="124"/>
        <v>1.7884940748239309E-2</v>
      </c>
      <c r="AZ539" s="7">
        <f t="shared" si="125"/>
        <v>1.4243704141499976E-2</v>
      </c>
    </row>
    <row r="540" spans="1:52" x14ac:dyDescent="0.25">
      <c r="A540" s="7">
        <v>538</v>
      </c>
      <c r="B540" s="82">
        <v>7109.3</v>
      </c>
      <c r="C540" s="43">
        <v>729.3</v>
      </c>
      <c r="D540" s="35">
        <v>379.6</v>
      </c>
      <c r="E540" s="41">
        <v>1350</v>
      </c>
      <c r="F540" s="36">
        <v>113.3</v>
      </c>
      <c r="G540" s="39">
        <v>154.16</v>
      </c>
      <c r="H540" s="45">
        <v>176.34</v>
      </c>
      <c r="I540" s="36">
        <v>109.86</v>
      </c>
      <c r="J540" s="36">
        <v>50.25</v>
      </c>
      <c r="K540" s="46">
        <v>127.29</v>
      </c>
      <c r="L540" s="36">
        <v>91.78</v>
      </c>
      <c r="M540" s="47">
        <v>63.47</v>
      </c>
      <c r="N540" s="33">
        <v>703.5</v>
      </c>
      <c r="O540" s="47">
        <v>28.51</v>
      </c>
      <c r="P540" s="33">
        <v>97.98</v>
      </c>
      <c r="Q540" s="47">
        <v>55.85</v>
      </c>
      <c r="R540" s="33">
        <v>13.56</v>
      </c>
      <c r="S540" s="33">
        <v>80.28</v>
      </c>
      <c r="T540" s="33">
        <v>60.88</v>
      </c>
      <c r="U540" s="33">
        <v>13.86</v>
      </c>
      <c r="V540" s="56">
        <v>33.67</v>
      </c>
      <c r="W540" s="38">
        <v>33.67</v>
      </c>
      <c r="X540" s="36">
        <v>10.38</v>
      </c>
      <c r="Y540" s="41">
        <v>43.02</v>
      </c>
      <c r="Z540" s="45">
        <v>92.22</v>
      </c>
      <c r="AA540" s="39">
        <v>679</v>
      </c>
      <c r="AB540" s="36">
        <v>195.8</v>
      </c>
      <c r="AC540" s="36">
        <v>17.48</v>
      </c>
      <c r="AD540" s="41">
        <v>36.979999999999997</v>
      </c>
      <c r="AE540" s="39">
        <v>204.9</v>
      </c>
      <c r="AG540" s="86">
        <v>2022</v>
      </c>
      <c r="AH540" s="86"/>
      <c r="AI540" s="87">
        <f t="shared" si="116"/>
        <v>346.02</v>
      </c>
      <c r="AJ540" s="88">
        <f t="shared" si="117"/>
        <v>411.34333333333331</v>
      </c>
      <c r="AK540" s="89">
        <f t="shared" si="118"/>
        <v>269.62214285714288</v>
      </c>
      <c r="AL540" s="90">
        <f t="shared" si="119"/>
        <v>198.16862068965514</v>
      </c>
      <c r="AN540" s="86">
        <v>2022</v>
      </c>
      <c r="AO540" s="91">
        <f t="shared" si="112"/>
        <v>-3.1231335375604508E-2</v>
      </c>
      <c r="AP540" s="92">
        <f t="shared" si="113"/>
        <v>-3.1571355639652229E-2</v>
      </c>
      <c r="AQ540" s="93">
        <f t="shared" si="114"/>
        <v>-2.7467010710756572E-2</v>
      </c>
      <c r="AR540" s="94">
        <f t="shared" si="115"/>
        <v>-2.5579052322212477E-2</v>
      </c>
      <c r="AS540" s="7">
        <f t="shared" si="120"/>
        <v>-1.6019861308427037E-2</v>
      </c>
      <c r="AU540" s="86">
        <v>2022</v>
      </c>
      <c r="AV540" s="91">
        <f t="shared" si="121"/>
        <v>1.2346401404329931E-2</v>
      </c>
      <c r="AW540" s="92">
        <f t="shared" si="122"/>
        <v>7.9762143000084249E-3</v>
      </c>
      <c r="AX540" s="93">
        <f t="shared" si="123"/>
        <v>6.1627203399093038E-3</v>
      </c>
      <c r="AY540" s="94">
        <f t="shared" si="124"/>
        <v>4.4446697171699797E-3</v>
      </c>
      <c r="AZ540" s="7">
        <f t="shared" si="125"/>
        <v>1.0430775834256029E-2</v>
      </c>
    </row>
    <row r="541" spans="1:52" x14ac:dyDescent="0.25">
      <c r="A541" s="7">
        <v>539</v>
      </c>
      <c r="B541" s="82">
        <v>6995.41</v>
      </c>
      <c r="C541" s="43">
        <v>711.7</v>
      </c>
      <c r="D541" s="35">
        <v>372.5</v>
      </c>
      <c r="E541" s="41">
        <v>1306</v>
      </c>
      <c r="F541" s="36">
        <v>111.64</v>
      </c>
      <c r="G541" s="39">
        <v>149.24</v>
      </c>
      <c r="H541" s="45">
        <v>171.9</v>
      </c>
      <c r="I541" s="36">
        <v>107.42</v>
      </c>
      <c r="J541" s="36">
        <v>49.71</v>
      </c>
      <c r="K541" s="46">
        <v>124.79</v>
      </c>
      <c r="L541" s="36">
        <v>90.79</v>
      </c>
      <c r="M541" s="47">
        <v>63.64</v>
      </c>
      <c r="N541" s="33">
        <v>676.5</v>
      </c>
      <c r="O541" s="47">
        <v>28.26</v>
      </c>
      <c r="P541" s="33">
        <v>97.57</v>
      </c>
      <c r="Q541" s="47">
        <v>55.1</v>
      </c>
      <c r="R541" s="33">
        <v>13.74</v>
      </c>
      <c r="S541" s="33">
        <v>80</v>
      </c>
      <c r="T541" s="33">
        <v>60.83</v>
      </c>
      <c r="U541" s="33">
        <v>14.06</v>
      </c>
      <c r="V541" s="56">
        <v>34.26</v>
      </c>
      <c r="W541" s="38">
        <v>34.26</v>
      </c>
      <c r="X541" s="36">
        <v>10.46</v>
      </c>
      <c r="Y541" s="41">
        <v>41.4</v>
      </c>
      <c r="Z541" s="45">
        <v>91.24</v>
      </c>
      <c r="AA541" s="39">
        <v>659.4</v>
      </c>
      <c r="AB541" s="36">
        <v>192</v>
      </c>
      <c r="AC541" s="36">
        <v>17.38</v>
      </c>
      <c r="AD541" s="41">
        <v>37.1</v>
      </c>
      <c r="AE541" s="39">
        <v>197</v>
      </c>
      <c r="AG541" s="86">
        <v>2022</v>
      </c>
      <c r="AH541" s="86"/>
      <c r="AI541" s="87">
        <f t="shared" si="116"/>
        <v>335.21333333333331</v>
      </c>
      <c r="AJ541" s="88">
        <f t="shared" si="117"/>
        <v>398.35666666666663</v>
      </c>
      <c r="AK541" s="89">
        <f t="shared" si="118"/>
        <v>262.21642857142859</v>
      </c>
      <c r="AL541" s="90">
        <f t="shared" si="119"/>
        <v>193.09965517241378</v>
      </c>
      <c r="AN541" s="86">
        <v>2022</v>
      </c>
      <c r="AO541" s="91">
        <f t="shared" si="112"/>
        <v>-1.3553557933256317E-2</v>
      </c>
      <c r="AP541" s="92">
        <f t="shared" si="113"/>
        <v>-3.7027119750305234E-3</v>
      </c>
      <c r="AQ541" s="93">
        <f t="shared" si="114"/>
        <v>-5.1892793030840177E-3</v>
      </c>
      <c r="AR541" s="94">
        <f t="shared" si="115"/>
        <v>-6.8197768170447882E-3</v>
      </c>
      <c r="AS541" s="7">
        <f t="shared" si="120"/>
        <v>-1.1527558784974636E-2</v>
      </c>
      <c r="AU541" s="86">
        <v>2022</v>
      </c>
      <c r="AV541" s="91">
        <f t="shared" si="121"/>
        <v>-3.1231335375604508E-2</v>
      </c>
      <c r="AW541" s="92">
        <f t="shared" si="122"/>
        <v>-3.1571355639652229E-2</v>
      </c>
      <c r="AX541" s="93">
        <f t="shared" si="123"/>
        <v>-2.7467010710756572E-2</v>
      </c>
      <c r="AY541" s="94">
        <f t="shared" si="124"/>
        <v>-2.5579052322212477E-2</v>
      </c>
      <c r="AZ541" s="7">
        <f t="shared" si="125"/>
        <v>-1.6019861308427037E-2</v>
      </c>
    </row>
    <row r="542" spans="1:52" x14ac:dyDescent="0.25">
      <c r="A542" s="7">
        <v>540</v>
      </c>
      <c r="B542" s="82">
        <v>6914.77</v>
      </c>
      <c r="C542" s="43">
        <v>706.1</v>
      </c>
      <c r="D542" s="35">
        <v>367.75</v>
      </c>
      <c r="E542" s="41">
        <v>1310</v>
      </c>
      <c r="F542" s="36">
        <v>110.32</v>
      </c>
      <c r="G542" s="39">
        <v>146.66</v>
      </c>
      <c r="H542" s="45">
        <v>171.92</v>
      </c>
      <c r="I542" s="36">
        <v>106.16</v>
      </c>
      <c r="J542" s="36">
        <v>50.97</v>
      </c>
      <c r="K542" s="46">
        <v>121.7</v>
      </c>
      <c r="L542" s="36">
        <v>89.8</v>
      </c>
      <c r="M542" s="47">
        <v>64.3</v>
      </c>
      <c r="N542" s="33">
        <v>670</v>
      </c>
      <c r="O542" s="47">
        <v>27.47</v>
      </c>
      <c r="P542" s="33">
        <v>98.19</v>
      </c>
      <c r="Q542" s="47">
        <v>54.73</v>
      </c>
      <c r="R542" s="33">
        <v>13.58</v>
      </c>
      <c r="S542" s="33">
        <v>78.44</v>
      </c>
      <c r="T542" s="33">
        <v>59.18</v>
      </c>
      <c r="U542" s="33">
        <v>14.1</v>
      </c>
      <c r="V542" s="56">
        <v>34.03</v>
      </c>
      <c r="W542" s="38">
        <v>34.03</v>
      </c>
      <c r="X542" s="36">
        <v>10.49</v>
      </c>
      <c r="Y542" s="41">
        <v>42.62</v>
      </c>
      <c r="Z542" s="45">
        <v>90.44</v>
      </c>
      <c r="AA542" s="39">
        <v>652.20000000000005</v>
      </c>
      <c r="AB542" s="36">
        <v>190.25</v>
      </c>
      <c r="AC542" s="36">
        <v>16.46</v>
      </c>
      <c r="AD542" s="41">
        <v>36.659999999999997</v>
      </c>
      <c r="AE542" s="39">
        <v>193.15</v>
      </c>
      <c r="AG542" s="86">
        <v>2022</v>
      </c>
      <c r="AH542" s="86"/>
      <c r="AI542" s="87">
        <f t="shared" si="116"/>
        <v>330.67</v>
      </c>
      <c r="AJ542" s="88">
        <f t="shared" si="117"/>
        <v>396.88166666666672</v>
      </c>
      <c r="AK542" s="89">
        <f t="shared" si="118"/>
        <v>260.85571428571427</v>
      </c>
      <c r="AL542" s="90">
        <f t="shared" si="119"/>
        <v>191.78275862068961</v>
      </c>
      <c r="AN542" s="86">
        <v>2022</v>
      </c>
      <c r="AO542" s="91">
        <f t="shared" si="112"/>
        <v>-7.5604076571808749E-4</v>
      </c>
      <c r="AP542" s="92">
        <f t="shared" si="113"/>
        <v>-1.3089543902674725E-2</v>
      </c>
      <c r="AQ542" s="93">
        <f t="shared" si="114"/>
        <v>-4.5756000854328994E-3</v>
      </c>
      <c r="AR542" s="94">
        <f t="shared" si="115"/>
        <v>9.0260172249539289E-4</v>
      </c>
      <c r="AS542" s="7">
        <f t="shared" si="120"/>
        <v>2.160592470899191E-3</v>
      </c>
      <c r="AU542" s="86">
        <v>2022</v>
      </c>
      <c r="AV542" s="91">
        <f t="shared" si="121"/>
        <v>-1.3553557933256317E-2</v>
      </c>
      <c r="AW542" s="92">
        <f t="shared" si="122"/>
        <v>-3.7027119750305234E-3</v>
      </c>
      <c r="AX542" s="93">
        <f t="shared" si="123"/>
        <v>-5.1892793030840177E-3</v>
      </c>
      <c r="AY542" s="94">
        <f t="shared" si="124"/>
        <v>-6.8197768170447882E-3</v>
      </c>
      <c r="AZ542" s="7">
        <f t="shared" si="125"/>
        <v>-1.1527558784974636E-2</v>
      </c>
    </row>
    <row r="543" spans="1:52" x14ac:dyDescent="0.25">
      <c r="A543" s="7">
        <v>541</v>
      </c>
      <c r="B543" s="82">
        <v>6929.71</v>
      </c>
      <c r="C543" s="43">
        <v>716.1</v>
      </c>
      <c r="D543" s="35">
        <v>371.35</v>
      </c>
      <c r="E543" s="41">
        <v>1280</v>
      </c>
      <c r="F543" s="36">
        <v>112.94</v>
      </c>
      <c r="G543" s="39">
        <v>147.26</v>
      </c>
      <c r="H543" s="45">
        <v>173.76</v>
      </c>
      <c r="I543" s="36">
        <v>107.54</v>
      </c>
      <c r="J543" s="36">
        <v>51.23</v>
      </c>
      <c r="K543" s="46">
        <v>121.07</v>
      </c>
      <c r="L543" s="36">
        <v>92.59</v>
      </c>
      <c r="M543" s="47">
        <v>65.69</v>
      </c>
      <c r="N543" s="33">
        <v>679</v>
      </c>
      <c r="O543" s="47">
        <v>27.95</v>
      </c>
      <c r="P543" s="33">
        <v>98.9</v>
      </c>
      <c r="Q543" s="47">
        <v>55.51</v>
      </c>
      <c r="R543" s="33">
        <v>13.67</v>
      </c>
      <c r="S543" s="33">
        <v>79.239999999999995</v>
      </c>
      <c r="T543" s="33">
        <v>59.43</v>
      </c>
      <c r="U543" s="33">
        <v>14.11</v>
      </c>
      <c r="V543" s="56">
        <v>34.49</v>
      </c>
      <c r="W543" s="38">
        <v>34.49</v>
      </c>
      <c r="X543" s="36">
        <v>10.55</v>
      </c>
      <c r="Y543" s="41">
        <v>42.27</v>
      </c>
      <c r="Z543" s="45">
        <v>90.58</v>
      </c>
      <c r="AA543" s="39">
        <v>649.4</v>
      </c>
      <c r="AB543" s="36">
        <v>190.1</v>
      </c>
      <c r="AC543" s="36">
        <v>16.309999999999999</v>
      </c>
      <c r="AD543" s="41">
        <v>36.590000000000003</v>
      </c>
      <c r="AE543" s="39">
        <v>194.6</v>
      </c>
      <c r="AG543" s="86">
        <v>2022</v>
      </c>
      <c r="AH543" s="86"/>
      <c r="AI543" s="87">
        <f t="shared" si="116"/>
        <v>330.42</v>
      </c>
      <c r="AJ543" s="88">
        <f t="shared" si="117"/>
        <v>391.68666666666667</v>
      </c>
      <c r="AK543" s="89">
        <f t="shared" si="118"/>
        <v>259.6621428571429</v>
      </c>
      <c r="AL543" s="90">
        <f t="shared" si="119"/>
        <v>191.95586206896556</v>
      </c>
      <c r="AN543" s="86">
        <v>2022</v>
      </c>
      <c r="AO543" s="91">
        <f t="shared" si="112"/>
        <v>-5.7502572483506872E-3</v>
      </c>
      <c r="AP543" s="92">
        <f t="shared" si="113"/>
        <v>-7.0124078770444388E-3</v>
      </c>
      <c r="AQ543" s="93">
        <f t="shared" si="114"/>
        <v>-7.033865435029504E-3</v>
      </c>
      <c r="AR543" s="94">
        <f t="shared" si="115"/>
        <v>-4.7532478730743727E-3</v>
      </c>
      <c r="AS543" s="7">
        <f t="shared" si="120"/>
        <v>9.2990904381279448E-3</v>
      </c>
      <c r="AU543" s="86">
        <v>2022</v>
      </c>
      <c r="AV543" s="91">
        <f t="shared" si="121"/>
        <v>-7.5604076571808749E-4</v>
      </c>
      <c r="AW543" s="92">
        <f t="shared" si="122"/>
        <v>-1.3089543902674725E-2</v>
      </c>
      <c r="AX543" s="93">
        <f t="shared" si="123"/>
        <v>-4.5756000854328994E-3</v>
      </c>
      <c r="AY543" s="94">
        <f t="shared" si="124"/>
        <v>9.0260172249539289E-4</v>
      </c>
      <c r="AZ543" s="7">
        <f t="shared" si="125"/>
        <v>2.160592470899191E-3</v>
      </c>
    </row>
    <row r="544" spans="1:52" x14ac:dyDescent="0.25">
      <c r="A544" s="7">
        <v>542</v>
      </c>
      <c r="B544" s="82">
        <v>6994.15</v>
      </c>
      <c r="C544" s="43">
        <v>706.1</v>
      </c>
      <c r="D544" s="35">
        <v>368.9</v>
      </c>
      <c r="E544" s="41">
        <v>1269.5</v>
      </c>
      <c r="F544" s="36">
        <v>115.64</v>
      </c>
      <c r="G544" s="39">
        <v>147.26</v>
      </c>
      <c r="H544" s="45">
        <v>174.06</v>
      </c>
      <c r="I544" s="36">
        <v>108.74</v>
      </c>
      <c r="J544" s="36">
        <v>51.29</v>
      </c>
      <c r="K544" s="46">
        <v>120.51</v>
      </c>
      <c r="L544" s="36">
        <v>93.2</v>
      </c>
      <c r="M544" s="47">
        <v>66</v>
      </c>
      <c r="N544" s="33">
        <v>670.5</v>
      </c>
      <c r="O544" s="47">
        <v>28.58</v>
      </c>
      <c r="P544" s="33">
        <v>101.36</v>
      </c>
      <c r="Q544" s="47">
        <v>55.63</v>
      </c>
      <c r="R544" s="33">
        <v>13.89</v>
      </c>
      <c r="S544" s="33">
        <v>80.62</v>
      </c>
      <c r="T544" s="33">
        <v>59.55</v>
      </c>
      <c r="U544" s="33">
        <v>14.28</v>
      </c>
      <c r="V544" s="56">
        <v>35.1</v>
      </c>
      <c r="W544" s="38">
        <v>35.1</v>
      </c>
      <c r="X544" s="36">
        <v>10.76</v>
      </c>
      <c r="Y544" s="41">
        <v>41.28</v>
      </c>
      <c r="Z544" s="45">
        <v>90.08</v>
      </c>
      <c r="AA544" s="39">
        <v>643.5</v>
      </c>
      <c r="AB544" s="36">
        <v>190.3</v>
      </c>
      <c r="AC544" s="36">
        <v>16.43</v>
      </c>
      <c r="AD544" s="41">
        <v>37.299999999999997</v>
      </c>
      <c r="AE544" s="39">
        <v>194.8</v>
      </c>
      <c r="AG544" s="86">
        <v>2022</v>
      </c>
      <c r="AH544" s="86"/>
      <c r="AI544" s="87">
        <f t="shared" si="116"/>
        <v>328.52</v>
      </c>
      <c r="AJ544" s="88">
        <f t="shared" si="117"/>
        <v>388.94000000000005</v>
      </c>
      <c r="AK544" s="89">
        <f t="shared" si="118"/>
        <v>257.83571428571435</v>
      </c>
      <c r="AL544" s="90">
        <f t="shared" si="119"/>
        <v>191.04344827586209</v>
      </c>
      <c r="AN544" s="86">
        <v>2022</v>
      </c>
      <c r="AO544" s="91">
        <f t="shared" si="112"/>
        <v>1.0410325094362644E-2</v>
      </c>
      <c r="AP544" s="92">
        <f t="shared" si="113"/>
        <v>1.4826622786719418E-2</v>
      </c>
      <c r="AQ544" s="93">
        <f t="shared" si="114"/>
        <v>1.4610632462531071E-2</v>
      </c>
      <c r="AR544" s="94">
        <f t="shared" si="115"/>
        <v>1.5558836588896516E-2</v>
      </c>
      <c r="AS544" s="7">
        <f t="shared" si="120"/>
        <v>1.31810155630063E-2</v>
      </c>
      <c r="AU544" s="86">
        <v>2022</v>
      </c>
      <c r="AV544" s="91">
        <f t="shared" si="121"/>
        <v>-5.7502572483506872E-3</v>
      </c>
      <c r="AW544" s="92">
        <f t="shared" si="122"/>
        <v>-7.0124078770444388E-3</v>
      </c>
      <c r="AX544" s="93">
        <f t="shared" si="123"/>
        <v>-7.033865435029504E-3</v>
      </c>
      <c r="AY544" s="94">
        <f t="shared" si="124"/>
        <v>-4.7532478730743727E-3</v>
      </c>
      <c r="AZ544" s="7">
        <f t="shared" si="125"/>
        <v>9.2990904381279448E-3</v>
      </c>
    </row>
    <row r="545" spans="1:52" x14ac:dyDescent="0.25">
      <c r="A545" s="7">
        <v>543</v>
      </c>
      <c r="B545" s="82">
        <v>7086.34</v>
      </c>
      <c r="C545" s="43">
        <v>716.6</v>
      </c>
      <c r="D545" s="35">
        <v>371.4</v>
      </c>
      <c r="E545" s="41">
        <v>1292.5</v>
      </c>
      <c r="F545" s="36">
        <v>117.5</v>
      </c>
      <c r="G545" s="39">
        <v>150.22</v>
      </c>
      <c r="H545" s="45">
        <v>178.42</v>
      </c>
      <c r="I545" s="36">
        <v>112.66</v>
      </c>
      <c r="J545" s="36">
        <v>52.4</v>
      </c>
      <c r="K545" s="46">
        <v>120.55</v>
      </c>
      <c r="L545" s="36">
        <v>92.96</v>
      </c>
      <c r="M545" s="47">
        <v>66.709999999999994</v>
      </c>
      <c r="N545" s="33">
        <v>686.5</v>
      </c>
      <c r="O545" s="47">
        <v>28.75</v>
      </c>
      <c r="P545" s="33">
        <v>103</v>
      </c>
      <c r="Q545" s="47">
        <v>55.4</v>
      </c>
      <c r="R545" s="33">
        <v>13.96</v>
      </c>
      <c r="S545" s="33">
        <v>82</v>
      </c>
      <c r="T545" s="33">
        <v>61.88</v>
      </c>
      <c r="U545" s="33">
        <v>14.31</v>
      </c>
      <c r="V545" s="56">
        <v>35.630000000000003</v>
      </c>
      <c r="W545" s="38">
        <v>35.630000000000003</v>
      </c>
      <c r="X545" s="36">
        <v>10.82</v>
      </c>
      <c r="Y545" s="41">
        <v>42.19</v>
      </c>
      <c r="Z545" s="45">
        <v>92.14</v>
      </c>
      <c r="AA545" s="39">
        <v>645</v>
      </c>
      <c r="AB545" s="36">
        <v>191.9</v>
      </c>
      <c r="AC545" s="36">
        <v>17.100000000000001</v>
      </c>
      <c r="AD545" s="41">
        <v>37.729999999999997</v>
      </c>
      <c r="AE545" s="39">
        <v>200.6</v>
      </c>
      <c r="AG545" s="86">
        <v>2022</v>
      </c>
      <c r="AH545" s="86"/>
      <c r="AI545" s="87">
        <f t="shared" si="116"/>
        <v>331.94</v>
      </c>
      <c r="AJ545" s="88">
        <f t="shared" si="117"/>
        <v>394.70666666666671</v>
      </c>
      <c r="AK545" s="89">
        <f t="shared" si="118"/>
        <v>261.60285714285709</v>
      </c>
      <c r="AL545" s="90">
        <f t="shared" si="119"/>
        <v>194.01586206896553</v>
      </c>
      <c r="AN545" s="86">
        <v>2022</v>
      </c>
      <c r="AO545" s="91">
        <f t="shared" si="112"/>
        <v>-1.6278042216464745E-2</v>
      </c>
      <c r="AP545" s="92">
        <f t="shared" si="113"/>
        <v>-2.6369793601999862E-2</v>
      </c>
      <c r="AQ545" s="93">
        <f t="shared" si="114"/>
        <v>-2.0972357226329574E-2</v>
      </c>
      <c r="AR545" s="94">
        <f t="shared" si="115"/>
        <v>-1.8221048403436628E-2</v>
      </c>
      <c r="AS545" s="7">
        <f t="shared" si="120"/>
        <v>-4.9023896680091246E-3</v>
      </c>
      <c r="AU545" s="86">
        <v>2022</v>
      </c>
      <c r="AV545" s="91">
        <f t="shared" si="121"/>
        <v>1.0410325094362644E-2</v>
      </c>
      <c r="AW545" s="92">
        <f t="shared" si="122"/>
        <v>1.4826622786719418E-2</v>
      </c>
      <c r="AX545" s="93">
        <f t="shared" si="123"/>
        <v>1.4610632462531071E-2</v>
      </c>
      <c r="AY545" s="94">
        <f t="shared" si="124"/>
        <v>1.5558836588896516E-2</v>
      </c>
      <c r="AZ545" s="7">
        <f t="shared" si="125"/>
        <v>1.31810155630063E-2</v>
      </c>
    </row>
    <row r="546" spans="1:52" x14ac:dyDescent="0.25">
      <c r="A546" s="7">
        <v>544</v>
      </c>
      <c r="B546" s="82">
        <v>7051.6</v>
      </c>
      <c r="C546" s="43">
        <v>706.2</v>
      </c>
      <c r="D546" s="35">
        <v>364</v>
      </c>
      <c r="E546" s="41">
        <v>1246</v>
      </c>
      <c r="F546" s="36">
        <v>118.3</v>
      </c>
      <c r="G546" s="39">
        <v>151.46</v>
      </c>
      <c r="H546" s="45">
        <v>175.18</v>
      </c>
      <c r="I546" s="36">
        <v>115.08</v>
      </c>
      <c r="J546" s="36">
        <v>51.93</v>
      </c>
      <c r="K546" s="46">
        <v>122.31</v>
      </c>
      <c r="L546" s="36">
        <v>92.36</v>
      </c>
      <c r="M546" s="47">
        <v>66.56</v>
      </c>
      <c r="N546" s="33">
        <v>663.5</v>
      </c>
      <c r="O546" s="47">
        <v>28.61</v>
      </c>
      <c r="P546" s="33">
        <v>102.76</v>
      </c>
      <c r="Q546" s="47">
        <v>54.88</v>
      </c>
      <c r="R546" s="33">
        <v>14.15</v>
      </c>
      <c r="S546" s="33">
        <v>83.96</v>
      </c>
      <c r="T546" s="33">
        <v>62.62</v>
      </c>
      <c r="U546" s="33">
        <v>14.57</v>
      </c>
      <c r="V546" s="56">
        <v>36.78</v>
      </c>
      <c r="W546" s="38">
        <v>36.78</v>
      </c>
      <c r="X546" s="36">
        <v>10.85</v>
      </c>
      <c r="Y546" s="41">
        <v>41.88</v>
      </c>
      <c r="Z546" s="45">
        <v>89.32</v>
      </c>
      <c r="AA546" s="39">
        <v>628.79999999999995</v>
      </c>
      <c r="AB546" s="36">
        <v>190.5</v>
      </c>
      <c r="AC546" s="36">
        <v>16.95</v>
      </c>
      <c r="AD546" s="41">
        <v>38.299999999999997</v>
      </c>
      <c r="AE546" s="39">
        <v>199.35</v>
      </c>
      <c r="AG546" s="86">
        <v>2022</v>
      </c>
      <c r="AH546" s="86"/>
      <c r="AI546" s="87">
        <f t="shared" si="116"/>
        <v>326.53666666666669</v>
      </c>
      <c r="AJ546" s="88">
        <f t="shared" si="117"/>
        <v>384.29833333333335</v>
      </c>
      <c r="AK546" s="89">
        <f t="shared" si="118"/>
        <v>256.11642857142863</v>
      </c>
      <c r="AL546" s="90">
        <f t="shared" si="119"/>
        <v>190.48068965517243</v>
      </c>
      <c r="AN546" s="86">
        <v>2022</v>
      </c>
      <c r="AO546" s="91">
        <f t="shared" si="112"/>
        <v>-1.6588234093159581E-2</v>
      </c>
      <c r="AP546" s="92">
        <f t="shared" si="113"/>
        <v>-2.7192415614604941E-2</v>
      </c>
      <c r="AQ546" s="93">
        <f t="shared" si="114"/>
        <v>-2.7353631021605977E-2</v>
      </c>
      <c r="AR546" s="94">
        <f t="shared" si="115"/>
        <v>-2.0228315296690169E-2</v>
      </c>
      <c r="AS546" s="7">
        <f t="shared" si="120"/>
        <v>-8.439219467922204E-3</v>
      </c>
      <c r="AU546" s="86">
        <v>2022</v>
      </c>
      <c r="AV546" s="91">
        <f t="shared" si="121"/>
        <v>-1.6278042216464745E-2</v>
      </c>
      <c r="AW546" s="92">
        <f t="shared" si="122"/>
        <v>-2.6369793601999862E-2</v>
      </c>
      <c r="AX546" s="93">
        <f t="shared" si="123"/>
        <v>-2.0972357226329574E-2</v>
      </c>
      <c r="AY546" s="94">
        <f t="shared" si="124"/>
        <v>-1.8221048403436628E-2</v>
      </c>
      <c r="AZ546" s="7">
        <f t="shared" si="125"/>
        <v>-4.9023896680091246E-3</v>
      </c>
    </row>
    <row r="547" spans="1:52" x14ac:dyDescent="0.25">
      <c r="A547" s="7">
        <v>545</v>
      </c>
      <c r="B547" s="82">
        <v>6992.09</v>
      </c>
      <c r="C547" s="43">
        <v>685</v>
      </c>
      <c r="D547" s="35">
        <v>363.95</v>
      </c>
      <c r="E547" s="41">
        <v>1202</v>
      </c>
      <c r="F547" s="36">
        <v>118.5</v>
      </c>
      <c r="G547" s="39">
        <v>146.46</v>
      </c>
      <c r="H547" s="45">
        <v>168.78</v>
      </c>
      <c r="I547" s="36">
        <v>115.02</v>
      </c>
      <c r="J547" s="36">
        <v>52.25</v>
      </c>
      <c r="K547" s="46">
        <v>118.74</v>
      </c>
      <c r="L547" s="36">
        <v>93.32</v>
      </c>
      <c r="M547" s="47">
        <v>64.900000000000006</v>
      </c>
      <c r="N547" s="33">
        <v>649</v>
      </c>
      <c r="O547" s="47">
        <v>28.42</v>
      </c>
      <c r="P547" s="33">
        <v>102.22</v>
      </c>
      <c r="Q547" s="47">
        <v>55.39</v>
      </c>
      <c r="R547" s="33">
        <v>14.06</v>
      </c>
      <c r="S547" s="33">
        <v>84.14</v>
      </c>
      <c r="T547" s="33">
        <v>62.3</v>
      </c>
      <c r="U547" s="33">
        <v>14.54</v>
      </c>
      <c r="V547" s="56">
        <v>35.97</v>
      </c>
      <c r="W547" s="38">
        <v>35.97</v>
      </c>
      <c r="X547" s="36">
        <v>10.92</v>
      </c>
      <c r="Y547" s="41">
        <v>40.72</v>
      </c>
      <c r="Z547" s="45">
        <v>87.26</v>
      </c>
      <c r="AA547" s="39">
        <v>619.79999999999995</v>
      </c>
      <c r="AB547" s="36">
        <v>191.7</v>
      </c>
      <c r="AC547" s="36">
        <v>16.760000000000002</v>
      </c>
      <c r="AD547" s="41">
        <v>37.01</v>
      </c>
      <c r="AE547" s="39">
        <v>197.1</v>
      </c>
      <c r="AG547" s="86">
        <v>2022</v>
      </c>
      <c r="AH547" s="86"/>
      <c r="AI547" s="87">
        <f t="shared" si="116"/>
        <v>321.12</v>
      </c>
      <c r="AJ547" s="88">
        <f t="shared" si="117"/>
        <v>373.84833333333336</v>
      </c>
      <c r="AK547" s="89">
        <f t="shared" si="118"/>
        <v>249.11071428571427</v>
      </c>
      <c r="AL547" s="90">
        <f t="shared" si="119"/>
        <v>186.62758620689661</v>
      </c>
      <c r="AN547" s="86">
        <v>2022</v>
      </c>
      <c r="AO547" s="91">
        <f t="shared" si="112"/>
        <v>-1.2394120577976959E-2</v>
      </c>
      <c r="AP547" s="92">
        <f t="shared" si="113"/>
        <v>-1.2794849961437043E-2</v>
      </c>
      <c r="AQ547" s="93">
        <f t="shared" si="114"/>
        <v>-1.6642055311034992E-2</v>
      </c>
      <c r="AR547" s="94">
        <f t="shared" si="115"/>
        <v>-1.7715531576808351E-2</v>
      </c>
      <c r="AS547" s="7">
        <f t="shared" si="120"/>
        <v>-3.3575082700594561E-2</v>
      </c>
      <c r="AU547" s="86">
        <v>2022</v>
      </c>
      <c r="AV547" s="91">
        <f t="shared" si="121"/>
        <v>-1.6588234093159581E-2</v>
      </c>
      <c r="AW547" s="92">
        <f t="shared" si="122"/>
        <v>-2.7192415614604941E-2</v>
      </c>
      <c r="AX547" s="93">
        <f t="shared" si="123"/>
        <v>-2.7353631021605977E-2</v>
      </c>
      <c r="AY547" s="94">
        <f t="shared" si="124"/>
        <v>-2.0228315296690169E-2</v>
      </c>
      <c r="AZ547" s="7">
        <f t="shared" si="125"/>
        <v>-8.439219467922204E-3</v>
      </c>
    </row>
    <row r="548" spans="1:52" x14ac:dyDescent="0.25">
      <c r="A548" s="7">
        <v>546</v>
      </c>
      <c r="B548" s="82">
        <v>6757.33</v>
      </c>
      <c r="C548" s="43">
        <v>670</v>
      </c>
      <c r="D548" s="35">
        <v>353.1</v>
      </c>
      <c r="E548" s="41">
        <v>1186.5</v>
      </c>
      <c r="F548" s="36">
        <v>116.3</v>
      </c>
      <c r="G548" s="39">
        <v>142.12</v>
      </c>
      <c r="H548" s="45">
        <v>164.46</v>
      </c>
      <c r="I548" s="36">
        <v>112.22</v>
      </c>
      <c r="J548" s="36">
        <v>51.13</v>
      </c>
      <c r="K548" s="46">
        <v>117.45</v>
      </c>
      <c r="L548" s="36">
        <v>91.7</v>
      </c>
      <c r="M548" s="47">
        <v>61.75</v>
      </c>
      <c r="N548" s="33">
        <v>639.5</v>
      </c>
      <c r="O548" s="47">
        <v>27.58</v>
      </c>
      <c r="P548" s="33">
        <v>100.04</v>
      </c>
      <c r="Q548" s="47">
        <v>54.76</v>
      </c>
      <c r="R548" s="33">
        <v>13.56</v>
      </c>
      <c r="S548" s="33">
        <v>83.06</v>
      </c>
      <c r="T548" s="33">
        <v>60.63</v>
      </c>
      <c r="U548" s="33">
        <v>14.3</v>
      </c>
      <c r="V548" s="56">
        <v>33.799999999999997</v>
      </c>
      <c r="W548" s="38">
        <v>33.799999999999997</v>
      </c>
      <c r="X548" s="36">
        <v>10.88</v>
      </c>
      <c r="Y548" s="41">
        <v>40.28</v>
      </c>
      <c r="Z548" s="45">
        <v>85.32</v>
      </c>
      <c r="AA548" s="39">
        <v>616.20000000000005</v>
      </c>
      <c r="AB548" s="36">
        <v>190.25</v>
      </c>
      <c r="AC548" s="36">
        <v>16.34</v>
      </c>
      <c r="AD548" s="41">
        <v>36.19</v>
      </c>
      <c r="AE548" s="39">
        <v>193.1</v>
      </c>
      <c r="AG548" s="86">
        <v>2022</v>
      </c>
      <c r="AH548" s="86"/>
      <c r="AI548" s="87">
        <f t="shared" si="116"/>
        <v>317.14000000000004</v>
      </c>
      <c r="AJ548" s="88">
        <f t="shared" si="117"/>
        <v>369.06500000000005</v>
      </c>
      <c r="AK548" s="89">
        <f t="shared" si="118"/>
        <v>244.96499999999997</v>
      </c>
      <c r="AL548" s="90">
        <f t="shared" si="119"/>
        <v>183.32137931034481</v>
      </c>
      <c r="AN548" s="86">
        <v>2022</v>
      </c>
      <c r="AO548" s="91">
        <f t="shared" si="112"/>
        <v>1.4325954888482352E-2</v>
      </c>
      <c r="AP548" s="92">
        <f t="shared" si="113"/>
        <v>3.501189943957466E-2</v>
      </c>
      <c r="AQ548" s="93">
        <f t="shared" si="114"/>
        <v>3.3141760776320993E-2</v>
      </c>
      <c r="AR548" s="94">
        <f t="shared" si="115"/>
        <v>2.8487750925452315E-2</v>
      </c>
      <c r="AS548" s="7">
        <f t="shared" si="120"/>
        <v>9.7849298465518021E-3</v>
      </c>
      <c r="AU548" s="86">
        <v>2022</v>
      </c>
      <c r="AV548" s="91">
        <f t="shared" si="121"/>
        <v>-1.2394120577976959E-2</v>
      </c>
      <c r="AW548" s="92">
        <f t="shared" si="122"/>
        <v>-1.2794849961437043E-2</v>
      </c>
      <c r="AX548" s="93">
        <f t="shared" si="123"/>
        <v>-1.6642055311034992E-2</v>
      </c>
      <c r="AY548" s="94">
        <f t="shared" si="124"/>
        <v>-1.7715531576808351E-2</v>
      </c>
      <c r="AZ548" s="7">
        <f t="shared" si="125"/>
        <v>-3.3575082700594561E-2</v>
      </c>
    </row>
    <row r="549" spans="1:52" x14ac:dyDescent="0.25">
      <c r="A549" s="7">
        <v>547</v>
      </c>
      <c r="B549" s="82">
        <v>6823.45</v>
      </c>
      <c r="C549" s="43">
        <v>694</v>
      </c>
      <c r="D549" s="35">
        <v>359.35</v>
      </c>
      <c r="E549" s="41">
        <v>1251</v>
      </c>
      <c r="F549" s="36">
        <v>118.4</v>
      </c>
      <c r="G549" s="39">
        <v>146.80000000000001</v>
      </c>
      <c r="H549" s="45">
        <v>169.74</v>
      </c>
      <c r="I549" s="36">
        <v>115</v>
      </c>
      <c r="J549" s="36">
        <v>51</v>
      </c>
      <c r="K549" s="46">
        <v>119.44</v>
      </c>
      <c r="L549" s="36">
        <v>93.32</v>
      </c>
      <c r="M549" s="47">
        <v>63.53</v>
      </c>
      <c r="N549" s="33">
        <v>655.5</v>
      </c>
      <c r="O549" s="47">
        <v>28.12</v>
      </c>
      <c r="P549" s="33">
        <v>101.58</v>
      </c>
      <c r="Q549" s="47">
        <v>55.1</v>
      </c>
      <c r="R549" s="33">
        <v>13.66</v>
      </c>
      <c r="S549" s="33">
        <v>84.24</v>
      </c>
      <c r="T549" s="33">
        <v>61.91</v>
      </c>
      <c r="U549" s="33">
        <v>14.23</v>
      </c>
      <c r="V549" s="56">
        <v>34.5</v>
      </c>
      <c r="W549" s="38">
        <v>34.5</v>
      </c>
      <c r="X549" s="36">
        <v>10.89</v>
      </c>
      <c r="Y549" s="41">
        <v>40.950000000000003</v>
      </c>
      <c r="Z549" s="45">
        <v>86.82</v>
      </c>
      <c r="AA549" s="39">
        <v>631.5</v>
      </c>
      <c r="AB549" s="36">
        <v>194</v>
      </c>
      <c r="AC549" s="36">
        <v>17.02</v>
      </c>
      <c r="AD549" s="41">
        <v>34.92</v>
      </c>
      <c r="AE549" s="39">
        <v>186.75</v>
      </c>
      <c r="AG549" s="86">
        <v>2022</v>
      </c>
      <c r="AH549" s="86"/>
      <c r="AI549" s="87">
        <f t="shared" si="116"/>
        <v>321.68333333333334</v>
      </c>
      <c r="AJ549" s="88">
        <f t="shared" si="117"/>
        <v>381.98666666666668</v>
      </c>
      <c r="AK549" s="89">
        <f t="shared" si="118"/>
        <v>253.08357142857145</v>
      </c>
      <c r="AL549" s="90">
        <f t="shared" si="119"/>
        <v>188.54379310344828</v>
      </c>
      <c r="AN549" s="86">
        <v>2022</v>
      </c>
      <c r="AO549" s="91">
        <f t="shared" si="112"/>
        <v>-3.8443603958344505E-3</v>
      </c>
      <c r="AP549" s="92">
        <f t="shared" si="113"/>
        <v>-5.9208000279243065E-3</v>
      </c>
      <c r="AQ549" s="93">
        <f t="shared" si="114"/>
        <v>-5.7321551040452959E-3</v>
      </c>
      <c r="AR549" s="94">
        <f t="shared" si="115"/>
        <v>-5.6275227377889404E-3</v>
      </c>
      <c r="AS549" s="7">
        <f t="shared" si="120"/>
        <v>1.5775011174699063E-2</v>
      </c>
      <c r="AU549" s="86">
        <v>2022</v>
      </c>
      <c r="AV549" s="91">
        <f t="shared" si="121"/>
        <v>1.4325954888482352E-2</v>
      </c>
      <c r="AW549" s="92">
        <f t="shared" si="122"/>
        <v>3.501189943957466E-2</v>
      </c>
      <c r="AX549" s="93">
        <f t="shared" si="123"/>
        <v>3.3141760776320993E-2</v>
      </c>
      <c r="AY549" s="94">
        <f t="shared" si="124"/>
        <v>2.8487750925452315E-2</v>
      </c>
      <c r="AZ549" s="7">
        <f t="shared" si="125"/>
        <v>9.7849298465518021E-3</v>
      </c>
    </row>
    <row r="550" spans="1:52" x14ac:dyDescent="0.25">
      <c r="A550" s="7">
        <v>548</v>
      </c>
      <c r="B550" s="82">
        <v>6931.09</v>
      </c>
      <c r="C550" s="43">
        <v>687.6</v>
      </c>
      <c r="D550" s="35">
        <v>355.15</v>
      </c>
      <c r="E550" s="41">
        <v>1241.5</v>
      </c>
      <c r="F550" s="36">
        <v>117.88</v>
      </c>
      <c r="G550" s="39">
        <v>145.74</v>
      </c>
      <c r="H550" s="45">
        <v>167.84</v>
      </c>
      <c r="I550" s="36">
        <v>116</v>
      </c>
      <c r="J550" s="36">
        <v>51.42</v>
      </c>
      <c r="K550" s="46">
        <v>122.64</v>
      </c>
      <c r="L550" s="36">
        <v>92.98</v>
      </c>
      <c r="M550" s="47">
        <v>62.75</v>
      </c>
      <c r="N550" s="33">
        <v>651</v>
      </c>
      <c r="O550" s="47">
        <v>28</v>
      </c>
      <c r="P550" s="33">
        <v>102.56</v>
      </c>
      <c r="Q550" s="47">
        <v>55.37</v>
      </c>
      <c r="R550" s="33">
        <v>13.44</v>
      </c>
      <c r="S550" s="33">
        <v>84.56</v>
      </c>
      <c r="T550" s="33">
        <v>62.19</v>
      </c>
      <c r="U550" s="33">
        <v>14.13</v>
      </c>
      <c r="V550" s="56">
        <v>33.89</v>
      </c>
      <c r="W550" s="38">
        <v>33.89</v>
      </c>
      <c r="X550" s="36">
        <v>10.87</v>
      </c>
      <c r="Y550" s="41">
        <v>41.03</v>
      </c>
      <c r="Z550" s="45">
        <v>86.42</v>
      </c>
      <c r="AA550" s="39">
        <v>632.6</v>
      </c>
      <c r="AB550" s="36">
        <v>190.9</v>
      </c>
      <c r="AC550" s="36">
        <v>17.170000000000002</v>
      </c>
      <c r="AD550" s="41">
        <v>34.479999999999997</v>
      </c>
      <c r="AE550" s="39">
        <v>183</v>
      </c>
      <c r="AG550" s="86">
        <v>2022</v>
      </c>
      <c r="AH550" s="86"/>
      <c r="AI550" s="87">
        <f t="shared" si="116"/>
        <v>320.44666666666666</v>
      </c>
      <c r="AJ550" s="88">
        <f t="shared" si="117"/>
        <v>379.72499999999997</v>
      </c>
      <c r="AK550" s="89">
        <f t="shared" si="118"/>
        <v>251.63285714285715</v>
      </c>
      <c r="AL550" s="90">
        <f t="shared" si="119"/>
        <v>187.48275862068965</v>
      </c>
      <c r="AN550" s="86">
        <v>2022</v>
      </c>
      <c r="AO550" s="91">
        <f t="shared" si="112"/>
        <v>3.6053841512888291E-2</v>
      </c>
      <c r="AP550" s="92">
        <f t="shared" si="113"/>
        <v>2.1519959619900258E-2</v>
      </c>
      <c r="AQ550" s="93">
        <f t="shared" si="114"/>
        <v>1.2225861941717838E-2</v>
      </c>
      <c r="AR550" s="94">
        <f t="shared" si="115"/>
        <v>7.8811844767333137E-3</v>
      </c>
      <c r="AS550" s="7">
        <f t="shared" si="120"/>
        <v>-3.6646472632732435E-3</v>
      </c>
      <c r="AU550" s="86">
        <v>2022</v>
      </c>
      <c r="AV550" s="91">
        <f t="shared" si="121"/>
        <v>-3.8443603958344505E-3</v>
      </c>
      <c r="AW550" s="92">
        <f t="shared" si="122"/>
        <v>-5.9208000279243065E-3</v>
      </c>
      <c r="AX550" s="93">
        <f t="shared" si="123"/>
        <v>-5.7321551040452959E-3</v>
      </c>
      <c r="AY550" s="94">
        <f t="shared" si="124"/>
        <v>-5.6275227377889404E-3</v>
      </c>
      <c r="AZ550" s="7">
        <f t="shared" si="125"/>
        <v>1.5775011174699063E-2</v>
      </c>
    </row>
    <row r="551" spans="1:52" x14ac:dyDescent="0.25">
      <c r="A551" s="7">
        <v>549</v>
      </c>
      <c r="B551" s="82">
        <v>6905.69</v>
      </c>
      <c r="C551" s="43">
        <v>684.1</v>
      </c>
      <c r="D551" s="35">
        <v>356.6</v>
      </c>
      <c r="E551" s="41">
        <v>1255</v>
      </c>
      <c r="F551" s="36">
        <v>116.32</v>
      </c>
      <c r="G551" s="39">
        <v>146.4</v>
      </c>
      <c r="H551" s="45">
        <v>166.24</v>
      </c>
      <c r="I551" s="36">
        <v>114.36</v>
      </c>
      <c r="J551" s="36">
        <v>50.65</v>
      </c>
      <c r="K551" s="46">
        <v>124.23</v>
      </c>
      <c r="L551" s="36">
        <v>93.12</v>
      </c>
      <c r="M551" s="47">
        <v>62.02</v>
      </c>
      <c r="N551" s="33">
        <v>653</v>
      </c>
      <c r="O551" s="47">
        <v>27.19</v>
      </c>
      <c r="P551" s="33">
        <v>102.18</v>
      </c>
      <c r="Q551" s="47">
        <v>55.44</v>
      </c>
      <c r="R551" s="33">
        <v>13.14</v>
      </c>
      <c r="S551" s="33">
        <v>84.36</v>
      </c>
      <c r="T551" s="33">
        <v>61.81</v>
      </c>
      <c r="U551" s="33">
        <v>14.4</v>
      </c>
      <c r="V551" s="56">
        <v>32.99</v>
      </c>
      <c r="W551" s="38">
        <v>32.99</v>
      </c>
      <c r="X551" s="36">
        <v>10.93</v>
      </c>
      <c r="Y551" s="41">
        <v>41.57</v>
      </c>
      <c r="Z551" s="45">
        <v>86.34</v>
      </c>
      <c r="AA551" s="39">
        <v>663.9</v>
      </c>
      <c r="AB551" s="36">
        <v>193.2</v>
      </c>
      <c r="AC551" s="36">
        <v>16.86</v>
      </c>
      <c r="AD551" s="41">
        <v>34.81</v>
      </c>
      <c r="AE551" s="39">
        <v>185.7</v>
      </c>
      <c r="AG551" s="86">
        <v>2022</v>
      </c>
      <c r="AH551" s="86"/>
      <c r="AI551" s="87">
        <f t="shared" si="116"/>
        <v>332</v>
      </c>
      <c r="AJ551" s="88">
        <f t="shared" si="117"/>
        <v>387.89666666666659</v>
      </c>
      <c r="AK551" s="89">
        <f t="shared" si="118"/>
        <v>254.70928571428573</v>
      </c>
      <c r="AL551" s="90">
        <f t="shared" si="119"/>
        <v>188.96034482758617</v>
      </c>
      <c r="AN551" s="86">
        <v>2022</v>
      </c>
      <c r="AO551" s="91">
        <f t="shared" si="112"/>
        <v>1.3955823293173696E-3</v>
      </c>
      <c r="AP551" s="92">
        <f t="shared" si="113"/>
        <v>-2.2531773926045624E-2</v>
      </c>
      <c r="AQ551" s="93">
        <f t="shared" si="114"/>
        <v>-1.4027196271379537E-2</v>
      </c>
      <c r="AR551" s="94">
        <f t="shared" si="115"/>
        <v>-8.5896511765831199E-3</v>
      </c>
      <c r="AS551" s="7">
        <f t="shared" si="120"/>
        <v>-1.5349660931781553E-3</v>
      </c>
      <c r="AU551" s="86">
        <v>2022</v>
      </c>
      <c r="AV551" s="91">
        <f t="shared" si="121"/>
        <v>3.6053841512888291E-2</v>
      </c>
      <c r="AW551" s="92">
        <f t="shared" si="122"/>
        <v>2.1519959619900258E-2</v>
      </c>
      <c r="AX551" s="93">
        <f t="shared" si="123"/>
        <v>1.2225861941717838E-2</v>
      </c>
      <c r="AY551" s="94">
        <f t="shared" si="124"/>
        <v>7.8811844767333137E-3</v>
      </c>
      <c r="AZ551" s="7">
        <f t="shared" si="125"/>
        <v>-3.6646472632732435E-3</v>
      </c>
    </row>
    <row r="552" spans="1:52" x14ac:dyDescent="0.25">
      <c r="A552" s="7">
        <v>550</v>
      </c>
      <c r="B552" s="82">
        <v>6895.09</v>
      </c>
      <c r="C552" s="43">
        <v>686.3</v>
      </c>
      <c r="D552" s="35">
        <v>360.75</v>
      </c>
      <c r="E552" s="41">
        <v>1203</v>
      </c>
      <c r="F552" s="36">
        <v>115</v>
      </c>
      <c r="G552" s="39">
        <v>144.84</v>
      </c>
      <c r="H552" s="45">
        <v>166.98</v>
      </c>
      <c r="I552" s="36">
        <v>113.44</v>
      </c>
      <c r="J552" s="36">
        <v>50.66</v>
      </c>
      <c r="K552" s="46">
        <v>124.58</v>
      </c>
      <c r="L552" s="36">
        <v>92.52</v>
      </c>
      <c r="M552" s="47">
        <v>61.92</v>
      </c>
      <c r="N552" s="33">
        <v>652.5</v>
      </c>
      <c r="O552" s="47">
        <v>26.92</v>
      </c>
      <c r="P552" s="33">
        <v>100.98</v>
      </c>
      <c r="Q552" s="47">
        <v>55.88</v>
      </c>
      <c r="R552" s="33">
        <v>13.06</v>
      </c>
      <c r="S552" s="33">
        <v>84.44</v>
      </c>
      <c r="T552" s="33">
        <v>61.85</v>
      </c>
      <c r="U552" s="33">
        <v>14.48</v>
      </c>
      <c r="V552" s="56">
        <v>32.369999999999997</v>
      </c>
      <c r="W552" s="38">
        <v>32.369999999999997</v>
      </c>
      <c r="X552" s="36">
        <v>11.01</v>
      </c>
      <c r="Y552" s="41">
        <v>40.69</v>
      </c>
      <c r="Z552" s="45">
        <v>86.02</v>
      </c>
      <c r="AA552" s="39">
        <v>666.6</v>
      </c>
      <c r="AB552" s="36">
        <v>197.1</v>
      </c>
      <c r="AC552" s="36">
        <v>16.71</v>
      </c>
      <c r="AD552" s="41">
        <v>33.86</v>
      </c>
      <c r="AE552" s="39">
        <v>185.95</v>
      </c>
      <c r="AG552" s="86">
        <v>2022</v>
      </c>
      <c r="AH552" s="86"/>
      <c r="AI552" s="87">
        <f t="shared" si="116"/>
        <v>332.46333333333337</v>
      </c>
      <c r="AJ552" s="88">
        <f t="shared" si="117"/>
        <v>379.15666666666658</v>
      </c>
      <c r="AK552" s="89">
        <f t="shared" si="118"/>
        <v>251.13642857142855</v>
      </c>
      <c r="AL552" s="90">
        <f t="shared" si="119"/>
        <v>187.33724137931034</v>
      </c>
      <c r="AN552" s="86">
        <v>2022</v>
      </c>
      <c r="AO552" s="91">
        <f t="shared" si="112"/>
        <v>-2.39725684035333E-2</v>
      </c>
      <c r="AP552" s="92">
        <f t="shared" si="113"/>
        <v>-1.2505824329432737E-2</v>
      </c>
      <c r="AQ552" s="93">
        <f t="shared" si="114"/>
        <v>-1.5310403281085121E-2</v>
      </c>
      <c r="AR552" s="94">
        <f t="shared" si="115"/>
        <v>-1.7758863786128037E-2</v>
      </c>
      <c r="AS552" s="7">
        <f t="shared" si="120"/>
        <v>-2.1893840399472671E-2</v>
      </c>
      <c r="AU552" s="86">
        <v>2022</v>
      </c>
      <c r="AV552" s="91">
        <f t="shared" si="121"/>
        <v>1.3955823293173696E-3</v>
      </c>
      <c r="AW552" s="92">
        <f t="shared" si="122"/>
        <v>-2.2531773926045624E-2</v>
      </c>
      <c r="AX552" s="93">
        <f t="shared" si="123"/>
        <v>-1.4027196271379537E-2</v>
      </c>
      <c r="AY552" s="94">
        <f t="shared" si="124"/>
        <v>-8.5896511765831199E-3</v>
      </c>
      <c r="AZ552" s="7">
        <f t="shared" si="125"/>
        <v>-1.5349660931781553E-3</v>
      </c>
    </row>
    <row r="553" spans="1:52" x14ac:dyDescent="0.25">
      <c r="A553" s="7">
        <v>551</v>
      </c>
      <c r="B553" s="82">
        <v>6744.13</v>
      </c>
      <c r="C553" s="43">
        <v>672.2</v>
      </c>
      <c r="D553" s="35">
        <v>346.45</v>
      </c>
      <c r="E553" s="41">
        <v>1200</v>
      </c>
      <c r="F553" s="36">
        <v>112.14</v>
      </c>
      <c r="G553" s="39">
        <v>139.47999999999999</v>
      </c>
      <c r="H553" s="45">
        <v>164.06</v>
      </c>
      <c r="I553" s="36">
        <v>111</v>
      </c>
      <c r="J553" s="36">
        <v>49.94</v>
      </c>
      <c r="K553" s="46">
        <v>121.22</v>
      </c>
      <c r="L553" s="36">
        <v>91.65</v>
      </c>
      <c r="M553" s="47">
        <v>61.06</v>
      </c>
      <c r="N553" s="33">
        <v>640.5</v>
      </c>
      <c r="O553" s="47">
        <v>26.57</v>
      </c>
      <c r="P553" s="33">
        <v>99.36</v>
      </c>
      <c r="Q553" s="47">
        <v>55.35</v>
      </c>
      <c r="R553" s="33">
        <v>12.83</v>
      </c>
      <c r="S553" s="33">
        <v>83.08</v>
      </c>
      <c r="T553" s="33">
        <v>60.71</v>
      </c>
      <c r="U553" s="33">
        <v>14.3</v>
      </c>
      <c r="V553" s="56">
        <v>31.75</v>
      </c>
      <c r="W553" s="38">
        <v>31.75</v>
      </c>
      <c r="X553" s="36">
        <v>10.95</v>
      </c>
      <c r="Y553" s="41">
        <v>39.9</v>
      </c>
      <c r="Z553" s="45">
        <v>83.38</v>
      </c>
      <c r="AA553" s="39">
        <v>651.79999999999995</v>
      </c>
      <c r="AB553" s="36">
        <v>193.25</v>
      </c>
      <c r="AC553" s="36">
        <v>16.309999999999999</v>
      </c>
      <c r="AD553" s="41">
        <v>33.11</v>
      </c>
      <c r="AE553" s="39">
        <v>182.2</v>
      </c>
      <c r="AG553" s="86">
        <v>2022</v>
      </c>
      <c r="AH553" s="86"/>
      <c r="AI553" s="87">
        <f t="shared" si="116"/>
        <v>324.49333333333334</v>
      </c>
      <c r="AJ553" s="88">
        <f t="shared" si="117"/>
        <v>374.41499999999996</v>
      </c>
      <c r="AK553" s="89">
        <f t="shared" si="118"/>
        <v>247.29142857142855</v>
      </c>
      <c r="AL553" s="90">
        <f t="shared" si="119"/>
        <v>184.01034482758618</v>
      </c>
      <c r="AN553" s="86">
        <v>2022</v>
      </c>
      <c r="AO553" s="91">
        <f t="shared" si="112"/>
        <v>-5.8450096560793349E-3</v>
      </c>
      <c r="AP553" s="92">
        <f t="shared" si="113"/>
        <v>9.9265966018100157E-4</v>
      </c>
      <c r="AQ553" s="93">
        <f t="shared" si="114"/>
        <v>-1.3980035123394943E-3</v>
      </c>
      <c r="AR553" s="94">
        <f t="shared" si="115"/>
        <v>-8.8076007720540043E-5</v>
      </c>
      <c r="AS553" s="7">
        <f t="shared" si="120"/>
        <v>-1.6368308440080533E-2</v>
      </c>
      <c r="AU553" s="86">
        <v>2022</v>
      </c>
      <c r="AV553" s="91">
        <f t="shared" si="121"/>
        <v>-2.39725684035333E-2</v>
      </c>
      <c r="AW553" s="92">
        <f t="shared" si="122"/>
        <v>-1.2505824329432737E-2</v>
      </c>
      <c r="AX553" s="93">
        <f t="shared" si="123"/>
        <v>-1.5310403281085121E-2</v>
      </c>
      <c r="AY553" s="94">
        <f t="shared" si="124"/>
        <v>-1.7758863786128037E-2</v>
      </c>
      <c r="AZ553" s="7">
        <f t="shared" si="125"/>
        <v>-2.1893840399472671E-2</v>
      </c>
    </row>
    <row r="554" spans="1:52" x14ac:dyDescent="0.25">
      <c r="A554" s="7">
        <v>552</v>
      </c>
      <c r="B554" s="82">
        <v>6633.74</v>
      </c>
      <c r="C554" s="43">
        <v>669.2</v>
      </c>
      <c r="D554" s="35">
        <v>348.75</v>
      </c>
      <c r="E554" s="41">
        <v>1208</v>
      </c>
      <c r="F554" s="36">
        <v>114.08</v>
      </c>
      <c r="G554" s="39">
        <v>139.74</v>
      </c>
      <c r="H554" s="45">
        <v>162.24</v>
      </c>
      <c r="I554" s="36">
        <v>113.18</v>
      </c>
      <c r="J554" s="36">
        <v>49.89</v>
      </c>
      <c r="K554" s="46">
        <v>121.06</v>
      </c>
      <c r="L554" s="36">
        <v>91.54</v>
      </c>
      <c r="M554" s="47">
        <v>60.67</v>
      </c>
      <c r="N554" s="33">
        <v>640</v>
      </c>
      <c r="O554" s="47">
        <v>26.3</v>
      </c>
      <c r="P554" s="33">
        <v>97.82</v>
      </c>
      <c r="Q554" s="47">
        <v>54.58</v>
      </c>
      <c r="R554" s="33">
        <v>12.8</v>
      </c>
      <c r="S554" s="33">
        <v>83.48</v>
      </c>
      <c r="T554" s="33">
        <v>60.24</v>
      </c>
      <c r="U554" s="33">
        <v>14.4</v>
      </c>
      <c r="V554" s="56">
        <v>31.43</v>
      </c>
      <c r="W554" s="38">
        <v>31.43</v>
      </c>
      <c r="X554" s="36">
        <v>10.99</v>
      </c>
      <c r="Y554" s="41">
        <v>40.33</v>
      </c>
      <c r="Z554" s="45">
        <v>83.04</v>
      </c>
      <c r="AA554" s="39">
        <v>643.1</v>
      </c>
      <c r="AB554" s="36">
        <v>193.65</v>
      </c>
      <c r="AC554" s="36">
        <v>16.34</v>
      </c>
      <c r="AD554" s="41">
        <v>32.6</v>
      </c>
      <c r="AE554" s="39">
        <v>184.95</v>
      </c>
      <c r="AG554" s="86">
        <v>2022</v>
      </c>
      <c r="AH554" s="86"/>
      <c r="AI554" s="87">
        <f t="shared" si="116"/>
        <v>322.59666666666664</v>
      </c>
      <c r="AJ554" s="88">
        <f t="shared" si="117"/>
        <v>374.78666666666663</v>
      </c>
      <c r="AK554" s="89">
        <f t="shared" si="118"/>
        <v>246.94571428571425</v>
      </c>
      <c r="AL554" s="90">
        <f t="shared" si="119"/>
        <v>183.99413793103449</v>
      </c>
      <c r="AN554" s="86">
        <v>2022</v>
      </c>
      <c r="AO554" s="91">
        <f t="shared" si="112"/>
        <v>3.2445055228925842E-3</v>
      </c>
      <c r="AP554" s="92">
        <f t="shared" si="113"/>
        <v>6.5326052154114087E-3</v>
      </c>
      <c r="AQ554" s="93">
        <f t="shared" si="114"/>
        <v>3.9569136073863897E-3</v>
      </c>
      <c r="AR554" s="94">
        <f t="shared" si="115"/>
        <v>7.0279600362096475E-4</v>
      </c>
      <c r="AS554" s="7">
        <f t="shared" si="120"/>
        <v>2.0296243144892676E-2</v>
      </c>
      <c r="AU554" s="86">
        <v>2022</v>
      </c>
      <c r="AV554" s="91">
        <f t="shared" si="121"/>
        <v>-5.8450096560793349E-3</v>
      </c>
      <c r="AW554" s="92">
        <f t="shared" si="122"/>
        <v>9.9265966018100157E-4</v>
      </c>
      <c r="AX554" s="93">
        <f t="shared" si="123"/>
        <v>-1.3980035123394943E-3</v>
      </c>
      <c r="AY554" s="94">
        <f t="shared" si="124"/>
        <v>-8.8076007720540043E-5</v>
      </c>
      <c r="AZ554" s="7">
        <f t="shared" si="125"/>
        <v>-1.6368308440080533E-2</v>
      </c>
    </row>
    <row r="555" spans="1:52" x14ac:dyDescent="0.25">
      <c r="A555" s="7">
        <v>553</v>
      </c>
      <c r="B555" s="82">
        <v>6768.38</v>
      </c>
      <c r="C555" s="43">
        <v>665.8</v>
      </c>
      <c r="D555" s="35">
        <v>343.5</v>
      </c>
      <c r="E555" s="41">
        <v>1220</v>
      </c>
      <c r="F555" s="36">
        <v>113.94</v>
      </c>
      <c r="G555" s="39">
        <v>138.68</v>
      </c>
      <c r="H555" s="45">
        <v>162.62</v>
      </c>
      <c r="I555" s="36">
        <v>112.34</v>
      </c>
      <c r="J555" s="36">
        <v>49.54</v>
      </c>
      <c r="K555" s="46">
        <v>122.53</v>
      </c>
      <c r="L555" s="36">
        <v>92.63</v>
      </c>
      <c r="M555" s="47">
        <v>59.55</v>
      </c>
      <c r="N555" s="33">
        <v>635</v>
      </c>
      <c r="O555" s="47">
        <v>26.12</v>
      </c>
      <c r="P555" s="33">
        <v>96.81</v>
      </c>
      <c r="Q555" s="47">
        <v>56.69</v>
      </c>
      <c r="R555" s="33">
        <v>12.68</v>
      </c>
      <c r="S555" s="33">
        <v>84.26</v>
      </c>
      <c r="T555" s="33">
        <v>59.66</v>
      </c>
      <c r="U555" s="33">
        <v>14.39</v>
      </c>
      <c r="V555" s="56">
        <v>31.08</v>
      </c>
      <c r="W555" s="38">
        <v>31.08</v>
      </c>
      <c r="X555" s="36">
        <v>11</v>
      </c>
      <c r="Y555" s="41">
        <v>40.270000000000003</v>
      </c>
      <c r="Z555" s="45">
        <v>83.12</v>
      </c>
      <c r="AA555" s="39">
        <v>646.5</v>
      </c>
      <c r="AB555" s="36">
        <v>194.75</v>
      </c>
      <c r="AC555" s="36">
        <v>17.079999999999998</v>
      </c>
      <c r="AD555" s="41">
        <v>32.21</v>
      </c>
      <c r="AE555" s="39">
        <v>185.75</v>
      </c>
      <c r="AG555" s="86">
        <v>2022</v>
      </c>
      <c r="AH555" s="86"/>
      <c r="AI555" s="87">
        <f t="shared" si="116"/>
        <v>323.64333333333337</v>
      </c>
      <c r="AJ555" s="88">
        <f t="shared" si="117"/>
        <v>377.23499999999996</v>
      </c>
      <c r="AK555" s="89">
        <f t="shared" si="118"/>
        <v>247.92285714285714</v>
      </c>
      <c r="AL555" s="90">
        <f t="shared" si="119"/>
        <v>184.1234482758621</v>
      </c>
      <c r="AN555" s="86">
        <v>2022</v>
      </c>
      <c r="AO555" s="91">
        <f t="shared" si="112"/>
        <v>-3.4307313606542239E-2</v>
      </c>
      <c r="AP555" s="92">
        <f t="shared" si="113"/>
        <v>-2.24749382568778E-2</v>
      </c>
      <c r="AQ555" s="93">
        <f t="shared" si="114"/>
        <v>-2.9329399698062766E-2</v>
      </c>
      <c r="AR555" s="94">
        <f t="shared" si="115"/>
        <v>-2.9916210638290155E-2</v>
      </c>
      <c r="AS555" s="7">
        <f t="shared" si="120"/>
        <v>-4.9567252429680332E-2</v>
      </c>
      <c r="AU555" s="86">
        <v>2022</v>
      </c>
      <c r="AV555" s="91">
        <f t="shared" si="121"/>
        <v>3.2445055228925842E-3</v>
      </c>
      <c r="AW555" s="92">
        <f t="shared" si="122"/>
        <v>6.5326052154114087E-3</v>
      </c>
      <c r="AX555" s="93">
        <f t="shared" si="123"/>
        <v>3.9569136073863897E-3</v>
      </c>
      <c r="AY555" s="94">
        <f t="shared" si="124"/>
        <v>7.0279600362096475E-4</v>
      </c>
      <c r="AZ555" s="7">
        <f t="shared" si="125"/>
        <v>2.0296243144892676E-2</v>
      </c>
    </row>
    <row r="556" spans="1:52" x14ac:dyDescent="0.25">
      <c r="A556" s="7">
        <v>554</v>
      </c>
      <c r="B556" s="82">
        <v>6432.89</v>
      </c>
      <c r="C556" s="43">
        <v>635.9</v>
      </c>
      <c r="D556" s="35">
        <v>340.65</v>
      </c>
      <c r="E556" s="41">
        <v>1203</v>
      </c>
      <c r="F556" s="36">
        <v>108.92</v>
      </c>
      <c r="G556" s="39">
        <v>134.91999999999999</v>
      </c>
      <c r="H556" s="45">
        <v>157.76</v>
      </c>
      <c r="I556" s="36">
        <v>108.1</v>
      </c>
      <c r="J556" s="36">
        <v>47.62</v>
      </c>
      <c r="K556" s="46">
        <v>119.49</v>
      </c>
      <c r="L556" s="36">
        <v>89.72</v>
      </c>
      <c r="M556" s="47">
        <v>55.09</v>
      </c>
      <c r="N556" s="33">
        <v>612</v>
      </c>
      <c r="O556" s="47">
        <v>24.53</v>
      </c>
      <c r="P556" s="33">
        <v>93.02</v>
      </c>
      <c r="Q556" s="47">
        <v>54.05</v>
      </c>
      <c r="R556" s="33">
        <v>11.86</v>
      </c>
      <c r="S556" s="33">
        <v>88.36</v>
      </c>
      <c r="T556" s="33">
        <v>54.48</v>
      </c>
      <c r="U556" s="33">
        <v>13.72</v>
      </c>
      <c r="V556" s="56">
        <v>27.3</v>
      </c>
      <c r="W556" s="38">
        <v>27.3</v>
      </c>
      <c r="X556" s="36">
        <v>10.72</v>
      </c>
      <c r="Y556" s="41">
        <v>40.869999999999997</v>
      </c>
      <c r="Z556" s="45">
        <v>82.46</v>
      </c>
      <c r="AA556" s="39">
        <v>620.20000000000005</v>
      </c>
      <c r="AB556" s="36">
        <v>188.2</v>
      </c>
      <c r="AC556" s="36">
        <v>16.05</v>
      </c>
      <c r="AD556" s="41">
        <v>31.05</v>
      </c>
      <c r="AE556" s="39">
        <v>182.5</v>
      </c>
      <c r="AG556" s="86">
        <v>2022</v>
      </c>
      <c r="AH556" s="86"/>
      <c r="AI556" s="87">
        <f t="shared" si="116"/>
        <v>312.54000000000002</v>
      </c>
      <c r="AJ556" s="88">
        <f t="shared" si="117"/>
        <v>368.75666666666666</v>
      </c>
      <c r="AK556" s="89">
        <f t="shared" si="118"/>
        <v>240.65142857142857</v>
      </c>
      <c r="AL556" s="90">
        <f t="shared" si="119"/>
        <v>178.61517241379309</v>
      </c>
      <c r="AN556" s="86">
        <v>2022</v>
      </c>
      <c r="AO556" s="91">
        <f t="shared" si="112"/>
        <v>3.239052068001963E-2</v>
      </c>
      <c r="AP556" s="92">
        <f t="shared" si="113"/>
        <v>2.6494436258779609E-2</v>
      </c>
      <c r="AQ556" s="93">
        <f t="shared" si="114"/>
        <v>2.988614237545726E-2</v>
      </c>
      <c r="AR556" s="94">
        <f t="shared" si="115"/>
        <v>3.5582180144560334E-2</v>
      </c>
      <c r="AS556" s="7">
        <f t="shared" si="120"/>
        <v>1.3783851426030924E-2</v>
      </c>
      <c r="AU556" s="86">
        <v>2022</v>
      </c>
      <c r="AV556" s="91">
        <f t="shared" si="121"/>
        <v>-3.4307313606542239E-2</v>
      </c>
      <c r="AW556" s="92">
        <f t="shared" si="122"/>
        <v>-2.24749382568778E-2</v>
      </c>
      <c r="AX556" s="93">
        <f t="shared" si="123"/>
        <v>-2.9329399698062766E-2</v>
      </c>
      <c r="AY556" s="94">
        <f t="shared" si="124"/>
        <v>-2.9916210638290155E-2</v>
      </c>
      <c r="AZ556" s="7">
        <f t="shared" si="125"/>
        <v>-4.9567252429680332E-2</v>
      </c>
    </row>
    <row r="557" spans="1:52" x14ac:dyDescent="0.25">
      <c r="A557" s="7">
        <v>555</v>
      </c>
      <c r="B557" s="82">
        <v>6521.56</v>
      </c>
      <c r="C557" s="43">
        <v>666.6</v>
      </c>
      <c r="D557" s="35">
        <v>353.95</v>
      </c>
      <c r="E557" s="41">
        <v>1230</v>
      </c>
      <c r="F557" s="36">
        <v>115.92</v>
      </c>
      <c r="G557" s="39">
        <v>140.24</v>
      </c>
      <c r="H557" s="45">
        <v>159.80000000000001</v>
      </c>
      <c r="I557" s="36">
        <v>114.54</v>
      </c>
      <c r="J557" s="36">
        <v>48.27</v>
      </c>
      <c r="K557" s="46">
        <v>122.31</v>
      </c>
      <c r="L557" s="36">
        <v>93.36</v>
      </c>
      <c r="M557" s="47">
        <v>56.75</v>
      </c>
      <c r="N557" s="33">
        <v>643</v>
      </c>
      <c r="O557" s="47">
        <v>24.77</v>
      </c>
      <c r="P557" s="33">
        <v>95.8</v>
      </c>
      <c r="Q557" s="47">
        <v>56.02</v>
      </c>
      <c r="R557" s="33">
        <v>12.06</v>
      </c>
      <c r="S557" s="33">
        <v>91.98</v>
      </c>
      <c r="T557" s="33">
        <v>57.94</v>
      </c>
      <c r="U557" s="33">
        <v>14.42</v>
      </c>
      <c r="V557" s="56">
        <v>28.46</v>
      </c>
      <c r="W557" s="38">
        <v>28.46</v>
      </c>
      <c r="X557" s="36">
        <v>10.89</v>
      </c>
      <c r="Y557" s="41">
        <v>41.69</v>
      </c>
      <c r="Z557" s="45">
        <v>83.94</v>
      </c>
      <c r="AA557" s="39">
        <v>638.6</v>
      </c>
      <c r="AB557" s="36">
        <v>196.85</v>
      </c>
      <c r="AC557" s="36">
        <v>16.899999999999999</v>
      </c>
      <c r="AD557" s="41">
        <v>31.48</v>
      </c>
      <c r="AE557" s="39">
        <v>189.15</v>
      </c>
      <c r="AG557" s="86">
        <v>2022</v>
      </c>
      <c r="AH557" s="86"/>
      <c r="AI557" s="87">
        <f t="shared" si="116"/>
        <v>322.66333333333336</v>
      </c>
      <c r="AJ557" s="88">
        <f t="shared" si="117"/>
        <v>378.5266666666667</v>
      </c>
      <c r="AK557" s="89">
        <f t="shared" si="118"/>
        <v>247.84357142857147</v>
      </c>
      <c r="AL557" s="90">
        <f t="shared" si="119"/>
        <v>184.97068965517238</v>
      </c>
      <c r="AN557" s="86">
        <v>2022</v>
      </c>
      <c r="AO557" s="91">
        <f t="shared" si="112"/>
        <v>-2.9029225508528001E-3</v>
      </c>
      <c r="AP557" s="92">
        <f t="shared" si="113"/>
        <v>4.6275911868824699E-3</v>
      </c>
      <c r="AQ557" s="93">
        <f t="shared" si="114"/>
        <v>-2.0375755444824732E-3</v>
      </c>
      <c r="AR557" s="94">
        <f t="shared" si="115"/>
        <v>-2.2687657876827613E-3</v>
      </c>
      <c r="AS557" s="7">
        <f t="shared" si="120"/>
        <v>-8.2802274302475867E-4</v>
      </c>
      <c r="AU557" s="86">
        <v>2022</v>
      </c>
      <c r="AV557" s="91">
        <f t="shared" si="121"/>
        <v>3.239052068001963E-2</v>
      </c>
      <c r="AW557" s="92">
        <f t="shared" si="122"/>
        <v>2.6494436258779609E-2</v>
      </c>
      <c r="AX557" s="93">
        <f t="shared" si="123"/>
        <v>2.988614237545726E-2</v>
      </c>
      <c r="AY557" s="94">
        <f t="shared" si="124"/>
        <v>3.5582180144560334E-2</v>
      </c>
      <c r="AZ557" s="7">
        <f t="shared" si="125"/>
        <v>1.3783851426030924E-2</v>
      </c>
    </row>
    <row r="558" spans="1:52" x14ac:dyDescent="0.25">
      <c r="A558" s="7">
        <v>556</v>
      </c>
      <c r="B558" s="82">
        <v>6516.16</v>
      </c>
      <c r="C558" s="43">
        <v>659.9</v>
      </c>
      <c r="D558" s="35">
        <v>355</v>
      </c>
      <c r="E558" s="41">
        <v>1242</v>
      </c>
      <c r="F558" s="36">
        <v>114.9</v>
      </c>
      <c r="G558" s="39">
        <v>139.78</v>
      </c>
      <c r="H558" s="45">
        <v>156.72</v>
      </c>
      <c r="I558" s="36">
        <v>114.7</v>
      </c>
      <c r="J558" s="36">
        <v>45.59</v>
      </c>
      <c r="K558" s="46">
        <v>122.89</v>
      </c>
      <c r="L558" s="36">
        <v>92.96</v>
      </c>
      <c r="M558" s="47">
        <v>52.51</v>
      </c>
      <c r="N558" s="33">
        <v>638.5</v>
      </c>
      <c r="O558" s="47">
        <v>24.28</v>
      </c>
      <c r="P558" s="33">
        <v>94.52</v>
      </c>
      <c r="Q558" s="47">
        <v>54.31</v>
      </c>
      <c r="R558" s="33">
        <v>11.47</v>
      </c>
      <c r="S558" s="33">
        <v>102.9</v>
      </c>
      <c r="T558" s="33">
        <v>55.95</v>
      </c>
      <c r="U558" s="33">
        <v>14.27</v>
      </c>
      <c r="V558" s="56">
        <v>25.64</v>
      </c>
      <c r="W558" s="38">
        <v>25.64</v>
      </c>
      <c r="X558" s="36">
        <v>10.81</v>
      </c>
      <c r="Y558" s="41">
        <v>43.49</v>
      </c>
      <c r="Z558" s="45">
        <v>84.82</v>
      </c>
      <c r="AA558" s="39">
        <v>637.1</v>
      </c>
      <c r="AB558" s="36">
        <v>195.65</v>
      </c>
      <c r="AC558" s="36">
        <v>16.38</v>
      </c>
      <c r="AD558" s="41">
        <v>31</v>
      </c>
      <c r="AE558" s="39">
        <v>188.3</v>
      </c>
      <c r="AG558" s="86">
        <v>2022</v>
      </c>
      <c r="AH558" s="86"/>
      <c r="AI558" s="87">
        <f t="shared" si="116"/>
        <v>321.72666666666669</v>
      </c>
      <c r="AJ558" s="88">
        <f t="shared" si="117"/>
        <v>380.27833333333336</v>
      </c>
      <c r="AK558" s="89">
        <f t="shared" si="118"/>
        <v>247.33857142857141</v>
      </c>
      <c r="AL558" s="90">
        <f t="shared" si="119"/>
        <v>184.55103448275864</v>
      </c>
      <c r="AN558" s="86">
        <v>2022</v>
      </c>
      <c r="AO558" s="91">
        <f t="shared" si="112"/>
        <v>-3.9391616071613622E-2</v>
      </c>
      <c r="AP558" s="92">
        <f t="shared" si="113"/>
        <v>-3.6499581446922634E-2</v>
      </c>
      <c r="AQ558" s="93">
        <f t="shared" si="114"/>
        <v>-3.8642808873897386E-2</v>
      </c>
      <c r="AR558" s="94">
        <f t="shared" si="115"/>
        <v>-3.8090575824274629E-2</v>
      </c>
      <c r="AS558" s="7">
        <f t="shared" si="120"/>
        <v>-1.8365110740067782E-2</v>
      </c>
      <c r="AU558" s="86">
        <v>2022</v>
      </c>
      <c r="AV558" s="91">
        <f t="shared" si="121"/>
        <v>-2.9029225508528001E-3</v>
      </c>
      <c r="AW558" s="92">
        <f t="shared" si="122"/>
        <v>4.6275911868824699E-3</v>
      </c>
      <c r="AX558" s="93">
        <f t="shared" si="123"/>
        <v>-2.0375755444824732E-3</v>
      </c>
      <c r="AY558" s="94">
        <f t="shared" si="124"/>
        <v>-2.2687657876827613E-3</v>
      </c>
      <c r="AZ558" s="7">
        <f t="shared" si="125"/>
        <v>-8.2802274302475867E-4</v>
      </c>
    </row>
    <row r="559" spans="1:52" x14ac:dyDescent="0.25">
      <c r="A559" s="7">
        <v>557</v>
      </c>
      <c r="B559" s="82">
        <v>6396.49</v>
      </c>
      <c r="C559" s="43">
        <v>625.79999999999995</v>
      </c>
      <c r="D559" s="35">
        <v>344.75</v>
      </c>
      <c r="E559" s="41">
        <v>1198</v>
      </c>
      <c r="F559" s="36">
        <v>104.18</v>
      </c>
      <c r="G559" s="39">
        <v>132.96</v>
      </c>
      <c r="H559" s="45">
        <v>149.69999999999999</v>
      </c>
      <c r="I559" s="36">
        <v>103.7</v>
      </c>
      <c r="J559" s="36">
        <v>44.35</v>
      </c>
      <c r="K559" s="46">
        <v>122.28</v>
      </c>
      <c r="L559" s="36">
        <v>91.47</v>
      </c>
      <c r="M559" s="47">
        <v>48.94</v>
      </c>
      <c r="N559" s="33">
        <v>611.5</v>
      </c>
      <c r="O559" s="47">
        <v>23.23</v>
      </c>
      <c r="P559" s="33">
        <v>91.48</v>
      </c>
      <c r="Q559" s="47">
        <v>53.59</v>
      </c>
      <c r="R559" s="33">
        <v>10.58</v>
      </c>
      <c r="S559" s="33">
        <v>108.2</v>
      </c>
      <c r="T559" s="33">
        <v>54.67</v>
      </c>
      <c r="U559" s="33">
        <v>12.39</v>
      </c>
      <c r="V559" s="56">
        <v>23.24</v>
      </c>
      <c r="W559" s="38">
        <v>23.24</v>
      </c>
      <c r="X559" s="36">
        <v>10.79</v>
      </c>
      <c r="Y559" s="41">
        <v>43.45</v>
      </c>
      <c r="Z559" s="45">
        <v>83.76</v>
      </c>
      <c r="AA559" s="39">
        <v>611.70000000000005</v>
      </c>
      <c r="AB559" s="36">
        <v>192.65</v>
      </c>
      <c r="AC559" s="36">
        <v>15.24</v>
      </c>
      <c r="AD559" s="41">
        <v>29.78</v>
      </c>
      <c r="AE559" s="39">
        <v>182.5</v>
      </c>
      <c r="AG559" s="86">
        <v>2022</v>
      </c>
      <c r="AH559" s="86"/>
      <c r="AI559" s="87">
        <f t="shared" si="116"/>
        <v>309.05333333333334</v>
      </c>
      <c r="AJ559" s="88">
        <f t="shared" si="117"/>
        <v>366.39833333333337</v>
      </c>
      <c r="AK559" s="89">
        <f t="shared" si="118"/>
        <v>237.78071428571431</v>
      </c>
      <c r="AL559" s="90">
        <f t="shared" si="119"/>
        <v>177.5213793103448</v>
      </c>
      <c r="AN559" s="86">
        <v>2022</v>
      </c>
      <c r="AO559" s="91">
        <f t="shared" si="112"/>
        <v>1.5552871133353484E-2</v>
      </c>
      <c r="AP559" s="92">
        <f t="shared" si="113"/>
        <v>2.4740833064196818E-2</v>
      </c>
      <c r="AQ559" s="93">
        <f t="shared" si="114"/>
        <v>2.0904614996409991E-2</v>
      </c>
      <c r="AR559" s="94">
        <f t="shared" si="115"/>
        <v>1.7229590607833616E-2</v>
      </c>
      <c r="AS559" s="7">
        <f t="shared" si="120"/>
        <v>-1.3161905982812387E-2</v>
      </c>
      <c r="AU559" s="86">
        <v>2022</v>
      </c>
      <c r="AV559" s="91">
        <f t="shared" si="121"/>
        <v>-3.9391616071613622E-2</v>
      </c>
      <c r="AW559" s="92">
        <f t="shared" si="122"/>
        <v>-3.6499581446922634E-2</v>
      </c>
      <c r="AX559" s="93">
        <f t="shared" si="123"/>
        <v>-3.8642808873897386E-2</v>
      </c>
      <c r="AY559" s="94">
        <f t="shared" si="124"/>
        <v>-3.8090575824274629E-2</v>
      </c>
      <c r="AZ559" s="7">
        <f t="shared" si="125"/>
        <v>-1.8365110740067782E-2</v>
      </c>
    </row>
    <row r="560" spans="1:52" x14ac:dyDescent="0.25">
      <c r="A560" s="7">
        <v>558</v>
      </c>
      <c r="B560" s="82">
        <v>6312.3</v>
      </c>
      <c r="C560" s="43">
        <v>638</v>
      </c>
      <c r="D560" s="35">
        <v>348.5</v>
      </c>
      <c r="E560" s="41">
        <v>1237.5</v>
      </c>
      <c r="F560" s="36">
        <v>109.68</v>
      </c>
      <c r="G560" s="39">
        <v>137.58000000000001</v>
      </c>
      <c r="H560" s="45">
        <v>150.4</v>
      </c>
      <c r="I560" s="36">
        <v>108.26</v>
      </c>
      <c r="J560" s="36">
        <v>47.98</v>
      </c>
      <c r="K560" s="46">
        <v>122.99</v>
      </c>
      <c r="L560" s="36">
        <v>90.93</v>
      </c>
      <c r="M560" s="47">
        <v>49.97</v>
      </c>
      <c r="N560" s="33">
        <v>620</v>
      </c>
      <c r="O560" s="47">
        <v>23.33</v>
      </c>
      <c r="P560" s="33">
        <v>93.07</v>
      </c>
      <c r="Q560" s="47">
        <v>52.65</v>
      </c>
      <c r="R560" s="33">
        <v>10.74</v>
      </c>
      <c r="S560" s="33">
        <v>102.9</v>
      </c>
      <c r="T560" s="33">
        <v>53.7</v>
      </c>
      <c r="U560" s="33">
        <v>12.08</v>
      </c>
      <c r="V560" s="56">
        <v>23.3</v>
      </c>
      <c r="W560" s="38">
        <v>23.3</v>
      </c>
      <c r="X560" s="36">
        <v>10.8</v>
      </c>
      <c r="Y560" s="41">
        <v>43.91</v>
      </c>
      <c r="Z560" s="45">
        <v>85.1</v>
      </c>
      <c r="AA560" s="39">
        <v>619.5</v>
      </c>
      <c r="AB560" s="36">
        <v>190.95</v>
      </c>
      <c r="AC560" s="36">
        <v>15.41</v>
      </c>
      <c r="AD560" s="41">
        <v>29.79</v>
      </c>
      <c r="AE560" s="39">
        <v>184.5</v>
      </c>
      <c r="AG560" s="86">
        <v>2022</v>
      </c>
      <c r="AH560" s="86"/>
      <c r="AI560" s="87">
        <f t="shared" si="116"/>
        <v>313.86</v>
      </c>
      <c r="AJ560" s="88">
        <f t="shared" si="117"/>
        <v>375.46333333333331</v>
      </c>
      <c r="AK560" s="89">
        <f t="shared" si="118"/>
        <v>242.75142857142853</v>
      </c>
      <c r="AL560" s="90">
        <f t="shared" si="119"/>
        <v>180.57999999999998</v>
      </c>
      <c r="AN560" s="86">
        <v>2022</v>
      </c>
      <c r="AO560" s="91">
        <f t="shared" si="112"/>
        <v>-1.8394613309543645E-2</v>
      </c>
      <c r="AP560" s="92">
        <f t="shared" si="113"/>
        <v>-2.0925256793828118E-2</v>
      </c>
      <c r="AQ560" s="93">
        <f t="shared" si="114"/>
        <v>-2.1547614844108321E-2</v>
      </c>
      <c r="AR560" s="94">
        <f t="shared" si="115"/>
        <v>-2.0942098449058633E-2</v>
      </c>
      <c r="AS560" s="7">
        <f t="shared" si="120"/>
        <v>7.8101484403466535E-3</v>
      </c>
      <c r="AU560" s="86">
        <v>2022</v>
      </c>
      <c r="AV560" s="91">
        <f t="shared" si="121"/>
        <v>1.5552871133353484E-2</v>
      </c>
      <c r="AW560" s="92">
        <f t="shared" si="122"/>
        <v>2.4740833064196818E-2</v>
      </c>
      <c r="AX560" s="93">
        <f t="shared" si="123"/>
        <v>2.0904614996409991E-2</v>
      </c>
      <c r="AY560" s="94">
        <f t="shared" si="124"/>
        <v>1.7229590607833616E-2</v>
      </c>
      <c r="AZ560" s="7">
        <f t="shared" si="125"/>
        <v>-1.3161905982812387E-2</v>
      </c>
    </row>
    <row r="561" spans="1:52" x14ac:dyDescent="0.25">
      <c r="A561" s="7">
        <v>559</v>
      </c>
      <c r="B561" s="82">
        <v>6361.6</v>
      </c>
      <c r="C561" s="43">
        <v>617.4</v>
      </c>
      <c r="D561" s="35">
        <v>346.3</v>
      </c>
      <c r="E561" s="41">
        <v>1209</v>
      </c>
      <c r="F561" s="36">
        <v>105.02</v>
      </c>
      <c r="G561" s="39">
        <v>136.06</v>
      </c>
      <c r="H561" s="45">
        <v>147.80000000000001</v>
      </c>
      <c r="I561" s="36">
        <v>103.76</v>
      </c>
      <c r="J561" s="36">
        <v>46.18</v>
      </c>
      <c r="K561" s="46">
        <v>121.92</v>
      </c>
      <c r="L561" s="36">
        <v>89.64</v>
      </c>
      <c r="M561" s="47">
        <v>50.76</v>
      </c>
      <c r="N561" s="33">
        <v>598.5</v>
      </c>
      <c r="O561" s="47">
        <v>23.49</v>
      </c>
      <c r="P561" s="33">
        <v>91.72</v>
      </c>
      <c r="Q561" s="47">
        <v>51.23</v>
      </c>
      <c r="R561" s="33">
        <v>10.76</v>
      </c>
      <c r="S561" s="33">
        <v>106.8</v>
      </c>
      <c r="T561" s="33">
        <v>53.21</v>
      </c>
      <c r="U561" s="33">
        <v>11.32</v>
      </c>
      <c r="V561" s="56">
        <v>23.13</v>
      </c>
      <c r="W561" s="38">
        <v>23.13</v>
      </c>
      <c r="X561" s="36">
        <v>10.72</v>
      </c>
      <c r="Y561" s="41">
        <v>43.07</v>
      </c>
      <c r="Z561" s="45">
        <v>83.92</v>
      </c>
      <c r="AA561" s="39">
        <v>604.29999999999995</v>
      </c>
      <c r="AB561" s="36">
        <v>189.85</v>
      </c>
      <c r="AC561" s="36">
        <v>14.95</v>
      </c>
      <c r="AD561" s="41">
        <v>29.31</v>
      </c>
      <c r="AE561" s="39">
        <v>183.9</v>
      </c>
      <c r="AG561" s="86">
        <v>2022</v>
      </c>
      <c r="AH561" s="86"/>
      <c r="AI561" s="87">
        <f t="shared" si="116"/>
        <v>308.08666666666664</v>
      </c>
      <c r="AJ561" s="88">
        <f t="shared" si="117"/>
        <v>367.60666666666663</v>
      </c>
      <c r="AK561" s="89">
        <f t="shared" si="118"/>
        <v>237.52071428571432</v>
      </c>
      <c r="AL561" s="90">
        <f t="shared" si="119"/>
        <v>176.79827586206898</v>
      </c>
      <c r="AN561" s="86">
        <v>2022</v>
      </c>
      <c r="AO561" s="91">
        <f t="shared" si="112"/>
        <v>-7.0099322701404274E-2</v>
      </c>
      <c r="AP561" s="92">
        <f t="shared" si="113"/>
        <v>-5.2737527429680096E-2</v>
      </c>
      <c r="AQ561" s="93">
        <f t="shared" si="114"/>
        <v>-5.2897642010170901E-2</v>
      </c>
      <c r="AR561" s="94">
        <f t="shared" si="115"/>
        <v>-5.0716284875612985E-2</v>
      </c>
      <c r="AS561" s="7">
        <f t="shared" si="120"/>
        <v>-4.7148516096579551E-2</v>
      </c>
      <c r="AU561" s="86">
        <v>2022</v>
      </c>
      <c r="AV561" s="91">
        <f t="shared" si="121"/>
        <v>-1.8394613309543645E-2</v>
      </c>
      <c r="AW561" s="92">
        <f t="shared" si="122"/>
        <v>-2.0925256793828118E-2</v>
      </c>
      <c r="AX561" s="93">
        <f t="shared" si="123"/>
        <v>-2.1547614844108321E-2</v>
      </c>
      <c r="AY561" s="94">
        <f t="shared" si="124"/>
        <v>-2.0942098449058633E-2</v>
      </c>
      <c r="AZ561" s="7">
        <f t="shared" si="125"/>
        <v>7.8101484403466535E-3</v>
      </c>
    </row>
    <row r="562" spans="1:52" x14ac:dyDescent="0.25">
      <c r="A562" s="7">
        <v>560</v>
      </c>
      <c r="B562" s="82">
        <v>6061.66</v>
      </c>
      <c r="C562" s="43">
        <v>577.79999999999995</v>
      </c>
      <c r="D562" s="35">
        <v>336.4</v>
      </c>
      <c r="E562" s="41">
        <v>1160.5</v>
      </c>
      <c r="F562" s="36">
        <v>97.1</v>
      </c>
      <c r="G562" s="39">
        <v>129.62</v>
      </c>
      <c r="H562" s="45">
        <v>142.69999999999999</v>
      </c>
      <c r="I562" s="36">
        <v>97</v>
      </c>
      <c r="J562" s="36">
        <v>44.5</v>
      </c>
      <c r="K562" s="46">
        <v>118.38</v>
      </c>
      <c r="L562" s="36">
        <v>87.33</v>
      </c>
      <c r="M562" s="47">
        <v>47.2</v>
      </c>
      <c r="N562" s="33">
        <v>563</v>
      </c>
      <c r="O562" s="47">
        <v>22.26</v>
      </c>
      <c r="P562" s="33">
        <v>86.23</v>
      </c>
      <c r="Q562" s="47">
        <v>49.16</v>
      </c>
      <c r="R562" s="33">
        <v>9.9700000000000006</v>
      </c>
      <c r="S562" s="33">
        <v>107.65</v>
      </c>
      <c r="T562" s="33">
        <v>50.22</v>
      </c>
      <c r="U562" s="33">
        <v>10.73</v>
      </c>
      <c r="V562" s="56">
        <v>20.81</v>
      </c>
      <c r="W562" s="38">
        <v>20.81</v>
      </c>
      <c r="X562" s="36">
        <v>10.43</v>
      </c>
      <c r="Y562" s="41">
        <v>42.14</v>
      </c>
      <c r="Z562" s="45">
        <v>81.760000000000005</v>
      </c>
      <c r="AA562" s="39">
        <v>558.6</v>
      </c>
      <c r="AB562" s="36">
        <v>182.55</v>
      </c>
      <c r="AC562" s="36">
        <v>13.81</v>
      </c>
      <c r="AD562" s="41">
        <v>27.21</v>
      </c>
      <c r="AE562" s="39">
        <v>171.25</v>
      </c>
      <c r="AG562" s="86">
        <v>2022</v>
      </c>
      <c r="AH562" s="86"/>
      <c r="AI562" s="87">
        <f t="shared" si="116"/>
        <v>286.49</v>
      </c>
      <c r="AJ562" s="88">
        <f t="shared" si="117"/>
        <v>348.22</v>
      </c>
      <c r="AK562" s="89">
        <f t="shared" si="118"/>
        <v>224.95642857142852</v>
      </c>
      <c r="AL562" s="90">
        <f t="shared" si="119"/>
        <v>167.83172413793108</v>
      </c>
      <c r="AN562" s="86">
        <v>2022</v>
      </c>
      <c r="AO562" s="91">
        <f t="shared" si="112"/>
        <v>-1.8767379896913405E-2</v>
      </c>
      <c r="AP562" s="92">
        <f t="shared" si="113"/>
        <v>-1.5478720349204649E-2</v>
      </c>
      <c r="AQ562" s="93">
        <f t="shared" si="114"/>
        <v>-1.6088829900393328E-2</v>
      </c>
      <c r="AR562" s="94">
        <f t="shared" si="115"/>
        <v>-1.5532799684413269E-2</v>
      </c>
      <c r="AS562" s="7">
        <f t="shared" si="120"/>
        <v>-5.036244197134114E-2</v>
      </c>
      <c r="AU562" s="86">
        <v>2022</v>
      </c>
      <c r="AV562" s="91">
        <f t="shared" si="121"/>
        <v>-7.0099322701404274E-2</v>
      </c>
      <c r="AW562" s="92">
        <f t="shared" si="122"/>
        <v>-5.2737527429680096E-2</v>
      </c>
      <c r="AX562" s="93">
        <f t="shared" si="123"/>
        <v>-5.2897642010170901E-2</v>
      </c>
      <c r="AY562" s="94">
        <f t="shared" si="124"/>
        <v>-5.0716284875612985E-2</v>
      </c>
      <c r="AZ562" s="7">
        <f t="shared" si="125"/>
        <v>-4.7148516096579551E-2</v>
      </c>
    </row>
    <row r="563" spans="1:52" x14ac:dyDescent="0.25">
      <c r="A563" s="7">
        <v>561</v>
      </c>
      <c r="B563" s="82">
        <v>5756.38</v>
      </c>
      <c r="C563" s="43">
        <v>567.79999999999995</v>
      </c>
      <c r="D563" s="35">
        <v>341.85</v>
      </c>
      <c r="E563" s="41">
        <v>1144</v>
      </c>
      <c r="F563" s="36">
        <v>93.99</v>
      </c>
      <c r="G563" s="39">
        <v>130.63999999999999</v>
      </c>
      <c r="H563" s="45">
        <v>141.47999999999999</v>
      </c>
      <c r="I563" s="36">
        <v>95.31</v>
      </c>
      <c r="J563" s="36">
        <v>44.89</v>
      </c>
      <c r="K563" s="46">
        <v>116.68</v>
      </c>
      <c r="L563" s="36">
        <v>88.27</v>
      </c>
      <c r="M563" s="47">
        <v>45.3</v>
      </c>
      <c r="N563" s="33">
        <v>542.5</v>
      </c>
      <c r="O563" s="47">
        <v>22.22</v>
      </c>
      <c r="P563" s="33">
        <v>82.05</v>
      </c>
      <c r="Q563" s="47">
        <v>48.05</v>
      </c>
      <c r="R563" s="33">
        <v>9.73</v>
      </c>
      <c r="S563" s="33">
        <v>114.8</v>
      </c>
      <c r="T563" s="33">
        <v>48.78</v>
      </c>
      <c r="U563" s="33">
        <v>10.1</v>
      </c>
      <c r="V563" s="56">
        <v>19.93</v>
      </c>
      <c r="W563" s="38">
        <v>19.93</v>
      </c>
      <c r="X563" s="36">
        <v>10.27</v>
      </c>
      <c r="Y563" s="41">
        <v>43.39</v>
      </c>
      <c r="Z563" s="45">
        <v>80.28</v>
      </c>
      <c r="AA563" s="39">
        <v>542</v>
      </c>
      <c r="AB563" s="36">
        <v>177.4</v>
      </c>
      <c r="AC563" s="36">
        <v>12.93</v>
      </c>
      <c r="AD563" s="41">
        <v>26.25</v>
      </c>
      <c r="AE563" s="39">
        <v>170.7</v>
      </c>
      <c r="AG563" s="86">
        <v>2022</v>
      </c>
      <c r="AH563" s="86"/>
      <c r="AI563" s="87">
        <f t="shared" si="116"/>
        <v>281.11333333333329</v>
      </c>
      <c r="AJ563" s="88">
        <f t="shared" si="117"/>
        <v>342.83</v>
      </c>
      <c r="AK563" s="89">
        <f t="shared" si="118"/>
        <v>221.33714285714282</v>
      </c>
      <c r="AL563" s="90">
        <f t="shared" si="119"/>
        <v>165.22482758620689</v>
      </c>
      <c r="AN563" s="86">
        <v>2022</v>
      </c>
      <c r="AO563" s="91">
        <f t="shared" si="112"/>
        <v>-8.9524983992220874E-3</v>
      </c>
      <c r="AP563" s="92">
        <f t="shared" si="113"/>
        <v>-3.6159807095839477E-2</v>
      </c>
      <c r="AQ563" s="93">
        <f t="shared" si="114"/>
        <v>-2.9292740228223119E-2</v>
      </c>
      <c r="AR563" s="94">
        <f t="shared" si="115"/>
        <v>-2.3729421978829331E-2</v>
      </c>
      <c r="AS563" s="7">
        <f t="shared" si="120"/>
        <v>2.5488240873604635E-2</v>
      </c>
      <c r="AU563" s="86">
        <v>2022</v>
      </c>
      <c r="AV563" s="91">
        <f t="shared" si="121"/>
        <v>-1.8767379896913405E-2</v>
      </c>
      <c r="AW563" s="92">
        <f t="shared" si="122"/>
        <v>-1.5478720349204649E-2</v>
      </c>
      <c r="AX563" s="93">
        <f t="shared" si="123"/>
        <v>-1.6088829900393328E-2</v>
      </c>
      <c r="AY563" s="94">
        <f t="shared" si="124"/>
        <v>-1.5532799684413269E-2</v>
      </c>
      <c r="AZ563" s="7">
        <f t="shared" si="125"/>
        <v>-5.036244197134114E-2</v>
      </c>
    </row>
    <row r="564" spans="1:52" x14ac:dyDescent="0.25">
      <c r="A564" s="7">
        <v>562</v>
      </c>
      <c r="B564" s="82">
        <v>5903.1</v>
      </c>
      <c r="C564" s="43">
        <v>550.1</v>
      </c>
      <c r="D564" s="35">
        <v>328.3</v>
      </c>
      <c r="E564" s="41">
        <v>1080.5</v>
      </c>
      <c r="F564" s="36">
        <v>94.13</v>
      </c>
      <c r="G564" s="39">
        <v>134.04</v>
      </c>
      <c r="H564" s="45">
        <v>143.22</v>
      </c>
      <c r="I564" s="36">
        <v>95.45</v>
      </c>
      <c r="J564" s="36">
        <v>45.74</v>
      </c>
      <c r="K564" s="46">
        <v>113.74</v>
      </c>
      <c r="L564" s="36">
        <v>91.28</v>
      </c>
      <c r="M564" s="47">
        <v>46.77</v>
      </c>
      <c r="N564" s="33">
        <v>527</v>
      </c>
      <c r="O564" s="47">
        <v>22.57</v>
      </c>
      <c r="P564" s="33">
        <v>84.46</v>
      </c>
      <c r="Q564" s="47">
        <v>47.48</v>
      </c>
      <c r="R564" s="33">
        <v>9.82</v>
      </c>
      <c r="S564" s="33">
        <v>115.7</v>
      </c>
      <c r="T564" s="33">
        <v>50.46</v>
      </c>
      <c r="U564" s="33">
        <v>10.48</v>
      </c>
      <c r="V564" s="56">
        <v>21.07</v>
      </c>
      <c r="W564" s="38">
        <v>21.07</v>
      </c>
      <c r="X564" s="36">
        <v>10.27</v>
      </c>
      <c r="Y564" s="41">
        <v>40.159999999999997</v>
      </c>
      <c r="Z564" s="45">
        <v>80.400000000000006</v>
      </c>
      <c r="AA564" s="39">
        <v>535.20000000000005</v>
      </c>
      <c r="AB564" s="36">
        <v>172.75</v>
      </c>
      <c r="AC564" s="36">
        <v>12.96</v>
      </c>
      <c r="AD564" s="41">
        <v>26.15</v>
      </c>
      <c r="AE564" s="39">
        <v>166.55</v>
      </c>
      <c r="AG564" s="86">
        <v>2022</v>
      </c>
      <c r="AH564" s="86"/>
      <c r="AI564" s="87">
        <f t="shared" si="116"/>
        <v>278.59666666666664</v>
      </c>
      <c r="AJ564" s="88">
        <f t="shared" si="117"/>
        <v>330.43333333333334</v>
      </c>
      <c r="AK564" s="89">
        <f t="shared" si="118"/>
        <v>214.85357142857143</v>
      </c>
      <c r="AL564" s="90">
        <f t="shared" si="119"/>
        <v>161.30413793103446</v>
      </c>
      <c r="AN564" s="86">
        <v>2022</v>
      </c>
      <c r="AO564" s="91">
        <f t="shared" si="112"/>
        <v>8.3298436210052909E-2</v>
      </c>
      <c r="AP564" s="92">
        <f t="shared" si="113"/>
        <v>8.2760012105316152E-2</v>
      </c>
      <c r="AQ564" s="93">
        <f t="shared" si="114"/>
        <v>8.408716900214426E-2</v>
      </c>
      <c r="AR564" s="94">
        <f t="shared" si="115"/>
        <v>7.9748686353900242E-2</v>
      </c>
      <c r="AS564" s="7">
        <f t="shared" si="120"/>
        <v>3.7217733055513173E-2</v>
      </c>
      <c r="AU564" s="86">
        <v>2022</v>
      </c>
      <c r="AV564" s="91">
        <f t="shared" si="121"/>
        <v>-8.9524983992220874E-3</v>
      </c>
      <c r="AW564" s="92">
        <f t="shared" si="122"/>
        <v>-3.6159807095839477E-2</v>
      </c>
      <c r="AX564" s="93">
        <f t="shared" si="123"/>
        <v>-2.9292740228223119E-2</v>
      </c>
      <c r="AY564" s="94">
        <f t="shared" si="124"/>
        <v>-2.3729421978829331E-2</v>
      </c>
      <c r="AZ564" s="7">
        <f t="shared" si="125"/>
        <v>2.5488240873604635E-2</v>
      </c>
    </row>
    <row r="565" spans="1:52" x14ac:dyDescent="0.25">
      <c r="A565" s="7">
        <v>563</v>
      </c>
      <c r="B565" s="82">
        <v>6122.8</v>
      </c>
      <c r="C565" s="43">
        <v>602.6</v>
      </c>
      <c r="D565" s="35">
        <v>356</v>
      </c>
      <c r="E565" s="41">
        <v>1170.5</v>
      </c>
      <c r="F565" s="36">
        <v>103.14</v>
      </c>
      <c r="G565" s="39">
        <v>145.26</v>
      </c>
      <c r="H565" s="45">
        <v>155.72</v>
      </c>
      <c r="I565" s="36">
        <v>104.48</v>
      </c>
      <c r="J565" s="36">
        <v>46.23</v>
      </c>
      <c r="K565" s="46">
        <v>120.64</v>
      </c>
      <c r="L565" s="36">
        <v>93.78</v>
      </c>
      <c r="M565" s="47">
        <v>51.42</v>
      </c>
      <c r="N565" s="33">
        <v>574.5</v>
      </c>
      <c r="O565" s="47">
        <v>24.34</v>
      </c>
      <c r="P565" s="33">
        <v>90.73</v>
      </c>
      <c r="Q565" s="47">
        <v>51.1</v>
      </c>
      <c r="R565" s="33">
        <v>10.72</v>
      </c>
      <c r="S565" s="33">
        <v>110.8</v>
      </c>
      <c r="T565" s="33">
        <v>54.93</v>
      </c>
      <c r="U565" s="33">
        <v>11.25</v>
      </c>
      <c r="V565" s="56">
        <v>23.5</v>
      </c>
      <c r="W565" s="38">
        <v>23.5</v>
      </c>
      <c r="X565" s="36">
        <v>10.48</v>
      </c>
      <c r="Y565" s="41">
        <v>42.06</v>
      </c>
      <c r="Z565" s="45">
        <v>84.88</v>
      </c>
      <c r="AA565" s="39">
        <v>580.79999999999995</v>
      </c>
      <c r="AB565" s="36">
        <v>184.95</v>
      </c>
      <c r="AC565" s="36">
        <v>14.5</v>
      </c>
      <c r="AD565" s="41">
        <v>28.71</v>
      </c>
      <c r="AE565" s="39">
        <v>179.35</v>
      </c>
      <c r="AG565" s="86">
        <v>2022</v>
      </c>
      <c r="AH565" s="86"/>
      <c r="AI565" s="87">
        <f t="shared" si="116"/>
        <v>301.80333333333334</v>
      </c>
      <c r="AJ565" s="88">
        <f t="shared" si="117"/>
        <v>357.78</v>
      </c>
      <c r="AK565" s="89">
        <f t="shared" si="118"/>
        <v>232.92</v>
      </c>
      <c r="AL565" s="90">
        <f t="shared" si="119"/>
        <v>174.16793103448279</v>
      </c>
      <c r="AN565" s="86">
        <v>2022</v>
      </c>
      <c r="AO565" s="91">
        <f t="shared" si="112"/>
        <v>-4.3538286522128052E-2</v>
      </c>
      <c r="AP565" s="92">
        <f t="shared" si="113"/>
        <v>-4.0415898037900334E-2</v>
      </c>
      <c r="AQ565" s="93">
        <f t="shared" si="114"/>
        <v>-3.6714015848482627E-2</v>
      </c>
      <c r="AR565" s="94">
        <f t="shared" si="115"/>
        <v>-3.387337231011716E-2</v>
      </c>
      <c r="AS565" s="7">
        <f t="shared" si="120"/>
        <v>7.0735611158292758E-3</v>
      </c>
      <c r="AU565" s="86">
        <v>2022</v>
      </c>
      <c r="AV565" s="91">
        <f t="shared" si="121"/>
        <v>8.3298436210052909E-2</v>
      </c>
      <c r="AW565" s="92">
        <f t="shared" si="122"/>
        <v>8.2760012105316152E-2</v>
      </c>
      <c r="AX565" s="93">
        <f t="shared" si="123"/>
        <v>8.408716900214426E-2</v>
      </c>
      <c r="AY565" s="94">
        <f t="shared" si="124"/>
        <v>7.9748686353900242E-2</v>
      </c>
      <c r="AZ565" s="7">
        <f t="shared" si="125"/>
        <v>3.7217733055513173E-2</v>
      </c>
    </row>
    <row r="566" spans="1:52" x14ac:dyDescent="0.25">
      <c r="A566" s="7">
        <v>564</v>
      </c>
      <c r="B566" s="82">
        <v>6166.11</v>
      </c>
      <c r="C566" s="43">
        <v>587.9</v>
      </c>
      <c r="D566" s="35">
        <v>338.8</v>
      </c>
      <c r="E566" s="41">
        <v>1124.5</v>
      </c>
      <c r="F566" s="36">
        <v>99.79</v>
      </c>
      <c r="G566" s="39">
        <v>139.44</v>
      </c>
      <c r="H566" s="45">
        <v>147.88</v>
      </c>
      <c r="I566" s="36">
        <v>101.26</v>
      </c>
      <c r="J566" s="36">
        <v>45.7</v>
      </c>
      <c r="K566" s="46">
        <v>117.32</v>
      </c>
      <c r="L566" s="36">
        <v>92.61</v>
      </c>
      <c r="M566" s="47">
        <v>49.35</v>
      </c>
      <c r="N566" s="33">
        <v>561</v>
      </c>
      <c r="O566" s="47">
        <v>23.64</v>
      </c>
      <c r="P566" s="33">
        <v>87.85</v>
      </c>
      <c r="Q566" s="47">
        <v>50.48</v>
      </c>
      <c r="R566" s="33">
        <v>9.92</v>
      </c>
      <c r="S566" s="33">
        <v>111.85</v>
      </c>
      <c r="T566" s="33">
        <v>53.87</v>
      </c>
      <c r="U566" s="33">
        <v>11.07</v>
      </c>
      <c r="V566" s="56">
        <v>22.17</v>
      </c>
      <c r="W566" s="38">
        <v>22.17</v>
      </c>
      <c r="X566" s="36">
        <v>10.54</v>
      </c>
      <c r="Y566" s="41">
        <v>41.44</v>
      </c>
      <c r="Z566" s="45">
        <v>82.5</v>
      </c>
      <c r="AA566" s="39">
        <v>551.79999999999995</v>
      </c>
      <c r="AB566" s="36">
        <v>178.7</v>
      </c>
      <c r="AC566" s="36">
        <v>13.49</v>
      </c>
      <c r="AD566" s="41">
        <v>27.99</v>
      </c>
      <c r="AE566" s="39">
        <v>174.75</v>
      </c>
      <c r="AG566" s="86">
        <v>2022</v>
      </c>
      <c r="AH566" s="86"/>
      <c r="AI566" s="87">
        <f t="shared" si="116"/>
        <v>288.66333333333336</v>
      </c>
      <c r="AJ566" s="88">
        <f t="shared" si="117"/>
        <v>343.32</v>
      </c>
      <c r="AK566" s="89">
        <f t="shared" si="118"/>
        <v>224.36857142857141</v>
      </c>
      <c r="AL566" s="90">
        <f t="shared" si="119"/>
        <v>168.26827586206895</v>
      </c>
      <c r="AN566" s="86">
        <v>2022</v>
      </c>
      <c r="AO566" s="91">
        <f t="shared" si="112"/>
        <v>8.6952505225233231E-3</v>
      </c>
      <c r="AP566" s="92">
        <f t="shared" si="113"/>
        <v>4.0584100353412951E-3</v>
      </c>
      <c r="AQ566" s="93">
        <f t="shared" si="114"/>
        <v>7.3444205325420807E-3</v>
      </c>
      <c r="AR566" s="94">
        <f t="shared" si="115"/>
        <v>7.1786023140387257E-3</v>
      </c>
      <c r="AS566" s="7">
        <f t="shared" si="120"/>
        <v>-1.1352376133410175E-4</v>
      </c>
      <c r="AU566" s="86">
        <v>2022</v>
      </c>
      <c r="AV566" s="91">
        <f t="shared" si="121"/>
        <v>-4.3538286522128052E-2</v>
      </c>
      <c r="AW566" s="92">
        <f t="shared" si="122"/>
        <v>-4.0415898037900334E-2</v>
      </c>
      <c r="AX566" s="93">
        <f t="shared" si="123"/>
        <v>-3.6714015848482627E-2</v>
      </c>
      <c r="AY566" s="94">
        <f t="shared" si="124"/>
        <v>-3.387337231011716E-2</v>
      </c>
      <c r="AZ566" s="7">
        <f t="shared" si="125"/>
        <v>7.0735611158292758E-3</v>
      </c>
    </row>
    <row r="567" spans="1:52" x14ac:dyDescent="0.25">
      <c r="A567" s="7">
        <v>565</v>
      </c>
      <c r="B567" s="82">
        <v>6165.41</v>
      </c>
      <c r="C567" s="43">
        <v>594.9</v>
      </c>
      <c r="D567" s="35">
        <v>338.2</v>
      </c>
      <c r="E567" s="41">
        <v>1125</v>
      </c>
      <c r="F567" s="36">
        <v>103.56</v>
      </c>
      <c r="G567" s="39">
        <v>141.41999999999999</v>
      </c>
      <c r="H567" s="45">
        <v>152.13999999999999</v>
      </c>
      <c r="I567" s="36">
        <v>104.14</v>
      </c>
      <c r="J567" s="36">
        <v>45.59</v>
      </c>
      <c r="K567" s="46">
        <v>118.81</v>
      </c>
      <c r="L567" s="36">
        <v>93.11</v>
      </c>
      <c r="M567" s="47">
        <v>49.03</v>
      </c>
      <c r="N567" s="33">
        <v>566</v>
      </c>
      <c r="O567" s="47">
        <v>24.1</v>
      </c>
      <c r="P567" s="33">
        <v>88.46</v>
      </c>
      <c r="Q567" s="47">
        <v>51.04</v>
      </c>
      <c r="R567" s="33">
        <v>9.9600000000000009</v>
      </c>
      <c r="S567" s="33">
        <v>112.05</v>
      </c>
      <c r="T567" s="33">
        <v>54.7</v>
      </c>
      <c r="U567" s="33">
        <v>11.07</v>
      </c>
      <c r="V567" s="56">
        <v>22.21</v>
      </c>
      <c r="W567" s="38">
        <v>22.21</v>
      </c>
      <c r="X567" s="36">
        <v>10.49</v>
      </c>
      <c r="Y567" s="41">
        <v>41.56</v>
      </c>
      <c r="Z567" s="45">
        <v>83.72</v>
      </c>
      <c r="AA567" s="39">
        <v>557.1</v>
      </c>
      <c r="AB567" s="36">
        <v>177.55</v>
      </c>
      <c r="AC567" s="36">
        <v>13.49</v>
      </c>
      <c r="AD567" s="41">
        <v>28.2</v>
      </c>
      <c r="AE567" s="39">
        <v>175</v>
      </c>
      <c r="AG567" s="86">
        <v>2022</v>
      </c>
      <c r="AH567" s="86"/>
      <c r="AI567" s="87">
        <f t="shared" si="116"/>
        <v>291.17333333333335</v>
      </c>
      <c r="AJ567" s="88">
        <f t="shared" si="117"/>
        <v>344.71333333333337</v>
      </c>
      <c r="AK567" s="89">
        <f t="shared" si="118"/>
        <v>226.01642857142855</v>
      </c>
      <c r="AL567" s="90">
        <f t="shared" si="119"/>
        <v>169.4762068965517</v>
      </c>
      <c r="AN567" s="86">
        <v>2022</v>
      </c>
      <c r="AO567" s="91">
        <f t="shared" si="112"/>
        <v>1.7492444363036812E-2</v>
      </c>
      <c r="AP567" s="92">
        <f t="shared" si="113"/>
        <v>1.975554567079893E-2</v>
      </c>
      <c r="AQ567" s="93">
        <f t="shared" si="114"/>
        <v>1.9789964699152757E-2</v>
      </c>
      <c r="AR567" s="94">
        <f t="shared" si="115"/>
        <v>1.7717877191590525E-2</v>
      </c>
      <c r="AS567" s="7">
        <f t="shared" si="120"/>
        <v>1.7259192819293421E-2</v>
      </c>
      <c r="AU567" s="86">
        <v>2022</v>
      </c>
      <c r="AV567" s="91">
        <f t="shared" si="121"/>
        <v>8.6952505225233231E-3</v>
      </c>
      <c r="AW567" s="92">
        <f t="shared" si="122"/>
        <v>4.0584100353412951E-3</v>
      </c>
      <c r="AX567" s="93">
        <f t="shared" si="123"/>
        <v>7.3444205325420807E-3</v>
      </c>
      <c r="AY567" s="94">
        <f t="shared" si="124"/>
        <v>7.1786023140387257E-3</v>
      </c>
      <c r="AZ567" s="7">
        <f t="shared" si="125"/>
        <v>-1.1352376133410175E-4</v>
      </c>
    </row>
    <row r="568" spans="1:52" x14ac:dyDescent="0.25">
      <c r="A568" s="7">
        <v>566</v>
      </c>
      <c r="B568" s="82">
        <v>6271.82</v>
      </c>
      <c r="C568" s="43">
        <v>598.70000000000005</v>
      </c>
      <c r="D568" s="35">
        <v>345.25</v>
      </c>
      <c r="E568" s="41">
        <v>1149.5</v>
      </c>
      <c r="F568" s="36">
        <v>104.56</v>
      </c>
      <c r="G568" s="39">
        <v>145.9</v>
      </c>
      <c r="H568" s="45">
        <v>158.47999999999999</v>
      </c>
      <c r="I568" s="36">
        <v>105.34</v>
      </c>
      <c r="J568" s="36">
        <v>45.75</v>
      </c>
      <c r="K568" s="46">
        <v>122.2</v>
      </c>
      <c r="L568" s="36">
        <v>92.45</v>
      </c>
      <c r="M568" s="47">
        <v>51.01</v>
      </c>
      <c r="N568" s="33">
        <v>576.5</v>
      </c>
      <c r="O568" s="47">
        <v>24.88</v>
      </c>
      <c r="P568" s="33">
        <v>91.47</v>
      </c>
      <c r="Q568" s="47">
        <v>53.1</v>
      </c>
      <c r="R568" s="33">
        <v>10.06</v>
      </c>
      <c r="S568" s="33">
        <v>109.65</v>
      </c>
      <c r="T568" s="33">
        <v>55.73</v>
      </c>
      <c r="U568" s="33">
        <v>11.43</v>
      </c>
      <c r="V568" s="56">
        <v>23.08</v>
      </c>
      <c r="W568" s="38">
        <v>23.08</v>
      </c>
      <c r="X568" s="36">
        <v>10.6</v>
      </c>
      <c r="Y568" s="41">
        <v>41.93</v>
      </c>
      <c r="Z568" s="45">
        <v>86.26</v>
      </c>
      <c r="AA568" s="39">
        <v>564.6</v>
      </c>
      <c r="AB568" s="36">
        <v>179.15</v>
      </c>
      <c r="AC568" s="36">
        <v>14.02</v>
      </c>
      <c r="AD568" s="41">
        <v>28.91</v>
      </c>
      <c r="AE568" s="39">
        <v>178.3</v>
      </c>
      <c r="AG568" s="86">
        <v>2022</v>
      </c>
      <c r="AH568" s="86"/>
      <c r="AI568" s="87">
        <f t="shared" si="116"/>
        <v>296.26666666666665</v>
      </c>
      <c r="AJ568" s="88">
        <f t="shared" si="117"/>
        <v>351.52333333333337</v>
      </c>
      <c r="AK568" s="89">
        <f t="shared" si="118"/>
        <v>230.4892857142857</v>
      </c>
      <c r="AL568" s="90">
        <f t="shared" si="119"/>
        <v>172.47896551724139</v>
      </c>
      <c r="AN568" s="86">
        <v>2022</v>
      </c>
      <c r="AO568" s="91">
        <f t="shared" si="112"/>
        <v>-6.491899189919036E-3</v>
      </c>
      <c r="AP568" s="92">
        <f t="shared" si="113"/>
        <v>-1.9387048749727531E-2</v>
      </c>
      <c r="AQ568" s="93">
        <f t="shared" si="114"/>
        <v>-1.6207756790678131E-2</v>
      </c>
      <c r="AR568" s="94">
        <f t="shared" si="115"/>
        <v>-1.298709087964771E-2</v>
      </c>
      <c r="AS568" s="7">
        <f t="shared" si="120"/>
        <v>-1.0486589219716052E-2</v>
      </c>
      <c r="AU568" s="86">
        <v>2022</v>
      </c>
      <c r="AV568" s="91">
        <f t="shared" si="121"/>
        <v>1.7492444363036812E-2</v>
      </c>
      <c r="AW568" s="92">
        <f t="shared" si="122"/>
        <v>1.975554567079893E-2</v>
      </c>
      <c r="AX568" s="93">
        <f t="shared" si="123"/>
        <v>1.9789964699152757E-2</v>
      </c>
      <c r="AY568" s="94">
        <f t="shared" si="124"/>
        <v>1.7717877191590525E-2</v>
      </c>
      <c r="AZ568" s="7">
        <f t="shared" si="125"/>
        <v>1.7259192819293421E-2</v>
      </c>
    </row>
    <row r="569" spans="1:52" x14ac:dyDescent="0.25">
      <c r="A569" s="7">
        <v>567</v>
      </c>
      <c r="B569" s="82">
        <v>6206.05</v>
      </c>
      <c r="C569" s="43">
        <v>590</v>
      </c>
      <c r="D569" s="35">
        <v>344</v>
      </c>
      <c r="E569" s="41">
        <v>1113.5</v>
      </c>
      <c r="F569" s="36">
        <v>103.12</v>
      </c>
      <c r="G569" s="39">
        <v>146.38</v>
      </c>
      <c r="H569" s="45">
        <v>155.88</v>
      </c>
      <c r="I569" s="36">
        <v>103.18</v>
      </c>
      <c r="J569" s="36">
        <v>45.76</v>
      </c>
      <c r="K569" s="46">
        <v>122.35</v>
      </c>
      <c r="L569" s="36">
        <v>93.47</v>
      </c>
      <c r="M569" s="47">
        <v>51.29</v>
      </c>
      <c r="N569" s="33">
        <v>568</v>
      </c>
      <c r="O569" s="47">
        <v>25.07</v>
      </c>
      <c r="P569" s="33">
        <v>91.32</v>
      </c>
      <c r="Q569" s="47">
        <v>52.76</v>
      </c>
      <c r="R569" s="33">
        <v>10.15</v>
      </c>
      <c r="S569" s="33">
        <v>111.45</v>
      </c>
      <c r="T569" s="33">
        <v>55.22</v>
      </c>
      <c r="U569" s="33">
        <v>11.53</v>
      </c>
      <c r="V569" s="56">
        <v>23.05</v>
      </c>
      <c r="W569" s="38">
        <v>23.05</v>
      </c>
      <c r="X569" s="36">
        <v>10.67</v>
      </c>
      <c r="Y569" s="41">
        <v>42.29</v>
      </c>
      <c r="Z569" s="45">
        <v>85.9</v>
      </c>
      <c r="AA569" s="39">
        <v>557.20000000000005</v>
      </c>
      <c r="AB569" s="36">
        <v>177.3</v>
      </c>
      <c r="AC569" s="36">
        <v>14.16</v>
      </c>
      <c r="AD569" s="41">
        <v>29.43</v>
      </c>
      <c r="AE569" s="39">
        <v>179.45</v>
      </c>
      <c r="AG569" s="86">
        <v>2022</v>
      </c>
      <c r="AH569" s="86"/>
      <c r="AI569" s="87">
        <f t="shared" si="116"/>
        <v>294.34333333333331</v>
      </c>
      <c r="AJ569" s="88">
        <f t="shared" si="117"/>
        <v>344.70833333333331</v>
      </c>
      <c r="AK569" s="89">
        <f t="shared" si="118"/>
        <v>226.75357142857143</v>
      </c>
      <c r="AL569" s="90">
        <f t="shared" si="119"/>
        <v>170.23896551724135</v>
      </c>
      <c r="AN569" s="86">
        <v>2022</v>
      </c>
      <c r="AO569" s="91">
        <f t="shared" si="112"/>
        <v>5.2535021460199657E-2</v>
      </c>
      <c r="AP569" s="92">
        <f t="shared" si="113"/>
        <v>6.4344252387283959E-2</v>
      </c>
      <c r="AQ569" s="93">
        <f t="shared" si="114"/>
        <v>6.0109306830889393E-2</v>
      </c>
      <c r="AR569" s="94">
        <f t="shared" si="115"/>
        <v>5.4138908187881939E-2</v>
      </c>
      <c r="AS569" s="7">
        <f t="shared" si="120"/>
        <v>4.4416335672448598E-2</v>
      </c>
      <c r="AU569" s="86">
        <v>2022</v>
      </c>
      <c r="AV569" s="91">
        <f t="shared" si="121"/>
        <v>-6.491899189919036E-3</v>
      </c>
      <c r="AW569" s="92">
        <f t="shared" si="122"/>
        <v>-1.9387048749727531E-2</v>
      </c>
      <c r="AX569" s="93">
        <f t="shared" si="123"/>
        <v>-1.6207756790678131E-2</v>
      </c>
      <c r="AY569" s="94">
        <f t="shared" si="124"/>
        <v>-1.298709087964771E-2</v>
      </c>
      <c r="AZ569" s="7">
        <f t="shared" si="125"/>
        <v>-1.0486589219716052E-2</v>
      </c>
    </row>
    <row r="570" spans="1:52" x14ac:dyDescent="0.25">
      <c r="A570" s="7">
        <v>568</v>
      </c>
      <c r="B570" s="82">
        <v>6481.7</v>
      </c>
      <c r="C570" s="43">
        <v>628.9</v>
      </c>
      <c r="D570" s="35">
        <v>359.95</v>
      </c>
      <c r="E570" s="41">
        <v>1197.5</v>
      </c>
      <c r="F570" s="36">
        <v>106.82</v>
      </c>
      <c r="G570" s="39">
        <v>153.52000000000001</v>
      </c>
      <c r="H570" s="45">
        <v>162.74</v>
      </c>
      <c r="I570" s="36">
        <v>108.04</v>
      </c>
      <c r="J570" s="36">
        <v>45.54</v>
      </c>
      <c r="K570" s="46">
        <v>124.79</v>
      </c>
      <c r="L570" s="36">
        <v>93.56</v>
      </c>
      <c r="M570" s="47">
        <v>54.35</v>
      </c>
      <c r="N570" s="33">
        <v>607</v>
      </c>
      <c r="O570" s="47">
        <v>25.56</v>
      </c>
      <c r="P570" s="33">
        <v>93.14</v>
      </c>
      <c r="Q570" s="47">
        <v>53.08</v>
      </c>
      <c r="R570" s="33">
        <v>10.84</v>
      </c>
      <c r="S570" s="33">
        <v>110.15</v>
      </c>
      <c r="T570" s="33">
        <v>58.21</v>
      </c>
      <c r="U570" s="33">
        <v>11.78</v>
      </c>
      <c r="V570" s="56">
        <v>25.16</v>
      </c>
      <c r="W570" s="38">
        <v>25.16</v>
      </c>
      <c r="X570" s="36">
        <v>10.59</v>
      </c>
      <c r="Y570" s="41">
        <v>43.72</v>
      </c>
      <c r="Z570" s="45">
        <v>89.46</v>
      </c>
      <c r="AA570" s="39">
        <v>588</v>
      </c>
      <c r="AB570" s="36">
        <v>183</v>
      </c>
      <c r="AC570" s="36">
        <v>15.06</v>
      </c>
      <c r="AD570" s="41">
        <v>30.69</v>
      </c>
      <c r="AE570" s="39">
        <v>187.9</v>
      </c>
      <c r="AG570" s="86">
        <v>2022</v>
      </c>
      <c r="AH570" s="86"/>
      <c r="AI570" s="87">
        <f t="shared" si="116"/>
        <v>309.80666666666667</v>
      </c>
      <c r="AJ570" s="88">
        <f t="shared" si="117"/>
        <v>366.88833333333332</v>
      </c>
      <c r="AK570" s="89">
        <f t="shared" si="118"/>
        <v>240.38357142857143</v>
      </c>
      <c r="AL570" s="90">
        <f t="shared" si="119"/>
        <v>179.45551724137928</v>
      </c>
      <c r="AN570" s="86">
        <v>2022</v>
      </c>
      <c r="AO570" s="91">
        <f t="shared" si="112"/>
        <v>8.4461276925394575E-3</v>
      </c>
      <c r="AP570" s="92">
        <f t="shared" si="113"/>
        <v>6.9866853220553011E-3</v>
      </c>
      <c r="AQ570" s="93">
        <f t="shared" si="114"/>
        <v>5.803225202578065E-3</v>
      </c>
      <c r="AR570" s="94">
        <f t="shared" si="115"/>
        <v>4.9959551978113479E-3</v>
      </c>
      <c r="AS570" s="7">
        <f t="shared" si="120"/>
        <v>7.5736303747473881E-3</v>
      </c>
      <c r="AU570" s="86">
        <v>2022</v>
      </c>
      <c r="AV570" s="91">
        <f t="shared" si="121"/>
        <v>5.2535021460199657E-2</v>
      </c>
      <c r="AW570" s="92">
        <f t="shared" si="122"/>
        <v>6.4344252387283959E-2</v>
      </c>
      <c r="AX570" s="93">
        <f t="shared" si="123"/>
        <v>6.0109306830889393E-2</v>
      </c>
      <c r="AY570" s="94">
        <f t="shared" si="124"/>
        <v>5.4138908187881939E-2</v>
      </c>
      <c r="AZ570" s="7">
        <f t="shared" si="125"/>
        <v>4.4416335672448598E-2</v>
      </c>
    </row>
    <row r="571" spans="1:52" x14ac:dyDescent="0.25">
      <c r="A571" s="7">
        <v>569</v>
      </c>
      <c r="B571" s="82">
        <v>6530.79</v>
      </c>
      <c r="C571" s="43">
        <v>629.79999999999995</v>
      </c>
      <c r="D571" s="35">
        <v>360.85</v>
      </c>
      <c r="E571" s="41">
        <v>1204.5</v>
      </c>
      <c r="F571" s="36">
        <v>107.24</v>
      </c>
      <c r="G571" s="39">
        <v>152.91999999999999</v>
      </c>
      <c r="H571" s="45">
        <v>164.78</v>
      </c>
      <c r="I571" s="36">
        <v>106.84</v>
      </c>
      <c r="J571" s="36">
        <v>46.01</v>
      </c>
      <c r="K571" s="46">
        <v>126.05</v>
      </c>
      <c r="L571" s="36">
        <v>94.51</v>
      </c>
      <c r="M571" s="47">
        <v>53.05</v>
      </c>
      <c r="N571" s="33">
        <v>605.5</v>
      </c>
      <c r="O571" s="47">
        <v>25.61</v>
      </c>
      <c r="P571" s="33">
        <v>93.41</v>
      </c>
      <c r="Q571" s="47">
        <v>53.48</v>
      </c>
      <c r="R571" s="33">
        <v>10.81</v>
      </c>
      <c r="S571" s="33">
        <v>112</v>
      </c>
      <c r="T571" s="33">
        <v>57.99</v>
      </c>
      <c r="U571" s="33">
        <v>12.09</v>
      </c>
      <c r="V571" s="56">
        <v>24.92</v>
      </c>
      <c r="W571" s="38">
        <v>24.92</v>
      </c>
      <c r="X571" s="36">
        <v>10.68</v>
      </c>
      <c r="Y571" s="41">
        <v>44.38</v>
      </c>
      <c r="Z571" s="45">
        <v>90.5</v>
      </c>
      <c r="AA571" s="39">
        <v>593.5</v>
      </c>
      <c r="AB571" s="36">
        <v>187.75</v>
      </c>
      <c r="AC571" s="36">
        <v>14.71</v>
      </c>
      <c r="AD571" s="41">
        <v>30.56</v>
      </c>
      <c r="AE571" s="39">
        <v>190.85</v>
      </c>
      <c r="AG571" s="86">
        <v>2022</v>
      </c>
      <c r="AH571" s="86"/>
      <c r="AI571" s="87">
        <f t="shared" si="116"/>
        <v>312.42333333333335</v>
      </c>
      <c r="AJ571" s="88">
        <f t="shared" si="117"/>
        <v>369.45166666666665</v>
      </c>
      <c r="AK571" s="89">
        <f t="shared" si="118"/>
        <v>241.77857142857144</v>
      </c>
      <c r="AL571" s="90">
        <f t="shared" si="119"/>
        <v>180.35206896551728</v>
      </c>
      <c r="AN571" s="86">
        <v>2022</v>
      </c>
      <c r="AO571" s="91">
        <f t="shared" si="112"/>
        <v>1.4318179393344396E-2</v>
      </c>
      <c r="AP571" s="92">
        <f t="shared" si="113"/>
        <v>1.264486558909394E-2</v>
      </c>
      <c r="AQ571" s="93">
        <f t="shared" si="114"/>
        <v>1.1317911902862731E-2</v>
      </c>
      <c r="AR571" s="94">
        <f t="shared" si="115"/>
        <v>9.3112896040500673E-3</v>
      </c>
      <c r="AS571" s="7">
        <f t="shared" si="120"/>
        <v>-4.7773699659612113E-3</v>
      </c>
      <c r="AU571" s="86">
        <v>2022</v>
      </c>
      <c r="AV571" s="91">
        <f t="shared" si="121"/>
        <v>8.4461276925394575E-3</v>
      </c>
      <c r="AW571" s="92">
        <f t="shared" si="122"/>
        <v>6.9866853220553011E-3</v>
      </c>
      <c r="AX571" s="93">
        <f t="shared" si="123"/>
        <v>5.803225202578065E-3</v>
      </c>
      <c r="AY571" s="94">
        <f t="shared" si="124"/>
        <v>4.9959551978113479E-3</v>
      </c>
      <c r="AZ571" s="7">
        <f t="shared" si="125"/>
        <v>7.5736303747473881E-3</v>
      </c>
    </row>
    <row r="572" spans="1:52" x14ac:dyDescent="0.25">
      <c r="A572" s="7">
        <v>570</v>
      </c>
      <c r="B572" s="82">
        <v>6499.59</v>
      </c>
      <c r="C572" s="43">
        <v>639.4</v>
      </c>
      <c r="D572" s="35">
        <v>362.7</v>
      </c>
      <c r="E572" s="41">
        <v>1218</v>
      </c>
      <c r="F572" s="36">
        <v>106.14</v>
      </c>
      <c r="G572" s="39">
        <v>151.04</v>
      </c>
      <c r="H572" s="45">
        <v>165.28</v>
      </c>
      <c r="I572" s="36">
        <v>106.54</v>
      </c>
      <c r="J572" s="36">
        <v>45.51</v>
      </c>
      <c r="K572" s="46">
        <v>126.07</v>
      </c>
      <c r="L572" s="36">
        <v>92.78</v>
      </c>
      <c r="M572" s="47">
        <v>53.35</v>
      </c>
      <c r="N572" s="33">
        <v>617</v>
      </c>
      <c r="O572" s="47">
        <v>25.48</v>
      </c>
      <c r="P572" s="33">
        <v>92.59</v>
      </c>
      <c r="Q572" s="47">
        <v>53.81</v>
      </c>
      <c r="R572" s="33">
        <v>10.89</v>
      </c>
      <c r="S572" s="33">
        <v>112.3</v>
      </c>
      <c r="T572" s="33">
        <v>57.77</v>
      </c>
      <c r="U572" s="33">
        <v>12.07</v>
      </c>
      <c r="V572" s="56">
        <v>24.5</v>
      </c>
      <c r="W572" s="38">
        <v>24.5</v>
      </c>
      <c r="X572" s="36">
        <v>10.54</v>
      </c>
      <c r="Y572" s="41">
        <v>45.55</v>
      </c>
      <c r="Z572" s="45">
        <v>90.58</v>
      </c>
      <c r="AA572" s="39">
        <v>604.5</v>
      </c>
      <c r="AB572" s="36">
        <v>189.7</v>
      </c>
      <c r="AC572" s="36">
        <v>14.67</v>
      </c>
      <c r="AD572" s="41">
        <v>30.5</v>
      </c>
      <c r="AE572" s="39">
        <v>195.15</v>
      </c>
      <c r="AG572" s="86">
        <v>2022</v>
      </c>
      <c r="AH572" s="86"/>
      <c r="AI572" s="87">
        <f t="shared" si="116"/>
        <v>316.89666666666665</v>
      </c>
      <c r="AJ572" s="88">
        <f t="shared" si="117"/>
        <v>374.12333333333339</v>
      </c>
      <c r="AK572" s="89">
        <f t="shared" si="118"/>
        <v>244.51500000000001</v>
      </c>
      <c r="AL572" s="90">
        <f t="shared" si="119"/>
        <v>182.03137931034482</v>
      </c>
      <c r="AN572" s="86">
        <v>2022</v>
      </c>
      <c r="AO572" s="91">
        <f t="shared" si="112"/>
        <v>-1.1034091028621148E-2</v>
      </c>
      <c r="AP572" s="92">
        <f t="shared" si="113"/>
        <v>-8.1746661083243587E-3</v>
      </c>
      <c r="AQ572" s="93">
        <f t="shared" si="114"/>
        <v>-8.2758580396762715E-3</v>
      </c>
      <c r="AR572" s="94">
        <f t="shared" si="115"/>
        <v>-7.8747317154487188E-3</v>
      </c>
      <c r="AS572" s="7">
        <f t="shared" si="120"/>
        <v>1.1459184348551149E-2</v>
      </c>
      <c r="AU572" s="86">
        <v>2022</v>
      </c>
      <c r="AV572" s="91">
        <f t="shared" si="121"/>
        <v>1.4318179393344396E-2</v>
      </c>
      <c r="AW572" s="92">
        <f t="shared" si="122"/>
        <v>1.264486558909394E-2</v>
      </c>
      <c r="AX572" s="93">
        <f t="shared" si="123"/>
        <v>1.1317911902862731E-2</v>
      </c>
      <c r="AY572" s="94">
        <f t="shared" si="124"/>
        <v>9.3112896040500673E-3</v>
      </c>
      <c r="AZ572" s="7">
        <f t="shared" si="125"/>
        <v>-4.7773699659612113E-3</v>
      </c>
    </row>
    <row r="573" spans="1:52" x14ac:dyDescent="0.25">
      <c r="A573" s="7">
        <v>571</v>
      </c>
      <c r="B573" s="82">
        <v>6574.07</v>
      </c>
      <c r="C573" s="43">
        <v>633.20000000000005</v>
      </c>
      <c r="D573" s="35">
        <v>355.15</v>
      </c>
      <c r="E573" s="41">
        <v>1211</v>
      </c>
      <c r="F573" s="36">
        <v>105.32</v>
      </c>
      <c r="G573" s="39">
        <v>150.69999999999999</v>
      </c>
      <c r="H573" s="45">
        <v>165.76</v>
      </c>
      <c r="I573" s="36">
        <v>103.56</v>
      </c>
      <c r="J573" s="36">
        <v>45.78</v>
      </c>
      <c r="K573" s="46">
        <v>125.01</v>
      </c>
      <c r="L573" s="36">
        <v>92.79</v>
      </c>
      <c r="M573" s="47">
        <v>52.71</v>
      </c>
      <c r="N573" s="33">
        <v>613</v>
      </c>
      <c r="O573" s="47">
        <v>25.54</v>
      </c>
      <c r="P573" s="33">
        <v>92.3</v>
      </c>
      <c r="Q573" s="47">
        <v>52.15</v>
      </c>
      <c r="R573" s="33">
        <v>10.89</v>
      </c>
      <c r="S573" s="33">
        <v>115.05</v>
      </c>
      <c r="T573" s="33">
        <v>56.89</v>
      </c>
      <c r="U573" s="33">
        <v>12.06</v>
      </c>
      <c r="V573" s="56">
        <v>24.48</v>
      </c>
      <c r="W573" s="38">
        <v>24.48</v>
      </c>
      <c r="X573" s="36">
        <v>10.64</v>
      </c>
      <c r="Y573" s="41">
        <v>44.81</v>
      </c>
      <c r="Z573" s="45">
        <v>89.64</v>
      </c>
      <c r="AA573" s="39">
        <v>595.70000000000005</v>
      </c>
      <c r="AB573" s="36">
        <v>189.95</v>
      </c>
      <c r="AC573" s="36">
        <v>14.6</v>
      </c>
      <c r="AD573" s="41">
        <v>30.38</v>
      </c>
      <c r="AE573" s="39">
        <v>193.8</v>
      </c>
      <c r="AG573" s="86">
        <v>2022</v>
      </c>
      <c r="AH573" s="86"/>
      <c r="AI573" s="87">
        <f t="shared" si="116"/>
        <v>313.40000000000003</v>
      </c>
      <c r="AJ573" s="88">
        <f t="shared" si="117"/>
        <v>371.06500000000005</v>
      </c>
      <c r="AK573" s="89">
        <f t="shared" si="118"/>
        <v>242.49142857142857</v>
      </c>
      <c r="AL573" s="90">
        <f t="shared" si="119"/>
        <v>180.59793103448277</v>
      </c>
      <c r="AN573" s="86">
        <v>2022</v>
      </c>
      <c r="AO573" s="91">
        <f t="shared" si="112"/>
        <v>3.0419059774515599E-3</v>
      </c>
      <c r="AP573" s="92">
        <f t="shared" si="113"/>
        <v>6.1444760351957624E-3</v>
      </c>
      <c r="AQ573" s="93">
        <f t="shared" si="114"/>
        <v>8.5511122631727696E-3</v>
      </c>
      <c r="AR573" s="94">
        <f t="shared" si="115"/>
        <v>9.2718822913920047E-3</v>
      </c>
      <c r="AS573" s="7">
        <f t="shared" si="120"/>
        <v>7.3622580836531183E-4</v>
      </c>
      <c r="AU573" s="86">
        <v>2022</v>
      </c>
      <c r="AV573" s="91">
        <f t="shared" si="121"/>
        <v>-1.1034091028621148E-2</v>
      </c>
      <c r="AW573" s="92">
        <f t="shared" si="122"/>
        <v>-8.1746661083243587E-3</v>
      </c>
      <c r="AX573" s="93">
        <f t="shared" si="123"/>
        <v>-8.2758580396762715E-3</v>
      </c>
      <c r="AY573" s="94">
        <f t="shared" si="124"/>
        <v>-7.8747317154487188E-3</v>
      </c>
      <c r="AZ573" s="7">
        <f t="shared" si="125"/>
        <v>1.1459184348551149E-2</v>
      </c>
    </row>
    <row r="574" spans="1:52" x14ac:dyDescent="0.25">
      <c r="A574" s="7">
        <v>572</v>
      </c>
      <c r="B574" s="82">
        <v>6578.91</v>
      </c>
      <c r="C574" s="43">
        <v>643.9</v>
      </c>
      <c r="D574" s="35">
        <v>363.35</v>
      </c>
      <c r="E574" s="41">
        <v>1221</v>
      </c>
      <c r="F574" s="36">
        <v>108.26</v>
      </c>
      <c r="G574" s="39">
        <v>152.86000000000001</v>
      </c>
      <c r="H574" s="45">
        <v>168.9</v>
      </c>
      <c r="I574" s="36">
        <v>104.94</v>
      </c>
      <c r="J574" s="36">
        <v>45.98</v>
      </c>
      <c r="K574" s="46">
        <v>124.58</v>
      </c>
      <c r="L574" s="36">
        <v>93.53</v>
      </c>
      <c r="M574" s="47">
        <v>53.6</v>
      </c>
      <c r="N574" s="33">
        <v>616</v>
      </c>
      <c r="O574" s="47">
        <v>26.01</v>
      </c>
      <c r="P574" s="33">
        <v>93.5</v>
      </c>
      <c r="Q574" s="47">
        <v>52.32</v>
      </c>
      <c r="R574" s="33">
        <v>11.05</v>
      </c>
      <c r="S574" s="33">
        <v>115.65</v>
      </c>
      <c r="T574" s="33">
        <v>57.88</v>
      </c>
      <c r="U574" s="33">
        <v>12.31</v>
      </c>
      <c r="V574" s="56">
        <v>24.83</v>
      </c>
      <c r="W574" s="38">
        <v>24.83</v>
      </c>
      <c r="X574" s="36">
        <v>10.69</v>
      </c>
      <c r="Y574" s="41">
        <v>45.2</v>
      </c>
      <c r="Z574" s="45">
        <v>89.7</v>
      </c>
      <c r="AA574" s="39">
        <v>596.70000000000005</v>
      </c>
      <c r="AB574" s="36">
        <v>189.2</v>
      </c>
      <c r="AC574" s="36">
        <v>14.82</v>
      </c>
      <c r="AD574" s="41">
        <v>30.81</v>
      </c>
      <c r="AE574" s="39">
        <v>193.5</v>
      </c>
      <c r="AG574" s="86">
        <v>2022</v>
      </c>
      <c r="AH574" s="86"/>
      <c r="AI574" s="87">
        <f t="shared" si="116"/>
        <v>314.35333333333335</v>
      </c>
      <c r="AJ574" s="88">
        <f t="shared" si="117"/>
        <v>373.34499999999997</v>
      </c>
      <c r="AK574" s="89">
        <f t="shared" si="118"/>
        <v>244.565</v>
      </c>
      <c r="AL574" s="90">
        <f t="shared" si="119"/>
        <v>182.27241379310342</v>
      </c>
      <c r="AN574" s="86">
        <v>2022</v>
      </c>
      <c r="AO574" s="91">
        <f t="shared" si="112"/>
        <v>-2.1515067970224729E-2</v>
      </c>
      <c r="AP574" s="92">
        <f t="shared" si="113"/>
        <v>-1.5963786845946727E-2</v>
      </c>
      <c r="AQ574" s="93">
        <f t="shared" si="114"/>
        <v>-1.6895888034440313E-2</v>
      </c>
      <c r="AR574" s="94">
        <f t="shared" si="115"/>
        <v>-1.6748330464064719E-2</v>
      </c>
      <c r="AS574" s="7">
        <f t="shared" si="120"/>
        <v>-2.9792169219520336E-3</v>
      </c>
      <c r="AU574" s="86">
        <v>2022</v>
      </c>
      <c r="AV574" s="91">
        <f t="shared" si="121"/>
        <v>3.0419059774515599E-3</v>
      </c>
      <c r="AW574" s="92">
        <f t="shared" si="122"/>
        <v>6.1444760351957624E-3</v>
      </c>
      <c r="AX574" s="93">
        <f t="shared" si="123"/>
        <v>8.5511122631727696E-3</v>
      </c>
      <c r="AY574" s="94">
        <f t="shared" si="124"/>
        <v>9.2718822913920047E-3</v>
      </c>
      <c r="AZ574" s="7">
        <f t="shared" si="125"/>
        <v>7.3622580836531183E-4</v>
      </c>
    </row>
    <row r="575" spans="1:52" x14ac:dyDescent="0.25">
      <c r="A575" s="7">
        <v>573</v>
      </c>
      <c r="B575" s="82">
        <v>6559.31</v>
      </c>
      <c r="C575" s="43">
        <v>624.29999999999995</v>
      </c>
      <c r="D575" s="35">
        <v>357.25</v>
      </c>
      <c r="E575" s="41">
        <v>1206</v>
      </c>
      <c r="F575" s="36">
        <v>107.24</v>
      </c>
      <c r="G575" s="39">
        <v>150.72</v>
      </c>
      <c r="H575" s="45">
        <v>167.88</v>
      </c>
      <c r="I575" s="36">
        <v>104.32</v>
      </c>
      <c r="J575" s="36">
        <v>46.34</v>
      </c>
      <c r="K575" s="46">
        <v>127.45</v>
      </c>
      <c r="L575" s="36">
        <v>93.11</v>
      </c>
      <c r="M575" s="47">
        <v>52.23</v>
      </c>
      <c r="N575" s="33">
        <v>598</v>
      </c>
      <c r="O575" s="47">
        <v>25.72</v>
      </c>
      <c r="P575" s="33">
        <v>91.92</v>
      </c>
      <c r="Q575" s="47">
        <v>51.72</v>
      </c>
      <c r="R575" s="33">
        <v>10.85</v>
      </c>
      <c r="S575" s="33">
        <v>116</v>
      </c>
      <c r="T575" s="33">
        <v>56.75</v>
      </c>
      <c r="U575" s="33">
        <v>11.98</v>
      </c>
      <c r="V575" s="56">
        <v>24.37</v>
      </c>
      <c r="W575" s="38">
        <v>24.37</v>
      </c>
      <c r="X575" s="36">
        <v>10.69</v>
      </c>
      <c r="Y575" s="41">
        <v>45.11</v>
      </c>
      <c r="Z575" s="45">
        <v>88.08</v>
      </c>
      <c r="AA575" s="39">
        <v>580.79999999999995</v>
      </c>
      <c r="AB575" s="36">
        <v>187.9</v>
      </c>
      <c r="AC575" s="36">
        <v>14.59</v>
      </c>
      <c r="AD575" s="41">
        <v>30.43</v>
      </c>
      <c r="AE575" s="39">
        <v>191.25</v>
      </c>
      <c r="AG575" s="86">
        <v>2022</v>
      </c>
      <c r="AH575" s="86"/>
      <c r="AI575" s="87">
        <f t="shared" si="116"/>
        <v>307.58999999999997</v>
      </c>
      <c r="AJ575" s="88">
        <f t="shared" si="117"/>
        <v>367.38499999999999</v>
      </c>
      <c r="AK575" s="89">
        <f t="shared" si="118"/>
        <v>240.4328571428571</v>
      </c>
      <c r="AL575" s="90">
        <f t="shared" si="119"/>
        <v>179.21965517241378</v>
      </c>
      <c r="AN575" s="86">
        <v>2022</v>
      </c>
      <c r="AO575" s="91">
        <f t="shared" si="112"/>
        <v>-5.4943268636819826E-3</v>
      </c>
      <c r="AP575" s="92">
        <f t="shared" si="113"/>
        <v>-3.4704737536917244E-3</v>
      </c>
      <c r="AQ575" s="93">
        <f t="shared" si="114"/>
        <v>-2.5816533276292169E-3</v>
      </c>
      <c r="AR575" s="94">
        <f t="shared" si="115"/>
        <v>-4.2771632575705505E-3</v>
      </c>
      <c r="AS575" s="7">
        <f t="shared" si="120"/>
        <v>-2.7426665304735847E-3</v>
      </c>
      <c r="AU575" s="86">
        <v>2022</v>
      </c>
      <c r="AV575" s="91">
        <f t="shared" si="121"/>
        <v>-2.1515067970224729E-2</v>
      </c>
      <c r="AW575" s="92">
        <f t="shared" si="122"/>
        <v>-1.5963786845946727E-2</v>
      </c>
      <c r="AX575" s="93">
        <f t="shared" si="123"/>
        <v>-1.6895888034440313E-2</v>
      </c>
      <c r="AY575" s="94">
        <f t="shared" si="124"/>
        <v>-1.6748330464064719E-2</v>
      </c>
      <c r="AZ575" s="7">
        <f t="shared" si="125"/>
        <v>-2.9792169219520336E-3</v>
      </c>
    </row>
    <row r="576" spans="1:52" x14ac:dyDescent="0.25">
      <c r="A576" s="7">
        <v>574</v>
      </c>
      <c r="B576" s="82">
        <v>6541.32</v>
      </c>
      <c r="C576" s="43">
        <v>624.70000000000005</v>
      </c>
      <c r="D576" s="35">
        <v>349.9</v>
      </c>
      <c r="E576" s="41">
        <v>1204</v>
      </c>
      <c r="F576" s="36">
        <v>107.4</v>
      </c>
      <c r="G576" s="39">
        <v>150.80000000000001</v>
      </c>
      <c r="H576" s="45">
        <v>167.36</v>
      </c>
      <c r="I576" s="36">
        <v>104.56</v>
      </c>
      <c r="J576" s="36">
        <v>46.69</v>
      </c>
      <c r="K576" s="46">
        <v>130.12</v>
      </c>
      <c r="L576" s="36">
        <v>92.68</v>
      </c>
      <c r="M576" s="47">
        <v>51.1</v>
      </c>
      <c r="N576" s="33">
        <v>593.5</v>
      </c>
      <c r="O576" s="47">
        <v>25.67</v>
      </c>
      <c r="P576" s="33">
        <v>91.53</v>
      </c>
      <c r="Q576" s="47">
        <v>51.51</v>
      </c>
      <c r="R576" s="33">
        <v>10.67</v>
      </c>
      <c r="S576" s="33">
        <v>118</v>
      </c>
      <c r="T576" s="33">
        <v>55.42</v>
      </c>
      <c r="U576" s="33">
        <v>11.81</v>
      </c>
      <c r="V576" s="56">
        <v>24.09</v>
      </c>
      <c r="W576" s="38">
        <v>24.09</v>
      </c>
      <c r="X576" s="36">
        <v>10.71</v>
      </c>
      <c r="Y576" s="41">
        <v>45.07</v>
      </c>
      <c r="Z576" s="45">
        <v>86.16</v>
      </c>
      <c r="AA576" s="39">
        <v>577.20000000000005</v>
      </c>
      <c r="AB576" s="36">
        <v>186.4</v>
      </c>
      <c r="AC576" s="36">
        <v>14.41</v>
      </c>
      <c r="AD576" s="41">
        <v>29.89</v>
      </c>
      <c r="AE576" s="39">
        <v>189.7</v>
      </c>
      <c r="AG576" s="86">
        <v>2022</v>
      </c>
      <c r="AH576" s="86"/>
      <c r="AI576" s="87">
        <f t="shared" si="116"/>
        <v>305.90000000000003</v>
      </c>
      <c r="AJ576" s="88">
        <f t="shared" si="117"/>
        <v>366.10999999999996</v>
      </c>
      <c r="AK576" s="89">
        <f t="shared" si="118"/>
        <v>239.81214285714285</v>
      </c>
      <c r="AL576" s="90">
        <f t="shared" si="119"/>
        <v>178.45310344827587</v>
      </c>
      <c r="AN576" s="86">
        <v>2022</v>
      </c>
      <c r="AO576" s="91">
        <f t="shared" si="112"/>
        <v>2.9203443391084007E-3</v>
      </c>
      <c r="AP576" s="92">
        <f t="shared" si="113"/>
        <v>1.0183642438975746E-2</v>
      </c>
      <c r="AQ576" s="93">
        <f t="shared" si="114"/>
        <v>5.1379502408135111E-3</v>
      </c>
      <c r="AR576" s="94">
        <f t="shared" si="115"/>
        <v>4.7786146848201238E-3</v>
      </c>
      <c r="AS576" s="7">
        <f t="shared" si="120"/>
        <v>-3.8524334537975931E-4</v>
      </c>
      <c r="AU576" s="86">
        <v>2022</v>
      </c>
      <c r="AV576" s="91">
        <f t="shared" si="121"/>
        <v>-5.4943268636819826E-3</v>
      </c>
      <c r="AW576" s="92">
        <f t="shared" si="122"/>
        <v>-3.4704737536917244E-3</v>
      </c>
      <c r="AX576" s="93">
        <f t="shared" si="123"/>
        <v>-2.5816533276292169E-3</v>
      </c>
      <c r="AY576" s="94">
        <f t="shared" si="124"/>
        <v>-4.2771632575705505E-3</v>
      </c>
      <c r="AZ576" s="7">
        <f t="shared" si="125"/>
        <v>-2.7426665304735847E-3</v>
      </c>
    </row>
    <row r="577" spans="1:52" x14ac:dyDescent="0.25">
      <c r="A577" s="7">
        <v>575</v>
      </c>
      <c r="B577" s="82">
        <v>6538.8</v>
      </c>
      <c r="C577" s="43">
        <v>626</v>
      </c>
      <c r="D577" s="35">
        <v>349.35</v>
      </c>
      <c r="E577" s="41">
        <v>1224</v>
      </c>
      <c r="F577" s="36">
        <v>107.54</v>
      </c>
      <c r="G577" s="39">
        <v>145.88</v>
      </c>
      <c r="H577" s="45">
        <v>163.88</v>
      </c>
      <c r="I577" s="36">
        <v>104.46</v>
      </c>
      <c r="J577" s="36">
        <v>47.6</v>
      </c>
      <c r="K577" s="46">
        <v>130.41</v>
      </c>
      <c r="L577" s="36">
        <v>92.61</v>
      </c>
      <c r="M577" s="47">
        <v>50</v>
      </c>
      <c r="N577" s="33">
        <v>598</v>
      </c>
      <c r="O577" s="47">
        <v>25.72</v>
      </c>
      <c r="P577" s="33">
        <v>91.74</v>
      </c>
      <c r="Q577" s="47">
        <v>50.97</v>
      </c>
      <c r="R577" s="33">
        <v>10.68</v>
      </c>
      <c r="S577" s="33">
        <v>120.3</v>
      </c>
      <c r="T577" s="33">
        <v>54.86</v>
      </c>
      <c r="U577" s="33">
        <v>11.8</v>
      </c>
      <c r="V577" s="56">
        <v>23.77</v>
      </c>
      <c r="W577" s="38">
        <v>23.77</v>
      </c>
      <c r="X577" s="36">
        <v>10.8</v>
      </c>
      <c r="Y577" s="41">
        <v>44.74</v>
      </c>
      <c r="Z577" s="45">
        <v>84.84</v>
      </c>
      <c r="AA577" s="39">
        <v>582.29999999999995</v>
      </c>
      <c r="AB577" s="36">
        <v>187.3</v>
      </c>
      <c r="AC577" s="36">
        <v>14.44</v>
      </c>
      <c r="AD577" s="41">
        <v>29.91</v>
      </c>
      <c r="AE577" s="39">
        <v>192.2</v>
      </c>
      <c r="AG577" s="86">
        <v>2022</v>
      </c>
      <c r="AH577" s="86"/>
      <c r="AI577" s="87">
        <f t="shared" si="116"/>
        <v>306.79333333333329</v>
      </c>
      <c r="AJ577" s="88">
        <f t="shared" si="117"/>
        <v>369.83833333333337</v>
      </c>
      <c r="AK577" s="89">
        <f t="shared" si="118"/>
        <v>241.04428571428571</v>
      </c>
      <c r="AL577" s="90">
        <f t="shared" si="119"/>
        <v>179.30586206896552</v>
      </c>
      <c r="AN577" s="86">
        <v>2022</v>
      </c>
      <c r="AO577" s="91">
        <f t="shared" si="112"/>
        <v>7.1926812838176831E-3</v>
      </c>
      <c r="AP577" s="92">
        <f t="shared" si="113"/>
        <v>9.5672433450652451E-3</v>
      </c>
      <c r="AQ577" s="93">
        <f t="shared" si="114"/>
        <v>1.0306345603357017E-2</v>
      </c>
      <c r="AR577" s="94">
        <f t="shared" si="115"/>
        <v>9.190614380744257E-3</v>
      </c>
      <c r="AS577" s="7">
        <f t="shared" si="120"/>
        <v>5.0789135621214952E-3</v>
      </c>
      <c r="AU577" s="86">
        <v>2022</v>
      </c>
      <c r="AV577" s="91">
        <f t="shared" si="121"/>
        <v>2.9203443391084007E-3</v>
      </c>
      <c r="AW577" s="92">
        <f t="shared" si="122"/>
        <v>1.0183642438975746E-2</v>
      </c>
      <c r="AX577" s="93">
        <f t="shared" si="123"/>
        <v>5.1379502408135111E-3</v>
      </c>
      <c r="AY577" s="94">
        <f t="shared" si="124"/>
        <v>4.7786146848201238E-3</v>
      </c>
      <c r="AZ577" s="7">
        <f t="shared" si="125"/>
        <v>-3.8524334537975931E-4</v>
      </c>
    </row>
    <row r="578" spans="1:52" x14ac:dyDescent="0.25">
      <c r="A578" s="7">
        <v>576</v>
      </c>
      <c r="B578" s="82">
        <v>6572.01</v>
      </c>
      <c r="C578" s="43">
        <v>635.70000000000005</v>
      </c>
      <c r="D578" s="35">
        <v>353.55</v>
      </c>
      <c r="E578" s="41">
        <v>1238.5</v>
      </c>
      <c r="F578" s="36">
        <v>107.7</v>
      </c>
      <c r="G578" s="39">
        <v>148.4</v>
      </c>
      <c r="H578" s="45">
        <v>163.82</v>
      </c>
      <c r="I578" s="36">
        <v>103.62</v>
      </c>
      <c r="J578" s="36">
        <v>46.69</v>
      </c>
      <c r="K578" s="46">
        <v>131.09</v>
      </c>
      <c r="L578" s="36">
        <v>93.59</v>
      </c>
      <c r="M578" s="47">
        <v>51.07</v>
      </c>
      <c r="N578" s="33">
        <v>606</v>
      </c>
      <c r="O578" s="47">
        <v>25.87</v>
      </c>
      <c r="P578" s="33">
        <v>92.1</v>
      </c>
      <c r="Q578" s="47">
        <v>51</v>
      </c>
      <c r="R578" s="33">
        <v>10.74</v>
      </c>
      <c r="S578" s="33">
        <v>117.95</v>
      </c>
      <c r="T578" s="33">
        <v>55.64</v>
      </c>
      <c r="U578" s="33">
        <v>11.83</v>
      </c>
      <c r="V578" s="56">
        <v>24.01</v>
      </c>
      <c r="W578" s="38">
        <v>24.01</v>
      </c>
      <c r="X578" s="36">
        <v>10.84</v>
      </c>
      <c r="Y578" s="41">
        <v>44.66</v>
      </c>
      <c r="Z578" s="45">
        <v>86.58</v>
      </c>
      <c r="AA578" s="39">
        <v>584.29999999999995</v>
      </c>
      <c r="AB578" s="36">
        <v>189.55</v>
      </c>
      <c r="AC578" s="36">
        <v>14.45</v>
      </c>
      <c r="AD578" s="41">
        <v>30.1</v>
      </c>
      <c r="AE578" s="39">
        <v>194.3</v>
      </c>
      <c r="AG578" s="86">
        <v>2022</v>
      </c>
      <c r="AH578" s="86"/>
      <c r="AI578" s="87">
        <f t="shared" si="116"/>
        <v>309</v>
      </c>
      <c r="AJ578" s="88">
        <f t="shared" si="117"/>
        <v>373.37666666666672</v>
      </c>
      <c r="AK578" s="89">
        <f t="shared" si="118"/>
        <v>243.52857142857147</v>
      </c>
      <c r="AL578" s="90">
        <f t="shared" si="119"/>
        <v>180.95379310344831</v>
      </c>
      <c r="AN578" s="86">
        <v>2022</v>
      </c>
      <c r="AO578" s="91">
        <f t="shared" si="112"/>
        <v>3.1240560949298914E-2</v>
      </c>
      <c r="AP578" s="92">
        <f t="shared" si="113"/>
        <v>4.4843009293564148E-2</v>
      </c>
      <c r="AQ578" s="93">
        <f t="shared" si="114"/>
        <v>4.5142840382472037E-2</v>
      </c>
      <c r="AR578" s="94">
        <f t="shared" si="115"/>
        <v>4.1612833148488723E-2</v>
      </c>
      <c r="AS578" s="7">
        <f t="shared" si="120"/>
        <v>1.3202962259643477E-2</v>
      </c>
      <c r="AU578" s="86">
        <v>2022</v>
      </c>
      <c r="AV578" s="91">
        <f t="shared" si="121"/>
        <v>7.1926812838176831E-3</v>
      </c>
      <c r="AW578" s="92">
        <f t="shared" si="122"/>
        <v>9.5672433450652451E-3</v>
      </c>
      <c r="AX578" s="93">
        <f t="shared" si="123"/>
        <v>1.0306345603357017E-2</v>
      </c>
      <c r="AY578" s="94">
        <f t="shared" si="124"/>
        <v>9.190614380744257E-3</v>
      </c>
      <c r="AZ578" s="7">
        <f t="shared" si="125"/>
        <v>5.0789135621214952E-3</v>
      </c>
    </row>
    <row r="579" spans="1:52" x14ac:dyDescent="0.25">
      <c r="A579" s="7">
        <v>577</v>
      </c>
      <c r="B579" s="82">
        <v>6658.78</v>
      </c>
      <c r="C579" s="43">
        <v>671.8</v>
      </c>
      <c r="D579" s="35">
        <v>369.25</v>
      </c>
      <c r="E579" s="41">
        <v>1307</v>
      </c>
      <c r="F579" s="36">
        <v>113.56</v>
      </c>
      <c r="G579" s="39">
        <v>154.76</v>
      </c>
      <c r="H579" s="45">
        <v>171.7</v>
      </c>
      <c r="I579" s="36">
        <v>110.12</v>
      </c>
      <c r="J579" s="36">
        <v>45.81</v>
      </c>
      <c r="K579" s="46">
        <v>131.38999999999999</v>
      </c>
      <c r="L579" s="36">
        <v>91.5</v>
      </c>
      <c r="M579" s="47">
        <v>54.34</v>
      </c>
      <c r="N579" s="33">
        <v>638.5</v>
      </c>
      <c r="O579" s="47">
        <v>26.81</v>
      </c>
      <c r="P579" s="33">
        <v>95.35</v>
      </c>
      <c r="Q579" s="47">
        <v>51.84</v>
      </c>
      <c r="R579" s="33">
        <v>11.34</v>
      </c>
      <c r="S579" s="33">
        <v>112.05</v>
      </c>
      <c r="T579" s="33">
        <v>57.92</v>
      </c>
      <c r="U579" s="33">
        <v>12.09</v>
      </c>
      <c r="V579" s="56">
        <v>26.01</v>
      </c>
      <c r="W579" s="38">
        <v>26.01</v>
      </c>
      <c r="X579" s="36">
        <v>10.77</v>
      </c>
      <c r="Y579" s="41">
        <v>46.03</v>
      </c>
      <c r="Z579" s="45">
        <v>88.7</v>
      </c>
      <c r="AA579" s="39">
        <v>599.9</v>
      </c>
      <c r="AB579" s="36">
        <v>193.05</v>
      </c>
      <c r="AC579" s="36">
        <v>15.4</v>
      </c>
      <c r="AD579" s="41">
        <v>31.73</v>
      </c>
      <c r="AE579" s="39">
        <v>201.3</v>
      </c>
      <c r="AG579" s="86">
        <v>2022</v>
      </c>
      <c r="AH579" s="86"/>
      <c r="AI579" s="87">
        <f t="shared" si="116"/>
        <v>318.65333333333336</v>
      </c>
      <c r="AJ579" s="88">
        <f t="shared" si="117"/>
        <v>390.12000000000006</v>
      </c>
      <c r="AK579" s="89">
        <f t="shared" si="118"/>
        <v>254.52214285714291</v>
      </c>
      <c r="AL579" s="90">
        <f t="shared" si="119"/>
        <v>188.48379310344825</v>
      </c>
      <c r="AN579" s="86">
        <v>2022</v>
      </c>
      <c r="AO579" s="91">
        <f t="shared" ref="AO579:AO642" si="126">(AI580-AI579)/AI579</f>
        <v>-1.7343821917235311E-2</v>
      </c>
      <c r="AP579" s="92">
        <f t="shared" ref="AP579:AP642" si="127">(AJ580-AJ579)/AJ579</f>
        <v>-9.3518233705867718E-3</v>
      </c>
      <c r="AQ579" s="93">
        <f t="shared" ref="AQ579:AQ642" si="128">(AK580-AK579)/AK579</f>
        <v>-1.0897171450140629E-2</v>
      </c>
      <c r="AR579" s="94">
        <f t="shared" ref="AR579:AR642" si="129">(AL580-AL579)/AL579</f>
        <v>-1.0067635925891126E-2</v>
      </c>
      <c r="AS579" s="7">
        <f t="shared" si="120"/>
        <v>7.0448340386677225E-3</v>
      </c>
      <c r="AU579" s="86">
        <v>2022</v>
      </c>
      <c r="AV579" s="91">
        <f t="shared" si="121"/>
        <v>3.1240560949298914E-2</v>
      </c>
      <c r="AW579" s="92">
        <f t="shared" si="122"/>
        <v>4.4843009293564148E-2</v>
      </c>
      <c r="AX579" s="93">
        <f t="shared" si="123"/>
        <v>4.5142840382472037E-2</v>
      </c>
      <c r="AY579" s="94">
        <f t="shared" si="124"/>
        <v>4.1612833148488723E-2</v>
      </c>
      <c r="AZ579" s="7">
        <f t="shared" si="125"/>
        <v>1.3202962259643477E-2</v>
      </c>
    </row>
    <row r="580" spans="1:52" x14ac:dyDescent="0.25">
      <c r="A580" s="7">
        <v>578</v>
      </c>
      <c r="B580" s="82">
        <v>6705.69</v>
      </c>
      <c r="C580" s="43">
        <v>660.5</v>
      </c>
      <c r="D580" s="35">
        <v>366.65</v>
      </c>
      <c r="E580" s="41">
        <v>1303</v>
      </c>
      <c r="F580" s="36">
        <v>111.36</v>
      </c>
      <c r="G580" s="39">
        <v>152.68</v>
      </c>
      <c r="H580" s="45">
        <v>170.88</v>
      </c>
      <c r="I580" s="36">
        <v>108.04</v>
      </c>
      <c r="J580" s="36">
        <v>46.97</v>
      </c>
      <c r="K580" s="46">
        <v>131.74</v>
      </c>
      <c r="L580" s="36">
        <v>93.07</v>
      </c>
      <c r="M580" s="47">
        <v>53.08</v>
      </c>
      <c r="N580" s="33">
        <v>625.5</v>
      </c>
      <c r="O580" s="47">
        <v>26.53</v>
      </c>
      <c r="P580" s="33">
        <v>93.73</v>
      </c>
      <c r="Q580" s="47">
        <v>50.81</v>
      </c>
      <c r="R580" s="33">
        <v>11.14</v>
      </c>
      <c r="S580" s="33">
        <v>114.25</v>
      </c>
      <c r="T580" s="33">
        <v>55.45</v>
      </c>
      <c r="U580" s="33">
        <v>12.07</v>
      </c>
      <c r="V580" s="56">
        <v>25.37</v>
      </c>
      <c r="W580" s="38">
        <v>25.37</v>
      </c>
      <c r="X580" s="36">
        <v>10.76</v>
      </c>
      <c r="Y580" s="41">
        <v>45.64</v>
      </c>
      <c r="Z580" s="45">
        <v>86.74</v>
      </c>
      <c r="AA580" s="39">
        <v>586.4</v>
      </c>
      <c r="AB580" s="36">
        <v>197</v>
      </c>
      <c r="AC580" s="36">
        <v>15.16</v>
      </c>
      <c r="AD580" s="41">
        <v>30.81</v>
      </c>
      <c r="AE580" s="39">
        <v>200.3</v>
      </c>
      <c r="AG580" s="86">
        <v>2022</v>
      </c>
      <c r="AH580" s="86"/>
      <c r="AI580" s="87">
        <f t="shared" ref="AI580:AI643" si="130">AVERAGE(G580,AA580,AE580)</f>
        <v>313.12666666666661</v>
      </c>
      <c r="AJ580" s="88">
        <f t="shared" ref="AJ580:AJ643" si="131">AVERAGE(E580,Y580,AD580,G580,AA580,AE580)</f>
        <v>386.47166666666675</v>
      </c>
      <c r="AK580" s="89">
        <f t="shared" ref="AK580:AK643" si="132">AVERAGE(Z580,V580,Q580,O580,M580,K580,H580,C580,E580,Y580,AD580,G580,AA580,AE580)</f>
        <v>251.74857142857144</v>
      </c>
      <c r="AL580" s="90">
        <f t="shared" ref="AL580:AL643" si="133">AVERAGE(AC580,AB580,X580,W580,U580,T580,S580,R580,P580,N580,L580,J580,I580,F580,D580,Z580,V580,Q580,O580,M580,K580,H580,C580,E580,Y580,AD580,G580,AA580,AE580)</f>
        <v>186.58620689655174</v>
      </c>
      <c r="AN580" s="86">
        <v>2022</v>
      </c>
      <c r="AO580" s="91">
        <f t="shared" si="126"/>
        <v>-9.6020779663180105E-3</v>
      </c>
      <c r="AP580" s="92">
        <f t="shared" si="127"/>
        <v>-9.2762298227986595E-3</v>
      </c>
      <c r="AQ580" s="93">
        <f t="shared" si="128"/>
        <v>-1.1561989286363004E-2</v>
      </c>
      <c r="AR580" s="94">
        <f t="shared" si="129"/>
        <v>-1.0343744224727594E-2</v>
      </c>
      <c r="AS580" s="7">
        <f t="shared" ref="AS580:AS643" si="134">(B581-B580)/B580</f>
        <v>-7.0015166224504594E-3</v>
      </c>
      <c r="AU580" s="86">
        <v>2022</v>
      </c>
      <c r="AV580" s="91">
        <f t="shared" ref="AV580:AV643" si="135">(AI580-AI579)/AI579</f>
        <v>-1.7343821917235311E-2</v>
      </c>
      <c r="AW580" s="92">
        <f t="shared" ref="AW580:AW643" si="136">(AJ580-AJ579)/AJ579</f>
        <v>-9.3518233705867718E-3</v>
      </c>
      <c r="AX580" s="93">
        <f t="shared" ref="AX580:AX643" si="137">(AK580-AK579)/AK579</f>
        <v>-1.0897171450140629E-2</v>
      </c>
      <c r="AY580" s="94">
        <f t="shared" ref="AY580:AY643" si="138">(AL580-AL579)/AL579</f>
        <v>-1.0067635925891126E-2</v>
      </c>
      <c r="AZ580" s="7">
        <f t="shared" ref="AZ580:AZ643" si="139">(B580-B579)/B579</f>
        <v>7.0448340386677225E-3</v>
      </c>
    </row>
    <row r="581" spans="1:52" x14ac:dyDescent="0.25">
      <c r="A581" s="7">
        <v>579</v>
      </c>
      <c r="B581" s="82">
        <v>6658.74</v>
      </c>
      <c r="C581" s="43">
        <v>649.4</v>
      </c>
      <c r="D581" s="35">
        <v>363.85</v>
      </c>
      <c r="E581" s="41">
        <v>1291.5</v>
      </c>
      <c r="F581" s="36">
        <v>110.36</v>
      </c>
      <c r="G581" s="39">
        <v>152.16</v>
      </c>
      <c r="H581" s="45">
        <v>166.3</v>
      </c>
      <c r="I581" s="36">
        <v>107.26</v>
      </c>
      <c r="J581" s="36">
        <v>46.03</v>
      </c>
      <c r="K581" s="46">
        <v>131.34</v>
      </c>
      <c r="L581" s="36">
        <v>92.01</v>
      </c>
      <c r="M581" s="47">
        <v>51.93</v>
      </c>
      <c r="N581" s="33">
        <v>618.5</v>
      </c>
      <c r="O581" s="47">
        <v>26.57</v>
      </c>
      <c r="P581" s="33">
        <v>92.99</v>
      </c>
      <c r="Q581" s="47">
        <v>50.03</v>
      </c>
      <c r="R581" s="33">
        <v>10.89</v>
      </c>
      <c r="S581" s="33">
        <v>113.95</v>
      </c>
      <c r="T581" s="33">
        <v>54.27</v>
      </c>
      <c r="U581" s="33">
        <v>11.93</v>
      </c>
      <c r="V581" s="56">
        <v>24.46</v>
      </c>
      <c r="W581" s="38">
        <v>24.46</v>
      </c>
      <c r="X581" s="36">
        <v>10.7</v>
      </c>
      <c r="Y581" s="41">
        <v>44.72</v>
      </c>
      <c r="Z581" s="45">
        <v>86.38</v>
      </c>
      <c r="AA581" s="39">
        <v>575.70000000000005</v>
      </c>
      <c r="AB581" s="36">
        <v>199.3</v>
      </c>
      <c r="AC581" s="36">
        <v>14.8</v>
      </c>
      <c r="AD581" s="41">
        <v>30.74</v>
      </c>
      <c r="AE581" s="39">
        <v>202.5</v>
      </c>
      <c r="AG581" s="86">
        <v>2022</v>
      </c>
      <c r="AH581" s="86"/>
      <c r="AI581" s="87">
        <f t="shared" si="130"/>
        <v>310.12</v>
      </c>
      <c r="AJ581" s="88">
        <f t="shared" si="131"/>
        <v>382.88666666666671</v>
      </c>
      <c r="AK581" s="89">
        <f t="shared" si="132"/>
        <v>248.8378571428571</v>
      </c>
      <c r="AL581" s="90">
        <f t="shared" si="133"/>
        <v>184.65620689655171</v>
      </c>
      <c r="AN581" s="86">
        <v>2022</v>
      </c>
      <c r="AO581" s="91">
        <f t="shared" si="126"/>
        <v>-8.9212777849445135E-4</v>
      </c>
      <c r="AP581" s="92">
        <f t="shared" si="127"/>
        <v>-9.6199049327043516E-3</v>
      </c>
      <c r="AQ581" s="93">
        <f t="shared" si="128"/>
        <v>-6.0854314197710735E-3</v>
      </c>
      <c r="AR581" s="94">
        <f t="shared" si="129"/>
        <v>-2.7189390162144183E-3</v>
      </c>
      <c r="AS581" s="7">
        <f t="shared" si="134"/>
        <v>-3.5246908574293853E-3</v>
      </c>
      <c r="AU581" s="86">
        <v>2022</v>
      </c>
      <c r="AV581" s="91">
        <f t="shared" si="135"/>
        <v>-9.6020779663180105E-3</v>
      </c>
      <c r="AW581" s="92">
        <f t="shared" si="136"/>
        <v>-9.2762298227986595E-3</v>
      </c>
      <c r="AX581" s="93">
        <f t="shared" si="137"/>
        <v>-1.1561989286363004E-2</v>
      </c>
      <c r="AY581" s="94">
        <f t="shared" si="138"/>
        <v>-1.0343744224727594E-2</v>
      </c>
      <c r="AZ581" s="7">
        <f t="shared" si="139"/>
        <v>-7.0015166224504594E-3</v>
      </c>
    </row>
    <row r="582" spans="1:52" x14ac:dyDescent="0.25">
      <c r="A582" s="7">
        <v>580</v>
      </c>
      <c r="B582" s="82">
        <v>6635.27</v>
      </c>
      <c r="C582" s="43">
        <v>649.6</v>
      </c>
      <c r="D582" s="35">
        <v>367.7</v>
      </c>
      <c r="E582" s="41">
        <v>1270.5</v>
      </c>
      <c r="F582" s="36">
        <v>111.02</v>
      </c>
      <c r="G582" s="39">
        <v>154.38</v>
      </c>
      <c r="H582" s="45">
        <v>165.7</v>
      </c>
      <c r="I582" s="36">
        <v>106.98</v>
      </c>
      <c r="J582" s="36">
        <v>46.76</v>
      </c>
      <c r="K582" s="46">
        <v>131.74</v>
      </c>
      <c r="L582" s="36">
        <v>93.63</v>
      </c>
      <c r="M582" s="47">
        <v>51.69</v>
      </c>
      <c r="N582" s="33">
        <v>619.5</v>
      </c>
      <c r="O582" s="47">
        <v>26.77</v>
      </c>
      <c r="P582" s="33">
        <v>93.66</v>
      </c>
      <c r="Q582" s="47">
        <v>50.27</v>
      </c>
      <c r="R582" s="33">
        <v>10.92</v>
      </c>
      <c r="S582" s="33">
        <v>112.6</v>
      </c>
      <c r="T582" s="33">
        <v>54.03</v>
      </c>
      <c r="U582" s="33">
        <v>11.93</v>
      </c>
      <c r="V582" s="56">
        <v>24.4</v>
      </c>
      <c r="W582" s="38">
        <v>24.4</v>
      </c>
      <c r="X582" s="36">
        <v>10.78</v>
      </c>
      <c r="Y582" s="41">
        <v>44.34</v>
      </c>
      <c r="Z582" s="45">
        <v>87.14</v>
      </c>
      <c r="AA582" s="39">
        <v>575.29999999999995</v>
      </c>
      <c r="AB582" s="36">
        <v>199.25</v>
      </c>
      <c r="AC582" s="36">
        <v>14.78</v>
      </c>
      <c r="AD582" s="41">
        <v>30.85</v>
      </c>
      <c r="AE582" s="39">
        <v>199.85</v>
      </c>
      <c r="AG582" s="86">
        <v>2022</v>
      </c>
      <c r="AH582" s="86"/>
      <c r="AI582" s="87">
        <f t="shared" si="130"/>
        <v>309.84333333333331</v>
      </c>
      <c r="AJ582" s="88">
        <f t="shared" si="131"/>
        <v>379.20333333333332</v>
      </c>
      <c r="AK582" s="89">
        <f t="shared" si="132"/>
        <v>247.32357142857146</v>
      </c>
      <c r="AL582" s="90">
        <f t="shared" si="133"/>
        <v>184.15413793103451</v>
      </c>
      <c r="AN582" s="86">
        <v>2022</v>
      </c>
      <c r="AO582" s="91">
        <f t="shared" si="126"/>
        <v>1.9203253257022514E-2</v>
      </c>
      <c r="AP582" s="92">
        <f t="shared" si="127"/>
        <v>2.1808880020393735E-2</v>
      </c>
      <c r="AQ582" s="93">
        <f t="shared" si="128"/>
        <v>1.9843871388839879E-2</v>
      </c>
      <c r="AR582" s="94">
        <f t="shared" si="129"/>
        <v>1.6036041771603941E-2</v>
      </c>
      <c r="AS582" s="7">
        <f t="shared" si="134"/>
        <v>9.5549992690564746E-4</v>
      </c>
      <c r="AU582" s="86">
        <v>2022</v>
      </c>
      <c r="AV582" s="91">
        <f t="shared" si="135"/>
        <v>-8.9212777849445135E-4</v>
      </c>
      <c r="AW582" s="92">
        <f t="shared" si="136"/>
        <v>-9.6199049327043516E-3</v>
      </c>
      <c r="AX582" s="93">
        <f t="shared" si="137"/>
        <v>-6.0854314197710735E-3</v>
      </c>
      <c r="AY582" s="94">
        <f t="shared" si="138"/>
        <v>-2.7189390162144183E-3</v>
      </c>
      <c r="AZ582" s="7">
        <f t="shared" si="139"/>
        <v>-3.5246908574293853E-3</v>
      </c>
    </row>
    <row r="583" spans="1:52" x14ac:dyDescent="0.25">
      <c r="A583" s="7">
        <v>581</v>
      </c>
      <c r="B583" s="82">
        <v>6641.61</v>
      </c>
      <c r="C583" s="43">
        <v>663.9</v>
      </c>
      <c r="D583" s="35">
        <v>371.05</v>
      </c>
      <c r="E583" s="41">
        <v>1301</v>
      </c>
      <c r="F583" s="36">
        <v>110.1</v>
      </c>
      <c r="G583" s="39">
        <v>156.28</v>
      </c>
      <c r="H583" s="45">
        <v>170.3</v>
      </c>
      <c r="I583" s="36">
        <v>106.62</v>
      </c>
      <c r="J583" s="36">
        <v>46.65</v>
      </c>
      <c r="K583" s="46">
        <v>133.22</v>
      </c>
      <c r="L583" s="36">
        <v>94.85</v>
      </c>
      <c r="M583" s="47">
        <v>51.34</v>
      </c>
      <c r="N583" s="33">
        <v>631.5</v>
      </c>
      <c r="O583" s="47">
        <v>26.24</v>
      </c>
      <c r="P583" s="33">
        <v>92.15</v>
      </c>
      <c r="Q583" s="47">
        <v>50.18</v>
      </c>
      <c r="R583" s="33">
        <v>10.86</v>
      </c>
      <c r="S583" s="33">
        <v>116</v>
      </c>
      <c r="T583" s="33">
        <v>54.64</v>
      </c>
      <c r="U583" s="33">
        <v>12</v>
      </c>
      <c r="V583" s="56">
        <v>24</v>
      </c>
      <c r="W583" s="38">
        <v>24</v>
      </c>
      <c r="X583" s="36">
        <v>10.71</v>
      </c>
      <c r="Y583" s="41">
        <v>45.58</v>
      </c>
      <c r="Z583" s="45">
        <v>87.22</v>
      </c>
      <c r="AA583" s="39">
        <v>585.70000000000005</v>
      </c>
      <c r="AB583" s="36">
        <v>198.85</v>
      </c>
      <c r="AC583" s="36">
        <v>14.89</v>
      </c>
      <c r="AD583" s="41">
        <v>30.88</v>
      </c>
      <c r="AE583" s="39">
        <v>205.4</v>
      </c>
      <c r="AG583" s="86">
        <v>2022</v>
      </c>
      <c r="AH583" s="86"/>
      <c r="AI583" s="87">
        <f t="shared" si="130"/>
        <v>315.79333333333335</v>
      </c>
      <c r="AJ583" s="88">
        <f t="shared" si="131"/>
        <v>387.47333333333336</v>
      </c>
      <c r="AK583" s="89">
        <f t="shared" si="132"/>
        <v>252.23142857142858</v>
      </c>
      <c r="AL583" s="90">
        <f t="shared" si="133"/>
        <v>187.1072413793103</v>
      </c>
      <c r="AN583" s="86">
        <v>2022</v>
      </c>
      <c r="AO583" s="91">
        <f t="shared" si="126"/>
        <v>-1.0576537397876168E-2</v>
      </c>
      <c r="AP583" s="92">
        <f t="shared" si="127"/>
        <v>2.1807952375217923E-3</v>
      </c>
      <c r="AQ583" s="93">
        <f t="shared" si="128"/>
        <v>-1.1100916391975667E-3</v>
      </c>
      <c r="AR583" s="94">
        <f t="shared" si="129"/>
        <v>-2.8270713273409894E-3</v>
      </c>
      <c r="AS583" s="7">
        <f t="shared" si="134"/>
        <v>-5.7471004771433541E-3</v>
      </c>
      <c r="AU583" s="86">
        <v>2022</v>
      </c>
      <c r="AV583" s="91">
        <f t="shared" si="135"/>
        <v>1.9203253257022514E-2</v>
      </c>
      <c r="AW583" s="92">
        <f t="shared" si="136"/>
        <v>2.1808880020393735E-2</v>
      </c>
      <c r="AX583" s="93">
        <f t="shared" si="137"/>
        <v>1.9843871388839879E-2</v>
      </c>
      <c r="AY583" s="94">
        <f t="shared" si="138"/>
        <v>1.6036041771603941E-2</v>
      </c>
      <c r="AZ583" s="7">
        <f t="shared" si="139"/>
        <v>9.5549992690564746E-4</v>
      </c>
    </row>
    <row r="584" spans="1:52" x14ac:dyDescent="0.25">
      <c r="A584" s="7">
        <v>582</v>
      </c>
      <c r="B584" s="82">
        <v>6603.44</v>
      </c>
      <c r="C584" s="43">
        <v>660.9</v>
      </c>
      <c r="D584" s="35">
        <v>374.5</v>
      </c>
      <c r="E584" s="41">
        <v>1316.5</v>
      </c>
      <c r="F584" s="36">
        <v>105.24</v>
      </c>
      <c r="G584" s="39">
        <v>151.96</v>
      </c>
      <c r="H584" s="45">
        <v>169.8</v>
      </c>
      <c r="I584" s="36">
        <v>103.18</v>
      </c>
      <c r="J584" s="36">
        <v>46.3</v>
      </c>
      <c r="K584" s="46">
        <v>133.66999999999999</v>
      </c>
      <c r="L584" s="36">
        <v>96.45</v>
      </c>
      <c r="M584" s="47">
        <v>49</v>
      </c>
      <c r="N584" s="33">
        <v>628.5</v>
      </c>
      <c r="O584" s="47">
        <v>25.76</v>
      </c>
      <c r="P584" s="33">
        <v>88.38</v>
      </c>
      <c r="Q584" s="47">
        <v>50.56</v>
      </c>
      <c r="R584" s="33">
        <v>10.32</v>
      </c>
      <c r="S584" s="33">
        <v>116.6</v>
      </c>
      <c r="T584" s="33">
        <v>52.3</v>
      </c>
      <c r="U584" s="33">
        <v>11.78</v>
      </c>
      <c r="V584" s="56">
        <v>22.66</v>
      </c>
      <c r="W584" s="38">
        <v>22.66</v>
      </c>
      <c r="X584" s="36">
        <v>10.7</v>
      </c>
      <c r="Y584" s="41">
        <v>45.94</v>
      </c>
      <c r="Z584" s="45">
        <v>85.06</v>
      </c>
      <c r="AA584" s="39">
        <v>584.6</v>
      </c>
      <c r="AB584" s="36">
        <v>202.2</v>
      </c>
      <c r="AC584" s="36">
        <v>14.34</v>
      </c>
      <c r="AD584" s="41">
        <v>30.11</v>
      </c>
      <c r="AE584" s="39">
        <v>200.8</v>
      </c>
      <c r="AG584" s="86">
        <v>2022</v>
      </c>
      <c r="AH584" s="86"/>
      <c r="AI584" s="87">
        <f t="shared" si="130"/>
        <v>312.45333333333338</v>
      </c>
      <c r="AJ584" s="88">
        <f t="shared" si="131"/>
        <v>388.31833333333338</v>
      </c>
      <c r="AK584" s="89">
        <f t="shared" si="132"/>
        <v>251.95142857142858</v>
      </c>
      <c r="AL584" s="90">
        <f t="shared" si="133"/>
        <v>186.57827586206898</v>
      </c>
      <c r="AN584" s="86">
        <v>2022</v>
      </c>
      <c r="AO584" s="91">
        <f t="shared" si="126"/>
        <v>-4.610821882734497E-2</v>
      </c>
      <c r="AP584" s="92">
        <f t="shared" si="127"/>
        <v>-3.1031241550102819E-2</v>
      </c>
      <c r="AQ584" s="93">
        <f t="shared" si="128"/>
        <v>-3.1258859417348218E-2</v>
      </c>
      <c r="AR584" s="94">
        <f t="shared" si="129"/>
        <v>-2.8047763996621438E-2</v>
      </c>
      <c r="AS584" s="7">
        <f t="shared" si="134"/>
        <v>-2.4381231600499136E-2</v>
      </c>
      <c r="AU584" s="86">
        <v>2022</v>
      </c>
      <c r="AV584" s="91">
        <f t="shared" si="135"/>
        <v>-1.0576537397876168E-2</v>
      </c>
      <c r="AW584" s="92">
        <f t="shared" si="136"/>
        <v>2.1807952375217923E-3</v>
      </c>
      <c r="AX584" s="93">
        <f t="shared" si="137"/>
        <v>-1.1100916391975667E-3</v>
      </c>
      <c r="AY584" s="94">
        <f t="shared" si="138"/>
        <v>-2.8270713273409894E-3</v>
      </c>
      <c r="AZ584" s="7">
        <f t="shared" si="139"/>
        <v>-5.7471004771433541E-3</v>
      </c>
    </row>
    <row r="585" spans="1:52" x14ac:dyDescent="0.25">
      <c r="A585" s="7">
        <v>583</v>
      </c>
      <c r="B585" s="82">
        <v>6442.44</v>
      </c>
      <c r="C585" s="43">
        <v>636.20000000000005</v>
      </c>
      <c r="D585" s="35">
        <v>366.4</v>
      </c>
      <c r="E585" s="41">
        <v>1290</v>
      </c>
      <c r="F585" s="36">
        <v>103.8</v>
      </c>
      <c r="G585" s="39">
        <v>144.13999999999999</v>
      </c>
      <c r="H585" s="45">
        <v>163.30000000000001</v>
      </c>
      <c r="I585" s="36">
        <v>101.1</v>
      </c>
      <c r="J585" s="36">
        <v>45.65</v>
      </c>
      <c r="K585" s="46">
        <v>132.36000000000001</v>
      </c>
      <c r="L585" s="36">
        <v>97.85</v>
      </c>
      <c r="M585" s="47">
        <v>47.3</v>
      </c>
      <c r="N585" s="33">
        <v>606</v>
      </c>
      <c r="O585" s="47">
        <v>25.71</v>
      </c>
      <c r="P585" s="33">
        <v>86.31</v>
      </c>
      <c r="Q585" s="47">
        <v>50.65</v>
      </c>
      <c r="R585" s="33">
        <v>10.07</v>
      </c>
      <c r="S585" s="33">
        <v>117.45</v>
      </c>
      <c r="T585" s="33">
        <v>49.96</v>
      </c>
      <c r="U585" s="33">
        <v>11.75</v>
      </c>
      <c r="V585" s="56">
        <v>21.91</v>
      </c>
      <c r="W585" s="38">
        <v>21.91</v>
      </c>
      <c r="X585" s="36">
        <v>10.85</v>
      </c>
      <c r="Y585" s="41">
        <v>44.04</v>
      </c>
      <c r="Z585" s="45">
        <v>82.02</v>
      </c>
      <c r="AA585" s="39">
        <v>557.1</v>
      </c>
      <c r="AB585" s="36">
        <v>199.15</v>
      </c>
      <c r="AC585" s="36">
        <v>13.7</v>
      </c>
      <c r="AD585" s="41">
        <v>29.43</v>
      </c>
      <c r="AE585" s="39">
        <v>192.9</v>
      </c>
      <c r="AG585" s="86">
        <v>2022</v>
      </c>
      <c r="AH585" s="86"/>
      <c r="AI585" s="87">
        <f t="shared" si="130"/>
        <v>298.04666666666668</v>
      </c>
      <c r="AJ585" s="88">
        <f t="shared" si="131"/>
        <v>376.26833333333337</v>
      </c>
      <c r="AK585" s="89">
        <f t="shared" si="132"/>
        <v>244.07571428571424</v>
      </c>
      <c r="AL585" s="90">
        <f t="shared" si="133"/>
        <v>181.34517241379314</v>
      </c>
      <c r="AN585" s="86">
        <v>2022</v>
      </c>
      <c r="AO585" s="91">
        <f t="shared" si="126"/>
        <v>-1.2559554432191847E-2</v>
      </c>
      <c r="AP585" s="92">
        <f t="shared" si="127"/>
        <v>-1.1117952170658359E-2</v>
      </c>
      <c r="AQ585" s="93">
        <f t="shared" si="128"/>
        <v>-1.0789977348948635E-2</v>
      </c>
      <c r="AR585" s="94">
        <f t="shared" si="129"/>
        <v>-9.8174371221963833E-3</v>
      </c>
      <c r="AS585" s="7">
        <f t="shared" si="134"/>
        <v>1.3442111994835442E-3</v>
      </c>
      <c r="AU585" s="86">
        <v>2022</v>
      </c>
      <c r="AV585" s="91">
        <f t="shared" si="135"/>
        <v>-4.610821882734497E-2</v>
      </c>
      <c r="AW585" s="92">
        <f t="shared" si="136"/>
        <v>-3.1031241550102819E-2</v>
      </c>
      <c r="AX585" s="93">
        <f t="shared" si="137"/>
        <v>-3.1258859417348218E-2</v>
      </c>
      <c r="AY585" s="94">
        <f t="shared" si="138"/>
        <v>-2.8047763996621438E-2</v>
      </c>
      <c r="AZ585" s="7">
        <f t="shared" si="139"/>
        <v>-2.4381231600499136E-2</v>
      </c>
    </row>
    <row r="586" spans="1:52" x14ac:dyDescent="0.25">
      <c r="A586" s="7">
        <v>584</v>
      </c>
      <c r="B586" s="82">
        <v>6451.1</v>
      </c>
      <c r="C586" s="43">
        <v>624</v>
      </c>
      <c r="D586" s="35">
        <v>367.2</v>
      </c>
      <c r="E586" s="41">
        <v>1277</v>
      </c>
      <c r="F586" s="36">
        <v>101.98</v>
      </c>
      <c r="G586" s="39">
        <v>143.86000000000001</v>
      </c>
      <c r="H586" s="45">
        <v>162.9</v>
      </c>
      <c r="I586" s="36">
        <v>100.72</v>
      </c>
      <c r="J586" s="36">
        <v>44.91</v>
      </c>
      <c r="K586" s="46">
        <v>132.43</v>
      </c>
      <c r="L586" s="36">
        <v>99.37</v>
      </c>
      <c r="M586" s="47">
        <v>46.56</v>
      </c>
      <c r="N586" s="33">
        <v>593</v>
      </c>
      <c r="O586" s="47">
        <v>25.49</v>
      </c>
      <c r="P586" s="33">
        <v>87.04</v>
      </c>
      <c r="Q586" s="47">
        <v>51.6</v>
      </c>
      <c r="R586" s="33">
        <v>9.89</v>
      </c>
      <c r="S586" s="33">
        <v>118</v>
      </c>
      <c r="T586" s="33">
        <v>50.01</v>
      </c>
      <c r="U586" s="33">
        <v>11.54</v>
      </c>
      <c r="V586" s="56">
        <v>21.48</v>
      </c>
      <c r="W586" s="38">
        <v>21.48</v>
      </c>
      <c r="X586" s="36">
        <v>10.86</v>
      </c>
      <c r="Y586" s="41">
        <v>43.57</v>
      </c>
      <c r="Z586" s="45">
        <v>83.22</v>
      </c>
      <c r="AA586" s="39">
        <v>548.4</v>
      </c>
      <c r="AB586" s="36">
        <v>197.65</v>
      </c>
      <c r="AC586" s="36">
        <v>13.54</v>
      </c>
      <c r="AD586" s="41">
        <v>29.03</v>
      </c>
      <c r="AE586" s="39">
        <v>190.65</v>
      </c>
      <c r="AG586" s="86">
        <v>2022</v>
      </c>
      <c r="AH586" s="86"/>
      <c r="AI586" s="87">
        <f t="shared" si="130"/>
        <v>294.30333333333334</v>
      </c>
      <c r="AJ586" s="88">
        <f t="shared" si="131"/>
        <v>372.08500000000004</v>
      </c>
      <c r="AK586" s="89">
        <f t="shared" si="132"/>
        <v>241.44214285714293</v>
      </c>
      <c r="AL586" s="90">
        <f t="shared" si="133"/>
        <v>179.56482758620686</v>
      </c>
      <c r="AN586" s="86">
        <v>2022</v>
      </c>
      <c r="AO586" s="91">
        <f t="shared" si="126"/>
        <v>4.0660996024509573E-3</v>
      </c>
      <c r="AP586" s="92">
        <f t="shared" si="127"/>
        <v>8.586747651746069E-3</v>
      </c>
      <c r="AQ586" s="93">
        <f t="shared" si="128"/>
        <v>9.8100994322800183E-3</v>
      </c>
      <c r="AR586" s="94">
        <f t="shared" si="129"/>
        <v>1.1028578671040431E-2</v>
      </c>
      <c r="AS586" s="7">
        <f t="shared" si="134"/>
        <v>6.7476864410720254E-3</v>
      </c>
      <c r="AU586" s="86">
        <v>2022</v>
      </c>
      <c r="AV586" s="91">
        <f t="shared" si="135"/>
        <v>-1.2559554432191847E-2</v>
      </c>
      <c r="AW586" s="92">
        <f t="shared" si="136"/>
        <v>-1.1117952170658359E-2</v>
      </c>
      <c r="AX586" s="93">
        <f t="shared" si="137"/>
        <v>-1.0789977348948635E-2</v>
      </c>
      <c r="AY586" s="94">
        <f t="shared" si="138"/>
        <v>-9.8174371221963833E-3</v>
      </c>
      <c r="AZ586" s="7">
        <f t="shared" si="139"/>
        <v>1.3442111994835442E-3</v>
      </c>
    </row>
    <row r="587" spans="1:52" x14ac:dyDescent="0.25">
      <c r="A587" s="7">
        <v>585</v>
      </c>
      <c r="B587" s="82">
        <v>6494.63</v>
      </c>
      <c r="C587" s="43">
        <v>631.70000000000005</v>
      </c>
      <c r="D587" s="35">
        <v>367.85</v>
      </c>
      <c r="E587" s="41">
        <v>1294</v>
      </c>
      <c r="F587" s="36">
        <v>103.4</v>
      </c>
      <c r="G587" s="39">
        <v>145.5</v>
      </c>
      <c r="H587" s="45">
        <v>164.75</v>
      </c>
      <c r="I587" s="36">
        <v>101.7</v>
      </c>
      <c r="J587" s="36">
        <v>45.66</v>
      </c>
      <c r="K587" s="46">
        <v>134.07</v>
      </c>
      <c r="L587" s="36">
        <v>103.89</v>
      </c>
      <c r="M587" s="47">
        <v>47.85</v>
      </c>
      <c r="N587" s="33">
        <v>600</v>
      </c>
      <c r="O587" s="47">
        <v>25.77</v>
      </c>
      <c r="P587" s="33">
        <v>88.17</v>
      </c>
      <c r="Q587" s="47">
        <v>52.24</v>
      </c>
      <c r="R587" s="33">
        <v>9.89</v>
      </c>
      <c r="S587" s="33">
        <v>119.95</v>
      </c>
      <c r="T587" s="33">
        <v>51.36</v>
      </c>
      <c r="U587" s="33">
        <v>11.61</v>
      </c>
      <c r="V587" s="56">
        <v>21.87</v>
      </c>
      <c r="W587" s="38">
        <v>21.87</v>
      </c>
      <c r="X587" s="36">
        <v>11.04</v>
      </c>
      <c r="Y587" s="41">
        <v>41.97</v>
      </c>
      <c r="Z587" s="45">
        <v>83.42</v>
      </c>
      <c r="AA587" s="39">
        <v>551.29999999999995</v>
      </c>
      <c r="AB587" s="36">
        <v>201.3</v>
      </c>
      <c r="AC587" s="36">
        <v>13.77</v>
      </c>
      <c r="AD587" s="41">
        <v>29.21</v>
      </c>
      <c r="AE587" s="39">
        <v>189.7</v>
      </c>
      <c r="AG587" s="86">
        <v>2022</v>
      </c>
      <c r="AH587" s="86"/>
      <c r="AI587" s="87">
        <f t="shared" si="130"/>
        <v>295.5</v>
      </c>
      <c r="AJ587" s="88">
        <f t="shared" si="131"/>
        <v>375.28</v>
      </c>
      <c r="AK587" s="89">
        <f t="shared" si="132"/>
        <v>243.81071428571425</v>
      </c>
      <c r="AL587" s="90">
        <f t="shared" si="133"/>
        <v>181.54517241379315</v>
      </c>
      <c r="AN587" s="86">
        <v>2022</v>
      </c>
      <c r="AO587" s="91">
        <f t="shared" si="126"/>
        <v>-2.1150592216582064E-2</v>
      </c>
      <c r="AP587" s="92">
        <f t="shared" si="127"/>
        <v>-2.7410644496553598E-2</v>
      </c>
      <c r="AQ587" s="93">
        <f t="shared" si="128"/>
        <v>-2.1087787657286739E-2</v>
      </c>
      <c r="AR587" s="94">
        <f t="shared" si="129"/>
        <v>-1.4895124420444644E-2</v>
      </c>
      <c r="AS587" s="7">
        <f t="shared" si="134"/>
        <v>1.1563399300653337E-3</v>
      </c>
      <c r="AU587" s="86">
        <v>2022</v>
      </c>
      <c r="AV587" s="91">
        <f t="shared" si="135"/>
        <v>4.0660996024509573E-3</v>
      </c>
      <c r="AW587" s="92">
        <f t="shared" si="136"/>
        <v>8.586747651746069E-3</v>
      </c>
      <c r="AX587" s="93">
        <f t="shared" si="137"/>
        <v>9.8100994322800183E-3</v>
      </c>
      <c r="AY587" s="94">
        <f t="shared" si="138"/>
        <v>1.1028578671040431E-2</v>
      </c>
      <c r="AZ587" s="7">
        <f t="shared" si="139"/>
        <v>6.7476864410720254E-3</v>
      </c>
    </row>
    <row r="588" spans="1:52" x14ac:dyDescent="0.25">
      <c r="A588" s="7">
        <v>586</v>
      </c>
      <c r="B588" s="82">
        <v>6502.14</v>
      </c>
      <c r="C588" s="43">
        <v>619.9</v>
      </c>
      <c r="D588" s="35">
        <v>364.45</v>
      </c>
      <c r="E588" s="41">
        <v>1252.5</v>
      </c>
      <c r="F588" s="36">
        <v>104.44</v>
      </c>
      <c r="G588" s="39">
        <v>143</v>
      </c>
      <c r="H588" s="45">
        <v>163.25</v>
      </c>
      <c r="I588" s="36">
        <v>102</v>
      </c>
      <c r="J588" s="36">
        <v>46.63</v>
      </c>
      <c r="K588" s="46">
        <v>135.54</v>
      </c>
      <c r="L588" s="36">
        <v>105.64</v>
      </c>
      <c r="M588" s="47">
        <v>48.75</v>
      </c>
      <c r="N588" s="33">
        <v>587</v>
      </c>
      <c r="O588" s="47">
        <v>26.5</v>
      </c>
      <c r="P588" s="33">
        <v>90.35</v>
      </c>
      <c r="Q588" s="47">
        <v>52.32</v>
      </c>
      <c r="R588" s="33">
        <v>10.01</v>
      </c>
      <c r="S588" s="33">
        <v>123</v>
      </c>
      <c r="T588" s="33">
        <v>51.51</v>
      </c>
      <c r="U588" s="33">
        <v>11.52</v>
      </c>
      <c r="V588" s="56">
        <v>22.95</v>
      </c>
      <c r="W588" s="38">
        <v>22.95</v>
      </c>
      <c r="X588" s="36">
        <v>11.1</v>
      </c>
      <c r="Y588" s="41">
        <v>40.56</v>
      </c>
      <c r="Z588" s="45">
        <v>82.2</v>
      </c>
      <c r="AA588" s="39">
        <v>535.29999999999995</v>
      </c>
      <c r="AB588" s="36">
        <v>200.5</v>
      </c>
      <c r="AC588" s="36">
        <v>13.92</v>
      </c>
      <c r="AD588" s="41">
        <v>29.15</v>
      </c>
      <c r="AE588" s="39">
        <v>189.45</v>
      </c>
      <c r="AG588" s="86">
        <v>2022</v>
      </c>
      <c r="AH588" s="86"/>
      <c r="AI588" s="87">
        <f t="shared" si="130"/>
        <v>289.25</v>
      </c>
      <c r="AJ588" s="88">
        <f t="shared" si="131"/>
        <v>364.99333333333334</v>
      </c>
      <c r="AK588" s="89">
        <f t="shared" si="132"/>
        <v>238.66928571428571</v>
      </c>
      <c r="AL588" s="90">
        <f t="shared" si="133"/>
        <v>178.84103448275863</v>
      </c>
      <c r="AN588" s="86">
        <v>2022</v>
      </c>
      <c r="AO588" s="91">
        <f t="shared" si="126"/>
        <v>-4.7709593777011316E-3</v>
      </c>
      <c r="AP588" s="92">
        <f t="shared" si="127"/>
        <v>3.1735739465560183E-3</v>
      </c>
      <c r="AQ588" s="93">
        <f t="shared" si="128"/>
        <v>4.0312805825156485E-3</v>
      </c>
      <c r="AR588" s="94">
        <f t="shared" si="129"/>
        <v>3.366503483154825E-3</v>
      </c>
      <c r="AS588" s="7">
        <f t="shared" si="134"/>
        <v>-1.1868400249763935E-2</v>
      </c>
      <c r="AU588" s="86">
        <v>2022</v>
      </c>
      <c r="AV588" s="91">
        <f t="shared" si="135"/>
        <v>-2.1150592216582064E-2</v>
      </c>
      <c r="AW588" s="92">
        <f t="shared" si="136"/>
        <v>-2.7410644496553598E-2</v>
      </c>
      <c r="AX588" s="93">
        <f t="shared" si="137"/>
        <v>-2.1087787657286739E-2</v>
      </c>
      <c r="AY588" s="94">
        <f t="shared" si="138"/>
        <v>-1.4895124420444644E-2</v>
      </c>
      <c r="AZ588" s="7">
        <f t="shared" si="139"/>
        <v>1.1563399300653337E-3</v>
      </c>
    </row>
    <row r="589" spans="1:52" x14ac:dyDescent="0.25">
      <c r="A589" s="7">
        <v>587</v>
      </c>
      <c r="B589" s="82">
        <v>6424.97</v>
      </c>
      <c r="C589" s="43">
        <v>630.9</v>
      </c>
      <c r="D589" s="35">
        <v>361.65</v>
      </c>
      <c r="E589" s="41">
        <v>1263</v>
      </c>
      <c r="F589" s="36">
        <v>104.66</v>
      </c>
      <c r="G589" s="39">
        <v>141.86000000000001</v>
      </c>
      <c r="H589" s="45">
        <v>161.35</v>
      </c>
      <c r="I589" s="36">
        <v>101.54</v>
      </c>
      <c r="J589" s="36">
        <v>46.43</v>
      </c>
      <c r="K589" s="46">
        <v>133.97</v>
      </c>
      <c r="L589" s="36">
        <v>102.66</v>
      </c>
      <c r="M589" s="47">
        <v>48.71</v>
      </c>
      <c r="N589" s="33">
        <v>598</v>
      </c>
      <c r="O589" s="47">
        <v>26.78</v>
      </c>
      <c r="P589" s="33">
        <v>90.91</v>
      </c>
      <c r="Q589" s="47">
        <v>51.93</v>
      </c>
      <c r="R589" s="33">
        <v>9.92</v>
      </c>
      <c r="S589" s="33">
        <v>125.05</v>
      </c>
      <c r="T589" s="33">
        <v>52.08</v>
      </c>
      <c r="U589" s="33">
        <v>11.45</v>
      </c>
      <c r="V589" s="56">
        <v>22.53</v>
      </c>
      <c r="W589" s="38">
        <v>22.53</v>
      </c>
      <c r="X589" s="36">
        <v>11.11</v>
      </c>
      <c r="Y589" s="41">
        <v>40.82</v>
      </c>
      <c r="Z589" s="45">
        <v>81.760000000000005</v>
      </c>
      <c r="AA589" s="39">
        <v>531.79999999999995</v>
      </c>
      <c r="AB589" s="36">
        <v>197.15</v>
      </c>
      <c r="AC589" s="36">
        <v>13.87</v>
      </c>
      <c r="AD589" s="41">
        <v>29.48</v>
      </c>
      <c r="AE589" s="39">
        <v>189.95</v>
      </c>
      <c r="AG589" s="86">
        <v>2022</v>
      </c>
      <c r="AH589" s="86"/>
      <c r="AI589" s="87">
        <f t="shared" si="130"/>
        <v>287.86999999999995</v>
      </c>
      <c r="AJ589" s="88">
        <f t="shared" si="131"/>
        <v>366.15166666666664</v>
      </c>
      <c r="AK589" s="89">
        <f t="shared" si="132"/>
        <v>239.63142857142859</v>
      </c>
      <c r="AL589" s="90">
        <f t="shared" si="133"/>
        <v>179.44310344827585</v>
      </c>
      <c r="AN589" s="86">
        <v>2022</v>
      </c>
      <c r="AO589" s="91">
        <f t="shared" si="126"/>
        <v>-7.7233936614904096E-3</v>
      </c>
      <c r="AP589" s="92">
        <f t="shared" si="127"/>
        <v>-8.9990031453268896E-3</v>
      </c>
      <c r="AQ589" s="93">
        <f t="shared" si="128"/>
        <v>-4.8049981519237717E-3</v>
      </c>
      <c r="AR589" s="94">
        <f t="shared" si="129"/>
        <v>-3.5339220000574398E-3</v>
      </c>
      <c r="AS589" s="7">
        <f t="shared" si="134"/>
        <v>8.3237742744323422E-3</v>
      </c>
      <c r="AU589" s="86">
        <v>2022</v>
      </c>
      <c r="AV589" s="91">
        <f t="shared" si="135"/>
        <v>-4.7709593777011316E-3</v>
      </c>
      <c r="AW589" s="92">
        <f t="shared" si="136"/>
        <v>3.1735739465560183E-3</v>
      </c>
      <c r="AX589" s="93">
        <f t="shared" si="137"/>
        <v>4.0312805825156485E-3</v>
      </c>
      <c r="AY589" s="94">
        <f t="shared" si="138"/>
        <v>3.366503483154825E-3</v>
      </c>
      <c r="AZ589" s="7">
        <f t="shared" si="139"/>
        <v>-1.1868400249763935E-2</v>
      </c>
    </row>
    <row r="590" spans="1:52" x14ac:dyDescent="0.25">
      <c r="A590" s="7">
        <v>588</v>
      </c>
      <c r="B590" s="82">
        <v>6478.45</v>
      </c>
      <c r="C590" s="43">
        <v>634.1</v>
      </c>
      <c r="D590" s="35">
        <v>359.2</v>
      </c>
      <c r="E590" s="41">
        <v>1250</v>
      </c>
      <c r="F590" s="36">
        <v>104.36</v>
      </c>
      <c r="G590" s="39">
        <v>141.84</v>
      </c>
      <c r="H590" s="45">
        <v>161.94999999999999</v>
      </c>
      <c r="I590" s="36">
        <v>102.02</v>
      </c>
      <c r="J590" s="36">
        <v>46.99</v>
      </c>
      <c r="K590" s="46">
        <v>134.07</v>
      </c>
      <c r="L590" s="36">
        <v>103.12</v>
      </c>
      <c r="M590" s="47">
        <v>48.93</v>
      </c>
      <c r="N590" s="33">
        <v>601</v>
      </c>
      <c r="O590" s="47">
        <v>26.66</v>
      </c>
      <c r="P590" s="33">
        <v>90.29</v>
      </c>
      <c r="Q590" s="47">
        <v>51.37</v>
      </c>
      <c r="R590" s="33">
        <v>9.9600000000000009</v>
      </c>
      <c r="S590" s="33">
        <v>125.8</v>
      </c>
      <c r="T590" s="33">
        <v>52.29</v>
      </c>
      <c r="U590" s="33">
        <v>11.61</v>
      </c>
      <c r="V590" s="56">
        <v>22.72</v>
      </c>
      <c r="W590" s="38">
        <v>22.72</v>
      </c>
      <c r="X590" s="36">
        <v>11.14</v>
      </c>
      <c r="Y590" s="41">
        <v>40.520000000000003</v>
      </c>
      <c r="Z590" s="45">
        <v>81.78</v>
      </c>
      <c r="AA590" s="39">
        <v>526.29999999999995</v>
      </c>
      <c r="AB590" s="36">
        <v>192.25</v>
      </c>
      <c r="AC590" s="36">
        <v>13.99</v>
      </c>
      <c r="AD590" s="41">
        <v>29.68</v>
      </c>
      <c r="AE590" s="39">
        <v>188.8</v>
      </c>
      <c r="AG590" s="86">
        <v>2022</v>
      </c>
      <c r="AH590" s="86"/>
      <c r="AI590" s="87">
        <f t="shared" si="130"/>
        <v>285.6466666666667</v>
      </c>
      <c r="AJ590" s="88">
        <f t="shared" si="131"/>
        <v>362.85666666666663</v>
      </c>
      <c r="AK590" s="89">
        <f t="shared" si="132"/>
        <v>238.48000000000002</v>
      </c>
      <c r="AL590" s="90">
        <f t="shared" si="133"/>
        <v>178.8089655172414</v>
      </c>
      <c r="AN590" s="86">
        <v>2022</v>
      </c>
      <c r="AO590" s="91">
        <f t="shared" si="126"/>
        <v>1.0887576726491585E-2</v>
      </c>
      <c r="AP590" s="92">
        <f t="shared" si="127"/>
        <v>1.9741495723747733E-2</v>
      </c>
      <c r="AQ590" s="93">
        <f t="shared" si="128"/>
        <v>1.7120333540997838E-2</v>
      </c>
      <c r="AR590" s="94">
        <f t="shared" si="129"/>
        <v>1.5097985521052969E-2</v>
      </c>
      <c r="AS590" s="7">
        <f t="shared" si="134"/>
        <v>9.7940093695250904E-3</v>
      </c>
      <c r="AU590" s="86">
        <v>2022</v>
      </c>
      <c r="AV590" s="91">
        <f t="shared" si="135"/>
        <v>-7.7233936614904096E-3</v>
      </c>
      <c r="AW590" s="92">
        <f t="shared" si="136"/>
        <v>-8.9990031453268896E-3</v>
      </c>
      <c r="AX590" s="93">
        <f t="shared" si="137"/>
        <v>-4.8049981519237717E-3</v>
      </c>
      <c r="AY590" s="94">
        <f t="shared" si="138"/>
        <v>-3.5339220000574398E-3</v>
      </c>
      <c r="AZ590" s="7">
        <f t="shared" si="139"/>
        <v>8.3237742744323422E-3</v>
      </c>
    </row>
    <row r="591" spans="1:52" x14ac:dyDescent="0.25">
      <c r="A591" s="7">
        <v>589</v>
      </c>
      <c r="B591" s="82">
        <v>6541.9</v>
      </c>
      <c r="C591" s="43">
        <v>640</v>
      </c>
      <c r="D591" s="35">
        <v>361.45</v>
      </c>
      <c r="E591" s="41">
        <v>1283.5</v>
      </c>
      <c r="F591" s="36">
        <v>106.12</v>
      </c>
      <c r="G591" s="39">
        <v>141.32</v>
      </c>
      <c r="H591" s="45">
        <v>167.25</v>
      </c>
      <c r="I591" s="36">
        <v>103.88</v>
      </c>
      <c r="J591" s="36">
        <v>46.69</v>
      </c>
      <c r="K591" s="46">
        <v>134.63</v>
      </c>
      <c r="L591" s="36">
        <v>102.58</v>
      </c>
      <c r="M591" s="47">
        <v>49.51</v>
      </c>
      <c r="N591" s="33">
        <v>610.5</v>
      </c>
      <c r="O591" s="47">
        <v>27</v>
      </c>
      <c r="P591" s="33">
        <v>89.97</v>
      </c>
      <c r="Q591" s="47">
        <v>52.67</v>
      </c>
      <c r="R591" s="33">
        <v>9.98</v>
      </c>
      <c r="S591" s="33">
        <v>128.5</v>
      </c>
      <c r="T591" s="33">
        <v>51.9</v>
      </c>
      <c r="U591" s="33">
        <v>11.65</v>
      </c>
      <c r="V591" s="56">
        <v>22.86</v>
      </c>
      <c r="W591" s="38">
        <v>22.86</v>
      </c>
      <c r="X591" s="36">
        <v>11.26</v>
      </c>
      <c r="Y591" s="41">
        <v>40.549999999999997</v>
      </c>
      <c r="Z591" s="45">
        <v>81.84</v>
      </c>
      <c r="AA591" s="39">
        <v>533.79999999999995</v>
      </c>
      <c r="AB591" s="36">
        <v>196.45</v>
      </c>
      <c r="AC591" s="36">
        <v>14.08</v>
      </c>
      <c r="AD591" s="41">
        <v>29.8</v>
      </c>
      <c r="AE591" s="39">
        <v>191.15</v>
      </c>
      <c r="AG591" s="86">
        <v>2022</v>
      </c>
      <c r="AH591" s="86"/>
      <c r="AI591" s="87">
        <f t="shared" si="130"/>
        <v>288.7566666666666</v>
      </c>
      <c r="AJ591" s="88">
        <f t="shared" si="131"/>
        <v>370.02</v>
      </c>
      <c r="AK591" s="89">
        <f t="shared" si="132"/>
        <v>242.56285714285718</v>
      </c>
      <c r="AL591" s="90">
        <f t="shared" si="133"/>
        <v>181.50862068965517</v>
      </c>
      <c r="AN591" s="86">
        <v>2022</v>
      </c>
      <c r="AO591" s="91">
        <f t="shared" si="126"/>
        <v>-9.0387523520377034E-3</v>
      </c>
      <c r="AP591" s="92">
        <f t="shared" si="127"/>
        <v>-2.4363547916328658E-2</v>
      </c>
      <c r="AQ591" s="93">
        <f t="shared" si="128"/>
        <v>-1.8616676678799054E-2</v>
      </c>
      <c r="AR591" s="94">
        <f t="shared" si="129"/>
        <v>-1.6602232248872112E-2</v>
      </c>
      <c r="AS591" s="7">
        <f t="shared" si="134"/>
        <v>-7.2715877650223497E-3</v>
      </c>
      <c r="AU591" s="86">
        <v>2022</v>
      </c>
      <c r="AV591" s="91">
        <f t="shared" si="135"/>
        <v>1.0887576726491585E-2</v>
      </c>
      <c r="AW591" s="92">
        <f t="shared" si="136"/>
        <v>1.9741495723747733E-2</v>
      </c>
      <c r="AX591" s="93">
        <f t="shared" si="137"/>
        <v>1.7120333540997838E-2</v>
      </c>
      <c r="AY591" s="94">
        <f t="shared" si="138"/>
        <v>1.5097985521052969E-2</v>
      </c>
      <c r="AZ591" s="7">
        <f t="shared" si="139"/>
        <v>9.7940093695250904E-3</v>
      </c>
    </row>
    <row r="592" spans="1:52" x14ac:dyDescent="0.25">
      <c r="A592" s="7">
        <v>590</v>
      </c>
      <c r="B592" s="82">
        <v>6494.33</v>
      </c>
      <c r="C592" s="43">
        <v>634.1</v>
      </c>
      <c r="D592" s="35">
        <v>350.95</v>
      </c>
      <c r="E592" s="41">
        <v>1237</v>
      </c>
      <c r="F592" s="36">
        <v>104.22</v>
      </c>
      <c r="G592" s="39">
        <v>140.74</v>
      </c>
      <c r="H592" s="45">
        <v>165.25</v>
      </c>
      <c r="I592" s="36">
        <v>102.8</v>
      </c>
      <c r="J592" s="36">
        <v>47.35</v>
      </c>
      <c r="K592" s="46">
        <v>132.97999999999999</v>
      </c>
      <c r="L592" s="36">
        <v>101.98</v>
      </c>
      <c r="M592" s="47">
        <v>49.75</v>
      </c>
      <c r="N592" s="33">
        <v>606</v>
      </c>
      <c r="O592" s="47">
        <v>26.59</v>
      </c>
      <c r="P592" s="33">
        <v>89.24</v>
      </c>
      <c r="Q592" s="47">
        <v>52.63</v>
      </c>
      <c r="R592" s="33">
        <v>10.050000000000001</v>
      </c>
      <c r="S592" s="33">
        <v>129</v>
      </c>
      <c r="T592" s="33">
        <v>51.58</v>
      </c>
      <c r="U592" s="33">
        <v>11.69</v>
      </c>
      <c r="V592" s="56">
        <v>23.17</v>
      </c>
      <c r="W592" s="38">
        <v>23.17</v>
      </c>
      <c r="X592" s="36">
        <v>11.17</v>
      </c>
      <c r="Y592" s="41">
        <v>40.24</v>
      </c>
      <c r="Z592" s="45">
        <v>82.16</v>
      </c>
      <c r="AA592" s="39">
        <v>529.9</v>
      </c>
      <c r="AB592" s="36">
        <v>191.15</v>
      </c>
      <c r="AC592" s="36">
        <v>13.35</v>
      </c>
      <c r="AD592" s="41">
        <v>30.35</v>
      </c>
      <c r="AE592" s="39">
        <v>187.8</v>
      </c>
      <c r="AG592" s="86">
        <v>2022</v>
      </c>
      <c r="AH592" s="86"/>
      <c r="AI592" s="87">
        <f t="shared" si="130"/>
        <v>286.1466666666667</v>
      </c>
      <c r="AJ592" s="88">
        <f t="shared" si="131"/>
        <v>361.00500000000005</v>
      </c>
      <c r="AK592" s="89">
        <f t="shared" si="132"/>
        <v>238.04714285714289</v>
      </c>
      <c r="AL592" s="90">
        <f t="shared" si="133"/>
        <v>178.49517241379309</v>
      </c>
      <c r="AN592" s="86">
        <v>2022</v>
      </c>
      <c r="AO592" s="91">
        <f t="shared" si="126"/>
        <v>2.1935138157588095E-2</v>
      </c>
      <c r="AP592" s="92">
        <f t="shared" si="127"/>
        <v>1.3476267641722437E-2</v>
      </c>
      <c r="AQ592" s="93">
        <f t="shared" si="128"/>
        <v>1.5024034855040629E-2</v>
      </c>
      <c r="AR592" s="94">
        <f t="shared" si="129"/>
        <v>1.3331762087644512E-2</v>
      </c>
      <c r="AS592" s="7">
        <f t="shared" si="134"/>
        <v>7.3725850087692051E-3</v>
      </c>
      <c r="AU592" s="86">
        <v>2022</v>
      </c>
      <c r="AV592" s="91">
        <f t="shared" si="135"/>
        <v>-9.0387523520377034E-3</v>
      </c>
      <c r="AW592" s="92">
        <f t="shared" si="136"/>
        <v>-2.4363547916328658E-2</v>
      </c>
      <c r="AX592" s="93">
        <f t="shared" si="137"/>
        <v>-1.8616676678799054E-2</v>
      </c>
      <c r="AY592" s="94">
        <f t="shared" si="138"/>
        <v>-1.6602232248872112E-2</v>
      </c>
      <c r="AZ592" s="7">
        <f t="shared" si="139"/>
        <v>-7.2715877650223497E-3</v>
      </c>
    </row>
    <row r="593" spans="1:52" x14ac:dyDescent="0.25">
      <c r="A593" s="7">
        <v>591</v>
      </c>
      <c r="B593" s="82">
        <v>6542.21</v>
      </c>
      <c r="C593" s="43">
        <v>642.29999999999995</v>
      </c>
      <c r="D593" s="35">
        <v>353.65</v>
      </c>
      <c r="E593" s="41">
        <v>1247.5</v>
      </c>
      <c r="F593" s="36">
        <v>105.82</v>
      </c>
      <c r="G593" s="39">
        <v>143.22</v>
      </c>
      <c r="H593" s="45">
        <v>169.65</v>
      </c>
      <c r="I593" s="36">
        <v>105.14</v>
      </c>
      <c r="J593" s="36">
        <v>47.04</v>
      </c>
      <c r="K593" s="46">
        <v>133.69999999999999</v>
      </c>
      <c r="L593" s="36">
        <v>101.8</v>
      </c>
      <c r="M593" s="47">
        <v>51.23</v>
      </c>
      <c r="N593" s="33">
        <v>611</v>
      </c>
      <c r="O593" s="47">
        <v>27.16</v>
      </c>
      <c r="P593" s="33">
        <v>91.83</v>
      </c>
      <c r="Q593" s="47">
        <v>55.66</v>
      </c>
      <c r="R593" s="33">
        <v>10.35</v>
      </c>
      <c r="S593" s="33">
        <v>127.55</v>
      </c>
      <c r="T593" s="33">
        <v>52.96</v>
      </c>
      <c r="U593" s="33">
        <v>12.01</v>
      </c>
      <c r="V593" s="56">
        <v>23.93</v>
      </c>
      <c r="W593" s="38">
        <v>23.93</v>
      </c>
      <c r="X593" s="36">
        <v>11.14</v>
      </c>
      <c r="Y593" s="41">
        <v>40.299999999999997</v>
      </c>
      <c r="Z593" s="45">
        <v>83.88</v>
      </c>
      <c r="AA593" s="39">
        <v>541.9</v>
      </c>
      <c r="AB593" s="36">
        <v>195</v>
      </c>
      <c r="AC593" s="36">
        <v>13.42</v>
      </c>
      <c r="AD593" s="41">
        <v>30.15</v>
      </c>
      <c r="AE593" s="39">
        <v>192.15</v>
      </c>
      <c r="AG593" s="86">
        <v>2022</v>
      </c>
      <c r="AH593" s="86"/>
      <c r="AI593" s="87">
        <f t="shared" si="130"/>
        <v>292.42333333333335</v>
      </c>
      <c r="AJ593" s="88">
        <f t="shared" si="131"/>
        <v>365.87000000000006</v>
      </c>
      <c r="AK593" s="89">
        <f t="shared" si="132"/>
        <v>241.62357142857144</v>
      </c>
      <c r="AL593" s="90">
        <f t="shared" si="133"/>
        <v>180.87482758620686</v>
      </c>
      <c r="AN593" s="86">
        <v>2022</v>
      </c>
      <c r="AO593" s="91">
        <f t="shared" si="126"/>
        <v>2.0939961471382818E-2</v>
      </c>
      <c r="AP593" s="92">
        <f t="shared" si="127"/>
        <v>1.1903134993303213E-2</v>
      </c>
      <c r="AQ593" s="93">
        <f t="shared" si="128"/>
        <v>1.305750089424814E-2</v>
      </c>
      <c r="AR593" s="94">
        <f t="shared" si="129"/>
        <v>1.4010451121656158E-2</v>
      </c>
      <c r="AS593" s="7">
        <f t="shared" si="134"/>
        <v>1.44568884214967E-2</v>
      </c>
      <c r="AU593" s="86">
        <v>2022</v>
      </c>
      <c r="AV593" s="91">
        <f t="shared" si="135"/>
        <v>2.1935138157588095E-2</v>
      </c>
      <c r="AW593" s="92">
        <f t="shared" si="136"/>
        <v>1.3476267641722437E-2</v>
      </c>
      <c r="AX593" s="93">
        <f t="shared" si="137"/>
        <v>1.5024034855040629E-2</v>
      </c>
      <c r="AY593" s="94">
        <f t="shared" si="138"/>
        <v>1.3331762087644512E-2</v>
      </c>
      <c r="AZ593" s="7">
        <f t="shared" si="139"/>
        <v>7.3725850087692051E-3</v>
      </c>
    </row>
    <row r="594" spans="1:52" x14ac:dyDescent="0.25">
      <c r="A594" s="7">
        <v>592</v>
      </c>
      <c r="B594" s="82">
        <v>6636.79</v>
      </c>
      <c r="C594" s="43">
        <v>653.4</v>
      </c>
      <c r="D594" s="35">
        <v>360.95</v>
      </c>
      <c r="E594" s="41">
        <v>1254.5</v>
      </c>
      <c r="F594" s="36">
        <v>108.52</v>
      </c>
      <c r="G594" s="39">
        <v>147.34</v>
      </c>
      <c r="H594" s="45">
        <v>171.7</v>
      </c>
      <c r="I594" s="36">
        <v>109.46</v>
      </c>
      <c r="J594" s="36">
        <v>47.15</v>
      </c>
      <c r="K594" s="46">
        <v>134.43</v>
      </c>
      <c r="L594" s="36">
        <v>102.68</v>
      </c>
      <c r="M594" s="47">
        <v>52.4</v>
      </c>
      <c r="N594" s="33">
        <v>621.5</v>
      </c>
      <c r="O594" s="47">
        <v>27.09</v>
      </c>
      <c r="P594" s="33">
        <v>94.65</v>
      </c>
      <c r="Q594" s="47">
        <v>55.34</v>
      </c>
      <c r="R594" s="33">
        <v>10.52</v>
      </c>
      <c r="S594" s="33">
        <v>125.2</v>
      </c>
      <c r="T594" s="33">
        <v>54.87</v>
      </c>
      <c r="U594" s="33">
        <v>12.16</v>
      </c>
      <c r="V594" s="56">
        <v>24.31</v>
      </c>
      <c r="W594" s="38">
        <v>24.31</v>
      </c>
      <c r="X594" s="36">
        <v>11.08</v>
      </c>
      <c r="Y594" s="41">
        <v>40.85</v>
      </c>
      <c r="Z594" s="45">
        <v>86.88</v>
      </c>
      <c r="AA594" s="39">
        <v>553.1</v>
      </c>
      <c r="AB594" s="36">
        <v>195.35</v>
      </c>
      <c r="AC594" s="36">
        <v>13.56</v>
      </c>
      <c r="AD594" s="41">
        <v>30.36</v>
      </c>
      <c r="AE594" s="39">
        <v>195.2</v>
      </c>
      <c r="AG594" s="86">
        <v>2022</v>
      </c>
      <c r="AH594" s="86"/>
      <c r="AI594" s="87">
        <f t="shared" si="130"/>
        <v>298.54666666666668</v>
      </c>
      <c r="AJ594" s="88">
        <f t="shared" si="131"/>
        <v>370.22499999999991</v>
      </c>
      <c r="AK594" s="89">
        <f t="shared" si="132"/>
        <v>244.77857142857144</v>
      </c>
      <c r="AL594" s="90">
        <f t="shared" si="133"/>
        <v>183.4089655172414</v>
      </c>
      <c r="AN594" s="86">
        <v>2022</v>
      </c>
      <c r="AO594" s="91">
        <f t="shared" si="126"/>
        <v>-3.5750971372426464E-2</v>
      </c>
      <c r="AP594" s="92">
        <f t="shared" si="127"/>
        <v>-2.4921781799355849E-2</v>
      </c>
      <c r="AQ594" s="93">
        <f t="shared" si="128"/>
        <v>-2.315795617029956E-2</v>
      </c>
      <c r="AR594" s="94">
        <f t="shared" si="129"/>
        <v>-2.0978179534712475E-2</v>
      </c>
      <c r="AS594" s="7">
        <f t="shared" si="134"/>
        <v>-9.6311620527393619E-3</v>
      </c>
      <c r="AU594" s="86">
        <v>2022</v>
      </c>
      <c r="AV594" s="91">
        <f t="shared" si="135"/>
        <v>2.0939961471382818E-2</v>
      </c>
      <c r="AW594" s="92">
        <f t="shared" si="136"/>
        <v>1.1903134993303213E-2</v>
      </c>
      <c r="AX594" s="93">
        <f t="shared" si="137"/>
        <v>1.305750089424814E-2</v>
      </c>
      <c r="AY594" s="94">
        <f t="shared" si="138"/>
        <v>1.4010451121656158E-2</v>
      </c>
      <c r="AZ594" s="7">
        <f t="shared" si="139"/>
        <v>1.44568884214967E-2</v>
      </c>
    </row>
    <row r="595" spans="1:52" x14ac:dyDescent="0.25">
      <c r="A595" s="7">
        <v>593</v>
      </c>
      <c r="B595" s="82">
        <v>6572.87</v>
      </c>
      <c r="C595" s="43">
        <v>639.6</v>
      </c>
      <c r="D595" s="35">
        <v>353</v>
      </c>
      <c r="E595" s="41">
        <v>1232.5</v>
      </c>
      <c r="F595" s="36">
        <v>104.66</v>
      </c>
      <c r="G595" s="39">
        <v>142.32</v>
      </c>
      <c r="H595" s="45">
        <v>167.2</v>
      </c>
      <c r="I595" s="36">
        <v>106.96</v>
      </c>
      <c r="J595" s="36">
        <v>45.87</v>
      </c>
      <c r="K595" s="46">
        <v>132.4</v>
      </c>
      <c r="L595" s="36">
        <v>100.85</v>
      </c>
      <c r="M595" s="47">
        <v>51.73</v>
      </c>
      <c r="N595" s="33">
        <v>611</v>
      </c>
      <c r="O595" s="47">
        <v>26.63</v>
      </c>
      <c r="P595" s="33">
        <v>92.9</v>
      </c>
      <c r="Q595" s="47">
        <v>55.22</v>
      </c>
      <c r="R595" s="33">
        <v>10.49</v>
      </c>
      <c r="S595" s="33">
        <v>124.5</v>
      </c>
      <c r="T595" s="33">
        <v>55.49</v>
      </c>
      <c r="U595" s="33">
        <v>12.08</v>
      </c>
      <c r="V595" s="56">
        <v>24.05</v>
      </c>
      <c r="W595" s="38">
        <v>24.05</v>
      </c>
      <c r="X595" s="36">
        <v>11.11</v>
      </c>
      <c r="Y595" s="41">
        <v>40.17</v>
      </c>
      <c r="Z595" s="45">
        <v>84.72</v>
      </c>
      <c r="AA595" s="39">
        <v>529.20000000000005</v>
      </c>
      <c r="AB595" s="36">
        <v>193.65</v>
      </c>
      <c r="AC595" s="36">
        <v>13.13</v>
      </c>
      <c r="AD595" s="41">
        <v>29.7</v>
      </c>
      <c r="AE595" s="39">
        <v>192.1</v>
      </c>
      <c r="AG595" s="86">
        <v>2022</v>
      </c>
      <c r="AH595" s="86"/>
      <c r="AI595" s="87">
        <f t="shared" si="130"/>
        <v>287.87333333333333</v>
      </c>
      <c r="AJ595" s="88">
        <f t="shared" si="131"/>
        <v>360.99833333333339</v>
      </c>
      <c r="AK595" s="89">
        <f t="shared" si="132"/>
        <v>239.11000000000004</v>
      </c>
      <c r="AL595" s="90">
        <f t="shared" si="133"/>
        <v>179.56137931034482</v>
      </c>
      <c r="AN595" s="86">
        <v>2022</v>
      </c>
      <c r="AO595" s="91">
        <f t="shared" si="126"/>
        <v>-3.5200666960005532E-2</v>
      </c>
      <c r="AP595" s="92">
        <f t="shared" si="127"/>
        <v>-3.9081436202383239E-2</v>
      </c>
      <c r="AQ595" s="93">
        <f t="shared" si="128"/>
        <v>-3.4314750533227668E-2</v>
      </c>
      <c r="AR595" s="94">
        <f t="shared" si="129"/>
        <v>-3.0714691739257304E-2</v>
      </c>
      <c r="AS595" s="7">
        <f t="shared" si="134"/>
        <v>-2.4975391267437187E-2</v>
      </c>
      <c r="AU595" s="86">
        <v>2022</v>
      </c>
      <c r="AV595" s="91">
        <f t="shared" si="135"/>
        <v>-3.5750971372426464E-2</v>
      </c>
      <c r="AW595" s="92">
        <f t="shared" si="136"/>
        <v>-2.4921781799355849E-2</v>
      </c>
      <c r="AX595" s="93">
        <f t="shared" si="137"/>
        <v>-2.315795617029956E-2</v>
      </c>
      <c r="AY595" s="94">
        <f t="shared" si="138"/>
        <v>-2.0978179534712475E-2</v>
      </c>
      <c r="AZ595" s="7">
        <f t="shared" si="139"/>
        <v>-9.6311620527393619E-3</v>
      </c>
    </row>
    <row r="596" spans="1:52" x14ac:dyDescent="0.25">
      <c r="A596" s="7">
        <v>594</v>
      </c>
      <c r="B596" s="82">
        <v>6408.71</v>
      </c>
      <c r="C596" s="43">
        <v>615.6</v>
      </c>
      <c r="D596" s="35">
        <v>341.9</v>
      </c>
      <c r="E596" s="41">
        <v>1179</v>
      </c>
      <c r="F596" s="36">
        <v>103</v>
      </c>
      <c r="G596" s="39">
        <v>139.02000000000001</v>
      </c>
      <c r="H596" s="45">
        <v>163.9</v>
      </c>
      <c r="I596" s="36">
        <v>104.06</v>
      </c>
      <c r="J596" s="36">
        <v>44.03</v>
      </c>
      <c r="K596" s="46">
        <v>131.69</v>
      </c>
      <c r="L596" s="36">
        <v>100.35</v>
      </c>
      <c r="M596" s="47">
        <v>50.85</v>
      </c>
      <c r="N596" s="33">
        <v>587.5</v>
      </c>
      <c r="O596" s="47">
        <v>25.78</v>
      </c>
      <c r="P596" s="33">
        <v>94.1</v>
      </c>
      <c r="Q596" s="47">
        <v>56.18</v>
      </c>
      <c r="R596" s="33">
        <v>10.43</v>
      </c>
      <c r="S596" s="33">
        <v>123.45</v>
      </c>
      <c r="T596" s="33">
        <v>54.49</v>
      </c>
      <c r="U596" s="33">
        <v>11.56</v>
      </c>
      <c r="V596" s="56">
        <v>23.47</v>
      </c>
      <c r="W596" s="38">
        <v>23.47</v>
      </c>
      <c r="X596" s="36">
        <v>11.14</v>
      </c>
      <c r="Y596" s="41">
        <v>39.880000000000003</v>
      </c>
      <c r="Z596" s="45">
        <v>83.86</v>
      </c>
      <c r="AA596" s="39">
        <v>506.2</v>
      </c>
      <c r="AB596" s="36">
        <v>192.35</v>
      </c>
      <c r="AC596" s="36">
        <v>12.84</v>
      </c>
      <c r="AD596" s="41">
        <v>29.24</v>
      </c>
      <c r="AE596" s="39">
        <v>188</v>
      </c>
      <c r="AG596" s="86">
        <v>2022</v>
      </c>
      <c r="AH596" s="86"/>
      <c r="AI596" s="87">
        <f t="shared" si="130"/>
        <v>277.74</v>
      </c>
      <c r="AJ596" s="88">
        <f t="shared" si="131"/>
        <v>346.89000000000004</v>
      </c>
      <c r="AK596" s="89">
        <f t="shared" si="132"/>
        <v>230.90499999999997</v>
      </c>
      <c r="AL596" s="90">
        <f t="shared" si="133"/>
        <v>174.04620689655172</v>
      </c>
      <c r="AN596" s="86">
        <v>2022</v>
      </c>
      <c r="AO596" s="91">
        <f t="shared" si="126"/>
        <v>-4.7166414632390085E-3</v>
      </c>
      <c r="AP596" s="92">
        <f t="shared" si="127"/>
        <v>-9.2776768812402165E-3</v>
      </c>
      <c r="AQ596" s="93">
        <f t="shared" si="128"/>
        <v>-9.3297490928550362E-3</v>
      </c>
      <c r="AR596" s="94">
        <f t="shared" si="129"/>
        <v>-7.2889878629137268E-3</v>
      </c>
      <c r="AS596" s="7">
        <f t="shared" si="134"/>
        <v>5.8982228872889327E-4</v>
      </c>
      <c r="AU596" s="86">
        <v>2022</v>
      </c>
      <c r="AV596" s="91">
        <f t="shared" si="135"/>
        <v>-3.5200666960005532E-2</v>
      </c>
      <c r="AW596" s="92">
        <f t="shared" si="136"/>
        <v>-3.9081436202383239E-2</v>
      </c>
      <c r="AX596" s="93">
        <f t="shared" si="137"/>
        <v>-3.4314750533227668E-2</v>
      </c>
      <c r="AY596" s="94">
        <f t="shared" si="138"/>
        <v>-3.0714691739257304E-2</v>
      </c>
      <c r="AZ596" s="7">
        <f t="shared" si="139"/>
        <v>-2.4975391267437187E-2</v>
      </c>
    </row>
    <row r="597" spans="1:52" x14ac:dyDescent="0.25">
      <c r="A597" s="7">
        <v>595</v>
      </c>
      <c r="B597" s="82">
        <v>6412.49</v>
      </c>
      <c r="C597" s="43">
        <v>607.29999999999995</v>
      </c>
      <c r="D597" s="35">
        <v>338.2</v>
      </c>
      <c r="E597" s="41">
        <v>1165.5</v>
      </c>
      <c r="F597" s="36">
        <v>102.04</v>
      </c>
      <c r="G597" s="39">
        <v>136.54</v>
      </c>
      <c r="H597" s="45">
        <v>160.4</v>
      </c>
      <c r="I597" s="36">
        <v>105.2</v>
      </c>
      <c r="J597" s="36">
        <v>44.76</v>
      </c>
      <c r="K597" s="46">
        <v>133.16999999999999</v>
      </c>
      <c r="L597" s="36">
        <v>100.75</v>
      </c>
      <c r="M597" s="47">
        <v>50.44</v>
      </c>
      <c r="N597" s="33">
        <v>584</v>
      </c>
      <c r="O597" s="47">
        <v>25.93</v>
      </c>
      <c r="P597" s="33">
        <v>92.8</v>
      </c>
      <c r="Q597" s="47">
        <v>56.41</v>
      </c>
      <c r="R597" s="33">
        <v>10.29</v>
      </c>
      <c r="S597" s="33">
        <v>123.3</v>
      </c>
      <c r="T597" s="33">
        <v>54.12</v>
      </c>
      <c r="U597" s="33">
        <v>11.45</v>
      </c>
      <c r="V597" s="56">
        <v>23.19</v>
      </c>
      <c r="W597" s="38">
        <v>23.19</v>
      </c>
      <c r="X597" s="36">
        <v>11.25</v>
      </c>
      <c r="Y597" s="41">
        <v>38.6</v>
      </c>
      <c r="Z597" s="45">
        <v>83.64</v>
      </c>
      <c r="AA597" s="39">
        <v>507.4</v>
      </c>
      <c r="AB597" s="36">
        <v>194.3</v>
      </c>
      <c r="AC597" s="36">
        <v>12.39</v>
      </c>
      <c r="AD597" s="41">
        <v>28.64</v>
      </c>
      <c r="AE597" s="39">
        <v>185.35</v>
      </c>
      <c r="AG597" s="86">
        <v>2022</v>
      </c>
      <c r="AH597" s="86"/>
      <c r="AI597" s="87">
        <f t="shared" si="130"/>
        <v>276.43</v>
      </c>
      <c r="AJ597" s="88">
        <f t="shared" si="131"/>
        <v>343.67166666666662</v>
      </c>
      <c r="AK597" s="89">
        <f t="shared" si="132"/>
        <v>228.75071428571428</v>
      </c>
      <c r="AL597" s="90">
        <f t="shared" si="133"/>
        <v>172.77758620689659</v>
      </c>
      <c r="AN597" s="86">
        <v>2022</v>
      </c>
      <c r="AO597" s="91">
        <f t="shared" si="126"/>
        <v>8.4409555161567526E-5</v>
      </c>
      <c r="AP597" s="92">
        <f t="shared" si="127"/>
        <v>1.135773970310836E-2</v>
      </c>
      <c r="AQ597" s="93">
        <f t="shared" si="128"/>
        <v>9.6518043659501816E-3</v>
      </c>
      <c r="AR597" s="94">
        <f t="shared" si="129"/>
        <v>7.9272734530137692E-3</v>
      </c>
      <c r="AS597" s="7">
        <f t="shared" si="134"/>
        <v>-1.1521265530238661E-2</v>
      </c>
      <c r="AU597" s="86">
        <v>2022</v>
      </c>
      <c r="AV597" s="91">
        <f t="shared" si="135"/>
        <v>-4.7166414632390085E-3</v>
      </c>
      <c r="AW597" s="92">
        <f t="shared" si="136"/>
        <v>-9.2776768812402165E-3</v>
      </c>
      <c r="AX597" s="93">
        <f t="shared" si="137"/>
        <v>-9.3297490928550362E-3</v>
      </c>
      <c r="AY597" s="94">
        <f t="shared" si="138"/>
        <v>-7.2889878629137268E-3</v>
      </c>
      <c r="AZ597" s="7">
        <f t="shared" si="139"/>
        <v>5.8982228872889327E-4</v>
      </c>
    </row>
    <row r="598" spans="1:52" x14ac:dyDescent="0.25">
      <c r="A598" s="7">
        <v>596</v>
      </c>
      <c r="B598" s="82">
        <v>6338.61</v>
      </c>
      <c r="C598" s="43">
        <v>616.6</v>
      </c>
      <c r="D598" s="35">
        <v>341.55</v>
      </c>
      <c r="E598" s="41">
        <v>1186</v>
      </c>
      <c r="F598" s="36">
        <v>102.12</v>
      </c>
      <c r="G598" s="39">
        <v>135.66</v>
      </c>
      <c r="H598" s="45">
        <v>159.94999999999999</v>
      </c>
      <c r="I598" s="36">
        <v>104.44</v>
      </c>
      <c r="J598" s="36">
        <v>45.13</v>
      </c>
      <c r="K598" s="46">
        <v>134.13</v>
      </c>
      <c r="L598" s="36">
        <v>102.78</v>
      </c>
      <c r="M598" s="47">
        <v>49.75</v>
      </c>
      <c r="N598" s="33">
        <v>587</v>
      </c>
      <c r="O598" s="47">
        <v>25.71</v>
      </c>
      <c r="P598" s="33">
        <v>92.15</v>
      </c>
      <c r="Q598" s="47">
        <v>55.79</v>
      </c>
      <c r="R598" s="33">
        <v>10.19</v>
      </c>
      <c r="S598" s="33">
        <v>122.9</v>
      </c>
      <c r="T598" s="33">
        <v>54.95</v>
      </c>
      <c r="U598" s="33">
        <v>11.16</v>
      </c>
      <c r="V598" s="56">
        <v>23.02</v>
      </c>
      <c r="W598" s="38">
        <v>23.02</v>
      </c>
      <c r="X598" s="36">
        <v>11.31</v>
      </c>
      <c r="Y598" s="41">
        <v>40.409999999999997</v>
      </c>
      <c r="Z598" s="45">
        <v>83.02</v>
      </c>
      <c r="AA598" s="39">
        <v>507.2</v>
      </c>
      <c r="AB598" s="36">
        <v>195.5</v>
      </c>
      <c r="AC598" s="36">
        <v>12.65</v>
      </c>
      <c r="AD598" s="41">
        <v>29.68</v>
      </c>
      <c r="AE598" s="39">
        <v>186.5</v>
      </c>
      <c r="AG598" s="86">
        <v>2022</v>
      </c>
      <c r="AH598" s="86"/>
      <c r="AI598" s="87">
        <f t="shared" si="130"/>
        <v>276.45333333333332</v>
      </c>
      <c r="AJ598" s="88">
        <f t="shared" si="131"/>
        <v>347.57500000000005</v>
      </c>
      <c r="AK598" s="89">
        <f t="shared" si="132"/>
        <v>230.95857142857136</v>
      </c>
      <c r="AL598" s="90">
        <f t="shared" si="133"/>
        <v>174.14724137931032</v>
      </c>
      <c r="AN598" s="86">
        <v>2022</v>
      </c>
      <c r="AO598" s="91">
        <f t="shared" si="126"/>
        <v>1.2732709559178096E-2</v>
      </c>
      <c r="AP598" s="92">
        <f t="shared" si="127"/>
        <v>7.4180632477402536E-3</v>
      </c>
      <c r="AQ598" s="93">
        <f t="shared" si="128"/>
        <v>6.3369435458435278E-3</v>
      </c>
      <c r="AR598" s="94">
        <f t="shared" si="129"/>
        <v>5.0927970187735639E-3</v>
      </c>
      <c r="AS598" s="7">
        <f t="shared" si="134"/>
        <v>1.5325126486721906E-2</v>
      </c>
      <c r="AU598" s="86">
        <v>2022</v>
      </c>
      <c r="AV598" s="91">
        <f t="shared" si="135"/>
        <v>8.4409555161567526E-5</v>
      </c>
      <c r="AW598" s="92">
        <f t="shared" si="136"/>
        <v>1.135773970310836E-2</v>
      </c>
      <c r="AX598" s="93">
        <f t="shared" si="137"/>
        <v>9.6518043659501816E-3</v>
      </c>
      <c r="AY598" s="94">
        <f t="shared" si="138"/>
        <v>7.9272734530137692E-3</v>
      </c>
      <c r="AZ598" s="7">
        <f t="shared" si="139"/>
        <v>-1.1521265530238661E-2</v>
      </c>
    </row>
    <row r="599" spans="1:52" x14ac:dyDescent="0.25">
      <c r="A599" s="7">
        <v>597</v>
      </c>
      <c r="B599" s="82">
        <v>6435.75</v>
      </c>
      <c r="C599" s="43">
        <v>617.20000000000005</v>
      </c>
      <c r="D599" s="35">
        <v>347.3</v>
      </c>
      <c r="E599" s="41">
        <v>1188.5</v>
      </c>
      <c r="F599" s="36">
        <v>103.34</v>
      </c>
      <c r="G599" s="39">
        <v>137.91999999999999</v>
      </c>
      <c r="H599" s="45">
        <v>162.1</v>
      </c>
      <c r="I599" s="36">
        <v>105.46</v>
      </c>
      <c r="J599" s="36">
        <v>46.78</v>
      </c>
      <c r="K599" s="46">
        <v>135.24</v>
      </c>
      <c r="L599" s="36">
        <v>101.84</v>
      </c>
      <c r="M599" s="47">
        <v>49.46</v>
      </c>
      <c r="N599" s="33">
        <v>585</v>
      </c>
      <c r="O599" s="47">
        <v>25.69</v>
      </c>
      <c r="P599" s="33">
        <v>92.96</v>
      </c>
      <c r="Q599" s="47">
        <v>56.91</v>
      </c>
      <c r="R599" s="33">
        <v>10.199999999999999</v>
      </c>
      <c r="S599" s="33">
        <v>121.7</v>
      </c>
      <c r="T599" s="33">
        <v>55.58</v>
      </c>
      <c r="U599" s="33">
        <v>11.34</v>
      </c>
      <c r="V599" s="56">
        <v>22.97</v>
      </c>
      <c r="W599" s="38">
        <v>22.97</v>
      </c>
      <c r="X599" s="36">
        <v>11.32</v>
      </c>
      <c r="Y599" s="41">
        <v>42.72</v>
      </c>
      <c r="Z599" s="45">
        <v>83.42</v>
      </c>
      <c r="AA599" s="39">
        <v>505.9</v>
      </c>
      <c r="AB599" s="36">
        <v>193.5</v>
      </c>
      <c r="AC599" s="36">
        <v>12.79</v>
      </c>
      <c r="AD599" s="41">
        <v>29.78</v>
      </c>
      <c r="AE599" s="39">
        <v>196.1</v>
      </c>
      <c r="AG599" s="86">
        <v>2022</v>
      </c>
      <c r="AH599" s="86"/>
      <c r="AI599" s="87">
        <f t="shared" si="130"/>
        <v>279.9733333333333</v>
      </c>
      <c r="AJ599" s="88">
        <f t="shared" si="131"/>
        <v>350.15333333333336</v>
      </c>
      <c r="AK599" s="89">
        <f t="shared" si="132"/>
        <v>232.42214285714289</v>
      </c>
      <c r="AL599" s="90">
        <f t="shared" si="133"/>
        <v>175.03413793103451</v>
      </c>
      <c r="AN599" s="86">
        <v>2022</v>
      </c>
      <c r="AO599" s="91">
        <f t="shared" si="126"/>
        <v>8.3103152681209321E-3</v>
      </c>
      <c r="AP599" s="92">
        <f t="shared" si="127"/>
        <v>2.2751937246538395E-3</v>
      </c>
      <c r="AQ599" s="93">
        <f t="shared" si="128"/>
        <v>3.8323125101799808E-3</v>
      </c>
      <c r="AR599" s="94">
        <f t="shared" si="129"/>
        <v>4.7064710529374871E-3</v>
      </c>
      <c r="AS599" s="7">
        <f t="shared" si="134"/>
        <v>1.2174183273122847E-2</v>
      </c>
      <c r="AU599" s="86">
        <v>2022</v>
      </c>
      <c r="AV599" s="91">
        <f t="shared" si="135"/>
        <v>1.2732709559178096E-2</v>
      </c>
      <c r="AW599" s="92">
        <f t="shared" si="136"/>
        <v>7.4180632477402536E-3</v>
      </c>
      <c r="AX599" s="93">
        <f t="shared" si="137"/>
        <v>6.3369435458435278E-3</v>
      </c>
      <c r="AY599" s="94">
        <f t="shared" si="138"/>
        <v>5.0927970187735639E-3</v>
      </c>
      <c r="AZ599" s="7">
        <f t="shared" si="139"/>
        <v>1.5325126486721906E-2</v>
      </c>
    </row>
    <row r="600" spans="1:52" x14ac:dyDescent="0.25">
      <c r="A600" s="7">
        <v>598</v>
      </c>
      <c r="B600" s="82">
        <v>6514.1</v>
      </c>
      <c r="C600" s="43">
        <v>619.5</v>
      </c>
      <c r="D600" s="35">
        <v>348.9</v>
      </c>
      <c r="E600" s="41">
        <v>1186.5</v>
      </c>
      <c r="F600" s="36">
        <v>105.54</v>
      </c>
      <c r="G600" s="39">
        <v>137.69999999999999</v>
      </c>
      <c r="H600" s="45">
        <v>163.80000000000001</v>
      </c>
      <c r="I600" s="36">
        <v>103.18</v>
      </c>
      <c r="J600" s="36">
        <v>47.23</v>
      </c>
      <c r="K600" s="46">
        <v>136.63999999999999</v>
      </c>
      <c r="L600" s="36">
        <v>100.63</v>
      </c>
      <c r="M600" s="47">
        <v>49.71</v>
      </c>
      <c r="N600" s="33">
        <v>590</v>
      </c>
      <c r="O600" s="47">
        <v>25.46</v>
      </c>
      <c r="P600" s="33">
        <v>92.84</v>
      </c>
      <c r="Q600" s="47">
        <v>57.64</v>
      </c>
      <c r="R600" s="33">
        <v>10.38</v>
      </c>
      <c r="S600" s="33">
        <v>122</v>
      </c>
      <c r="T600" s="33">
        <v>56.33</v>
      </c>
      <c r="U600" s="33">
        <v>11.32</v>
      </c>
      <c r="V600" s="56">
        <v>23.17</v>
      </c>
      <c r="W600" s="38">
        <v>23.17</v>
      </c>
      <c r="X600" s="36">
        <v>11.32</v>
      </c>
      <c r="Y600" s="41">
        <v>42.54</v>
      </c>
      <c r="Z600" s="45">
        <v>84.76</v>
      </c>
      <c r="AA600" s="39">
        <v>513.1</v>
      </c>
      <c r="AB600" s="36">
        <v>197.65</v>
      </c>
      <c r="AC600" s="36">
        <v>13.01</v>
      </c>
      <c r="AD600" s="41">
        <v>29.76</v>
      </c>
      <c r="AE600" s="39">
        <v>196.1</v>
      </c>
      <c r="AG600" s="86">
        <v>2022</v>
      </c>
      <c r="AH600" s="86"/>
      <c r="AI600" s="87">
        <f t="shared" si="130"/>
        <v>282.3</v>
      </c>
      <c r="AJ600" s="88">
        <f t="shared" si="131"/>
        <v>350.95</v>
      </c>
      <c r="AK600" s="89">
        <f t="shared" si="132"/>
        <v>233.31285714285715</v>
      </c>
      <c r="AL600" s="90">
        <f t="shared" si="133"/>
        <v>175.85793103448279</v>
      </c>
      <c r="AN600" s="86">
        <v>2022</v>
      </c>
      <c r="AO600" s="91">
        <f t="shared" si="126"/>
        <v>-2.1738103672216281E-2</v>
      </c>
      <c r="AP600" s="92">
        <f t="shared" si="127"/>
        <v>-2.5250510519067168E-2</v>
      </c>
      <c r="AQ600" s="93">
        <f t="shared" si="128"/>
        <v>-2.2618311402837599E-2</v>
      </c>
      <c r="AR600" s="94">
        <f t="shared" si="129"/>
        <v>-2.0220083609810785E-2</v>
      </c>
      <c r="AS600" s="7">
        <f t="shared" si="134"/>
        <v>-3.1566908705730659E-2</v>
      </c>
      <c r="AU600" s="86">
        <v>2022</v>
      </c>
      <c r="AV600" s="91">
        <f t="shared" si="135"/>
        <v>8.3103152681209321E-3</v>
      </c>
      <c r="AW600" s="92">
        <f t="shared" si="136"/>
        <v>2.2751937246538395E-3</v>
      </c>
      <c r="AX600" s="93">
        <f t="shared" si="137"/>
        <v>3.8323125101799808E-3</v>
      </c>
      <c r="AY600" s="94">
        <f t="shared" si="138"/>
        <v>4.7064710529374871E-3</v>
      </c>
      <c r="AZ600" s="7">
        <f t="shared" si="139"/>
        <v>1.2174183273122847E-2</v>
      </c>
    </row>
    <row r="601" spans="1:52" x14ac:dyDescent="0.25">
      <c r="A601" s="7">
        <v>599</v>
      </c>
      <c r="B601" s="82">
        <v>6308.47</v>
      </c>
      <c r="C601" s="43">
        <v>606.6</v>
      </c>
      <c r="D601" s="35">
        <v>340.1</v>
      </c>
      <c r="E601" s="41">
        <v>1153</v>
      </c>
      <c r="F601" s="36">
        <v>103.98</v>
      </c>
      <c r="G601" s="39">
        <v>132.94</v>
      </c>
      <c r="H601" s="45">
        <v>161.44999999999999</v>
      </c>
      <c r="I601" s="36">
        <v>99.6</v>
      </c>
      <c r="J601" s="36">
        <v>46.98</v>
      </c>
      <c r="K601" s="46">
        <v>134.72999999999999</v>
      </c>
      <c r="L601" s="36">
        <v>100.47</v>
      </c>
      <c r="M601" s="47">
        <v>48.81</v>
      </c>
      <c r="N601" s="33">
        <v>580.5</v>
      </c>
      <c r="O601" s="47">
        <v>25.19</v>
      </c>
      <c r="P601" s="33">
        <v>91.07</v>
      </c>
      <c r="Q601" s="47">
        <v>57.3</v>
      </c>
      <c r="R601" s="33">
        <v>10.220000000000001</v>
      </c>
      <c r="S601" s="33">
        <v>120.8</v>
      </c>
      <c r="T601" s="33">
        <v>55.89</v>
      </c>
      <c r="U601" s="33">
        <v>11.24</v>
      </c>
      <c r="V601" s="56">
        <v>22.69</v>
      </c>
      <c r="W601" s="38">
        <v>22.69</v>
      </c>
      <c r="X601" s="36">
        <v>11.26</v>
      </c>
      <c r="Y601" s="41">
        <v>41.54</v>
      </c>
      <c r="Z601" s="45">
        <v>83.2</v>
      </c>
      <c r="AA601" s="39">
        <v>504.2</v>
      </c>
      <c r="AB601" s="36">
        <v>196.85</v>
      </c>
      <c r="AC601" s="36">
        <v>12.61</v>
      </c>
      <c r="AD601" s="41">
        <v>29.5</v>
      </c>
      <c r="AE601" s="39">
        <v>191.35</v>
      </c>
      <c r="AG601" s="86">
        <v>2022</v>
      </c>
      <c r="AH601" s="86"/>
      <c r="AI601" s="87">
        <f t="shared" si="130"/>
        <v>276.16333333333336</v>
      </c>
      <c r="AJ601" s="88">
        <f t="shared" si="131"/>
        <v>342.08833333333337</v>
      </c>
      <c r="AK601" s="89">
        <f t="shared" si="132"/>
        <v>228.03571428571425</v>
      </c>
      <c r="AL601" s="90">
        <f t="shared" si="133"/>
        <v>172.30206896551721</v>
      </c>
      <c r="AN601" s="86">
        <v>2022</v>
      </c>
      <c r="AO601" s="91">
        <f t="shared" si="126"/>
        <v>-1.5860179362454773E-2</v>
      </c>
      <c r="AP601" s="92">
        <f t="shared" si="127"/>
        <v>-1.7758571129289351E-2</v>
      </c>
      <c r="AQ601" s="93">
        <f t="shared" si="128"/>
        <v>-1.2112764291307528E-2</v>
      </c>
      <c r="AR601" s="94">
        <f t="shared" si="129"/>
        <v>-7.3287490293708528E-3</v>
      </c>
      <c r="AS601" s="7">
        <f t="shared" si="134"/>
        <v>1.8159712259866415E-2</v>
      </c>
      <c r="AU601" s="86">
        <v>2022</v>
      </c>
      <c r="AV601" s="91">
        <f t="shared" si="135"/>
        <v>-2.1738103672216281E-2</v>
      </c>
      <c r="AW601" s="92">
        <f t="shared" si="136"/>
        <v>-2.5250510519067168E-2</v>
      </c>
      <c r="AX601" s="93">
        <f t="shared" si="137"/>
        <v>-2.2618311402837599E-2</v>
      </c>
      <c r="AY601" s="94">
        <f t="shared" si="138"/>
        <v>-2.0220083609810785E-2</v>
      </c>
      <c r="AZ601" s="7">
        <f t="shared" si="139"/>
        <v>-3.1566908705730659E-2</v>
      </c>
    </row>
    <row r="602" spans="1:52" x14ac:dyDescent="0.25">
      <c r="A602" s="7">
        <v>600</v>
      </c>
      <c r="B602" s="82">
        <v>6423.03</v>
      </c>
      <c r="C602" s="43">
        <v>600.5</v>
      </c>
      <c r="D602" s="35">
        <v>333.5</v>
      </c>
      <c r="E602" s="41">
        <v>1129</v>
      </c>
      <c r="F602" s="36">
        <v>106.54</v>
      </c>
      <c r="G602" s="39">
        <v>131</v>
      </c>
      <c r="H602" s="45">
        <v>160.80000000000001</v>
      </c>
      <c r="I602" s="36">
        <v>100.48</v>
      </c>
      <c r="J602" s="36">
        <v>48.8</v>
      </c>
      <c r="K602" s="46">
        <v>135.47</v>
      </c>
      <c r="L602" s="36">
        <v>101.07</v>
      </c>
      <c r="M602" s="47">
        <v>51.32</v>
      </c>
      <c r="N602" s="33">
        <v>575</v>
      </c>
      <c r="O602" s="47">
        <v>25.49</v>
      </c>
      <c r="P602" s="33">
        <v>92.73</v>
      </c>
      <c r="Q602" s="47">
        <v>57.4</v>
      </c>
      <c r="R602" s="33">
        <v>10.48</v>
      </c>
      <c r="S602" s="33">
        <v>124.85</v>
      </c>
      <c r="T602" s="33">
        <v>55.31</v>
      </c>
      <c r="U602" s="33">
        <v>11.35</v>
      </c>
      <c r="V602" s="56">
        <v>23.41</v>
      </c>
      <c r="W602" s="38">
        <v>23.41</v>
      </c>
      <c r="X602" s="36">
        <v>11.46</v>
      </c>
      <c r="Y602" s="41">
        <v>41.88</v>
      </c>
      <c r="Z602" s="45">
        <v>83.36</v>
      </c>
      <c r="AA602" s="39">
        <v>490.3</v>
      </c>
      <c r="AB602" s="36">
        <v>198.35</v>
      </c>
      <c r="AC602" s="36">
        <v>12.98</v>
      </c>
      <c r="AD602" s="41">
        <v>29.85</v>
      </c>
      <c r="AE602" s="39">
        <v>194.05</v>
      </c>
      <c r="AG602" s="86">
        <v>2022</v>
      </c>
      <c r="AH602" s="86"/>
      <c r="AI602" s="87">
        <f t="shared" si="130"/>
        <v>271.7833333333333</v>
      </c>
      <c r="AJ602" s="88">
        <f t="shared" si="131"/>
        <v>336.01333333333332</v>
      </c>
      <c r="AK602" s="89">
        <f t="shared" si="132"/>
        <v>225.27357142857144</v>
      </c>
      <c r="AL602" s="90">
        <f t="shared" si="133"/>
        <v>171.03931034482758</v>
      </c>
      <c r="AN602" s="86">
        <v>2022</v>
      </c>
      <c r="AO602" s="91">
        <f t="shared" si="126"/>
        <v>-1.7697921138161328E-2</v>
      </c>
      <c r="AP602" s="92">
        <f t="shared" si="127"/>
        <v>-2.0301773739137313E-2</v>
      </c>
      <c r="AQ602" s="93">
        <f t="shared" si="128"/>
        <v>-1.7026916479328323E-2</v>
      </c>
      <c r="AR602" s="94">
        <f t="shared" si="129"/>
        <v>-1.6588241460926322E-2</v>
      </c>
      <c r="AS602" s="7">
        <f t="shared" si="134"/>
        <v>-4.2581149395222277E-3</v>
      </c>
      <c r="AU602" s="86">
        <v>2022</v>
      </c>
      <c r="AV602" s="91">
        <f t="shared" si="135"/>
        <v>-1.5860179362454773E-2</v>
      </c>
      <c r="AW602" s="92">
        <f t="shared" si="136"/>
        <v>-1.7758571129289351E-2</v>
      </c>
      <c r="AX602" s="93">
        <f t="shared" si="137"/>
        <v>-1.2112764291307528E-2</v>
      </c>
      <c r="AY602" s="94">
        <f t="shared" si="138"/>
        <v>-7.3287490293708528E-3</v>
      </c>
      <c r="AZ602" s="7">
        <f t="shared" si="139"/>
        <v>1.8159712259866415E-2</v>
      </c>
    </row>
    <row r="603" spans="1:52" x14ac:dyDescent="0.25">
      <c r="A603" s="7">
        <v>601</v>
      </c>
      <c r="B603" s="82">
        <v>6395.68</v>
      </c>
      <c r="C603" s="43">
        <v>593.29999999999995</v>
      </c>
      <c r="D603" s="35">
        <v>329.8</v>
      </c>
      <c r="E603" s="41">
        <v>1103</v>
      </c>
      <c r="F603" s="36">
        <v>102.58</v>
      </c>
      <c r="G603" s="39">
        <v>129.52000000000001</v>
      </c>
      <c r="H603" s="45">
        <v>159</v>
      </c>
      <c r="I603" s="36">
        <v>98.68</v>
      </c>
      <c r="J603" s="36">
        <v>48.83</v>
      </c>
      <c r="K603" s="46">
        <v>135.16</v>
      </c>
      <c r="L603" s="36">
        <v>99.18</v>
      </c>
      <c r="M603" s="47">
        <v>51.01</v>
      </c>
      <c r="N603" s="33">
        <v>567</v>
      </c>
      <c r="O603" s="47">
        <v>25.16</v>
      </c>
      <c r="P603" s="33">
        <v>91.32</v>
      </c>
      <c r="Q603" s="47">
        <v>56.37</v>
      </c>
      <c r="R603" s="33">
        <v>10.4</v>
      </c>
      <c r="S603" s="33">
        <v>122.8</v>
      </c>
      <c r="T603" s="33">
        <v>54.86</v>
      </c>
      <c r="U603" s="33">
        <v>11.39</v>
      </c>
      <c r="V603" s="56">
        <v>23.02</v>
      </c>
      <c r="W603" s="38">
        <v>23.02</v>
      </c>
      <c r="X603" s="36">
        <v>11.5</v>
      </c>
      <c r="Y603" s="41">
        <v>41.43</v>
      </c>
      <c r="Z603" s="45">
        <v>81.96</v>
      </c>
      <c r="AA603" s="39">
        <v>480.85</v>
      </c>
      <c r="AB603" s="36">
        <v>193.55</v>
      </c>
      <c r="AC603" s="36">
        <v>12.82</v>
      </c>
      <c r="AD603" s="41">
        <v>29.8</v>
      </c>
      <c r="AE603" s="39">
        <v>190.55</v>
      </c>
      <c r="AG603" s="86">
        <v>2022</v>
      </c>
      <c r="AH603" s="86"/>
      <c r="AI603" s="87">
        <f t="shared" si="130"/>
        <v>266.97333333333336</v>
      </c>
      <c r="AJ603" s="88">
        <f t="shared" si="131"/>
        <v>329.19166666666666</v>
      </c>
      <c r="AK603" s="89">
        <f t="shared" si="132"/>
        <v>221.43785714285715</v>
      </c>
      <c r="AL603" s="90">
        <f t="shared" si="133"/>
        <v>168.20206896551727</v>
      </c>
      <c r="AN603" s="86">
        <v>2022</v>
      </c>
      <c r="AO603" s="91">
        <f t="shared" si="126"/>
        <v>-1.4121260550367221E-2</v>
      </c>
      <c r="AP603" s="92">
        <f t="shared" si="127"/>
        <v>-1.9568134065767146E-2</v>
      </c>
      <c r="AQ603" s="93">
        <f t="shared" si="128"/>
        <v>-1.88734020831385E-2</v>
      </c>
      <c r="AR603" s="94">
        <f t="shared" si="129"/>
        <v>-1.5057832738127176E-2</v>
      </c>
      <c r="AS603" s="7">
        <f t="shared" si="134"/>
        <v>-7.0391264103270386E-3</v>
      </c>
      <c r="AU603" s="86">
        <v>2022</v>
      </c>
      <c r="AV603" s="91">
        <f t="shared" si="135"/>
        <v>-1.7697921138161328E-2</v>
      </c>
      <c r="AW603" s="92">
        <f t="shared" si="136"/>
        <v>-2.0301773739137313E-2</v>
      </c>
      <c r="AX603" s="93">
        <f t="shared" si="137"/>
        <v>-1.7026916479328323E-2</v>
      </c>
      <c r="AY603" s="94">
        <f t="shared" si="138"/>
        <v>-1.6588241460926322E-2</v>
      </c>
      <c r="AZ603" s="7">
        <f t="shared" si="139"/>
        <v>-4.2581149395222277E-3</v>
      </c>
    </row>
    <row r="604" spans="1:52" x14ac:dyDescent="0.25">
      <c r="A604" s="7">
        <v>602</v>
      </c>
      <c r="B604" s="82">
        <v>6350.66</v>
      </c>
      <c r="C604" s="43">
        <v>574</v>
      </c>
      <c r="D604" s="35">
        <v>329.2</v>
      </c>
      <c r="E604" s="41">
        <v>1076</v>
      </c>
      <c r="F604" s="36">
        <v>109.02</v>
      </c>
      <c r="G604" s="39">
        <v>129.36000000000001</v>
      </c>
      <c r="H604" s="45">
        <v>158.6</v>
      </c>
      <c r="I604" s="36">
        <v>97.11</v>
      </c>
      <c r="J604" s="36">
        <v>49.52</v>
      </c>
      <c r="K604" s="46">
        <v>135.49</v>
      </c>
      <c r="L604" s="36">
        <v>99.48</v>
      </c>
      <c r="M604" s="47">
        <v>50.7</v>
      </c>
      <c r="N604" s="33">
        <v>550</v>
      </c>
      <c r="O604" s="47">
        <v>24.68</v>
      </c>
      <c r="P604" s="33">
        <v>91.06</v>
      </c>
      <c r="Q604" s="47">
        <v>56.02</v>
      </c>
      <c r="R604" s="33">
        <v>9.98</v>
      </c>
      <c r="S604" s="33">
        <v>122.5</v>
      </c>
      <c r="T604" s="33">
        <v>54.13</v>
      </c>
      <c r="U604" s="33">
        <v>11.28</v>
      </c>
      <c r="V604" s="56">
        <v>22.43</v>
      </c>
      <c r="W604" s="38">
        <v>22.43</v>
      </c>
      <c r="X604" s="36">
        <v>11.6</v>
      </c>
      <c r="Y604" s="41">
        <v>41.49</v>
      </c>
      <c r="Z604" s="45">
        <v>83.2</v>
      </c>
      <c r="AA604" s="39">
        <v>470.9</v>
      </c>
      <c r="AB604" s="36">
        <v>192.75</v>
      </c>
      <c r="AC604" s="36">
        <v>12.73</v>
      </c>
      <c r="AD604" s="41">
        <v>29.4</v>
      </c>
      <c r="AE604" s="39">
        <v>189.35</v>
      </c>
      <c r="AG604" s="86">
        <v>2022</v>
      </c>
      <c r="AH604" s="86"/>
      <c r="AI604" s="87">
        <f t="shared" si="130"/>
        <v>263.20333333333332</v>
      </c>
      <c r="AJ604" s="88">
        <f t="shared" si="131"/>
        <v>322.75</v>
      </c>
      <c r="AK604" s="89">
        <f t="shared" si="132"/>
        <v>217.25857142857143</v>
      </c>
      <c r="AL604" s="90">
        <f t="shared" si="133"/>
        <v>165.66931034482758</v>
      </c>
      <c r="AN604" s="86">
        <v>2022</v>
      </c>
      <c r="AO604" s="91">
        <f t="shared" si="126"/>
        <v>-2.6544749939843768E-2</v>
      </c>
      <c r="AP604" s="92">
        <f t="shared" si="127"/>
        <v>-2.9475858507616796E-2</v>
      </c>
      <c r="AQ604" s="93">
        <f t="shared" si="128"/>
        <v>-2.5973001229607887E-2</v>
      </c>
      <c r="AR604" s="94">
        <f t="shared" si="129"/>
        <v>-2.4902121176169498E-2</v>
      </c>
      <c r="AS604" s="7">
        <f t="shared" si="134"/>
        <v>-2.1575710241140217E-2</v>
      </c>
      <c r="AU604" s="86">
        <v>2022</v>
      </c>
      <c r="AV604" s="91">
        <f t="shared" si="135"/>
        <v>-1.4121260550367221E-2</v>
      </c>
      <c r="AW604" s="92">
        <f t="shared" si="136"/>
        <v>-1.9568134065767146E-2</v>
      </c>
      <c r="AX604" s="93">
        <f t="shared" si="137"/>
        <v>-1.88734020831385E-2</v>
      </c>
      <c r="AY604" s="94">
        <f t="shared" si="138"/>
        <v>-1.5057832738127176E-2</v>
      </c>
      <c r="AZ604" s="7">
        <f t="shared" si="139"/>
        <v>-7.0391264103270386E-3</v>
      </c>
    </row>
    <row r="605" spans="1:52" x14ac:dyDescent="0.25">
      <c r="A605" s="7">
        <v>603</v>
      </c>
      <c r="B605" s="82">
        <v>6213.64</v>
      </c>
      <c r="C605" s="43">
        <v>561.9</v>
      </c>
      <c r="D605" s="35">
        <v>316</v>
      </c>
      <c r="E605" s="41">
        <v>1042</v>
      </c>
      <c r="F605" s="36">
        <v>107.5</v>
      </c>
      <c r="G605" s="39">
        <v>127</v>
      </c>
      <c r="H605" s="45">
        <v>155.05000000000001</v>
      </c>
      <c r="I605" s="36">
        <v>95.42</v>
      </c>
      <c r="J605" s="36">
        <v>50.6</v>
      </c>
      <c r="K605" s="46">
        <v>132.91</v>
      </c>
      <c r="L605" s="36">
        <v>97.05</v>
      </c>
      <c r="M605" s="47">
        <v>50.59</v>
      </c>
      <c r="N605" s="33">
        <v>539</v>
      </c>
      <c r="O605" s="47">
        <v>22.8</v>
      </c>
      <c r="P605" s="33">
        <v>90.39</v>
      </c>
      <c r="Q605" s="47">
        <v>56.1</v>
      </c>
      <c r="R605" s="33">
        <v>9.9700000000000006</v>
      </c>
      <c r="S605" s="33">
        <v>121.05</v>
      </c>
      <c r="T605" s="33">
        <v>53.53</v>
      </c>
      <c r="U605" s="33">
        <v>11.14</v>
      </c>
      <c r="V605" s="56">
        <v>22.57</v>
      </c>
      <c r="W605" s="38">
        <v>22.57</v>
      </c>
      <c r="X605" s="36">
        <v>11.57</v>
      </c>
      <c r="Y605" s="41">
        <v>39.49</v>
      </c>
      <c r="Z605" s="45">
        <v>81.28</v>
      </c>
      <c r="AA605" s="39">
        <v>457.9</v>
      </c>
      <c r="AB605" s="36">
        <v>183.2</v>
      </c>
      <c r="AC605" s="36">
        <v>13.16</v>
      </c>
      <c r="AD605" s="41">
        <v>29.28</v>
      </c>
      <c r="AE605" s="39">
        <v>183.75</v>
      </c>
      <c r="AG605" s="86">
        <v>2022</v>
      </c>
      <c r="AH605" s="86"/>
      <c r="AI605" s="87">
        <f t="shared" si="130"/>
        <v>256.21666666666664</v>
      </c>
      <c r="AJ605" s="88">
        <f t="shared" si="131"/>
        <v>313.23666666666668</v>
      </c>
      <c r="AK605" s="89">
        <f t="shared" si="132"/>
        <v>211.61571428571429</v>
      </c>
      <c r="AL605" s="90">
        <f t="shared" si="133"/>
        <v>161.54379310344825</v>
      </c>
      <c r="AN605" s="86">
        <v>2022</v>
      </c>
      <c r="AO605" s="91">
        <f t="shared" si="126"/>
        <v>-3.4541078514278151E-2</v>
      </c>
      <c r="AP605" s="92">
        <f t="shared" si="127"/>
        <v>-2.9892200785348523E-2</v>
      </c>
      <c r="AQ605" s="93">
        <f t="shared" si="128"/>
        <v>-2.9463785433163952E-2</v>
      </c>
      <c r="AR605" s="94">
        <f t="shared" si="129"/>
        <v>-3.0443330195505717E-2</v>
      </c>
      <c r="AS605" s="7">
        <f t="shared" si="134"/>
        <v>-2.0538685858852442E-2</v>
      </c>
      <c r="AU605" s="86">
        <v>2022</v>
      </c>
      <c r="AV605" s="91">
        <f t="shared" si="135"/>
        <v>-2.6544749939843768E-2</v>
      </c>
      <c r="AW605" s="92">
        <f t="shared" si="136"/>
        <v>-2.9475858507616796E-2</v>
      </c>
      <c r="AX605" s="93">
        <f t="shared" si="137"/>
        <v>-2.5973001229607887E-2</v>
      </c>
      <c r="AY605" s="94">
        <f t="shared" si="138"/>
        <v>-2.4902121176169498E-2</v>
      </c>
      <c r="AZ605" s="7">
        <f t="shared" si="139"/>
        <v>-2.1575710241140217E-2</v>
      </c>
    </row>
    <row r="606" spans="1:52" x14ac:dyDescent="0.25">
      <c r="A606" s="7">
        <v>604</v>
      </c>
      <c r="B606" s="82">
        <v>6086.02</v>
      </c>
      <c r="C606" s="43">
        <v>542.6</v>
      </c>
      <c r="D606" s="35">
        <v>304.39999999999998</v>
      </c>
      <c r="E606" s="41">
        <v>1015</v>
      </c>
      <c r="F606" s="36">
        <v>103.72</v>
      </c>
      <c r="G606" s="39">
        <v>121.9</v>
      </c>
      <c r="H606" s="45">
        <v>151.85</v>
      </c>
      <c r="I606" s="36">
        <v>92.28</v>
      </c>
      <c r="J606" s="36">
        <v>48.14</v>
      </c>
      <c r="K606" s="46">
        <v>129.63999999999999</v>
      </c>
      <c r="L606" s="36">
        <v>96.46</v>
      </c>
      <c r="M606" s="47">
        <v>49.85</v>
      </c>
      <c r="N606" s="33">
        <v>519</v>
      </c>
      <c r="O606" s="47">
        <v>22.24</v>
      </c>
      <c r="P606" s="33">
        <v>89.34</v>
      </c>
      <c r="Q606" s="47">
        <v>55.89</v>
      </c>
      <c r="R606" s="33">
        <v>9.9</v>
      </c>
      <c r="S606" s="33">
        <v>118.2</v>
      </c>
      <c r="T606" s="33">
        <v>51.8</v>
      </c>
      <c r="U606" s="33">
        <v>11.01</v>
      </c>
      <c r="V606" s="56">
        <v>22</v>
      </c>
      <c r="W606" s="38">
        <v>22</v>
      </c>
      <c r="X606" s="36">
        <v>11.64</v>
      </c>
      <c r="Y606" s="41">
        <v>37.74</v>
      </c>
      <c r="Z606" s="45">
        <v>78.02</v>
      </c>
      <c r="AA606" s="39">
        <v>442.45</v>
      </c>
      <c r="AB606" s="36">
        <v>176.2</v>
      </c>
      <c r="AC606" s="36">
        <v>12.73</v>
      </c>
      <c r="AD606" s="41">
        <v>28.4</v>
      </c>
      <c r="AE606" s="39">
        <v>177.75</v>
      </c>
      <c r="AG606" s="86">
        <v>2022</v>
      </c>
      <c r="AH606" s="86"/>
      <c r="AI606" s="87">
        <f t="shared" si="130"/>
        <v>247.36666666666667</v>
      </c>
      <c r="AJ606" s="88">
        <f t="shared" si="131"/>
        <v>303.87333333333339</v>
      </c>
      <c r="AK606" s="89">
        <f t="shared" si="132"/>
        <v>205.38071428571428</v>
      </c>
      <c r="AL606" s="90">
        <f t="shared" si="133"/>
        <v>156.62586206896552</v>
      </c>
      <c r="AN606" s="86">
        <v>2022</v>
      </c>
      <c r="AO606" s="91">
        <f t="shared" si="126"/>
        <v>1.967389839644187E-3</v>
      </c>
      <c r="AP606" s="92">
        <f t="shared" si="127"/>
        <v>2.0512933020333727E-3</v>
      </c>
      <c r="AQ606" s="93">
        <f t="shared" si="128"/>
        <v>1.7841430374948251E-3</v>
      </c>
      <c r="AR606" s="94">
        <f t="shared" si="129"/>
        <v>3.0910471913079855E-3</v>
      </c>
      <c r="AS606" s="7">
        <f t="shared" si="134"/>
        <v>5.0755666264651472E-3</v>
      </c>
      <c r="AU606" s="86">
        <v>2022</v>
      </c>
      <c r="AV606" s="91">
        <f t="shared" si="135"/>
        <v>-3.4541078514278151E-2</v>
      </c>
      <c r="AW606" s="92">
        <f t="shared" si="136"/>
        <v>-2.9892200785348523E-2</v>
      </c>
      <c r="AX606" s="93">
        <f t="shared" si="137"/>
        <v>-2.9463785433163952E-2</v>
      </c>
      <c r="AY606" s="94">
        <f t="shared" si="138"/>
        <v>-3.0443330195505717E-2</v>
      </c>
      <c r="AZ606" s="7">
        <f t="shared" si="139"/>
        <v>-2.0538685858852442E-2</v>
      </c>
    </row>
    <row r="607" spans="1:52" x14ac:dyDescent="0.25">
      <c r="A607" s="7">
        <v>605</v>
      </c>
      <c r="B607" s="82">
        <v>6116.91</v>
      </c>
      <c r="C607" s="43">
        <v>549.5</v>
      </c>
      <c r="D607" s="35">
        <v>309</v>
      </c>
      <c r="E607" s="41">
        <v>1016.5</v>
      </c>
      <c r="F607" s="36">
        <v>104.6</v>
      </c>
      <c r="G607" s="39">
        <v>123.96</v>
      </c>
      <c r="H607" s="45">
        <v>144.1</v>
      </c>
      <c r="I607" s="36">
        <v>92.66</v>
      </c>
      <c r="J607" s="36">
        <v>48.15</v>
      </c>
      <c r="K607" s="46">
        <v>130.28</v>
      </c>
      <c r="L607" s="36">
        <v>97.79</v>
      </c>
      <c r="M607" s="47">
        <v>50.92</v>
      </c>
      <c r="N607" s="33">
        <v>520.5</v>
      </c>
      <c r="O607" s="47">
        <v>22.47</v>
      </c>
      <c r="P607" s="33">
        <v>88.86</v>
      </c>
      <c r="Q607" s="47">
        <v>54.84</v>
      </c>
      <c r="R607" s="33">
        <v>9.9499999999999993</v>
      </c>
      <c r="S607" s="33">
        <v>116.8</v>
      </c>
      <c r="T607" s="33">
        <v>51.9</v>
      </c>
      <c r="U607" s="33">
        <v>10.99</v>
      </c>
      <c r="V607" s="56">
        <v>22.01</v>
      </c>
      <c r="W607" s="38">
        <v>22.01</v>
      </c>
      <c r="X607" s="36">
        <v>11.72</v>
      </c>
      <c r="Y607" s="41">
        <v>38.08</v>
      </c>
      <c r="Z607" s="45">
        <v>79.36</v>
      </c>
      <c r="AA607" s="39">
        <v>442.9</v>
      </c>
      <c r="AB607" s="36">
        <v>177.95</v>
      </c>
      <c r="AC607" s="36">
        <v>12.85</v>
      </c>
      <c r="AD607" s="41">
        <v>28.84</v>
      </c>
      <c r="AE607" s="39">
        <v>176.7</v>
      </c>
      <c r="AG607" s="86">
        <v>2022</v>
      </c>
      <c r="AH607" s="86"/>
      <c r="AI607" s="87">
        <f t="shared" si="130"/>
        <v>247.85333333333332</v>
      </c>
      <c r="AJ607" s="88">
        <f t="shared" si="131"/>
        <v>304.49666666666661</v>
      </c>
      <c r="AK607" s="89">
        <f t="shared" si="132"/>
        <v>205.74714285714285</v>
      </c>
      <c r="AL607" s="90">
        <f t="shared" si="133"/>
        <v>157.10999999999999</v>
      </c>
      <c r="AN607" s="86">
        <v>2022</v>
      </c>
      <c r="AO607" s="91">
        <f t="shared" si="126"/>
        <v>3.1389531443326818E-2</v>
      </c>
      <c r="AP607" s="92">
        <f t="shared" si="127"/>
        <v>3.3684003108956126E-2</v>
      </c>
      <c r="AQ607" s="93">
        <f t="shared" si="128"/>
        <v>3.1661609604021541E-2</v>
      </c>
      <c r="AR607" s="94">
        <f t="shared" si="129"/>
        <v>3.3532403170192703E-2</v>
      </c>
      <c r="AS607" s="7">
        <f t="shared" si="134"/>
        <v>3.3235735036153758E-3</v>
      </c>
      <c r="AU607" s="86">
        <v>2022</v>
      </c>
      <c r="AV607" s="91">
        <f t="shared" si="135"/>
        <v>1.967389839644187E-3</v>
      </c>
      <c r="AW607" s="92">
        <f t="shared" si="136"/>
        <v>2.0512933020333727E-3</v>
      </c>
      <c r="AX607" s="93">
        <f t="shared" si="137"/>
        <v>1.7841430374948251E-3</v>
      </c>
      <c r="AY607" s="94">
        <f t="shared" si="138"/>
        <v>3.0910471913079855E-3</v>
      </c>
      <c r="AZ607" s="7">
        <f t="shared" si="139"/>
        <v>5.0755666264651472E-3</v>
      </c>
    </row>
    <row r="608" spans="1:52" x14ac:dyDescent="0.25">
      <c r="A608" s="7">
        <v>606</v>
      </c>
      <c r="B608" s="82">
        <v>6137.24</v>
      </c>
      <c r="C608" s="43">
        <v>573</v>
      </c>
      <c r="D608" s="35">
        <v>323.85000000000002</v>
      </c>
      <c r="E608" s="41">
        <v>1054</v>
      </c>
      <c r="F608" s="36">
        <v>107.48</v>
      </c>
      <c r="G608" s="39">
        <v>127.6</v>
      </c>
      <c r="H608" s="45">
        <v>146.80000000000001</v>
      </c>
      <c r="I608" s="36">
        <v>95.86</v>
      </c>
      <c r="J608" s="36">
        <v>50.35</v>
      </c>
      <c r="K608" s="46">
        <v>130.88</v>
      </c>
      <c r="L608" s="36">
        <v>97.93</v>
      </c>
      <c r="M608" s="47">
        <v>52.15</v>
      </c>
      <c r="N608" s="33">
        <v>546</v>
      </c>
      <c r="O608" s="47">
        <v>22.96</v>
      </c>
      <c r="P608" s="33">
        <v>91.02</v>
      </c>
      <c r="Q608" s="47">
        <v>54.96</v>
      </c>
      <c r="R608" s="33">
        <v>10.16</v>
      </c>
      <c r="S608" s="33">
        <v>117.7</v>
      </c>
      <c r="T608" s="33">
        <v>52.89</v>
      </c>
      <c r="U608" s="33">
        <v>11.29</v>
      </c>
      <c r="V608" s="56">
        <v>22.63</v>
      </c>
      <c r="W608" s="38">
        <v>22.63</v>
      </c>
      <c r="X608" s="36">
        <v>11.67</v>
      </c>
      <c r="Y608" s="41">
        <v>38.229999999999997</v>
      </c>
      <c r="Z608" s="45">
        <v>79.760000000000005</v>
      </c>
      <c r="AA608" s="39">
        <v>459.6</v>
      </c>
      <c r="AB608" s="36">
        <v>185.25</v>
      </c>
      <c r="AC608" s="36">
        <v>13.23</v>
      </c>
      <c r="AD608" s="41">
        <v>29.39</v>
      </c>
      <c r="AE608" s="39">
        <v>179.7</v>
      </c>
      <c r="AG608" s="86">
        <v>2022</v>
      </c>
      <c r="AH608" s="86"/>
      <c r="AI608" s="87">
        <f t="shared" si="130"/>
        <v>255.63333333333335</v>
      </c>
      <c r="AJ608" s="88">
        <f t="shared" si="131"/>
        <v>314.75333333333339</v>
      </c>
      <c r="AK608" s="89">
        <f t="shared" si="132"/>
        <v>212.26142857142855</v>
      </c>
      <c r="AL608" s="90">
        <f t="shared" si="133"/>
        <v>162.37827586206896</v>
      </c>
      <c r="AN608" s="86">
        <v>2022</v>
      </c>
      <c r="AO608" s="91">
        <f t="shared" si="126"/>
        <v>-1.2322336680140848E-2</v>
      </c>
      <c r="AP608" s="92">
        <f t="shared" si="127"/>
        <v>-1.5938406794738867E-2</v>
      </c>
      <c r="AQ608" s="93">
        <f t="shared" si="128"/>
        <v>-1.4072942395832497E-2</v>
      </c>
      <c r="AR608" s="94">
        <f t="shared" si="129"/>
        <v>-1.3714251736579164E-2</v>
      </c>
      <c r="AS608" s="7">
        <f t="shared" si="134"/>
        <v>-6.357906811530839E-3</v>
      </c>
      <c r="AU608" s="86">
        <v>2022</v>
      </c>
      <c r="AV608" s="91">
        <f t="shared" si="135"/>
        <v>3.1389531443326818E-2</v>
      </c>
      <c r="AW608" s="92">
        <f t="shared" si="136"/>
        <v>3.3684003108956126E-2</v>
      </c>
      <c r="AX608" s="93">
        <f t="shared" si="137"/>
        <v>3.1661609604021541E-2</v>
      </c>
      <c r="AY608" s="94">
        <f t="shared" si="138"/>
        <v>3.3532403170192703E-2</v>
      </c>
      <c r="AZ608" s="7">
        <f t="shared" si="139"/>
        <v>3.3235735036153758E-3</v>
      </c>
    </row>
    <row r="609" spans="1:52" x14ac:dyDescent="0.25">
      <c r="A609" s="7">
        <v>607</v>
      </c>
      <c r="B609" s="82">
        <v>6098.22</v>
      </c>
      <c r="C609" s="43">
        <v>565.4</v>
      </c>
      <c r="D609" s="35">
        <v>322.7</v>
      </c>
      <c r="E609" s="41">
        <v>1034</v>
      </c>
      <c r="F609" s="36">
        <v>104.4</v>
      </c>
      <c r="G609" s="39">
        <v>128</v>
      </c>
      <c r="H609" s="45">
        <v>145.05000000000001</v>
      </c>
      <c r="I609" s="36">
        <v>93.77</v>
      </c>
      <c r="J609" s="36">
        <v>49.37</v>
      </c>
      <c r="K609" s="46">
        <v>130.26</v>
      </c>
      <c r="L609" s="36">
        <v>97.46</v>
      </c>
      <c r="M609" s="47">
        <v>51.41</v>
      </c>
      <c r="N609" s="33">
        <v>538</v>
      </c>
      <c r="O609" s="47">
        <v>22.66</v>
      </c>
      <c r="P609" s="33">
        <v>90.38</v>
      </c>
      <c r="Q609" s="47">
        <v>54.8</v>
      </c>
      <c r="R609" s="33">
        <v>10.06</v>
      </c>
      <c r="S609" s="33">
        <v>114.25</v>
      </c>
      <c r="T609" s="33">
        <v>52.39</v>
      </c>
      <c r="U609" s="33">
        <v>11.08</v>
      </c>
      <c r="V609" s="56">
        <v>22.96</v>
      </c>
      <c r="W609" s="38">
        <v>22.96</v>
      </c>
      <c r="X609" s="36">
        <v>11.68</v>
      </c>
      <c r="Y609" s="41">
        <v>37.590000000000003</v>
      </c>
      <c r="Z609" s="45">
        <v>78.88</v>
      </c>
      <c r="AA609" s="39">
        <v>449</v>
      </c>
      <c r="AB609" s="36">
        <v>182.8</v>
      </c>
      <c r="AC609" s="36">
        <v>13.25</v>
      </c>
      <c r="AD609" s="41">
        <v>29.38</v>
      </c>
      <c r="AE609" s="39">
        <v>180.45</v>
      </c>
      <c r="AG609" s="86">
        <v>2022</v>
      </c>
      <c r="AH609" s="86"/>
      <c r="AI609" s="87">
        <f t="shared" si="130"/>
        <v>252.48333333333335</v>
      </c>
      <c r="AJ609" s="88">
        <f t="shared" si="131"/>
        <v>309.73666666666668</v>
      </c>
      <c r="AK609" s="89">
        <f t="shared" si="132"/>
        <v>209.27428571428572</v>
      </c>
      <c r="AL609" s="90">
        <f t="shared" si="133"/>
        <v>160.15137931034485</v>
      </c>
      <c r="AN609" s="86">
        <v>2022</v>
      </c>
      <c r="AO609" s="91">
        <f t="shared" si="126"/>
        <v>2.1625189781503646E-2</v>
      </c>
      <c r="AP609" s="92">
        <f t="shared" si="127"/>
        <v>2.8836323328418598E-2</v>
      </c>
      <c r="AQ609" s="93">
        <f t="shared" si="128"/>
        <v>2.8158534254430118E-2</v>
      </c>
      <c r="AR609" s="94">
        <f t="shared" si="129"/>
        <v>2.6711796382301842E-2</v>
      </c>
      <c r="AS609" s="7">
        <f t="shared" si="134"/>
        <v>2.3050988649146752E-2</v>
      </c>
      <c r="AU609" s="86">
        <v>2022</v>
      </c>
      <c r="AV609" s="91">
        <f t="shared" si="135"/>
        <v>-1.2322336680140848E-2</v>
      </c>
      <c r="AW609" s="92">
        <f t="shared" si="136"/>
        <v>-1.5938406794738867E-2</v>
      </c>
      <c r="AX609" s="93">
        <f t="shared" si="137"/>
        <v>-1.4072942395832497E-2</v>
      </c>
      <c r="AY609" s="94">
        <f t="shared" si="138"/>
        <v>-1.3714251736579164E-2</v>
      </c>
      <c r="AZ609" s="7">
        <f t="shared" si="139"/>
        <v>-6.357906811530839E-3</v>
      </c>
    </row>
    <row r="610" spans="1:52" x14ac:dyDescent="0.25">
      <c r="A610" s="7">
        <v>608</v>
      </c>
      <c r="B610" s="82">
        <v>6238.79</v>
      </c>
      <c r="C610" s="43">
        <v>581.29999999999995</v>
      </c>
      <c r="D610" s="35">
        <v>332.45</v>
      </c>
      <c r="E610" s="41">
        <v>1070</v>
      </c>
      <c r="F610" s="36">
        <v>106.36</v>
      </c>
      <c r="G610" s="39">
        <v>129.47999999999999</v>
      </c>
      <c r="H610" s="45">
        <v>149.6</v>
      </c>
      <c r="I610" s="36">
        <v>96.53</v>
      </c>
      <c r="J610" s="36">
        <v>51.08</v>
      </c>
      <c r="K610" s="46">
        <v>134.21</v>
      </c>
      <c r="L610" s="36">
        <v>99.79</v>
      </c>
      <c r="M610" s="47">
        <v>52.38</v>
      </c>
      <c r="N610" s="33">
        <v>551</v>
      </c>
      <c r="O610" s="47">
        <v>23.01</v>
      </c>
      <c r="P610" s="33">
        <v>92.55</v>
      </c>
      <c r="Q610" s="47">
        <v>56.17</v>
      </c>
      <c r="R610" s="33">
        <v>10.29</v>
      </c>
      <c r="S610" s="33">
        <v>113.95</v>
      </c>
      <c r="T610" s="33">
        <v>53.65</v>
      </c>
      <c r="U610" s="33">
        <v>11.36</v>
      </c>
      <c r="V610" s="56">
        <v>23.34</v>
      </c>
      <c r="W610" s="38">
        <v>23.34</v>
      </c>
      <c r="X610" s="36">
        <v>11.67</v>
      </c>
      <c r="Y610" s="41">
        <v>38.1</v>
      </c>
      <c r="Z610" s="45">
        <v>80.319999999999993</v>
      </c>
      <c r="AA610" s="39">
        <v>460.1</v>
      </c>
      <c r="AB610" s="36">
        <v>188.35</v>
      </c>
      <c r="AC610" s="36">
        <v>13.74</v>
      </c>
      <c r="AD610" s="41">
        <v>30.08</v>
      </c>
      <c r="AE610" s="39">
        <v>184.25</v>
      </c>
      <c r="AG610" s="86">
        <v>2022</v>
      </c>
      <c r="AH610" s="86"/>
      <c r="AI610" s="87">
        <f t="shared" si="130"/>
        <v>257.94333333333333</v>
      </c>
      <c r="AJ610" s="88">
        <f t="shared" si="131"/>
        <v>318.66833333333329</v>
      </c>
      <c r="AK610" s="89">
        <f t="shared" si="132"/>
        <v>215.16714285714284</v>
      </c>
      <c r="AL610" s="90">
        <f t="shared" si="133"/>
        <v>164.42931034482757</v>
      </c>
      <c r="AN610" s="86">
        <v>2022</v>
      </c>
      <c r="AO610" s="91">
        <f t="shared" si="126"/>
        <v>-6.5905948334911771E-4</v>
      </c>
      <c r="AP610" s="92">
        <f t="shared" si="127"/>
        <v>-2.9183947782698313E-3</v>
      </c>
      <c r="AQ610" s="93">
        <f t="shared" si="128"/>
        <v>-5.1587802173724724E-3</v>
      </c>
      <c r="AR610" s="94">
        <f t="shared" si="129"/>
        <v>-3.9593578626175574E-3</v>
      </c>
      <c r="AS610" s="7">
        <f t="shared" si="134"/>
        <v>7.5703782303941109E-3</v>
      </c>
      <c r="AU610" s="86">
        <v>2022</v>
      </c>
      <c r="AV610" s="91">
        <f t="shared" si="135"/>
        <v>2.1625189781503646E-2</v>
      </c>
      <c r="AW610" s="92">
        <f t="shared" si="136"/>
        <v>2.8836323328418598E-2</v>
      </c>
      <c r="AX610" s="93">
        <f t="shared" si="137"/>
        <v>2.8158534254430118E-2</v>
      </c>
      <c r="AY610" s="94">
        <f t="shared" si="138"/>
        <v>2.6711796382301842E-2</v>
      </c>
      <c r="AZ610" s="7">
        <f t="shared" si="139"/>
        <v>2.3050988649146752E-2</v>
      </c>
    </row>
    <row r="611" spans="1:52" x14ac:dyDescent="0.25">
      <c r="A611" s="7">
        <v>609</v>
      </c>
      <c r="B611" s="82">
        <v>6286.02</v>
      </c>
      <c r="C611" s="43">
        <v>575</v>
      </c>
      <c r="D611" s="35">
        <v>327.8</v>
      </c>
      <c r="E611" s="41">
        <v>1065</v>
      </c>
      <c r="F611" s="36">
        <v>105.84</v>
      </c>
      <c r="G611" s="39">
        <v>127.62</v>
      </c>
      <c r="H611" s="45">
        <v>149.30000000000001</v>
      </c>
      <c r="I611" s="36">
        <v>96.48</v>
      </c>
      <c r="J611" s="36">
        <v>51.71</v>
      </c>
      <c r="K611" s="46">
        <v>132.03</v>
      </c>
      <c r="L611" s="36">
        <v>100</v>
      </c>
      <c r="M611" s="47">
        <v>52.31</v>
      </c>
      <c r="N611" s="33">
        <v>547.5</v>
      </c>
      <c r="O611" s="47">
        <v>23.04</v>
      </c>
      <c r="P611" s="33">
        <v>92.56</v>
      </c>
      <c r="Q611" s="47">
        <v>56.6</v>
      </c>
      <c r="R611" s="33">
        <v>10.25</v>
      </c>
      <c r="S611" s="33">
        <v>116.05</v>
      </c>
      <c r="T611" s="33">
        <v>53.1</v>
      </c>
      <c r="U611" s="33">
        <v>11.63</v>
      </c>
      <c r="V611" s="56">
        <v>23.21</v>
      </c>
      <c r="W611" s="38">
        <v>23.21</v>
      </c>
      <c r="X611" s="36">
        <v>11.72</v>
      </c>
      <c r="Y611" s="41">
        <v>37.92</v>
      </c>
      <c r="Z611" s="45">
        <v>78.88</v>
      </c>
      <c r="AA611" s="39">
        <v>460.75</v>
      </c>
      <c r="AB611" s="36">
        <v>191.25</v>
      </c>
      <c r="AC611" s="36">
        <v>13.67</v>
      </c>
      <c r="AD611" s="41">
        <v>30.19</v>
      </c>
      <c r="AE611" s="39">
        <v>184.95</v>
      </c>
      <c r="AG611" s="86">
        <v>2022</v>
      </c>
      <c r="AH611" s="86"/>
      <c r="AI611" s="87">
        <f t="shared" si="130"/>
        <v>257.77333333333331</v>
      </c>
      <c r="AJ611" s="88">
        <f t="shared" si="131"/>
        <v>317.73833333333334</v>
      </c>
      <c r="AK611" s="89">
        <f t="shared" si="132"/>
        <v>214.05714285714285</v>
      </c>
      <c r="AL611" s="90">
        <f t="shared" si="133"/>
        <v>163.77827586206899</v>
      </c>
      <c r="AN611" s="86">
        <v>2022</v>
      </c>
      <c r="AO611" s="91">
        <f t="shared" si="126"/>
        <v>1.7521853825066113E-2</v>
      </c>
      <c r="AP611" s="92">
        <f t="shared" si="127"/>
        <v>2.0042697607570367E-2</v>
      </c>
      <c r="AQ611" s="93">
        <f t="shared" si="128"/>
        <v>2.036505605979707E-2</v>
      </c>
      <c r="AR611" s="94">
        <f t="shared" si="129"/>
        <v>1.6790993711009627E-2</v>
      </c>
      <c r="AS611" s="7">
        <f t="shared" si="134"/>
        <v>1.3953185004183747E-2</v>
      </c>
      <c r="AU611" s="86">
        <v>2022</v>
      </c>
      <c r="AV611" s="91">
        <f t="shared" si="135"/>
        <v>-6.5905948334911771E-4</v>
      </c>
      <c r="AW611" s="92">
        <f t="shared" si="136"/>
        <v>-2.9183947782698313E-3</v>
      </c>
      <c r="AX611" s="93">
        <f t="shared" si="137"/>
        <v>-5.1587802173724724E-3</v>
      </c>
      <c r="AY611" s="94">
        <f t="shared" si="138"/>
        <v>-3.9593578626175574E-3</v>
      </c>
      <c r="AZ611" s="7">
        <f t="shared" si="139"/>
        <v>7.5703782303941109E-3</v>
      </c>
    </row>
    <row r="612" spans="1:52" x14ac:dyDescent="0.25">
      <c r="A612" s="7">
        <v>610</v>
      </c>
      <c r="B612" s="82">
        <v>6373.73</v>
      </c>
      <c r="C612" s="43">
        <v>590.1</v>
      </c>
      <c r="D612" s="35">
        <v>328.25</v>
      </c>
      <c r="E612" s="41">
        <v>1090.5</v>
      </c>
      <c r="F612" s="36">
        <v>108.28</v>
      </c>
      <c r="G612" s="39">
        <v>128.91999999999999</v>
      </c>
      <c r="H612" s="45">
        <v>150.80000000000001</v>
      </c>
      <c r="I612" s="36">
        <v>98.62</v>
      </c>
      <c r="J612" s="36">
        <v>52.33</v>
      </c>
      <c r="K612" s="46">
        <v>134.71</v>
      </c>
      <c r="L612" s="36">
        <v>99.92</v>
      </c>
      <c r="M612" s="47">
        <v>53.5</v>
      </c>
      <c r="N612" s="33">
        <v>560.5</v>
      </c>
      <c r="O612" s="47">
        <v>23.59</v>
      </c>
      <c r="P612" s="33">
        <v>92.93</v>
      </c>
      <c r="Q612" s="47">
        <v>55.94</v>
      </c>
      <c r="R612" s="33">
        <v>10.53</v>
      </c>
      <c r="S612" s="33">
        <v>115.45</v>
      </c>
      <c r="T612" s="33">
        <v>53.92</v>
      </c>
      <c r="U612" s="33">
        <v>12.25</v>
      </c>
      <c r="V612" s="56">
        <v>24.05</v>
      </c>
      <c r="W612" s="38">
        <v>24.05</v>
      </c>
      <c r="X612" s="36">
        <v>11.73</v>
      </c>
      <c r="Y612" s="41">
        <v>38.14</v>
      </c>
      <c r="Z612" s="45">
        <v>80.5</v>
      </c>
      <c r="AA612" s="39">
        <v>470.35</v>
      </c>
      <c r="AB612" s="36">
        <v>189</v>
      </c>
      <c r="AC612" s="36">
        <v>13.73</v>
      </c>
      <c r="AD612" s="41">
        <v>29.13</v>
      </c>
      <c r="AE612" s="39">
        <v>187.6</v>
      </c>
      <c r="AG612" s="86">
        <v>2022</v>
      </c>
      <c r="AH612" s="86"/>
      <c r="AI612" s="87">
        <f t="shared" si="130"/>
        <v>262.29000000000002</v>
      </c>
      <c r="AJ612" s="88">
        <f t="shared" si="131"/>
        <v>324.10666666666674</v>
      </c>
      <c r="AK612" s="89">
        <f t="shared" si="132"/>
        <v>218.41642857142855</v>
      </c>
      <c r="AL612" s="90">
        <f t="shared" si="133"/>
        <v>166.52827586206899</v>
      </c>
      <c r="AN612" s="86">
        <v>2022</v>
      </c>
      <c r="AO612" s="91">
        <f t="shared" si="126"/>
        <v>-1.9634755423386458E-2</v>
      </c>
      <c r="AP612" s="92">
        <f t="shared" si="127"/>
        <v>-1.9818578245845198E-2</v>
      </c>
      <c r="AQ612" s="93">
        <f t="shared" si="128"/>
        <v>-1.8758400565106428E-2</v>
      </c>
      <c r="AR612" s="94">
        <f t="shared" si="129"/>
        <v>-1.769193178335669E-2</v>
      </c>
      <c r="AS612" s="7">
        <f t="shared" si="134"/>
        <v>-4.8731276662173474E-3</v>
      </c>
      <c r="AU612" s="86">
        <v>2022</v>
      </c>
      <c r="AV612" s="91">
        <f t="shared" si="135"/>
        <v>1.7521853825066113E-2</v>
      </c>
      <c r="AW612" s="92">
        <f t="shared" si="136"/>
        <v>2.0042697607570367E-2</v>
      </c>
      <c r="AX612" s="93">
        <f t="shared" si="137"/>
        <v>2.036505605979707E-2</v>
      </c>
      <c r="AY612" s="94">
        <f t="shared" si="138"/>
        <v>1.6790993711009627E-2</v>
      </c>
      <c r="AZ612" s="7">
        <f t="shared" si="139"/>
        <v>1.3953185004183747E-2</v>
      </c>
    </row>
    <row r="613" spans="1:52" x14ac:dyDescent="0.25">
      <c r="A613" s="7">
        <v>611</v>
      </c>
      <c r="B613" s="82">
        <v>6342.67</v>
      </c>
      <c r="C613" s="43">
        <v>578.5</v>
      </c>
      <c r="D613" s="35">
        <v>316</v>
      </c>
      <c r="E613" s="41">
        <v>1069</v>
      </c>
      <c r="F613" s="36">
        <v>107.94</v>
      </c>
      <c r="G613" s="39">
        <v>126.22</v>
      </c>
      <c r="H613" s="45">
        <v>146.55000000000001</v>
      </c>
      <c r="I613" s="36">
        <v>97.91</v>
      </c>
      <c r="J613" s="36">
        <v>52.18</v>
      </c>
      <c r="K613" s="46">
        <v>133.69</v>
      </c>
      <c r="L613" s="36">
        <v>100.92</v>
      </c>
      <c r="M613" s="47">
        <v>53.34</v>
      </c>
      <c r="N613" s="33">
        <v>551.5</v>
      </c>
      <c r="O613" s="47">
        <v>23.42</v>
      </c>
      <c r="P613" s="33">
        <v>92.41</v>
      </c>
      <c r="Q613" s="47">
        <v>55.49</v>
      </c>
      <c r="R613" s="33">
        <v>10.46</v>
      </c>
      <c r="S613" s="33">
        <v>114.55</v>
      </c>
      <c r="T613" s="33">
        <v>53.69</v>
      </c>
      <c r="U613" s="33">
        <v>12.36</v>
      </c>
      <c r="V613" s="56">
        <v>23.98</v>
      </c>
      <c r="W613" s="38">
        <v>23.98</v>
      </c>
      <c r="X613" s="36">
        <v>11.69</v>
      </c>
      <c r="Y613" s="41">
        <v>37.17</v>
      </c>
      <c r="Z613" s="45">
        <v>79.400000000000006</v>
      </c>
      <c r="AA613" s="39">
        <v>463.3</v>
      </c>
      <c r="AB613" s="36">
        <v>184.3</v>
      </c>
      <c r="AC613" s="36">
        <v>13.52</v>
      </c>
      <c r="AD613" s="41">
        <v>28.51</v>
      </c>
      <c r="AE613" s="39">
        <v>181.9</v>
      </c>
      <c r="AG613" s="86">
        <v>2022</v>
      </c>
      <c r="AH613" s="86"/>
      <c r="AI613" s="87">
        <f t="shared" si="130"/>
        <v>257.14</v>
      </c>
      <c r="AJ613" s="88">
        <f t="shared" si="131"/>
        <v>317.68333333333334</v>
      </c>
      <c r="AK613" s="89">
        <f t="shared" si="132"/>
        <v>214.31928571428574</v>
      </c>
      <c r="AL613" s="90">
        <f t="shared" si="133"/>
        <v>163.58206896551727</v>
      </c>
      <c r="AN613" s="86">
        <v>2022</v>
      </c>
      <c r="AO613" s="91">
        <f t="shared" si="126"/>
        <v>-1.8316870187446339E-2</v>
      </c>
      <c r="AP613" s="92">
        <f t="shared" si="127"/>
        <v>-1.4264729027858018E-2</v>
      </c>
      <c r="AQ613" s="93">
        <f t="shared" si="128"/>
        <v>-1.3857828940132705E-2</v>
      </c>
      <c r="AR613" s="94">
        <f t="shared" si="129"/>
        <v>-1.5015135290099884E-2</v>
      </c>
      <c r="AS613" s="7">
        <f t="shared" si="134"/>
        <v>-2.3094375081787397E-2</v>
      </c>
      <c r="AU613" s="86">
        <v>2022</v>
      </c>
      <c r="AV613" s="91">
        <f t="shared" si="135"/>
        <v>-1.9634755423386458E-2</v>
      </c>
      <c r="AW613" s="92">
        <f t="shared" si="136"/>
        <v>-1.9818578245845198E-2</v>
      </c>
      <c r="AX613" s="93">
        <f t="shared" si="137"/>
        <v>-1.8758400565106428E-2</v>
      </c>
      <c r="AY613" s="94">
        <f t="shared" si="138"/>
        <v>-1.769193178335669E-2</v>
      </c>
      <c r="AZ613" s="7">
        <f t="shared" si="139"/>
        <v>-4.8731276662173474E-3</v>
      </c>
    </row>
    <row r="614" spans="1:52" x14ac:dyDescent="0.25">
      <c r="A614" s="7">
        <v>612</v>
      </c>
      <c r="B614" s="82">
        <v>6196.19</v>
      </c>
      <c r="C614" s="43">
        <v>568.5</v>
      </c>
      <c r="D614" s="35">
        <v>308.64999999999998</v>
      </c>
      <c r="E614" s="41">
        <v>1055</v>
      </c>
      <c r="F614" s="36">
        <v>106.4</v>
      </c>
      <c r="G614" s="39">
        <v>124.84</v>
      </c>
      <c r="H614" s="45">
        <v>145.65</v>
      </c>
      <c r="I614" s="36">
        <v>95.88</v>
      </c>
      <c r="J614" s="36">
        <v>51.53</v>
      </c>
      <c r="K614" s="46">
        <v>131.9</v>
      </c>
      <c r="L614" s="36">
        <v>100.06</v>
      </c>
      <c r="M614" s="47">
        <v>53.19</v>
      </c>
      <c r="N614" s="33">
        <v>544.5</v>
      </c>
      <c r="O614" s="47">
        <v>23.05</v>
      </c>
      <c r="P614" s="33">
        <v>90.76</v>
      </c>
      <c r="Q614" s="47">
        <v>54.11</v>
      </c>
      <c r="R614" s="33">
        <v>10.37</v>
      </c>
      <c r="S614" s="33">
        <v>113.3</v>
      </c>
      <c r="T614" s="33">
        <v>52.43</v>
      </c>
      <c r="U614" s="33">
        <v>12.47</v>
      </c>
      <c r="V614" s="56">
        <v>24.48</v>
      </c>
      <c r="W614" s="38">
        <v>24.48</v>
      </c>
      <c r="X614" s="36">
        <v>11.55</v>
      </c>
      <c r="Y614" s="41">
        <v>37.78</v>
      </c>
      <c r="Z614" s="45">
        <v>79.099999999999994</v>
      </c>
      <c r="AA614" s="39">
        <v>454.1</v>
      </c>
      <c r="AB614" s="36">
        <v>177.9</v>
      </c>
      <c r="AC614" s="36">
        <v>13.48</v>
      </c>
      <c r="AD614" s="41">
        <v>28.84</v>
      </c>
      <c r="AE614" s="39">
        <v>178.35</v>
      </c>
      <c r="AG614" s="86">
        <v>2022</v>
      </c>
      <c r="AH614" s="86"/>
      <c r="AI614" s="87">
        <f t="shared" si="130"/>
        <v>252.43000000000004</v>
      </c>
      <c r="AJ614" s="88">
        <f t="shared" si="131"/>
        <v>313.15166666666664</v>
      </c>
      <c r="AK614" s="89">
        <f t="shared" si="132"/>
        <v>211.34928571428574</v>
      </c>
      <c r="AL614" s="90">
        <f t="shared" si="133"/>
        <v>161.12586206896557</v>
      </c>
      <c r="AN614" s="86">
        <v>2022</v>
      </c>
      <c r="AO614" s="91">
        <f t="shared" si="126"/>
        <v>-7.5268391237185014E-4</v>
      </c>
      <c r="AP614" s="92">
        <f t="shared" si="127"/>
        <v>-1.0841392083708051E-2</v>
      </c>
      <c r="AQ614" s="93">
        <f t="shared" si="128"/>
        <v>-9.9631956578314779E-3</v>
      </c>
      <c r="AR614" s="94">
        <f t="shared" si="129"/>
        <v>-8.4855488855365598E-3</v>
      </c>
      <c r="AS614" s="7">
        <f t="shared" si="134"/>
        <v>1.1079389108468358E-2</v>
      </c>
      <c r="AU614" s="86">
        <v>2022</v>
      </c>
      <c r="AV614" s="91">
        <f t="shared" si="135"/>
        <v>-1.8316870187446339E-2</v>
      </c>
      <c r="AW614" s="92">
        <f t="shared" si="136"/>
        <v>-1.4264729027858018E-2</v>
      </c>
      <c r="AX614" s="93">
        <f t="shared" si="137"/>
        <v>-1.3857828940132705E-2</v>
      </c>
      <c r="AY614" s="94">
        <f t="shared" si="138"/>
        <v>-1.5015135290099884E-2</v>
      </c>
      <c r="AZ614" s="7">
        <f t="shared" si="139"/>
        <v>-2.3094375081787397E-2</v>
      </c>
    </row>
    <row r="615" spans="1:52" x14ac:dyDescent="0.25">
      <c r="A615" s="7">
        <v>613</v>
      </c>
      <c r="B615" s="82">
        <v>6264.84</v>
      </c>
      <c r="C615" s="43">
        <v>556.6</v>
      </c>
      <c r="D615" s="35">
        <v>307.8</v>
      </c>
      <c r="E615" s="41">
        <v>1034.5</v>
      </c>
      <c r="F615" s="36">
        <v>106.92</v>
      </c>
      <c r="G615" s="39">
        <v>125.62</v>
      </c>
      <c r="H615" s="45">
        <v>146.6</v>
      </c>
      <c r="I615" s="36">
        <v>96.01</v>
      </c>
      <c r="J615" s="36">
        <v>51.71</v>
      </c>
      <c r="K615" s="46">
        <v>132.33000000000001</v>
      </c>
      <c r="L615" s="36">
        <v>102.3</v>
      </c>
      <c r="M615" s="47">
        <v>53.71</v>
      </c>
      <c r="N615" s="33">
        <v>532.5</v>
      </c>
      <c r="O615" s="47">
        <v>23.12</v>
      </c>
      <c r="P615" s="33">
        <v>90.96</v>
      </c>
      <c r="Q615" s="47">
        <v>54.87</v>
      </c>
      <c r="R615" s="33">
        <v>10.39</v>
      </c>
      <c r="S615" s="33">
        <v>113.8</v>
      </c>
      <c r="T615" s="33">
        <v>51.96</v>
      </c>
      <c r="U615" s="33">
        <v>12.64</v>
      </c>
      <c r="V615" s="56">
        <v>24.5</v>
      </c>
      <c r="W615" s="38">
        <v>24.5</v>
      </c>
      <c r="X615" s="36">
        <v>11.58</v>
      </c>
      <c r="Y615" s="41">
        <v>38.24</v>
      </c>
      <c r="Z615" s="45">
        <v>79.14</v>
      </c>
      <c r="AA615" s="39">
        <v>450.35</v>
      </c>
      <c r="AB615" s="36">
        <v>177</v>
      </c>
      <c r="AC615" s="36">
        <v>13.52</v>
      </c>
      <c r="AD615" s="41">
        <v>29.08</v>
      </c>
      <c r="AE615" s="39">
        <v>180.75</v>
      </c>
      <c r="AG615" s="86">
        <v>2022</v>
      </c>
      <c r="AH615" s="86"/>
      <c r="AI615" s="87">
        <f t="shared" si="130"/>
        <v>252.24</v>
      </c>
      <c r="AJ615" s="88">
        <f t="shared" si="131"/>
        <v>309.75666666666666</v>
      </c>
      <c r="AK615" s="89">
        <f t="shared" si="132"/>
        <v>209.24357142857139</v>
      </c>
      <c r="AL615" s="90">
        <f t="shared" si="133"/>
        <v>159.75862068965515</v>
      </c>
      <c r="AN615" s="86">
        <v>2022</v>
      </c>
      <c r="AO615" s="91">
        <f t="shared" si="126"/>
        <v>1.2977058885717221E-2</v>
      </c>
      <c r="AP615" s="92">
        <f t="shared" si="127"/>
        <v>8.3506408255942122E-3</v>
      </c>
      <c r="AQ615" s="93">
        <f t="shared" si="128"/>
        <v>8.65361967085535E-3</v>
      </c>
      <c r="AR615" s="94">
        <f t="shared" si="129"/>
        <v>1.0798618605655263E-2</v>
      </c>
      <c r="AS615" s="7">
        <f t="shared" si="134"/>
        <v>-1.4046647639845696E-4</v>
      </c>
      <c r="AU615" s="86">
        <v>2022</v>
      </c>
      <c r="AV615" s="91">
        <f t="shared" si="135"/>
        <v>-7.5268391237185014E-4</v>
      </c>
      <c r="AW615" s="92">
        <f t="shared" si="136"/>
        <v>-1.0841392083708051E-2</v>
      </c>
      <c r="AX615" s="93">
        <f t="shared" si="137"/>
        <v>-9.9631956578314779E-3</v>
      </c>
      <c r="AY615" s="94">
        <f t="shared" si="138"/>
        <v>-8.4855488855365598E-3</v>
      </c>
      <c r="AZ615" s="7">
        <f t="shared" si="139"/>
        <v>1.1079389108468358E-2</v>
      </c>
    </row>
    <row r="616" spans="1:52" x14ac:dyDescent="0.25">
      <c r="A616" s="7">
        <v>614</v>
      </c>
      <c r="B616" s="82">
        <v>6263.96</v>
      </c>
      <c r="C616" s="43">
        <v>560.9</v>
      </c>
      <c r="D616" s="35">
        <v>313.60000000000002</v>
      </c>
      <c r="E616" s="41">
        <v>1039.5</v>
      </c>
      <c r="F616" s="36">
        <v>107.18</v>
      </c>
      <c r="G616" s="39">
        <v>127.54</v>
      </c>
      <c r="H616" s="45">
        <v>148.94999999999999</v>
      </c>
      <c r="I616" s="36">
        <v>96.13</v>
      </c>
      <c r="J616" s="36">
        <v>53.29</v>
      </c>
      <c r="K616" s="46">
        <v>134.43</v>
      </c>
      <c r="L616" s="36">
        <v>103.7</v>
      </c>
      <c r="M616" s="47">
        <v>52.12</v>
      </c>
      <c r="N616" s="33">
        <v>540.5</v>
      </c>
      <c r="O616" s="47">
        <v>23.43</v>
      </c>
      <c r="P616" s="33">
        <v>89.86</v>
      </c>
      <c r="Q616" s="47">
        <v>55.15</v>
      </c>
      <c r="R616" s="33">
        <v>10.78</v>
      </c>
      <c r="S616" s="33">
        <v>115.7</v>
      </c>
      <c r="T616" s="33">
        <v>53.09</v>
      </c>
      <c r="U616" s="33">
        <v>12.86</v>
      </c>
      <c r="V616" s="56">
        <v>25.54</v>
      </c>
      <c r="W616" s="38">
        <v>25.54</v>
      </c>
      <c r="X616" s="36">
        <v>11.7</v>
      </c>
      <c r="Y616" s="41">
        <v>38.56</v>
      </c>
      <c r="Z616" s="45">
        <v>80.180000000000007</v>
      </c>
      <c r="AA616" s="39">
        <v>455</v>
      </c>
      <c r="AB616" s="36">
        <v>180.75</v>
      </c>
      <c r="AC616" s="36">
        <v>13.59</v>
      </c>
      <c r="AD616" s="41">
        <v>29.46</v>
      </c>
      <c r="AE616" s="39">
        <v>184</v>
      </c>
      <c r="AG616" s="86">
        <v>2022</v>
      </c>
      <c r="AH616" s="86"/>
      <c r="AI616" s="87">
        <f t="shared" si="130"/>
        <v>255.51333333333332</v>
      </c>
      <c r="AJ616" s="88">
        <f t="shared" si="131"/>
        <v>312.34333333333331</v>
      </c>
      <c r="AK616" s="89">
        <f t="shared" si="132"/>
        <v>211.0542857142857</v>
      </c>
      <c r="AL616" s="90">
        <f t="shared" si="133"/>
        <v>161.48379310344828</v>
      </c>
      <c r="AN616" s="86">
        <v>2022</v>
      </c>
      <c r="AO616" s="91">
        <f t="shared" si="126"/>
        <v>-1.817256764161029E-2</v>
      </c>
      <c r="AP616" s="92">
        <f t="shared" si="127"/>
        <v>-1.3137252809408332E-2</v>
      </c>
      <c r="AQ616" s="93">
        <f t="shared" si="128"/>
        <v>-1.3703312620991084E-2</v>
      </c>
      <c r="AR616" s="94">
        <f t="shared" si="129"/>
        <v>-1.4868578676626103E-2</v>
      </c>
      <c r="AS616" s="7">
        <f t="shared" si="134"/>
        <v>-3.2120256195760973E-3</v>
      </c>
      <c r="AU616" s="86">
        <v>2022</v>
      </c>
      <c r="AV616" s="91">
        <f t="shared" si="135"/>
        <v>1.2977058885717221E-2</v>
      </c>
      <c r="AW616" s="92">
        <f t="shared" si="136"/>
        <v>8.3506408255942122E-3</v>
      </c>
      <c r="AX616" s="93">
        <f t="shared" si="137"/>
        <v>8.65361967085535E-3</v>
      </c>
      <c r="AY616" s="94">
        <f t="shared" si="138"/>
        <v>1.0798618605655263E-2</v>
      </c>
      <c r="AZ616" s="7">
        <f t="shared" si="139"/>
        <v>-1.4046647639845696E-4</v>
      </c>
    </row>
    <row r="617" spans="1:52" x14ac:dyDescent="0.25">
      <c r="A617" s="7">
        <v>615</v>
      </c>
      <c r="B617" s="82">
        <v>6243.84</v>
      </c>
      <c r="C617" s="43">
        <v>551.79999999999995</v>
      </c>
      <c r="D617" s="35">
        <v>308.3</v>
      </c>
      <c r="E617" s="41">
        <v>1030.5</v>
      </c>
      <c r="F617" s="36">
        <v>102.74</v>
      </c>
      <c r="G617" s="39">
        <v>124.06</v>
      </c>
      <c r="H617" s="45">
        <v>146.30000000000001</v>
      </c>
      <c r="I617" s="36">
        <v>92.09</v>
      </c>
      <c r="J617" s="36">
        <v>52.45</v>
      </c>
      <c r="K617" s="46">
        <v>132.93</v>
      </c>
      <c r="L617" s="36">
        <v>103.62</v>
      </c>
      <c r="M617" s="47">
        <v>51.68</v>
      </c>
      <c r="N617" s="33">
        <v>532.5</v>
      </c>
      <c r="O617" s="47">
        <v>23.37</v>
      </c>
      <c r="P617" s="33">
        <v>88.81</v>
      </c>
      <c r="Q617" s="47">
        <v>54.38</v>
      </c>
      <c r="R617" s="33">
        <v>10.72</v>
      </c>
      <c r="S617" s="33">
        <v>116.05</v>
      </c>
      <c r="T617" s="33">
        <v>52.18</v>
      </c>
      <c r="U617" s="33">
        <v>12.6</v>
      </c>
      <c r="V617" s="56">
        <v>25.47</v>
      </c>
      <c r="W617" s="38">
        <v>25.47</v>
      </c>
      <c r="X617" s="36">
        <v>11.81</v>
      </c>
      <c r="Y617" s="41">
        <v>37.22</v>
      </c>
      <c r="Z617" s="45">
        <v>78.900000000000006</v>
      </c>
      <c r="AA617" s="39">
        <v>446.9</v>
      </c>
      <c r="AB617" s="36">
        <v>176.65</v>
      </c>
      <c r="AC617" s="36">
        <v>13.14</v>
      </c>
      <c r="AD617" s="41">
        <v>29.11</v>
      </c>
      <c r="AE617" s="39">
        <v>181.65</v>
      </c>
      <c r="AG617" s="86">
        <v>2022</v>
      </c>
      <c r="AH617" s="86"/>
      <c r="AI617" s="87">
        <f t="shared" si="130"/>
        <v>250.87</v>
      </c>
      <c r="AJ617" s="88">
        <f t="shared" si="131"/>
        <v>308.24</v>
      </c>
      <c r="AK617" s="89">
        <f t="shared" si="132"/>
        <v>208.16214285714287</v>
      </c>
      <c r="AL617" s="90">
        <f t="shared" si="133"/>
        <v>159.08275862068965</v>
      </c>
      <c r="AN617" s="86">
        <v>2022</v>
      </c>
      <c r="AO617" s="91">
        <f t="shared" si="126"/>
        <v>6.5638245572075052E-3</v>
      </c>
      <c r="AP617" s="92">
        <f t="shared" si="127"/>
        <v>-2.2925858638289942E-3</v>
      </c>
      <c r="AQ617" s="93">
        <f t="shared" si="128"/>
        <v>-7.1372933873697605E-4</v>
      </c>
      <c r="AR617" s="94">
        <f t="shared" si="129"/>
        <v>1.6452074391988009E-3</v>
      </c>
      <c r="AS617" s="7">
        <f t="shared" si="134"/>
        <v>-2.242209922099221E-3</v>
      </c>
      <c r="AU617" s="86">
        <v>2022</v>
      </c>
      <c r="AV617" s="91">
        <f t="shared" si="135"/>
        <v>-1.817256764161029E-2</v>
      </c>
      <c r="AW617" s="92">
        <f t="shared" si="136"/>
        <v>-1.3137252809408332E-2</v>
      </c>
      <c r="AX617" s="93">
        <f t="shared" si="137"/>
        <v>-1.3703312620991084E-2</v>
      </c>
      <c r="AY617" s="94">
        <f t="shared" si="138"/>
        <v>-1.4868578676626103E-2</v>
      </c>
      <c r="AZ617" s="7">
        <f t="shared" si="139"/>
        <v>-3.2120256195760973E-3</v>
      </c>
    </row>
    <row r="618" spans="1:52" x14ac:dyDescent="0.25">
      <c r="A618" s="7">
        <v>616</v>
      </c>
      <c r="B618" s="82">
        <v>6229.84</v>
      </c>
      <c r="C618" s="43">
        <v>551</v>
      </c>
      <c r="D618" s="35">
        <v>307.45</v>
      </c>
      <c r="E618" s="41">
        <v>1020.5</v>
      </c>
      <c r="F618" s="36">
        <v>104.76</v>
      </c>
      <c r="G618" s="39">
        <v>123</v>
      </c>
      <c r="H618" s="45">
        <v>147.19999999999999</v>
      </c>
      <c r="I618" s="36">
        <v>94.72</v>
      </c>
      <c r="J618" s="36">
        <v>53.95</v>
      </c>
      <c r="K618" s="46">
        <v>133.11000000000001</v>
      </c>
      <c r="L618" s="36">
        <v>103.72</v>
      </c>
      <c r="M618" s="47">
        <v>51.87</v>
      </c>
      <c r="N618" s="33">
        <v>534</v>
      </c>
      <c r="O618" s="47">
        <v>23.64</v>
      </c>
      <c r="P618" s="33">
        <v>89.55</v>
      </c>
      <c r="Q618" s="47">
        <v>54.96</v>
      </c>
      <c r="R618" s="33">
        <v>10.86</v>
      </c>
      <c r="S618" s="33">
        <v>115.65</v>
      </c>
      <c r="T618" s="33">
        <v>53.15</v>
      </c>
      <c r="U618" s="33">
        <v>12.78</v>
      </c>
      <c r="V618" s="56">
        <v>24.87</v>
      </c>
      <c r="W618" s="38">
        <v>24.87</v>
      </c>
      <c r="X618" s="36">
        <v>11.76</v>
      </c>
      <c r="Y618" s="41">
        <v>37.659999999999997</v>
      </c>
      <c r="Z618" s="45">
        <v>80.34</v>
      </c>
      <c r="AA618" s="39">
        <v>452.1</v>
      </c>
      <c r="AB618" s="36">
        <v>178.2</v>
      </c>
      <c r="AC618" s="36">
        <v>13.38</v>
      </c>
      <c r="AD618" s="41">
        <v>29.49</v>
      </c>
      <c r="AE618" s="39">
        <v>182.45</v>
      </c>
      <c r="AG618" s="86">
        <v>2022</v>
      </c>
      <c r="AH618" s="86"/>
      <c r="AI618" s="87">
        <f t="shared" si="130"/>
        <v>252.51666666666665</v>
      </c>
      <c r="AJ618" s="88">
        <f t="shared" si="131"/>
        <v>307.53333333333336</v>
      </c>
      <c r="AK618" s="89">
        <f t="shared" si="132"/>
        <v>208.01357142857137</v>
      </c>
      <c r="AL618" s="90">
        <f t="shared" si="133"/>
        <v>159.34448275862067</v>
      </c>
      <c r="AN618" s="86">
        <v>2022</v>
      </c>
      <c r="AO618" s="91">
        <f t="shared" si="126"/>
        <v>2.5978483268431139E-2</v>
      </c>
      <c r="AP618" s="92">
        <f t="shared" si="127"/>
        <v>2.4777801864296567E-2</v>
      </c>
      <c r="AQ618" s="93">
        <f t="shared" si="128"/>
        <v>2.3803391949014496E-2</v>
      </c>
      <c r="AR618" s="94">
        <f t="shared" si="129"/>
        <v>2.3085962099030664E-2</v>
      </c>
      <c r="AS618" s="7">
        <f t="shared" si="134"/>
        <v>1.1013123932556802E-2</v>
      </c>
      <c r="AU618" s="86">
        <v>2022</v>
      </c>
      <c r="AV618" s="91">
        <f t="shared" si="135"/>
        <v>6.5638245572075052E-3</v>
      </c>
      <c r="AW618" s="92">
        <f t="shared" si="136"/>
        <v>-2.2925858638289942E-3</v>
      </c>
      <c r="AX618" s="93">
        <f t="shared" si="137"/>
        <v>-7.1372933873697605E-4</v>
      </c>
      <c r="AY618" s="94">
        <f t="shared" si="138"/>
        <v>1.6452074391988009E-3</v>
      </c>
      <c r="AZ618" s="7">
        <f t="shared" si="139"/>
        <v>-2.242209922099221E-3</v>
      </c>
    </row>
    <row r="619" spans="1:52" x14ac:dyDescent="0.25">
      <c r="A619" s="7">
        <v>617</v>
      </c>
      <c r="B619" s="82">
        <v>6298.45</v>
      </c>
      <c r="C619" s="43">
        <v>571.20000000000005</v>
      </c>
      <c r="D619" s="35">
        <v>311.95</v>
      </c>
      <c r="E619" s="41">
        <v>1045.5</v>
      </c>
      <c r="F619" s="36">
        <v>109.06</v>
      </c>
      <c r="G619" s="39">
        <v>125.18</v>
      </c>
      <c r="H619" s="45">
        <v>148.44999999999999</v>
      </c>
      <c r="I619" s="36">
        <v>98.58</v>
      </c>
      <c r="J619" s="36">
        <v>55.12</v>
      </c>
      <c r="K619" s="46">
        <v>133.97</v>
      </c>
      <c r="L619" s="36">
        <v>103.6</v>
      </c>
      <c r="M619" s="47">
        <v>52.7</v>
      </c>
      <c r="N619" s="33">
        <v>551.5</v>
      </c>
      <c r="O619" s="47">
        <v>23.96</v>
      </c>
      <c r="P619" s="33">
        <v>92.09</v>
      </c>
      <c r="Q619" s="47">
        <v>54.56</v>
      </c>
      <c r="R619" s="33">
        <v>11.16</v>
      </c>
      <c r="S619" s="33">
        <v>117.45</v>
      </c>
      <c r="T619" s="33">
        <v>54.27</v>
      </c>
      <c r="U619" s="33">
        <v>12.74</v>
      </c>
      <c r="V619" s="56">
        <v>24.91</v>
      </c>
      <c r="W619" s="38">
        <v>24.91</v>
      </c>
      <c r="X619" s="36">
        <v>11.78</v>
      </c>
      <c r="Y619" s="41">
        <v>38.18</v>
      </c>
      <c r="Z619" s="45">
        <v>80.84</v>
      </c>
      <c r="AA619" s="39">
        <v>467.7</v>
      </c>
      <c r="AB619" s="36">
        <v>178.25</v>
      </c>
      <c r="AC619" s="36">
        <v>13.7</v>
      </c>
      <c r="AD619" s="41">
        <v>30.01</v>
      </c>
      <c r="AE619" s="39">
        <v>184.35</v>
      </c>
      <c r="AG619" s="86">
        <v>2022</v>
      </c>
      <c r="AH619" s="86"/>
      <c r="AI619" s="87">
        <f t="shared" si="130"/>
        <v>259.07666666666665</v>
      </c>
      <c r="AJ619" s="88">
        <f t="shared" si="131"/>
        <v>315.15333333333336</v>
      </c>
      <c r="AK619" s="89">
        <f t="shared" si="132"/>
        <v>212.96499999999997</v>
      </c>
      <c r="AL619" s="90">
        <f t="shared" si="133"/>
        <v>163.02310344827583</v>
      </c>
      <c r="AN619" s="86">
        <v>2022</v>
      </c>
      <c r="AO619" s="91">
        <f t="shared" si="126"/>
        <v>3.3670856760547166E-2</v>
      </c>
      <c r="AP619" s="92">
        <f t="shared" si="127"/>
        <v>3.9123812747233914E-2</v>
      </c>
      <c r="AQ619" s="93">
        <f t="shared" si="128"/>
        <v>3.5565870984836781E-2</v>
      </c>
      <c r="AR619" s="94">
        <f t="shared" si="129"/>
        <v>3.0903172175723158E-2</v>
      </c>
      <c r="AS619" s="7">
        <f t="shared" si="134"/>
        <v>2.0068429534250577E-2</v>
      </c>
      <c r="AU619" s="86">
        <v>2022</v>
      </c>
      <c r="AV619" s="91">
        <f t="shared" si="135"/>
        <v>2.5978483268431139E-2</v>
      </c>
      <c r="AW619" s="92">
        <f t="shared" si="136"/>
        <v>2.4777801864296567E-2</v>
      </c>
      <c r="AX619" s="93">
        <f t="shared" si="137"/>
        <v>2.3803391949014496E-2</v>
      </c>
      <c r="AY619" s="94">
        <f t="shared" si="138"/>
        <v>2.3085962099030664E-2</v>
      </c>
      <c r="AZ619" s="7">
        <f t="shared" si="139"/>
        <v>1.1013123932556802E-2</v>
      </c>
    </row>
    <row r="620" spans="1:52" x14ac:dyDescent="0.25">
      <c r="A620" s="7">
        <v>618</v>
      </c>
      <c r="B620" s="82">
        <v>6424.85</v>
      </c>
      <c r="C620" s="43">
        <v>593.4</v>
      </c>
      <c r="D620" s="35">
        <v>324.8</v>
      </c>
      <c r="E620" s="41">
        <v>1092</v>
      </c>
      <c r="F620" s="36">
        <v>111.86</v>
      </c>
      <c r="G620" s="39">
        <v>127.8</v>
      </c>
      <c r="H620" s="45">
        <v>152.69999999999999</v>
      </c>
      <c r="I620" s="36">
        <v>99.54</v>
      </c>
      <c r="J620" s="36">
        <v>54.88</v>
      </c>
      <c r="K620" s="46">
        <v>136.91</v>
      </c>
      <c r="L620" s="36">
        <v>102.38</v>
      </c>
      <c r="M620" s="47">
        <v>53.55</v>
      </c>
      <c r="N620" s="33">
        <v>569.5</v>
      </c>
      <c r="O620" s="47">
        <v>24.27</v>
      </c>
      <c r="P620" s="33">
        <v>92.73</v>
      </c>
      <c r="Q620" s="47">
        <v>54.76</v>
      </c>
      <c r="R620" s="33">
        <v>11.25</v>
      </c>
      <c r="S620" s="33">
        <v>117.65</v>
      </c>
      <c r="T620" s="33">
        <v>55.16</v>
      </c>
      <c r="U620" s="33">
        <v>12.7</v>
      </c>
      <c r="V620" s="56">
        <v>24.88</v>
      </c>
      <c r="W620" s="38">
        <v>24.88</v>
      </c>
      <c r="X620" s="36">
        <v>11.7</v>
      </c>
      <c r="Y620" s="41">
        <v>39.42</v>
      </c>
      <c r="Z620" s="45">
        <v>82.18</v>
      </c>
      <c r="AA620" s="39">
        <v>489</v>
      </c>
      <c r="AB620" s="36">
        <v>183.45</v>
      </c>
      <c r="AC620" s="36">
        <v>13.74</v>
      </c>
      <c r="AD620" s="41">
        <v>30.08</v>
      </c>
      <c r="AE620" s="39">
        <v>186.6</v>
      </c>
      <c r="AG620" s="86">
        <v>2022</v>
      </c>
      <c r="AH620" s="86"/>
      <c r="AI620" s="87">
        <f t="shared" si="130"/>
        <v>267.8</v>
      </c>
      <c r="AJ620" s="88">
        <f t="shared" si="131"/>
        <v>327.48333333333329</v>
      </c>
      <c r="AK620" s="89">
        <f t="shared" si="132"/>
        <v>220.53928571428574</v>
      </c>
      <c r="AL620" s="90">
        <f t="shared" si="133"/>
        <v>168.06103448275863</v>
      </c>
      <c r="AN620" s="86">
        <v>2022</v>
      </c>
      <c r="AO620" s="91">
        <f t="shared" si="126"/>
        <v>2.4744834453572312E-2</v>
      </c>
      <c r="AP620" s="92">
        <f t="shared" si="127"/>
        <v>3.2739579622372721E-2</v>
      </c>
      <c r="AQ620" s="93">
        <f t="shared" si="128"/>
        <v>2.5648167641009949E-2</v>
      </c>
      <c r="AR620" s="94">
        <f t="shared" si="129"/>
        <v>2.0651364344234334E-2</v>
      </c>
      <c r="AS620" s="7">
        <f t="shared" si="134"/>
        <v>1.7419861942302165E-2</v>
      </c>
      <c r="AU620" s="86">
        <v>2022</v>
      </c>
      <c r="AV620" s="91">
        <f t="shared" si="135"/>
        <v>3.3670856760547166E-2</v>
      </c>
      <c r="AW620" s="92">
        <f t="shared" si="136"/>
        <v>3.9123812747233914E-2</v>
      </c>
      <c r="AX620" s="93">
        <f t="shared" si="137"/>
        <v>3.5565870984836781E-2</v>
      </c>
      <c r="AY620" s="94">
        <f t="shared" si="138"/>
        <v>3.0903172175723158E-2</v>
      </c>
      <c r="AZ620" s="7">
        <f t="shared" si="139"/>
        <v>2.0068429534250577E-2</v>
      </c>
    </row>
    <row r="621" spans="1:52" x14ac:dyDescent="0.25">
      <c r="A621" s="7">
        <v>619</v>
      </c>
      <c r="B621" s="82">
        <v>6536.77</v>
      </c>
      <c r="C621" s="43">
        <v>608.6</v>
      </c>
      <c r="D621" s="35">
        <v>331.7</v>
      </c>
      <c r="E621" s="41">
        <v>1135</v>
      </c>
      <c r="F621" s="36">
        <v>112.54</v>
      </c>
      <c r="G621" s="39">
        <v>131.58000000000001</v>
      </c>
      <c r="H621" s="45">
        <v>152.19999999999999</v>
      </c>
      <c r="I621" s="36">
        <v>99.91</v>
      </c>
      <c r="J621" s="36">
        <v>55.18</v>
      </c>
      <c r="K621" s="46">
        <v>136.41</v>
      </c>
      <c r="L621" s="36">
        <v>100.42</v>
      </c>
      <c r="M621" s="47">
        <v>54.3</v>
      </c>
      <c r="N621" s="33">
        <v>586</v>
      </c>
      <c r="O621" s="47">
        <v>24.12</v>
      </c>
      <c r="P621" s="33">
        <v>91.7</v>
      </c>
      <c r="Q621" s="47">
        <v>54.79</v>
      </c>
      <c r="R621" s="33">
        <v>10.35</v>
      </c>
      <c r="S621" s="33">
        <v>116.4</v>
      </c>
      <c r="T621" s="33">
        <v>55.88</v>
      </c>
      <c r="U621" s="33">
        <v>12.55</v>
      </c>
      <c r="V621" s="56">
        <v>25.31</v>
      </c>
      <c r="W621" s="38">
        <v>25.31</v>
      </c>
      <c r="X621" s="36">
        <v>11.59</v>
      </c>
      <c r="Y621" s="41">
        <v>40.44</v>
      </c>
      <c r="Z621" s="45">
        <v>81.78</v>
      </c>
      <c r="AA621" s="39">
        <v>505.3</v>
      </c>
      <c r="AB621" s="36">
        <v>184.15</v>
      </c>
      <c r="AC621" s="36">
        <v>14</v>
      </c>
      <c r="AD621" s="41">
        <v>30.51</v>
      </c>
      <c r="AE621" s="39">
        <v>186.4</v>
      </c>
      <c r="AG621" s="86">
        <v>2022</v>
      </c>
      <c r="AH621" s="86"/>
      <c r="AI621" s="87">
        <f t="shared" si="130"/>
        <v>274.42666666666668</v>
      </c>
      <c r="AJ621" s="88">
        <f t="shared" si="131"/>
        <v>338.20499999999998</v>
      </c>
      <c r="AK621" s="89">
        <f t="shared" si="132"/>
        <v>226.19571428571433</v>
      </c>
      <c r="AL621" s="90">
        <f t="shared" si="133"/>
        <v>171.53172413793101</v>
      </c>
      <c r="AN621" s="86">
        <v>2022</v>
      </c>
      <c r="AO621" s="91">
        <f t="shared" si="126"/>
        <v>-4.9072004664270684E-3</v>
      </c>
      <c r="AP621" s="92">
        <f t="shared" si="127"/>
        <v>-1.5025403724565425E-2</v>
      </c>
      <c r="AQ621" s="93">
        <f t="shared" si="128"/>
        <v>-1.5552271421083111E-2</v>
      </c>
      <c r="AR621" s="94">
        <f t="shared" si="129"/>
        <v>-1.4896209005270876E-2</v>
      </c>
      <c r="AS621" s="7">
        <f t="shared" si="134"/>
        <v>-1.2122194906658898E-2</v>
      </c>
      <c r="AU621" s="86">
        <v>2022</v>
      </c>
      <c r="AV621" s="91">
        <f t="shared" si="135"/>
        <v>2.4744834453572312E-2</v>
      </c>
      <c r="AW621" s="92">
        <f t="shared" si="136"/>
        <v>3.2739579622372721E-2</v>
      </c>
      <c r="AX621" s="93">
        <f t="shared" si="137"/>
        <v>2.5648167641009949E-2</v>
      </c>
      <c r="AY621" s="94">
        <f t="shared" si="138"/>
        <v>2.0651364344234334E-2</v>
      </c>
      <c r="AZ621" s="7">
        <f t="shared" si="139"/>
        <v>1.7419861942302165E-2</v>
      </c>
    </row>
    <row r="622" spans="1:52" x14ac:dyDescent="0.25">
      <c r="A622" s="7">
        <v>620</v>
      </c>
      <c r="B622" s="82">
        <v>6457.53</v>
      </c>
      <c r="C622" s="43">
        <v>597.20000000000005</v>
      </c>
      <c r="D622" s="35">
        <v>328.55</v>
      </c>
      <c r="E622" s="41">
        <v>1110</v>
      </c>
      <c r="F622" s="36">
        <v>108.78</v>
      </c>
      <c r="G622" s="39">
        <v>129.04</v>
      </c>
      <c r="H622" s="45">
        <v>150.05000000000001</v>
      </c>
      <c r="I622" s="36">
        <v>96.25</v>
      </c>
      <c r="J622" s="36">
        <v>55.59</v>
      </c>
      <c r="K622" s="46">
        <v>134.58000000000001</v>
      </c>
      <c r="L622" s="36">
        <v>99.38</v>
      </c>
      <c r="M622" s="47">
        <v>53.11</v>
      </c>
      <c r="N622" s="33">
        <v>580</v>
      </c>
      <c r="O622" s="47">
        <v>23.51</v>
      </c>
      <c r="P622" s="33">
        <v>89.68</v>
      </c>
      <c r="Q622" s="47">
        <v>54.73</v>
      </c>
      <c r="R622" s="33">
        <v>10.31</v>
      </c>
      <c r="S622" s="33">
        <v>113.6</v>
      </c>
      <c r="T622" s="33">
        <v>55.1</v>
      </c>
      <c r="U622" s="33">
        <v>12.5</v>
      </c>
      <c r="V622" s="56">
        <v>25.01</v>
      </c>
      <c r="W622" s="38">
        <v>25.01</v>
      </c>
      <c r="X622" s="36">
        <v>11.65</v>
      </c>
      <c r="Y622" s="41">
        <v>39.19</v>
      </c>
      <c r="Z622" s="45">
        <v>80.56</v>
      </c>
      <c r="AA622" s="39">
        <v>509.7</v>
      </c>
      <c r="AB622" s="36">
        <v>182.5</v>
      </c>
      <c r="AC622" s="36">
        <v>13.93</v>
      </c>
      <c r="AD622" s="41">
        <v>30.31</v>
      </c>
      <c r="AE622" s="39">
        <v>180.5</v>
      </c>
      <c r="AG622" s="86">
        <v>2022</v>
      </c>
      <c r="AH622" s="86"/>
      <c r="AI622" s="87">
        <f t="shared" si="130"/>
        <v>273.08</v>
      </c>
      <c r="AJ622" s="88">
        <f t="shared" si="131"/>
        <v>333.12333333333333</v>
      </c>
      <c r="AK622" s="89">
        <f t="shared" si="132"/>
        <v>222.67785714285714</v>
      </c>
      <c r="AL622" s="90">
        <f t="shared" si="133"/>
        <v>168.97655172413792</v>
      </c>
      <c r="AN622" s="86">
        <v>2022</v>
      </c>
      <c r="AO622" s="91">
        <f t="shared" si="126"/>
        <v>-7.0553195644742191E-3</v>
      </c>
      <c r="AP622" s="92">
        <f t="shared" si="127"/>
        <v>-8.5854088075489679E-3</v>
      </c>
      <c r="AQ622" s="93">
        <f t="shared" si="128"/>
        <v>-7.1884753439465264E-3</v>
      </c>
      <c r="AR622" s="94">
        <f t="shared" si="129"/>
        <v>-6.4240702647986783E-3</v>
      </c>
      <c r="AS622" s="7">
        <f t="shared" si="134"/>
        <v>-6.7068987677950378E-3</v>
      </c>
      <c r="AU622" s="86">
        <v>2022</v>
      </c>
      <c r="AV622" s="91">
        <f t="shared" si="135"/>
        <v>-4.9072004664270684E-3</v>
      </c>
      <c r="AW622" s="92">
        <f t="shared" si="136"/>
        <v>-1.5025403724565425E-2</v>
      </c>
      <c r="AX622" s="93">
        <f t="shared" si="137"/>
        <v>-1.5552271421083111E-2</v>
      </c>
      <c r="AY622" s="94">
        <f t="shared" si="138"/>
        <v>-1.4896209005270876E-2</v>
      </c>
      <c r="AZ622" s="7">
        <f t="shared" si="139"/>
        <v>-1.2122194906658898E-2</v>
      </c>
    </row>
    <row r="623" spans="1:52" x14ac:dyDescent="0.25">
      <c r="A623" s="7">
        <v>621</v>
      </c>
      <c r="B623" s="82">
        <v>6414.22</v>
      </c>
      <c r="C623" s="43">
        <v>597.79999999999995</v>
      </c>
      <c r="D623" s="35">
        <v>321.95</v>
      </c>
      <c r="E623" s="41">
        <v>1099</v>
      </c>
      <c r="F623" s="36">
        <v>108.26</v>
      </c>
      <c r="G623" s="39">
        <v>127.56</v>
      </c>
      <c r="H623" s="45">
        <v>148.30000000000001</v>
      </c>
      <c r="I623" s="36">
        <v>96.63</v>
      </c>
      <c r="J623" s="36">
        <v>54.12</v>
      </c>
      <c r="K623" s="46">
        <v>132</v>
      </c>
      <c r="L623" s="36">
        <v>99.45</v>
      </c>
      <c r="M623" s="47">
        <v>52.84</v>
      </c>
      <c r="N623" s="33">
        <v>581.5</v>
      </c>
      <c r="O623" s="47">
        <v>23.5</v>
      </c>
      <c r="P623" s="33">
        <v>89.31</v>
      </c>
      <c r="Q623" s="47">
        <v>54.68</v>
      </c>
      <c r="R623" s="33">
        <v>10.130000000000001</v>
      </c>
      <c r="S623" s="33">
        <v>114.35</v>
      </c>
      <c r="T623" s="33">
        <v>54.69</v>
      </c>
      <c r="U623" s="33">
        <v>12.48</v>
      </c>
      <c r="V623" s="56">
        <v>25.06</v>
      </c>
      <c r="W623" s="38">
        <v>25.06</v>
      </c>
      <c r="X623" s="36">
        <v>11.63</v>
      </c>
      <c r="Y623" s="41">
        <v>38.81</v>
      </c>
      <c r="Z623" s="45">
        <v>79.319999999999993</v>
      </c>
      <c r="AA623" s="39">
        <v>509.8</v>
      </c>
      <c r="AB623" s="36">
        <v>180.05</v>
      </c>
      <c r="AC623" s="36">
        <v>14.15</v>
      </c>
      <c r="AD623" s="41">
        <v>30.31</v>
      </c>
      <c r="AE623" s="39">
        <v>176.1</v>
      </c>
      <c r="AG623" s="86">
        <v>2022</v>
      </c>
      <c r="AH623" s="86"/>
      <c r="AI623" s="87">
        <f t="shared" si="130"/>
        <v>271.15333333333336</v>
      </c>
      <c r="AJ623" s="88">
        <f t="shared" si="131"/>
        <v>330.26333333333326</v>
      </c>
      <c r="AK623" s="89">
        <f t="shared" si="132"/>
        <v>221.07714285714286</v>
      </c>
      <c r="AL623" s="90">
        <f t="shared" si="133"/>
        <v>167.89103448275867</v>
      </c>
      <c r="AN623" s="86">
        <v>2022</v>
      </c>
      <c r="AO623" s="91">
        <f t="shared" si="126"/>
        <v>2.0455830649324946E-2</v>
      </c>
      <c r="AP623" s="92">
        <f t="shared" si="127"/>
        <v>2.0756164272954136E-2</v>
      </c>
      <c r="AQ623" s="93">
        <f t="shared" si="128"/>
        <v>1.9501919174948725E-2</v>
      </c>
      <c r="AR623" s="94">
        <f t="shared" si="129"/>
        <v>1.8297992951092759E-2</v>
      </c>
      <c r="AS623" s="7">
        <f t="shared" si="134"/>
        <v>5.1572911437399909E-3</v>
      </c>
      <c r="AU623" s="86">
        <v>2022</v>
      </c>
      <c r="AV623" s="91">
        <f t="shared" si="135"/>
        <v>-7.0553195644742191E-3</v>
      </c>
      <c r="AW623" s="92">
        <f t="shared" si="136"/>
        <v>-8.5854088075489679E-3</v>
      </c>
      <c r="AX623" s="93">
        <f t="shared" si="137"/>
        <v>-7.1884753439465264E-3</v>
      </c>
      <c r="AY623" s="94">
        <f t="shared" si="138"/>
        <v>-6.4240702647986783E-3</v>
      </c>
      <c r="AZ623" s="7">
        <f t="shared" si="139"/>
        <v>-6.7068987677950378E-3</v>
      </c>
    </row>
    <row r="624" spans="1:52" x14ac:dyDescent="0.25">
      <c r="A624" s="7">
        <v>622</v>
      </c>
      <c r="B624" s="82">
        <v>6447.3</v>
      </c>
      <c r="C624" s="43">
        <v>608.1</v>
      </c>
      <c r="D624" s="35">
        <v>332</v>
      </c>
      <c r="E624" s="41">
        <v>1122.5</v>
      </c>
      <c r="F624" s="36">
        <v>108.96</v>
      </c>
      <c r="G624" s="39">
        <v>130.80000000000001</v>
      </c>
      <c r="H624" s="45">
        <v>152</v>
      </c>
      <c r="I624" s="36">
        <v>98.08</v>
      </c>
      <c r="J624" s="36">
        <v>54.17</v>
      </c>
      <c r="K624" s="46">
        <v>134.02000000000001</v>
      </c>
      <c r="L624" s="36">
        <v>99.33</v>
      </c>
      <c r="M624" s="47">
        <v>52.7</v>
      </c>
      <c r="N624" s="33">
        <v>591.5</v>
      </c>
      <c r="O624" s="47">
        <v>23.48</v>
      </c>
      <c r="P624" s="33">
        <v>89.81</v>
      </c>
      <c r="Q624" s="47">
        <v>56.3</v>
      </c>
      <c r="R624" s="33">
        <v>10.119999999999999</v>
      </c>
      <c r="S624" s="33">
        <v>114.3</v>
      </c>
      <c r="T624" s="33">
        <v>57.31</v>
      </c>
      <c r="U624" s="33">
        <v>12.43</v>
      </c>
      <c r="V624" s="56">
        <v>24.97</v>
      </c>
      <c r="W624" s="38">
        <v>24.97</v>
      </c>
      <c r="X624" s="36">
        <v>11.55</v>
      </c>
      <c r="Y624" s="41">
        <v>39.42</v>
      </c>
      <c r="Z624" s="45">
        <v>81.16</v>
      </c>
      <c r="AA624" s="39">
        <v>520.5</v>
      </c>
      <c r="AB624" s="36">
        <v>183.7</v>
      </c>
      <c r="AC624" s="36">
        <v>14.26</v>
      </c>
      <c r="AD624" s="41">
        <v>30.69</v>
      </c>
      <c r="AE624" s="39">
        <v>178.8</v>
      </c>
      <c r="AG624" s="86">
        <v>2022</v>
      </c>
      <c r="AH624" s="86"/>
      <c r="AI624" s="87">
        <f t="shared" si="130"/>
        <v>276.7</v>
      </c>
      <c r="AJ624" s="88">
        <f t="shared" si="131"/>
        <v>337.11833333333334</v>
      </c>
      <c r="AK624" s="89">
        <f t="shared" si="132"/>
        <v>225.38857142857145</v>
      </c>
      <c r="AL624" s="90">
        <f t="shared" si="133"/>
        <v>170.96310344827586</v>
      </c>
      <c r="AN624" s="86">
        <v>2022</v>
      </c>
      <c r="AO624" s="91">
        <f t="shared" si="126"/>
        <v>9.9987953258655316E-4</v>
      </c>
      <c r="AP624" s="92">
        <f t="shared" si="127"/>
        <v>-1.7155202673640381E-3</v>
      </c>
      <c r="AQ624" s="93">
        <f t="shared" si="128"/>
        <v>-1.3088507466471307E-3</v>
      </c>
      <c r="AR624" s="94">
        <f t="shared" si="129"/>
        <v>-3.2190853844246818E-3</v>
      </c>
      <c r="AS624" s="7">
        <f t="shared" si="134"/>
        <v>4.1009414793789023E-3</v>
      </c>
      <c r="AU624" s="86">
        <v>2022</v>
      </c>
      <c r="AV624" s="91">
        <f t="shared" si="135"/>
        <v>2.0455830649324946E-2</v>
      </c>
      <c r="AW624" s="92">
        <f t="shared" si="136"/>
        <v>2.0756164272954136E-2</v>
      </c>
      <c r="AX624" s="93">
        <f t="shared" si="137"/>
        <v>1.9501919174948725E-2</v>
      </c>
      <c r="AY624" s="94">
        <f t="shared" si="138"/>
        <v>1.8297992951092759E-2</v>
      </c>
      <c r="AZ624" s="7">
        <f t="shared" si="139"/>
        <v>5.1572911437399909E-3</v>
      </c>
    </row>
    <row r="625" spans="1:52" x14ac:dyDescent="0.25">
      <c r="A625" s="7">
        <v>623</v>
      </c>
      <c r="B625" s="82">
        <v>6473.74</v>
      </c>
      <c r="C625" s="43">
        <v>609.1</v>
      </c>
      <c r="D625" s="35">
        <v>327.9</v>
      </c>
      <c r="E625" s="41">
        <v>1119</v>
      </c>
      <c r="F625" s="36">
        <v>108.68</v>
      </c>
      <c r="G625" s="39">
        <v>129.97999999999999</v>
      </c>
      <c r="H625" s="45">
        <v>152.4</v>
      </c>
      <c r="I625" s="36">
        <v>96.19</v>
      </c>
      <c r="J625" s="36">
        <v>54.48</v>
      </c>
      <c r="K625" s="46">
        <v>133.72</v>
      </c>
      <c r="L625" s="36">
        <v>100.06</v>
      </c>
      <c r="M625" s="47">
        <v>52.56</v>
      </c>
      <c r="N625" s="33">
        <v>587</v>
      </c>
      <c r="O625" s="47">
        <v>23.51</v>
      </c>
      <c r="P625" s="33">
        <v>90.14</v>
      </c>
      <c r="Q625" s="47">
        <v>55.9</v>
      </c>
      <c r="R625" s="33">
        <v>10.01</v>
      </c>
      <c r="S625" s="33">
        <v>114.25</v>
      </c>
      <c r="T625" s="33">
        <v>56.79</v>
      </c>
      <c r="U625" s="33">
        <v>12.47</v>
      </c>
      <c r="V625" s="56">
        <v>24.98</v>
      </c>
      <c r="W625" s="38">
        <v>24.98</v>
      </c>
      <c r="X625" s="36">
        <v>11.56</v>
      </c>
      <c r="Y625" s="41">
        <v>38.82</v>
      </c>
      <c r="Z625" s="45">
        <v>79.900000000000006</v>
      </c>
      <c r="AA625" s="39">
        <v>521</v>
      </c>
      <c r="AB625" s="36">
        <v>182.35</v>
      </c>
      <c r="AC625" s="36">
        <v>13.8</v>
      </c>
      <c r="AD625" s="41">
        <v>30.49</v>
      </c>
      <c r="AE625" s="39">
        <v>179.95</v>
      </c>
      <c r="AG625" s="86">
        <v>2022</v>
      </c>
      <c r="AH625" s="86"/>
      <c r="AI625" s="87">
        <f t="shared" si="130"/>
        <v>276.97666666666669</v>
      </c>
      <c r="AJ625" s="88">
        <f t="shared" si="131"/>
        <v>336.54</v>
      </c>
      <c r="AK625" s="89">
        <f t="shared" si="132"/>
        <v>225.09357142857144</v>
      </c>
      <c r="AL625" s="90">
        <f t="shared" si="133"/>
        <v>170.41275862068963</v>
      </c>
      <c r="AN625" s="86">
        <v>2022</v>
      </c>
      <c r="AO625" s="91">
        <f t="shared" si="126"/>
        <v>1.0133224218646595E-2</v>
      </c>
      <c r="AP625" s="92">
        <f t="shared" si="127"/>
        <v>8.6517699728609777E-3</v>
      </c>
      <c r="AQ625" s="93">
        <f t="shared" si="128"/>
        <v>7.9332087290681919E-3</v>
      </c>
      <c r="AR625" s="94">
        <f t="shared" si="129"/>
        <v>9.3727804903715132E-3</v>
      </c>
      <c r="AS625" s="7">
        <f t="shared" si="134"/>
        <v>9.2805704276044346E-3</v>
      </c>
      <c r="AU625" s="86">
        <v>2022</v>
      </c>
      <c r="AV625" s="91">
        <f t="shared" si="135"/>
        <v>9.9987953258655316E-4</v>
      </c>
      <c r="AW625" s="92">
        <f t="shared" si="136"/>
        <v>-1.7155202673640381E-3</v>
      </c>
      <c r="AX625" s="93">
        <f t="shared" si="137"/>
        <v>-1.3088507466471307E-3</v>
      </c>
      <c r="AY625" s="94">
        <f t="shared" si="138"/>
        <v>-3.2190853844246818E-3</v>
      </c>
      <c r="AZ625" s="7">
        <f t="shared" si="139"/>
        <v>4.1009414793789023E-3</v>
      </c>
    </row>
    <row r="626" spans="1:52" x14ac:dyDescent="0.25">
      <c r="A626" s="7">
        <v>624</v>
      </c>
      <c r="B626" s="82">
        <v>6533.82</v>
      </c>
      <c r="C626" s="43">
        <v>613.79999999999995</v>
      </c>
      <c r="D626" s="35">
        <v>333.1</v>
      </c>
      <c r="E626" s="41">
        <v>1127</v>
      </c>
      <c r="F626" s="36">
        <v>111.34</v>
      </c>
      <c r="G626" s="39">
        <v>131</v>
      </c>
      <c r="H626" s="45">
        <v>151.80000000000001</v>
      </c>
      <c r="I626" s="36">
        <v>98.52</v>
      </c>
      <c r="J626" s="36">
        <v>55.49</v>
      </c>
      <c r="K626" s="46">
        <v>134.78</v>
      </c>
      <c r="L626" s="36">
        <v>100.16</v>
      </c>
      <c r="M626" s="47">
        <v>53.28</v>
      </c>
      <c r="N626" s="33">
        <v>594.5</v>
      </c>
      <c r="O626" s="47">
        <v>23.9</v>
      </c>
      <c r="P626" s="33">
        <v>91.42</v>
      </c>
      <c r="Q626" s="47">
        <v>55.9</v>
      </c>
      <c r="R626" s="33">
        <v>10.16</v>
      </c>
      <c r="S626" s="33">
        <v>115</v>
      </c>
      <c r="T626" s="33">
        <v>54.73</v>
      </c>
      <c r="U626" s="33">
        <v>12.6</v>
      </c>
      <c r="V626" s="56">
        <v>25.64</v>
      </c>
      <c r="W626" s="38">
        <v>25.64</v>
      </c>
      <c r="X626" s="36">
        <v>11.49</v>
      </c>
      <c r="Y626" s="41">
        <v>39.57</v>
      </c>
      <c r="Z626" s="45">
        <v>80.5</v>
      </c>
      <c r="AA626" s="39">
        <v>526.1</v>
      </c>
      <c r="AB626" s="36">
        <v>183.8</v>
      </c>
      <c r="AC626" s="36">
        <v>14.03</v>
      </c>
      <c r="AD626" s="41">
        <v>30.79</v>
      </c>
      <c r="AE626" s="39">
        <v>182.25</v>
      </c>
      <c r="AG626" s="86">
        <v>2022</v>
      </c>
      <c r="AH626" s="86"/>
      <c r="AI626" s="87">
        <f t="shared" si="130"/>
        <v>279.78333333333336</v>
      </c>
      <c r="AJ626" s="88">
        <f t="shared" si="131"/>
        <v>339.45166666666665</v>
      </c>
      <c r="AK626" s="89">
        <f t="shared" si="132"/>
        <v>226.87928571428571</v>
      </c>
      <c r="AL626" s="90">
        <f t="shared" si="133"/>
        <v>172.01000000000002</v>
      </c>
      <c r="AN626" s="86">
        <v>2022</v>
      </c>
      <c r="AO626" s="91">
        <f t="shared" si="126"/>
        <v>-5.1468398165248862E-3</v>
      </c>
      <c r="AP626" s="92">
        <f t="shared" si="127"/>
        <v>-1.0330385769206203E-2</v>
      </c>
      <c r="AQ626" s="93">
        <f t="shared" si="128"/>
        <v>-9.7188246739140002E-3</v>
      </c>
      <c r="AR626" s="94">
        <f t="shared" si="129"/>
        <v>-9.8450571237840567E-3</v>
      </c>
      <c r="AS626" s="7">
        <f t="shared" si="134"/>
        <v>-1.1310381981750283E-2</v>
      </c>
      <c r="AU626" s="86">
        <v>2022</v>
      </c>
      <c r="AV626" s="91">
        <f t="shared" si="135"/>
        <v>1.0133224218646595E-2</v>
      </c>
      <c r="AW626" s="92">
        <f t="shared" si="136"/>
        <v>8.6517699728609777E-3</v>
      </c>
      <c r="AX626" s="93">
        <f t="shared" si="137"/>
        <v>7.9332087290681919E-3</v>
      </c>
      <c r="AY626" s="94">
        <f t="shared" si="138"/>
        <v>9.3727804903715132E-3</v>
      </c>
      <c r="AZ626" s="7">
        <f t="shared" si="139"/>
        <v>9.2805704276044346E-3</v>
      </c>
    </row>
    <row r="627" spans="1:52" x14ac:dyDescent="0.25">
      <c r="A627" s="7">
        <v>625</v>
      </c>
      <c r="B627" s="82">
        <v>6459.92</v>
      </c>
      <c r="C627" s="43">
        <v>608.4</v>
      </c>
      <c r="D627" s="35">
        <v>327.35000000000002</v>
      </c>
      <c r="E627" s="41">
        <v>1111.5</v>
      </c>
      <c r="F627" s="36">
        <v>110.26</v>
      </c>
      <c r="G627" s="39">
        <v>129.78</v>
      </c>
      <c r="H627" s="45">
        <v>150.69999999999999</v>
      </c>
      <c r="I627" s="36">
        <v>97.7</v>
      </c>
      <c r="J627" s="36">
        <v>55.71</v>
      </c>
      <c r="K627" s="46">
        <v>133.78</v>
      </c>
      <c r="L627" s="36">
        <v>99.99</v>
      </c>
      <c r="M627" s="47">
        <v>52.45</v>
      </c>
      <c r="N627" s="33">
        <v>586</v>
      </c>
      <c r="O627" s="47">
        <v>23.69</v>
      </c>
      <c r="P627" s="33">
        <v>90.7</v>
      </c>
      <c r="Q627" s="47">
        <v>55.49</v>
      </c>
      <c r="R627" s="33">
        <v>10.02</v>
      </c>
      <c r="S627" s="33">
        <v>115.7</v>
      </c>
      <c r="T627" s="33">
        <v>55.72</v>
      </c>
      <c r="U627" s="33">
        <v>12.6</v>
      </c>
      <c r="V627" s="56">
        <v>25.2</v>
      </c>
      <c r="W627" s="38">
        <v>25.2</v>
      </c>
      <c r="X627" s="36">
        <v>11.1</v>
      </c>
      <c r="Y627" s="41">
        <v>38.659999999999997</v>
      </c>
      <c r="Z627" s="45">
        <v>80.06</v>
      </c>
      <c r="AA627" s="39">
        <v>525</v>
      </c>
      <c r="AB627" s="36">
        <v>181.8</v>
      </c>
      <c r="AC627" s="36">
        <v>13.89</v>
      </c>
      <c r="AD627" s="41">
        <v>30.48</v>
      </c>
      <c r="AE627" s="39">
        <v>180.25</v>
      </c>
      <c r="AG627" s="86">
        <v>2022</v>
      </c>
      <c r="AH627" s="86"/>
      <c r="AI627" s="87">
        <f t="shared" si="130"/>
        <v>278.34333333333331</v>
      </c>
      <c r="AJ627" s="88">
        <f t="shared" si="131"/>
        <v>335.94499999999999</v>
      </c>
      <c r="AK627" s="89">
        <f t="shared" si="132"/>
        <v>224.67428571428573</v>
      </c>
      <c r="AL627" s="90">
        <f t="shared" si="133"/>
        <v>170.31655172413792</v>
      </c>
      <c r="AN627" s="86">
        <v>2022</v>
      </c>
      <c r="AO627" s="91">
        <f t="shared" si="126"/>
        <v>-6.9578338502806272E-3</v>
      </c>
      <c r="AP627" s="92">
        <f t="shared" si="127"/>
        <v>-9.4906408291039676E-3</v>
      </c>
      <c r="AQ627" s="93">
        <f t="shared" si="128"/>
        <v>-1.0920570730963142E-2</v>
      </c>
      <c r="AR627" s="94">
        <f t="shared" si="129"/>
        <v>-9.9449706226540213E-3</v>
      </c>
      <c r="AS627" s="7">
        <f t="shared" si="134"/>
        <v>-7.1285712516563956E-3</v>
      </c>
      <c r="AU627" s="86">
        <v>2022</v>
      </c>
      <c r="AV627" s="91">
        <f t="shared" si="135"/>
        <v>-5.1468398165248862E-3</v>
      </c>
      <c r="AW627" s="92">
        <f t="shared" si="136"/>
        <v>-1.0330385769206203E-2</v>
      </c>
      <c r="AX627" s="93">
        <f t="shared" si="137"/>
        <v>-9.7188246739140002E-3</v>
      </c>
      <c r="AY627" s="94">
        <f t="shared" si="138"/>
        <v>-9.8450571237840567E-3</v>
      </c>
      <c r="AZ627" s="7">
        <f t="shared" si="139"/>
        <v>-1.1310381981750283E-2</v>
      </c>
    </row>
    <row r="628" spans="1:52" x14ac:dyDescent="0.25">
      <c r="A628" s="7">
        <v>626</v>
      </c>
      <c r="B628" s="82">
        <v>6413.87</v>
      </c>
      <c r="C628" s="43">
        <v>601.70000000000005</v>
      </c>
      <c r="D628" s="35">
        <v>326.89999999999998</v>
      </c>
      <c r="E628" s="41">
        <v>1098.5</v>
      </c>
      <c r="F628" s="36">
        <v>108.32</v>
      </c>
      <c r="G628" s="39">
        <v>127.72</v>
      </c>
      <c r="H628" s="45">
        <v>149.05000000000001</v>
      </c>
      <c r="I628" s="36">
        <v>98.08</v>
      </c>
      <c r="J628" s="36">
        <v>56.52</v>
      </c>
      <c r="K628" s="46">
        <v>131.09</v>
      </c>
      <c r="L628" s="36">
        <v>99.11</v>
      </c>
      <c r="M628" s="47">
        <v>52.08</v>
      </c>
      <c r="N628" s="33">
        <v>580</v>
      </c>
      <c r="O628" s="47">
        <v>23.34</v>
      </c>
      <c r="P628" s="33">
        <v>90.72</v>
      </c>
      <c r="Q628" s="47">
        <v>53.98</v>
      </c>
      <c r="R628" s="33">
        <v>9.98</v>
      </c>
      <c r="S628" s="33">
        <v>114.1</v>
      </c>
      <c r="T628" s="33">
        <v>55.68</v>
      </c>
      <c r="U628" s="33">
        <v>12.47</v>
      </c>
      <c r="V628" s="56">
        <v>25.03</v>
      </c>
      <c r="W628" s="38">
        <v>25.03</v>
      </c>
      <c r="X628" s="36">
        <v>10.85</v>
      </c>
      <c r="Y628" s="41">
        <v>38.58</v>
      </c>
      <c r="Z628" s="45">
        <v>78.28</v>
      </c>
      <c r="AA628" s="39">
        <v>523</v>
      </c>
      <c r="AB628" s="36">
        <v>177.25</v>
      </c>
      <c r="AC628" s="36">
        <v>13.96</v>
      </c>
      <c r="AD628" s="41">
        <v>30.24</v>
      </c>
      <c r="AE628" s="39">
        <v>178.5</v>
      </c>
      <c r="AG628" s="86">
        <v>2022</v>
      </c>
      <c r="AH628" s="86"/>
      <c r="AI628" s="87">
        <f t="shared" si="130"/>
        <v>276.40666666666669</v>
      </c>
      <c r="AJ628" s="88">
        <f t="shared" si="131"/>
        <v>332.75666666666666</v>
      </c>
      <c r="AK628" s="89">
        <f t="shared" si="132"/>
        <v>222.22071428571425</v>
      </c>
      <c r="AL628" s="90">
        <f t="shared" si="133"/>
        <v>168.62275862068964</v>
      </c>
      <c r="AN628" s="86">
        <v>2022</v>
      </c>
      <c r="AO628" s="91">
        <f t="shared" si="126"/>
        <v>-1.298810930754214E-2</v>
      </c>
      <c r="AP628" s="92">
        <f t="shared" si="127"/>
        <v>-1.8066254620493421E-2</v>
      </c>
      <c r="AQ628" s="93">
        <f t="shared" si="128"/>
        <v>-1.8543340115522087E-2</v>
      </c>
      <c r="AR628" s="94">
        <f t="shared" si="129"/>
        <v>-1.6359717467679346E-2</v>
      </c>
      <c r="AS628" s="7">
        <f t="shared" si="134"/>
        <v>-1.1051050301923817E-2</v>
      </c>
      <c r="AU628" s="86">
        <v>2022</v>
      </c>
      <c r="AV628" s="91">
        <f t="shared" si="135"/>
        <v>-6.9578338502806272E-3</v>
      </c>
      <c r="AW628" s="92">
        <f t="shared" si="136"/>
        <v>-9.4906408291039676E-3</v>
      </c>
      <c r="AX628" s="93">
        <f t="shared" si="137"/>
        <v>-1.0920570730963142E-2</v>
      </c>
      <c r="AY628" s="94">
        <f t="shared" si="138"/>
        <v>-9.9449706226540213E-3</v>
      </c>
      <c r="AZ628" s="7">
        <f t="shared" si="139"/>
        <v>-7.1285712516563956E-3</v>
      </c>
    </row>
    <row r="629" spans="1:52" x14ac:dyDescent="0.25">
      <c r="A629" s="7">
        <v>627</v>
      </c>
      <c r="B629" s="82">
        <v>6342.99</v>
      </c>
      <c r="C629" s="43">
        <v>587.6</v>
      </c>
      <c r="D629" s="35">
        <v>322.35000000000002</v>
      </c>
      <c r="E629" s="41">
        <v>1074</v>
      </c>
      <c r="F629" s="36">
        <v>105.4</v>
      </c>
      <c r="G629" s="39">
        <v>127</v>
      </c>
      <c r="H629" s="45">
        <v>145.75</v>
      </c>
      <c r="I629" s="36">
        <v>95.07</v>
      </c>
      <c r="J629" s="36">
        <v>55.71</v>
      </c>
      <c r="K629" s="46">
        <v>128.97999999999999</v>
      </c>
      <c r="L629" s="36">
        <v>98.26</v>
      </c>
      <c r="M629" s="47">
        <v>51.19</v>
      </c>
      <c r="N629" s="33">
        <v>572</v>
      </c>
      <c r="O629" s="47">
        <v>23.41</v>
      </c>
      <c r="P629" s="33">
        <v>90.8</v>
      </c>
      <c r="Q629" s="47">
        <v>53.34</v>
      </c>
      <c r="R629" s="33">
        <v>9.81</v>
      </c>
      <c r="S629" s="33">
        <v>113.15</v>
      </c>
      <c r="T629" s="33">
        <v>55.36</v>
      </c>
      <c r="U629" s="33">
        <v>12.46</v>
      </c>
      <c r="V629" s="56">
        <v>24.88</v>
      </c>
      <c r="W629" s="38">
        <v>24.88</v>
      </c>
      <c r="X629" s="36">
        <v>10.85</v>
      </c>
      <c r="Y629" s="41">
        <v>37.74</v>
      </c>
      <c r="Z629" s="45">
        <v>77.78</v>
      </c>
      <c r="AA629" s="39">
        <v>515</v>
      </c>
      <c r="AB629" s="36">
        <v>176.85</v>
      </c>
      <c r="AC629" s="36">
        <v>13.71</v>
      </c>
      <c r="AD629" s="41">
        <v>30.28</v>
      </c>
      <c r="AE629" s="39">
        <v>176.45</v>
      </c>
      <c r="AG629" s="86">
        <v>2022</v>
      </c>
      <c r="AH629" s="86"/>
      <c r="AI629" s="87">
        <f t="shared" si="130"/>
        <v>272.81666666666666</v>
      </c>
      <c r="AJ629" s="88">
        <f t="shared" si="131"/>
        <v>326.745</v>
      </c>
      <c r="AK629" s="89">
        <f t="shared" si="132"/>
        <v>218.1</v>
      </c>
      <c r="AL629" s="90">
        <f t="shared" si="133"/>
        <v>165.86413793103446</v>
      </c>
      <c r="AN629" s="86">
        <v>2022</v>
      </c>
      <c r="AO629" s="91">
        <f t="shared" si="126"/>
        <v>-1.7960779522267618E-2</v>
      </c>
      <c r="AP629" s="92">
        <f t="shared" si="127"/>
        <v>-2.151014807673662E-2</v>
      </c>
      <c r="AQ629" s="93">
        <f t="shared" si="128"/>
        <v>-2.3020239732756822E-2</v>
      </c>
      <c r="AR629" s="94">
        <f t="shared" si="129"/>
        <v>-2.477931668212013E-2</v>
      </c>
      <c r="AS629" s="7">
        <f t="shared" si="134"/>
        <v>-2.6120173608976113E-2</v>
      </c>
      <c r="AU629" s="86">
        <v>2022</v>
      </c>
      <c r="AV629" s="91">
        <f t="shared" si="135"/>
        <v>-1.298810930754214E-2</v>
      </c>
      <c r="AW629" s="92">
        <f t="shared" si="136"/>
        <v>-1.8066254620493421E-2</v>
      </c>
      <c r="AX629" s="93">
        <f t="shared" si="137"/>
        <v>-1.8543340115522087E-2</v>
      </c>
      <c r="AY629" s="94">
        <f t="shared" si="138"/>
        <v>-1.6359717467679346E-2</v>
      </c>
      <c r="AZ629" s="7">
        <f t="shared" si="139"/>
        <v>-1.1051050301923817E-2</v>
      </c>
    </row>
    <row r="630" spans="1:52" x14ac:dyDescent="0.25">
      <c r="A630" s="7">
        <v>628</v>
      </c>
      <c r="B630" s="82">
        <v>6177.31</v>
      </c>
      <c r="C630" s="43">
        <v>572.9</v>
      </c>
      <c r="D630" s="35">
        <v>314.75</v>
      </c>
      <c r="E630" s="41">
        <v>1049</v>
      </c>
      <c r="F630" s="36">
        <v>102</v>
      </c>
      <c r="G630" s="39">
        <v>123.5</v>
      </c>
      <c r="H630" s="45">
        <v>142</v>
      </c>
      <c r="I630" s="36">
        <v>91.67</v>
      </c>
      <c r="J630" s="36">
        <v>54.5</v>
      </c>
      <c r="K630" s="46">
        <v>126.47</v>
      </c>
      <c r="L630" s="36">
        <v>96.87</v>
      </c>
      <c r="M630" s="47">
        <v>48.6</v>
      </c>
      <c r="N630" s="33">
        <v>552</v>
      </c>
      <c r="O630" s="47">
        <v>22.58</v>
      </c>
      <c r="P630" s="33">
        <v>88.18</v>
      </c>
      <c r="Q630" s="47">
        <v>52.65</v>
      </c>
      <c r="R630" s="33">
        <v>9.23</v>
      </c>
      <c r="S630" s="33">
        <v>111.65</v>
      </c>
      <c r="T630" s="33">
        <v>52.69</v>
      </c>
      <c r="U630" s="33">
        <v>12.26</v>
      </c>
      <c r="V630" s="56">
        <v>23.35</v>
      </c>
      <c r="W630" s="38">
        <v>23.35</v>
      </c>
      <c r="X630" s="36">
        <v>10.8</v>
      </c>
      <c r="Y630" s="41">
        <v>36.17</v>
      </c>
      <c r="Z630" s="45">
        <v>76.260000000000005</v>
      </c>
      <c r="AA630" s="39">
        <v>510.4</v>
      </c>
      <c r="AB630" s="36">
        <v>174.8</v>
      </c>
      <c r="AC630" s="36">
        <v>13.01</v>
      </c>
      <c r="AD630" s="41">
        <v>29.38</v>
      </c>
      <c r="AE630" s="39">
        <v>169.85</v>
      </c>
      <c r="AG630" s="86">
        <v>2022</v>
      </c>
      <c r="AH630" s="86"/>
      <c r="AI630" s="87">
        <f t="shared" si="130"/>
        <v>267.91666666666669</v>
      </c>
      <c r="AJ630" s="88">
        <f t="shared" si="131"/>
        <v>319.7166666666667</v>
      </c>
      <c r="AK630" s="89">
        <f t="shared" si="132"/>
        <v>213.07928571428573</v>
      </c>
      <c r="AL630" s="90">
        <f t="shared" si="133"/>
        <v>161.75413793103451</v>
      </c>
      <c r="AN630" s="86">
        <v>2022</v>
      </c>
      <c r="AO630" s="91">
        <f t="shared" si="126"/>
        <v>-2.3838258164852213E-2</v>
      </c>
      <c r="AP630" s="92">
        <f t="shared" si="127"/>
        <v>-3.4134389824323687E-2</v>
      </c>
      <c r="AQ630" s="93">
        <f t="shared" si="128"/>
        <v>-3.2972300719719086E-2</v>
      </c>
      <c r="AR630" s="94">
        <f t="shared" si="129"/>
        <v>-2.9041521082443438E-2</v>
      </c>
      <c r="AS630" s="7">
        <f t="shared" si="134"/>
        <v>-2.7686808659432769E-2</v>
      </c>
      <c r="AU630" s="86">
        <v>2022</v>
      </c>
      <c r="AV630" s="91">
        <f t="shared" si="135"/>
        <v>-1.7960779522267618E-2</v>
      </c>
      <c r="AW630" s="92">
        <f t="shared" si="136"/>
        <v>-2.151014807673662E-2</v>
      </c>
      <c r="AX630" s="93">
        <f t="shared" si="137"/>
        <v>-2.3020239732756822E-2</v>
      </c>
      <c r="AY630" s="94">
        <f t="shared" si="138"/>
        <v>-2.477931668212013E-2</v>
      </c>
      <c r="AZ630" s="7">
        <f t="shared" si="139"/>
        <v>-2.6120173608976113E-2</v>
      </c>
    </row>
    <row r="631" spans="1:52" x14ac:dyDescent="0.25">
      <c r="A631" s="7">
        <v>629</v>
      </c>
      <c r="B631" s="82">
        <v>6006.28</v>
      </c>
      <c r="C631" s="43">
        <v>550</v>
      </c>
      <c r="D631" s="35">
        <v>308.3</v>
      </c>
      <c r="E631" s="41">
        <v>1006</v>
      </c>
      <c r="F631" s="36">
        <v>97.52</v>
      </c>
      <c r="G631" s="39">
        <v>119.64</v>
      </c>
      <c r="H631" s="45">
        <v>136.65</v>
      </c>
      <c r="I631" s="36">
        <v>88.34</v>
      </c>
      <c r="J631" s="36">
        <v>53.35</v>
      </c>
      <c r="K631" s="46">
        <v>125.71</v>
      </c>
      <c r="L631" s="36">
        <v>95.87</v>
      </c>
      <c r="M631" s="47">
        <v>46.67</v>
      </c>
      <c r="N631" s="33">
        <v>535</v>
      </c>
      <c r="O631" s="47">
        <v>22.12</v>
      </c>
      <c r="P631" s="33">
        <v>86</v>
      </c>
      <c r="Q631" s="47">
        <v>53.22</v>
      </c>
      <c r="R631" s="33">
        <v>8.82</v>
      </c>
      <c r="S631" s="33">
        <v>114</v>
      </c>
      <c r="T631" s="33">
        <v>50.06</v>
      </c>
      <c r="U631" s="33">
        <v>12.1</v>
      </c>
      <c r="V631" s="56">
        <v>22.26</v>
      </c>
      <c r="W631" s="38">
        <v>22.26</v>
      </c>
      <c r="X631" s="36">
        <v>10.9</v>
      </c>
      <c r="Y631" s="41">
        <v>34.24</v>
      </c>
      <c r="Z631" s="45">
        <v>75.3</v>
      </c>
      <c r="AA631" s="39">
        <v>495.6</v>
      </c>
      <c r="AB631" s="36">
        <v>174.9</v>
      </c>
      <c r="AC631" s="36">
        <v>12.47</v>
      </c>
      <c r="AD631" s="41">
        <v>27.99</v>
      </c>
      <c r="AE631" s="39">
        <v>169.35</v>
      </c>
      <c r="AG631" s="86">
        <v>2022</v>
      </c>
      <c r="AH631" s="86"/>
      <c r="AI631" s="87">
        <f t="shared" si="130"/>
        <v>261.53000000000003</v>
      </c>
      <c r="AJ631" s="88">
        <f t="shared" si="131"/>
        <v>308.80333333333334</v>
      </c>
      <c r="AK631" s="89">
        <f t="shared" si="132"/>
        <v>206.05357142857136</v>
      </c>
      <c r="AL631" s="90">
        <f t="shared" si="133"/>
        <v>157.0565517241379</v>
      </c>
      <c r="AN631" s="86">
        <v>2022</v>
      </c>
      <c r="AO631" s="91">
        <f t="shared" si="126"/>
        <v>-1.3459258976025842E-2</v>
      </c>
      <c r="AP631" s="92">
        <f t="shared" si="127"/>
        <v>-2.0158461156507452E-2</v>
      </c>
      <c r="AQ631" s="93">
        <f t="shared" si="128"/>
        <v>-1.8018892451685264E-2</v>
      </c>
      <c r="AR631" s="94">
        <f t="shared" si="129"/>
        <v>-1.6723604939138777E-2</v>
      </c>
      <c r="AS631" s="7">
        <f t="shared" si="134"/>
        <v>-1.2014091917126718E-2</v>
      </c>
      <c r="AU631" s="86">
        <v>2022</v>
      </c>
      <c r="AV631" s="91">
        <f t="shared" si="135"/>
        <v>-2.3838258164852213E-2</v>
      </c>
      <c r="AW631" s="92">
        <f t="shared" si="136"/>
        <v>-3.4134389824323687E-2</v>
      </c>
      <c r="AX631" s="93">
        <f t="shared" si="137"/>
        <v>-3.2972300719719086E-2</v>
      </c>
      <c r="AY631" s="94">
        <f t="shared" si="138"/>
        <v>-2.9041521082443438E-2</v>
      </c>
      <c r="AZ631" s="7">
        <f t="shared" si="139"/>
        <v>-2.7686808659432769E-2</v>
      </c>
    </row>
    <row r="632" spans="1:52" x14ac:dyDescent="0.25">
      <c r="A632" s="7">
        <v>630</v>
      </c>
      <c r="B632" s="82">
        <v>5934.12</v>
      </c>
      <c r="C632" s="43">
        <v>544</v>
      </c>
      <c r="D632" s="35">
        <v>301.64999999999998</v>
      </c>
      <c r="E632" s="41">
        <v>980.8</v>
      </c>
      <c r="F632" s="36">
        <v>96.36</v>
      </c>
      <c r="G632" s="39">
        <v>116.98</v>
      </c>
      <c r="H632" s="45">
        <v>134.5</v>
      </c>
      <c r="I632" s="36">
        <v>88.7</v>
      </c>
      <c r="J632" s="36">
        <v>54.08</v>
      </c>
      <c r="K632" s="46">
        <v>122.71</v>
      </c>
      <c r="L632" s="36">
        <v>94.15</v>
      </c>
      <c r="M632" s="47">
        <v>47.34</v>
      </c>
      <c r="N632" s="33">
        <v>529.5</v>
      </c>
      <c r="O632" s="47">
        <v>22.39</v>
      </c>
      <c r="P632" s="33">
        <v>83.69</v>
      </c>
      <c r="Q632" s="47">
        <v>51.74</v>
      </c>
      <c r="R632" s="33">
        <v>8.83</v>
      </c>
      <c r="S632" s="33">
        <v>113.5</v>
      </c>
      <c r="T632" s="33">
        <v>48.24</v>
      </c>
      <c r="U632" s="33">
        <v>11.96</v>
      </c>
      <c r="V632" s="56">
        <v>22.42</v>
      </c>
      <c r="W632" s="38">
        <v>22.42</v>
      </c>
      <c r="X632" s="36">
        <v>10.86</v>
      </c>
      <c r="Y632" s="41">
        <v>33.49</v>
      </c>
      <c r="Z632" s="45">
        <v>72.2</v>
      </c>
      <c r="AA632" s="39">
        <v>491.3</v>
      </c>
      <c r="AB632" s="36">
        <v>169.3</v>
      </c>
      <c r="AC632" s="36">
        <v>12.46</v>
      </c>
      <c r="AD632" s="41">
        <v>27.15</v>
      </c>
      <c r="AE632" s="39">
        <v>165.75</v>
      </c>
      <c r="AG632" s="86">
        <v>2022</v>
      </c>
      <c r="AH632" s="86"/>
      <c r="AI632" s="87">
        <f t="shared" si="130"/>
        <v>258.01</v>
      </c>
      <c r="AJ632" s="88">
        <f t="shared" si="131"/>
        <v>302.57833333333332</v>
      </c>
      <c r="AK632" s="89">
        <f t="shared" si="132"/>
        <v>202.34071428571428</v>
      </c>
      <c r="AL632" s="90">
        <f t="shared" si="133"/>
        <v>154.43</v>
      </c>
      <c r="AN632" s="86">
        <v>2022</v>
      </c>
      <c r="AO632" s="91">
        <f t="shared" si="126"/>
        <v>2.5050708628864424E-2</v>
      </c>
      <c r="AP632" s="92">
        <f t="shared" si="127"/>
        <v>1.6607269742821344E-2</v>
      </c>
      <c r="AQ632" s="93">
        <f t="shared" si="128"/>
        <v>1.576195737740799E-2</v>
      </c>
      <c r="AR632" s="94">
        <f t="shared" si="129"/>
        <v>1.5322197089631007E-2</v>
      </c>
      <c r="AS632" s="7">
        <f t="shared" si="134"/>
        <v>6.4356635861763005E-3</v>
      </c>
      <c r="AU632" s="86">
        <v>2022</v>
      </c>
      <c r="AV632" s="91">
        <f t="shared" si="135"/>
        <v>-1.3459258976025842E-2</v>
      </c>
      <c r="AW632" s="92">
        <f t="shared" si="136"/>
        <v>-2.0158461156507452E-2</v>
      </c>
      <c r="AX632" s="93">
        <f t="shared" si="137"/>
        <v>-1.8018892451685264E-2</v>
      </c>
      <c r="AY632" s="94">
        <f t="shared" si="138"/>
        <v>-1.6723604939138777E-2</v>
      </c>
      <c r="AZ632" s="7">
        <f t="shared" si="139"/>
        <v>-1.2014091917126718E-2</v>
      </c>
    </row>
    <row r="633" spans="1:52" x14ac:dyDescent="0.25">
      <c r="A633" s="7">
        <v>631</v>
      </c>
      <c r="B633" s="82">
        <v>5972.31</v>
      </c>
      <c r="C633" s="43">
        <v>551.79999999999995</v>
      </c>
      <c r="D633" s="35">
        <v>307.5</v>
      </c>
      <c r="E633" s="41">
        <v>990</v>
      </c>
      <c r="F633" s="36">
        <v>96.45</v>
      </c>
      <c r="G633" s="39">
        <v>120.02</v>
      </c>
      <c r="H633" s="45">
        <v>135.85</v>
      </c>
      <c r="I633" s="36">
        <v>91.7</v>
      </c>
      <c r="J633" s="36">
        <v>53.53</v>
      </c>
      <c r="K633" s="46">
        <v>124.4</v>
      </c>
      <c r="L633" s="36">
        <v>93.95</v>
      </c>
      <c r="M633" s="47">
        <v>48.29</v>
      </c>
      <c r="N633" s="33">
        <v>537.5</v>
      </c>
      <c r="O633" s="47">
        <v>23.06</v>
      </c>
      <c r="P633" s="33">
        <v>85.58</v>
      </c>
      <c r="Q633" s="47">
        <v>51.36</v>
      </c>
      <c r="R633" s="33">
        <v>9.0500000000000007</v>
      </c>
      <c r="S633" s="33">
        <v>113.85</v>
      </c>
      <c r="T633" s="33">
        <v>48.78</v>
      </c>
      <c r="U633" s="33">
        <v>12.21</v>
      </c>
      <c r="V633" s="56">
        <v>23.06</v>
      </c>
      <c r="W633" s="38">
        <v>23.06</v>
      </c>
      <c r="X633" s="36">
        <v>10.88</v>
      </c>
      <c r="Y633" s="41">
        <v>34.340000000000003</v>
      </c>
      <c r="Z633" s="45">
        <v>73.98</v>
      </c>
      <c r="AA633" s="39">
        <v>504</v>
      </c>
      <c r="AB633" s="36">
        <v>172.8</v>
      </c>
      <c r="AC633" s="36">
        <v>12.83</v>
      </c>
      <c r="AD633" s="41">
        <v>27.86</v>
      </c>
      <c r="AE633" s="39">
        <v>169.4</v>
      </c>
      <c r="AG633" s="86">
        <v>2022</v>
      </c>
      <c r="AH633" s="86"/>
      <c r="AI633" s="87">
        <f t="shared" si="130"/>
        <v>264.4733333333333</v>
      </c>
      <c r="AJ633" s="88">
        <f t="shared" si="131"/>
        <v>307.6033333333333</v>
      </c>
      <c r="AK633" s="89">
        <f t="shared" si="132"/>
        <v>205.53</v>
      </c>
      <c r="AL633" s="90">
        <f t="shared" si="133"/>
        <v>156.79620689655172</v>
      </c>
      <c r="AN633" s="86">
        <v>2022</v>
      </c>
      <c r="AO633" s="91">
        <f t="shared" si="126"/>
        <v>-2.6329056489627099E-2</v>
      </c>
      <c r="AP633" s="92">
        <f t="shared" si="127"/>
        <v>-2.2859526879855815E-2</v>
      </c>
      <c r="AQ633" s="93">
        <f t="shared" si="128"/>
        <v>-2.2572304355985527E-2</v>
      </c>
      <c r="AR633" s="94">
        <f t="shared" si="129"/>
        <v>-2.0199732136377394E-2</v>
      </c>
      <c r="AS633" s="7">
        <f t="shared" si="134"/>
        <v>-1.676235828347835E-2</v>
      </c>
      <c r="AU633" s="86">
        <v>2022</v>
      </c>
      <c r="AV633" s="91">
        <f t="shared" si="135"/>
        <v>2.5050708628864424E-2</v>
      </c>
      <c r="AW633" s="92">
        <f t="shared" si="136"/>
        <v>1.6607269742821344E-2</v>
      </c>
      <c r="AX633" s="93">
        <f t="shared" si="137"/>
        <v>1.576195737740799E-2</v>
      </c>
      <c r="AY633" s="94">
        <f t="shared" si="138"/>
        <v>1.5322197089631007E-2</v>
      </c>
      <c r="AZ633" s="7">
        <f t="shared" si="139"/>
        <v>6.4356635861763005E-3</v>
      </c>
    </row>
    <row r="634" spans="1:52" x14ac:dyDescent="0.25">
      <c r="A634" s="7">
        <v>632</v>
      </c>
      <c r="B634" s="82">
        <v>5872.2</v>
      </c>
      <c r="C634" s="43">
        <v>539.4</v>
      </c>
      <c r="D634" s="35">
        <v>304.45</v>
      </c>
      <c r="E634" s="41">
        <v>970.2</v>
      </c>
      <c r="F634" s="36">
        <v>93</v>
      </c>
      <c r="G634" s="39">
        <v>117.38</v>
      </c>
      <c r="H634" s="45">
        <v>134.15</v>
      </c>
      <c r="I634" s="36">
        <v>89.74</v>
      </c>
      <c r="J634" s="36">
        <v>51.97</v>
      </c>
      <c r="K634" s="46">
        <v>119.71</v>
      </c>
      <c r="L634" s="36">
        <v>93.53</v>
      </c>
      <c r="M634" s="47">
        <v>47.52</v>
      </c>
      <c r="N634" s="33">
        <v>532</v>
      </c>
      <c r="O634" s="47">
        <v>22.6</v>
      </c>
      <c r="P634" s="33">
        <v>84.76</v>
      </c>
      <c r="Q634" s="47">
        <v>50.27</v>
      </c>
      <c r="R634" s="33">
        <v>8.9</v>
      </c>
      <c r="S634" s="33">
        <v>112.45</v>
      </c>
      <c r="T634" s="33">
        <v>45.59</v>
      </c>
      <c r="U634" s="33">
        <v>11.32</v>
      </c>
      <c r="V634" s="56">
        <v>22.59</v>
      </c>
      <c r="W634" s="38">
        <v>22.59</v>
      </c>
      <c r="X634" s="36">
        <v>10.91</v>
      </c>
      <c r="Y634" s="41">
        <v>33.479999999999997</v>
      </c>
      <c r="Z634" s="45">
        <v>72.8</v>
      </c>
      <c r="AA634" s="39">
        <v>489.15</v>
      </c>
      <c r="AB634" s="36">
        <v>169.4</v>
      </c>
      <c r="AC634" s="36">
        <v>12.16</v>
      </c>
      <c r="AD634" s="41">
        <v>27.22</v>
      </c>
      <c r="AE634" s="39">
        <v>166</v>
      </c>
      <c r="AG634" s="86">
        <v>2022</v>
      </c>
      <c r="AH634" s="86"/>
      <c r="AI634" s="87">
        <f t="shared" si="130"/>
        <v>257.51</v>
      </c>
      <c r="AJ634" s="88">
        <f t="shared" si="131"/>
        <v>300.57166666666672</v>
      </c>
      <c r="AK634" s="89">
        <f t="shared" si="132"/>
        <v>200.8907142857143</v>
      </c>
      <c r="AL634" s="90">
        <f t="shared" si="133"/>
        <v>153.62896551724137</v>
      </c>
      <c r="AN634" s="86">
        <v>2022</v>
      </c>
      <c r="AO634" s="91">
        <f t="shared" si="126"/>
        <v>-8.2844679171035131E-3</v>
      </c>
      <c r="AP634" s="92">
        <f t="shared" si="127"/>
        <v>-1.0757279184668231E-3</v>
      </c>
      <c r="AQ634" s="93">
        <f t="shared" si="128"/>
        <v>2.7911408832805205E-3</v>
      </c>
      <c r="AR634" s="94">
        <f t="shared" si="129"/>
        <v>3.8202206839589412E-3</v>
      </c>
      <c r="AS634" s="7">
        <f t="shared" si="134"/>
        <v>-2.6565852661685412E-4</v>
      </c>
      <c r="AU634" s="86">
        <v>2022</v>
      </c>
      <c r="AV634" s="91">
        <f t="shared" si="135"/>
        <v>-2.6329056489627099E-2</v>
      </c>
      <c r="AW634" s="92">
        <f t="shared" si="136"/>
        <v>-2.2859526879855815E-2</v>
      </c>
      <c r="AX634" s="93">
        <f t="shared" si="137"/>
        <v>-2.2572304355985527E-2</v>
      </c>
      <c r="AY634" s="94">
        <f t="shared" si="138"/>
        <v>-2.0199732136377394E-2</v>
      </c>
      <c r="AZ634" s="7">
        <f t="shared" si="139"/>
        <v>-1.676235828347835E-2</v>
      </c>
    </row>
    <row r="635" spans="1:52" x14ac:dyDescent="0.25">
      <c r="A635" s="7">
        <v>633</v>
      </c>
      <c r="B635" s="82">
        <v>5870.64</v>
      </c>
      <c r="C635" s="43">
        <v>544.70000000000005</v>
      </c>
      <c r="D635" s="35">
        <v>307.64999999999998</v>
      </c>
      <c r="E635" s="41">
        <v>973.8</v>
      </c>
      <c r="F635" s="36">
        <v>94.12</v>
      </c>
      <c r="G635" s="39">
        <v>115.78</v>
      </c>
      <c r="H635" s="45">
        <v>139.25</v>
      </c>
      <c r="I635" s="36">
        <v>91.14</v>
      </c>
      <c r="J635" s="36">
        <v>49.34</v>
      </c>
      <c r="K635" s="46">
        <v>117.64</v>
      </c>
      <c r="L635" s="36">
        <v>94.17</v>
      </c>
      <c r="M635" s="47">
        <v>47.74</v>
      </c>
      <c r="N635" s="33">
        <v>536.5</v>
      </c>
      <c r="O635" s="47">
        <v>22.49</v>
      </c>
      <c r="P635" s="33">
        <v>85.01</v>
      </c>
      <c r="Q635" s="47">
        <v>51.9</v>
      </c>
      <c r="R635" s="33">
        <v>8.99</v>
      </c>
      <c r="S635" s="33">
        <v>112.2</v>
      </c>
      <c r="T635" s="33">
        <v>45.81</v>
      </c>
      <c r="U635" s="33">
        <v>11.25</v>
      </c>
      <c r="V635" s="56">
        <v>22.93</v>
      </c>
      <c r="W635" s="38">
        <v>22.93</v>
      </c>
      <c r="X635" s="36">
        <v>10.94</v>
      </c>
      <c r="Y635" s="41">
        <v>33.74</v>
      </c>
      <c r="Z635" s="45">
        <v>72.180000000000007</v>
      </c>
      <c r="AA635" s="39">
        <v>481.85</v>
      </c>
      <c r="AB635" s="36">
        <v>169.65</v>
      </c>
      <c r="AC635" s="36">
        <v>12.24</v>
      </c>
      <c r="AD635" s="41">
        <v>27.82</v>
      </c>
      <c r="AE635" s="39">
        <v>168.5</v>
      </c>
      <c r="AG635" s="86">
        <v>2022</v>
      </c>
      <c r="AH635" s="86"/>
      <c r="AI635" s="87">
        <f t="shared" si="130"/>
        <v>255.37666666666667</v>
      </c>
      <c r="AJ635" s="88">
        <f t="shared" si="131"/>
        <v>300.24833333333328</v>
      </c>
      <c r="AK635" s="89">
        <f t="shared" si="132"/>
        <v>201.45142857142858</v>
      </c>
      <c r="AL635" s="90">
        <f t="shared" si="133"/>
        <v>154.21586206896555</v>
      </c>
      <c r="AN635" s="86">
        <v>2022</v>
      </c>
      <c r="AO635" s="91">
        <f t="shared" si="126"/>
        <v>9.0063044130887619E-4</v>
      </c>
      <c r="AP635" s="92">
        <f t="shared" si="127"/>
        <v>7.094127638788068E-3</v>
      </c>
      <c r="AQ635" s="93">
        <f t="shared" si="128"/>
        <v>3.581153911612814E-3</v>
      </c>
      <c r="AR635" s="94">
        <f t="shared" si="129"/>
        <v>4.5390920921410749E-3</v>
      </c>
      <c r="AS635" s="7">
        <f t="shared" si="134"/>
        <v>-2.5056893285910968E-3</v>
      </c>
      <c r="AU635" s="86">
        <v>2022</v>
      </c>
      <c r="AV635" s="91">
        <f t="shared" si="135"/>
        <v>-8.2844679171035131E-3</v>
      </c>
      <c r="AW635" s="92">
        <f t="shared" si="136"/>
        <v>-1.0757279184668231E-3</v>
      </c>
      <c r="AX635" s="93">
        <f t="shared" si="137"/>
        <v>2.7911408832805205E-3</v>
      </c>
      <c r="AY635" s="94">
        <f t="shared" si="138"/>
        <v>3.8202206839589412E-3</v>
      </c>
      <c r="AZ635" s="7">
        <f t="shared" si="139"/>
        <v>-2.6565852661685412E-4</v>
      </c>
    </row>
    <row r="636" spans="1:52" x14ac:dyDescent="0.25">
      <c r="A636" s="7">
        <v>634</v>
      </c>
      <c r="B636" s="82">
        <v>5855.93</v>
      </c>
      <c r="C636" s="43">
        <v>542.5</v>
      </c>
      <c r="D636" s="35">
        <v>308.5</v>
      </c>
      <c r="E636" s="41">
        <v>985.8</v>
      </c>
      <c r="F636" s="36">
        <v>96.98</v>
      </c>
      <c r="G636" s="39">
        <v>114.02</v>
      </c>
      <c r="H636" s="45">
        <v>140.6</v>
      </c>
      <c r="I636" s="36">
        <v>96.33</v>
      </c>
      <c r="J636" s="36">
        <v>50.25</v>
      </c>
      <c r="K636" s="46">
        <v>115.75</v>
      </c>
      <c r="L636" s="36">
        <v>95.61</v>
      </c>
      <c r="M636" s="47">
        <v>48.35</v>
      </c>
      <c r="N636" s="33">
        <v>534</v>
      </c>
      <c r="O636" s="47">
        <v>22.72</v>
      </c>
      <c r="P636" s="33">
        <v>85.07</v>
      </c>
      <c r="Q636" s="47">
        <v>51.95</v>
      </c>
      <c r="R636" s="33">
        <v>9.2100000000000009</v>
      </c>
      <c r="S636" s="33">
        <v>115.3</v>
      </c>
      <c r="T636" s="33">
        <v>43.98</v>
      </c>
      <c r="U636" s="33">
        <v>11.51</v>
      </c>
      <c r="V636" s="56">
        <v>23.48</v>
      </c>
      <c r="W636" s="38">
        <v>23.48</v>
      </c>
      <c r="X636" s="36">
        <v>11.03</v>
      </c>
      <c r="Y636" s="41">
        <v>33.880000000000003</v>
      </c>
      <c r="Z636" s="45">
        <v>70.8</v>
      </c>
      <c r="AA636" s="39">
        <v>484.4</v>
      </c>
      <c r="AB636" s="36">
        <v>168.5</v>
      </c>
      <c r="AC636" s="36">
        <v>12.39</v>
      </c>
      <c r="AD636" s="41">
        <v>27.77</v>
      </c>
      <c r="AE636" s="39">
        <v>168.4</v>
      </c>
      <c r="AG636" s="86">
        <v>2022</v>
      </c>
      <c r="AH636" s="86"/>
      <c r="AI636" s="87">
        <f t="shared" si="130"/>
        <v>255.60666666666665</v>
      </c>
      <c r="AJ636" s="88">
        <f t="shared" si="131"/>
        <v>302.37833333333333</v>
      </c>
      <c r="AK636" s="89">
        <f t="shared" si="132"/>
        <v>202.17285714285714</v>
      </c>
      <c r="AL636" s="90">
        <f t="shared" si="133"/>
        <v>154.91586206896551</v>
      </c>
      <c r="AN636" s="86">
        <v>2022</v>
      </c>
      <c r="AO636" s="91">
        <f t="shared" si="126"/>
        <v>1.7539970266816151E-2</v>
      </c>
      <c r="AP636" s="92">
        <f t="shared" si="127"/>
        <v>1.6756050642958313E-2</v>
      </c>
      <c r="AQ636" s="93">
        <f t="shared" si="128"/>
        <v>1.6167211933211283E-2</v>
      </c>
      <c r="AR636" s="94">
        <f t="shared" si="129"/>
        <v>1.4052121730149332E-2</v>
      </c>
      <c r="AS636" s="7">
        <f t="shared" si="134"/>
        <v>1.488235002809112E-2</v>
      </c>
      <c r="AU636" s="86">
        <v>2022</v>
      </c>
      <c r="AV636" s="91">
        <f t="shared" si="135"/>
        <v>9.0063044130887619E-4</v>
      </c>
      <c r="AW636" s="92">
        <f t="shared" si="136"/>
        <v>7.094127638788068E-3</v>
      </c>
      <c r="AX636" s="93">
        <f t="shared" si="137"/>
        <v>3.581153911612814E-3</v>
      </c>
      <c r="AY636" s="94">
        <f t="shared" si="138"/>
        <v>4.5390920921410749E-3</v>
      </c>
      <c r="AZ636" s="7">
        <f t="shared" si="139"/>
        <v>-2.5056893285910968E-3</v>
      </c>
    </row>
    <row r="637" spans="1:52" x14ac:dyDescent="0.25">
      <c r="A637" s="7">
        <v>635</v>
      </c>
      <c r="B637" s="82">
        <v>5943.08</v>
      </c>
      <c r="C637" s="43">
        <v>553.5</v>
      </c>
      <c r="D637" s="35">
        <v>315.60000000000002</v>
      </c>
      <c r="E637" s="41">
        <v>1002.5</v>
      </c>
      <c r="F637" s="36">
        <v>96.08</v>
      </c>
      <c r="G637" s="39">
        <v>114.52</v>
      </c>
      <c r="H637" s="45">
        <v>140.9</v>
      </c>
      <c r="I637" s="36">
        <v>95.3</v>
      </c>
      <c r="J637" s="36">
        <v>50.5</v>
      </c>
      <c r="K637" s="46">
        <v>119.27</v>
      </c>
      <c r="L637" s="36">
        <v>94.43</v>
      </c>
      <c r="M637" s="47">
        <v>49.36</v>
      </c>
      <c r="N637" s="33">
        <v>545</v>
      </c>
      <c r="O637" s="47">
        <v>22.64</v>
      </c>
      <c r="P637" s="33">
        <v>84.47</v>
      </c>
      <c r="Q637" s="47">
        <v>51.64</v>
      </c>
      <c r="R637" s="33">
        <v>9.4</v>
      </c>
      <c r="S637" s="33">
        <v>115.5</v>
      </c>
      <c r="T637" s="33">
        <v>45.07</v>
      </c>
      <c r="U637" s="33">
        <v>11.46</v>
      </c>
      <c r="V637" s="56">
        <v>23.72</v>
      </c>
      <c r="W637" s="38">
        <v>23.72</v>
      </c>
      <c r="X637" s="36">
        <v>10.94</v>
      </c>
      <c r="Y637" s="41">
        <v>34.090000000000003</v>
      </c>
      <c r="Z637" s="45">
        <v>70.48</v>
      </c>
      <c r="AA637" s="39">
        <v>494.3</v>
      </c>
      <c r="AB637" s="36">
        <v>169.35</v>
      </c>
      <c r="AC637" s="36">
        <v>12.69</v>
      </c>
      <c r="AD637" s="41">
        <v>27.81</v>
      </c>
      <c r="AE637" s="39">
        <v>171.45</v>
      </c>
      <c r="AG637" s="86">
        <v>2022</v>
      </c>
      <c r="AH637" s="86"/>
      <c r="AI637" s="87">
        <f t="shared" si="130"/>
        <v>260.08999999999997</v>
      </c>
      <c r="AJ637" s="88">
        <f t="shared" si="131"/>
        <v>307.44499999999999</v>
      </c>
      <c r="AK637" s="89">
        <f t="shared" si="132"/>
        <v>205.44142857142856</v>
      </c>
      <c r="AL637" s="90">
        <f t="shared" si="133"/>
        <v>157.09275862068964</v>
      </c>
      <c r="AN637" s="86">
        <v>2022</v>
      </c>
      <c r="AO637" s="91">
        <f t="shared" si="126"/>
        <v>-5.9851077191228888E-3</v>
      </c>
      <c r="AP637" s="92">
        <f t="shared" si="127"/>
        <v>3.350192717396519E-3</v>
      </c>
      <c r="AQ637" s="93">
        <f t="shared" si="128"/>
        <v>-1.0430501567844947E-5</v>
      </c>
      <c r="AR637" s="94">
        <f t="shared" si="129"/>
        <v>-2.438708516163388E-3</v>
      </c>
      <c r="AS637" s="7">
        <f t="shared" si="134"/>
        <v>-1.8276718469211233E-2</v>
      </c>
      <c r="AU637" s="86">
        <v>2022</v>
      </c>
      <c r="AV637" s="91">
        <f t="shared" si="135"/>
        <v>1.7539970266816151E-2</v>
      </c>
      <c r="AW637" s="92">
        <f t="shared" si="136"/>
        <v>1.6756050642958313E-2</v>
      </c>
      <c r="AX637" s="93">
        <f t="shared" si="137"/>
        <v>1.6167211933211283E-2</v>
      </c>
      <c r="AY637" s="94">
        <f t="shared" si="138"/>
        <v>1.4052121730149332E-2</v>
      </c>
      <c r="AZ637" s="7">
        <f t="shared" si="139"/>
        <v>1.488235002809112E-2</v>
      </c>
    </row>
    <row r="638" spans="1:52" x14ac:dyDescent="0.25">
      <c r="A638" s="7">
        <v>636</v>
      </c>
      <c r="B638" s="82">
        <v>5834.46</v>
      </c>
      <c r="C638" s="43">
        <v>551.70000000000005</v>
      </c>
      <c r="D638" s="35">
        <v>316.95</v>
      </c>
      <c r="E638" s="41">
        <v>1014</v>
      </c>
      <c r="F638" s="36">
        <v>92.96</v>
      </c>
      <c r="G638" s="39">
        <v>112.8</v>
      </c>
      <c r="H638" s="45">
        <v>139.65</v>
      </c>
      <c r="I638" s="36">
        <v>93.94</v>
      </c>
      <c r="J638" s="36">
        <v>49.05</v>
      </c>
      <c r="K638" s="46">
        <v>118.35</v>
      </c>
      <c r="L638" s="36">
        <v>95.54</v>
      </c>
      <c r="M638" s="47">
        <v>49.04</v>
      </c>
      <c r="N638" s="33">
        <v>537.5</v>
      </c>
      <c r="O638" s="47">
        <v>22.42</v>
      </c>
      <c r="P638" s="33">
        <v>85.61</v>
      </c>
      <c r="Q638" s="47">
        <v>51.12</v>
      </c>
      <c r="R638" s="33">
        <v>9.24</v>
      </c>
      <c r="S638" s="33">
        <v>112.7</v>
      </c>
      <c r="T638" s="33">
        <v>43.73</v>
      </c>
      <c r="U638" s="33">
        <v>11.56</v>
      </c>
      <c r="V638" s="56">
        <v>23.6</v>
      </c>
      <c r="W638" s="38">
        <v>23.6</v>
      </c>
      <c r="X638" s="36">
        <v>11.12</v>
      </c>
      <c r="Y638" s="41">
        <v>34.25</v>
      </c>
      <c r="Z638" s="45">
        <v>69.42</v>
      </c>
      <c r="AA638" s="39">
        <v>487.9</v>
      </c>
      <c r="AB638" s="36">
        <v>172.45</v>
      </c>
      <c r="AC638" s="36">
        <v>12.48</v>
      </c>
      <c r="AD638" s="41">
        <v>27</v>
      </c>
      <c r="AE638" s="39">
        <v>174.9</v>
      </c>
      <c r="AG638" s="86">
        <v>2022</v>
      </c>
      <c r="AH638" s="86"/>
      <c r="AI638" s="87">
        <f t="shared" si="130"/>
        <v>258.5333333333333</v>
      </c>
      <c r="AJ638" s="88">
        <f t="shared" si="131"/>
        <v>308.47499999999997</v>
      </c>
      <c r="AK638" s="89">
        <f t="shared" si="132"/>
        <v>205.43928571428575</v>
      </c>
      <c r="AL638" s="90">
        <f t="shared" si="133"/>
        <v>156.70965517241376</v>
      </c>
      <c r="AN638" s="86">
        <v>2022</v>
      </c>
      <c r="AO638" s="91">
        <f t="shared" si="126"/>
        <v>1.2248581743166435E-3</v>
      </c>
      <c r="AP638" s="92">
        <f t="shared" si="127"/>
        <v>1.1675716562660469E-2</v>
      </c>
      <c r="AQ638" s="93">
        <f t="shared" si="128"/>
        <v>1.1216383012012363E-2</v>
      </c>
      <c r="AR638" s="94">
        <f t="shared" si="129"/>
        <v>9.3804047898817487E-3</v>
      </c>
      <c r="AS638" s="7">
        <f t="shared" si="134"/>
        <v>-6.1530972874955785E-4</v>
      </c>
      <c r="AU638" s="86">
        <v>2022</v>
      </c>
      <c r="AV638" s="91">
        <f t="shared" si="135"/>
        <v>-5.9851077191228888E-3</v>
      </c>
      <c r="AW638" s="92">
        <f t="shared" si="136"/>
        <v>3.350192717396519E-3</v>
      </c>
      <c r="AX638" s="93">
        <f t="shared" si="137"/>
        <v>-1.0430501567844947E-5</v>
      </c>
      <c r="AY638" s="94">
        <f t="shared" si="138"/>
        <v>-2.438708516163388E-3</v>
      </c>
      <c r="AZ638" s="7">
        <f t="shared" si="139"/>
        <v>-1.8276718469211233E-2</v>
      </c>
    </row>
    <row r="639" spans="1:52" x14ac:dyDescent="0.25">
      <c r="A639" s="7">
        <v>637</v>
      </c>
      <c r="B639" s="82">
        <v>5830.87</v>
      </c>
      <c r="C639" s="43">
        <v>566</v>
      </c>
      <c r="D639" s="35">
        <v>323.35000000000002</v>
      </c>
      <c r="E639" s="41">
        <v>1035</v>
      </c>
      <c r="F639" s="36">
        <v>90.92</v>
      </c>
      <c r="G639" s="39">
        <v>112</v>
      </c>
      <c r="H639" s="45">
        <v>141.55000000000001</v>
      </c>
      <c r="I639" s="36">
        <v>92.4</v>
      </c>
      <c r="J639" s="36">
        <v>48.1</v>
      </c>
      <c r="K639" s="46">
        <v>117.93</v>
      </c>
      <c r="L639" s="36">
        <v>95.75</v>
      </c>
      <c r="M639" s="47">
        <v>46.74</v>
      </c>
      <c r="N639" s="33">
        <v>552</v>
      </c>
      <c r="O639" s="47">
        <v>21.96</v>
      </c>
      <c r="P639" s="33">
        <v>85.2</v>
      </c>
      <c r="Q639" s="47">
        <v>50.57</v>
      </c>
      <c r="R639" s="33">
        <v>8.8800000000000008</v>
      </c>
      <c r="S639" s="33">
        <v>111.6</v>
      </c>
      <c r="T639" s="33">
        <v>41.95</v>
      </c>
      <c r="U639" s="33">
        <v>11.44</v>
      </c>
      <c r="V639" s="56">
        <v>22.3</v>
      </c>
      <c r="W639" s="38">
        <v>22.3</v>
      </c>
      <c r="X639" s="36">
        <v>11.04</v>
      </c>
      <c r="Y639" s="41">
        <v>35.1</v>
      </c>
      <c r="Z639" s="45">
        <v>68.900000000000006</v>
      </c>
      <c r="AA639" s="39">
        <v>490</v>
      </c>
      <c r="AB639" s="36">
        <v>171.65</v>
      </c>
      <c r="AC639" s="36">
        <v>12.22</v>
      </c>
      <c r="AD639" s="41">
        <v>25.81</v>
      </c>
      <c r="AE639" s="39">
        <v>174.55</v>
      </c>
      <c r="AG639" s="86">
        <v>2022</v>
      </c>
      <c r="AH639" s="86"/>
      <c r="AI639" s="87">
        <f t="shared" si="130"/>
        <v>258.84999999999997</v>
      </c>
      <c r="AJ639" s="88">
        <f t="shared" si="131"/>
        <v>312.07666666666665</v>
      </c>
      <c r="AK639" s="89">
        <f t="shared" si="132"/>
        <v>207.74357142857141</v>
      </c>
      <c r="AL639" s="90">
        <f t="shared" si="133"/>
        <v>158.17965517241379</v>
      </c>
      <c r="AN639" s="86">
        <v>2022</v>
      </c>
      <c r="AO639" s="91">
        <f t="shared" si="126"/>
        <v>2.709419869937562E-2</v>
      </c>
      <c r="AP639" s="92">
        <f t="shared" si="127"/>
        <v>2.9650833662668352E-2</v>
      </c>
      <c r="AQ639" s="93">
        <f t="shared" si="128"/>
        <v>3.2196285943178339E-2</v>
      </c>
      <c r="AR639" s="94">
        <f t="shared" si="129"/>
        <v>3.3599944192657542E-2</v>
      </c>
      <c r="AS639" s="7">
        <f t="shared" si="134"/>
        <v>1.4371783284484164E-2</v>
      </c>
      <c r="AU639" s="86">
        <v>2022</v>
      </c>
      <c r="AV639" s="91">
        <f t="shared" si="135"/>
        <v>1.2248581743166435E-3</v>
      </c>
      <c r="AW639" s="92">
        <f t="shared" si="136"/>
        <v>1.1675716562660469E-2</v>
      </c>
      <c r="AX639" s="93">
        <f t="shared" si="137"/>
        <v>1.1216383012012363E-2</v>
      </c>
      <c r="AY639" s="94">
        <f t="shared" si="138"/>
        <v>9.3804047898817487E-3</v>
      </c>
      <c r="AZ639" s="7">
        <f t="shared" si="139"/>
        <v>-6.1530972874955785E-4</v>
      </c>
    </row>
    <row r="640" spans="1:52" x14ac:dyDescent="0.25">
      <c r="A640" s="7">
        <v>638</v>
      </c>
      <c r="B640" s="82">
        <v>5914.67</v>
      </c>
      <c r="C640" s="43">
        <v>587.4</v>
      </c>
      <c r="D640" s="35">
        <v>336.85</v>
      </c>
      <c r="E640" s="41">
        <v>1067.5</v>
      </c>
      <c r="F640" s="36">
        <v>92.5</v>
      </c>
      <c r="G640" s="39">
        <v>116.74</v>
      </c>
      <c r="H640" s="45">
        <v>146.55000000000001</v>
      </c>
      <c r="I640" s="36">
        <v>95</v>
      </c>
      <c r="J640" s="36">
        <v>49.56</v>
      </c>
      <c r="K640" s="46">
        <v>122.64</v>
      </c>
      <c r="L640" s="36">
        <v>100.56</v>
      </c>
      <c r="M640" s="47">
        <v>47.94</v>
      </c>
      <c r="N640" s="33">
        <v>573.5</v>
      </c>
      <c r="O640" s="47">
        <v>22.47</v>
      </c>
      <c r="P640" s="33">
        <v>87.75</v>
      </c>
      <c r="Q640" s="47">
        <v>52.59</v>
      </c>
      <c r="R640" s="33">
        <v>9.18</v>
      </c>
      <c r="S640" s="33">
        <v>113.55</v>
      </c>
      <c r="T640" s="33">
        <v>43.25</v>
      </c>
      <c r="U640" s="33">
        <v>11.35</v>
      </c>
      <c r="V640" s="56">
        <v>22.8</v>
      </c>
      <c r="W640" s="38">
        <v>22.8</v>
      </c>
      <c r="X640" s="36">
        <v>11.11</v>
      </c>
      <c r="Y640" s="41">
        <v>36.64</v>
      </c>
      <c r="Z640" s="45">
        <v>71.680000000000007</v>
      </c>
      <c r="AA640" s="39">
        <v>502.5</v>
      </c>
      <c r="AB640" s="36">
        <v>179.9</v>
      </c>
      <c r="AC640" s="36">
        <v>12.43</v>
      </c>
      <c r="AD640" s="41">
        <v>26.25</v>
      </c>
      <c r="AE640" s="39">
        <v>178.35</v>
      </c>
      <c r="AG640" s="86">
        <v>2022</v>
      </c>
      <c r="AH640" s="86"/>
      <c r="AI640" s="87">
        <f t="shared" si="130"/>
        <v>265.86333333333334</v>
      </c>
      <c r="AJ640" s="88">
        <f t="shared" si="131"/>
        <v>321.33</v>
      </c>
      <c r="AK640" s="89">
        <f t="shared" si="132"/>
        <v>214.43214285714279</v>
      </c>
      <c r="AL640" s="90">
        <f t="shared" si="133"/>
        <v>163.49448275862071</v>
      </c>
      <c r="AN640" s="86">
        <v>2022</v>
      </c>
      <c r="AO640" s="91">
        <f t="shared" si="126"/>
        <v>-3.3851979087000869E-3</v>
      </c>
      <c r="AP640" s="92">
        <f t="shared" si="127"/>
        <v>-4.0456851212149862E-3</v>
      </c>
      <c r="AQ640" s="93">
        <f t="shared" si="128"/>
        <v>-6.432271281290855E-3</v>
      </c>
      <c r="AR640" s="94">
        <f t="shared" si="129"/>
        <v>-7.2553328805783227E-3</v>
      </c>
      <c r="AS640" s="7">
        <f t="shared" si="134"/>
        <v>1.9602107978974246E-2</v>
      </c>
      <c r="AU640" s="86">
        <v>2022</v>
      </c>
      <c r="AV640" s="91">
        <f t="shared" si="135"/>
        <v>2.709419869937562E-2</v>
      </c>
      <c r="AW640" s="92">
        <f t="shared" si="136"/>
        <v>2.9650833662668352E-2</v>
      </c>
      <c r="AX640" s="93">
        <f t="shared" si="137"/>
        <v>3.2196285943178339E-2</v>
      </c>
      <c r="AY640" s="94">
        <f t="shared" si="138"/>
        <v>3.3599944192657542E-2</v>
      </c>
      <c r="AZ640" s="7">
        <f t="shared" si="139"/>
        <v>1.4371783284484164E-2</v>
      </c>
    </row>
    <row r="641" spans="1:52" x14ac:dyDescent="0.25">
      <c r="A641" s="7">
        <v>639</v>
      </c>
      <c r="B641" s="82">
        <v>6030.61</v>
      </c>
      <c r="C641" s="43">
        <v>580.20000000000005</v>
      </c>
      <c r="D641" s="35">
        <v>334.55</v>
      </c>
      <c r="E641" s="41">
        <v>1062.5</v>
      </c>
      <c r="F641" s="36">
        <v>93.21</v>
      </c>
      <c r="G641" s="39">
        <v>117.24</v>
      </c>
      <c r="H641" s="45">
        <v>143.30000000000001</v>
      </c>
      <c r="I641" s="36">
        <v>92.87</v>
      </c>
      <c r="J641" s="36">
        <v>50</v>
      </c>
      <c r="K641" s="46">
        <v>121.58</v>
      </c>
      <c r="L641" s="36">
        <v>99.59</v>
      </c>
      <c r="M641" s="47">
        <v>47.81</v>
      </c>
      <c r="N641" s="33">
        <v>565</v>
      </c>
      <c r="O641" s="47">
        <v>22.04</v>
      </c>
      <c r="P641" s="33">
        <v>86.17</v>
      </c>
      <c r="Q641" s="47">
        <v>52.68</v>
      </c>
      <c r="R641" s="33">
        <v>9.1</v>
      </c>
      <c r="S641" s="33">
        <v>114.9</v>
      </c>
      <c r="T641" s="33">
        <v>42.79</v>
      </c>
      <c r="U641" s="33">
        <v>11.37</v>
      </c>
      <c r="V641" s="56">
        <v>22.65</v>
      </c>
      <c r="W641" s="38">
        <v>22.65</v>
      </c>
      <c r="X641" s="36">
        <v>11.13</v>
      </c>
      <c r="Y641" s="41">
        <v>36.33</v>
      </c>
      <c r="Z641" s="45">
        <v>72.3</v>
      </c>
      <c r="AA641" s="39">
        <v>496.65</v>
      </c>
      <c r="AB641" s="36">
        <v>178.45</v>
      </c>
      <c r="AC641" s="36">
        <v>12.42</v>
      </c>
      <c r="AD641" s="41">
        <v>26.46</v>
      </c>
      <c r="AE641" s="39">
        <v>181</v>
      </c>
      <c r="AG641" s="86">
        <v>2022</v>
      </c>
      <c r="AH641" s="86"/>
      <c r="AI641" s="87">
        <f t="shared" si="130"/>
        <v>264.96333333333331</v>
      </c>
      <c r="AJ641" s="88">
        <f t="shared" si="131"/>
        <v>320.02999999999997</v>
      </c>
      <c r="AK641" s="89">
        <f t="shared" si="132"/>
        <v>213.05285714285714</v>
      </c>
      <c r="AL641" s="90">
        <f t="shared" si="133"/>
        <v>162.30827586206894</v>
      </c>
      <c r="AN641" s="86">
        <v>2022</v>
      </c>
      <c r="AO641" s="91">
        <f t="shared" si="126"/>
        <v>1.2706160600839168E-3</v>
      </c>
      <c r="AP641" s="92">
        <f t="shared" si="127"/>
        <v>3.4267620743889402E-3</v>
      </c>
      <c r="AQ641" s="93">
        <f t="shared" si="128"/>
        <v>5.7061627899178558E-3</v>
      </c>
      <c r="AR641" s="94">
        <f t="shared" si="129"/>
        <v>6.1080022264999338E-3</v>
      </c>
      <c r="AS641" s="7">
        <f t="shared" si="134"/>
        <v>7.849952160726717E-3</v>
      </c>
      <c r="AU641" s="86">
        <v>2022</v>
      </c>
      <c r="AV641" s="91">
        <f t="shared" si="135"/>
        <v>-3.3851979087000869E-3</v>
      </c>
      <c r="AW641" s="92">
        <f t="shared" si="136"/>
        <v>-4.0456851212149862E-3</v>
      </c>
      <c r="AX641" s="93">
        <f t="shared" si="137"/>
        <v>-6.432271281290855E-3</v>
      </c>
      <c r="AY641" s="94">
        <f t="shared" si="138"/>
        <v>-7.2553328805783227E-3</v>
      </c>
      <c r="AZ641" s="7">
        <f t="shared" si="139"/>
        <v>1.9602107978974246E-2</v>
      </c>
    </row>
    <row r="642" spans="1:52" x14ac:dyDescent="0.25">
      <c r="A642" s="7">
        <v>640</v>
      </c>
      <c r="B642" s="82">
        <v>6077.95</v>
      </c>
      <c r="C642" s="43">
        <v>589.1</v>
      </c>
      <c r="D642" s="35">
        <v>330.95</v>
      </c>
      <c r="E642" s="41">
        <v>1068</v>
      </c>
      <c r="F642" s="36">
        <v>94.94</v>
      </c>
      <c r="G642" s="39">
        <v>117.6</v>
      </c>
      <c r="H642" s="45">
        <v>144.30000000000001</v>
      </c>
      <c r="I642" s="36">
        <v>96.47</v>
      </c>
      <c r="J642" s="36">
        <v>50.65</v>
      </c>
      <c r="K642" s="46">
        <v>121.8</v>
      </c>
      <c r="L642" s="36">
        <v>99.37</v>
      </c>
      <c r="M642" s="47">
        <v>47.91</v>
      </c>
      <c r="N642" s="33">
        <v>569</v>
      </c>
      <c r="O642" s="47">
        <v>22.29</v>
      </c>
      <c r="P642" s="33">
        <v>87.67</v>
      </c>
      <c r="Q642" s="47">
        <v>52.89</v>
      </c>
      <c r="R642" s="33">
        <v>9.14</v>
      </c>
      <c r="S642" s="33">
        <v>116.85</v>
      </c>
      <c r="T642" s="33">
        <v>42.69</v>
      </c>
      <c r="U642" s="33">
        <v>11.49</v>
      </c>
      <c r="V642" s="56">
        <v>22.83</v>
      </c>
      <c r="W642" s="38">
        <v>22.83</v>
      </c>
      <c r="X642" s="36">
        <v>11.29</v>
      </c>
      <c r="Y642" s="41">
        <v>36.24</v>
      </c>
      <c r="Z642" s="45">
        <v>71.88</v>
      </c>
      <c r="AA642" s="39">
        <v>503.6</v>
      </c>
      <c r="AB642" s="36">
        <v>180.05</v>
      </c>
      <c r="AC642" s="36">
        <v>12.54</v>
      </c>
      <c r="AD642" s="41">
        <v>26.62</v>
      </c>
      <c r="AE642" s="39">
        <v>174.7</v>
      </c>
      <c r="AG642" s="86">
        <v>2022</v>
      </c>
      <c r="AH642" s="86"/>
      <c r="AI642" s="87">
        <f t="shared" si="130"/>
        <v>265.3</v>
      </c>
      <c r="AJ642" s="88">
        <f t="shared" si="131"/>
        <v>321.12666666666667</v>
      </c>
      <c r="AK642" s="89">
        <f t="shared" si="132"/>
        <v>214.26857142857139</v>
      </c>
      <c r="AL642" s="90">
        <f t="shared" si="133"/>
        <v>163.29965517241382</v>
      </c>
      <c r="AN642" s="86">
        <v>2022</v>
      </c>
      <c r="AO642" s="91">
        <f t="shared" si="126"/>
        <v>-1.351928634250547E-2</v>
      </c>
      <c r="AP642" s="92">
        <f t="shared" si="127"/>
        <v>-1.6037285391018695E-3</v>
      </c>
      <c r="AQ642" s="93">
        <f t="shared" si="128"/>
        <v>-2.8902312184972581E-3</v>
      </c>
      <c r="AR642" s="94">
        <f t="shared" si="129"/>
        <v>-4.1345611727121746E-3</v>
      </c>
      <c r="AS642" s="7">
        <f t="shared" si="134"/>
        <v>-1.3524296843508062E-2</v>
      </c>
      <c r="AU642" s="86">
        <v>2022</v>
      </c>
      <c r="AV642" s="91">
        <f t="shared" si="135"/>
        <v>1.2706160600839168E-3</v>
      </c>
      <c r="AW642" s="92">
        <f t="shared" si="136"/>
        <v>3.4267620743889402E-3</v>
      </c>
      <c r="AX642" s="93">
        <f t="shared" si="137"/>
        <v>5.7061627899178558E-3</v>
      </c>
      <c r="AY642" s="94">
        <f t="shared" si="138"/>
        <v>6.1080022264999338E-3</v>
      </c>
      <c r="AZ642" s="7">
        <f t="shared" si="139"/>
        <v>7.849952160726717E-3</v>
      </c>
    </row>
    <row r="643" spans="1:52" x14ac:dyDescent="0.25">
      <c r="A643" s="7">
        <v>641</v>
      </c>
      <c r="B643" s="82">
        <v>5995.75</v>
      </c>
      <c r="C643" s="43">
        <v>589</v>
      </c>
      <c r="D643" s="35">
        <v>330.75</v>
      </c>
      <c r="E643" s="41">
        <v>1076</v>
      </c>
      <c r="F643" s="36">
        <v>92.21</v>
      </c>
      <c r="G643" s="39">
        <v>115.54</v>
      </c>
      <c r="H643" s="45">
        <v>142.85</v>
      </c>
      <c r="I643" s="36">
        <v>93.44</v>
      </c>
      <c r="J643" s="36">
        <v>50.96</v>
      </c>
      <c r="K643" s="46">
        <v>119.87</v>
      </c>
      <c r="L643" s="36">
        <v>100.88</v>
      </c>
      <c r="M643" s="47">
        <v>47.08</v>
      </c>
      <c r="N643" s="33">
        <v>570.5</v>
      </c>
      <c r="O643" s="47">
        <v>22</v>
      </c>
      <c r="P643" s="33">
        <v>86.52</v>
      </c>
      <c r="Q643" s="47">
        <v>53.03</v>
      </c>
      <c r="R643" s="33">
        <v>9</v>
      </c>
      <c r="S643" s="33">
        <v>116</v>
      </c>
      <c r="T643" s="33">
        <v>41.53</v>
      </c>
      <c r="U643" s="33">
        <v>11.39</v>
      </c>
      <c r="V643" s="56">
        <v>22.29</v>
      </c>
      <c r="W643" s="38">
        <v>22.29</v>
      </c>
      <c r="X643" s="36">
        <v>11.26</v>
      </c>
      <c r="Y643" s="41">
        <v>36.090000000000003</v>
      </c>
      <c r="Z643" s="45">
        <v>71.3</v>
      </c>
      <c r="AA643" s="39">
        <v>500.6</v>
      </c>
      <c r="AB643" s="36">
        <v>176.1</v>
      </c>
      <c r="AC643" s="36">
        <v>12.19</v>
      </c>
      <c r="AD643" s="41">
        <v>26.44</v>
      </c>
      <c r="AE643" s="39">
        <v>169</v>
      </c>
      <c r="AG643" s="86">
        <v>2022</v>
      </c>
      <c r="AH643" s="86"/>
      <c r="AI643" s="87">
        <f t="shared" si="130"/>
        <v>261.71333333333331</v>
      </c>
      <c r="AJ643" s="88">
        <f t="shared" si="131"/>
        <v>320.61166666666668</v>
      </c>
      <c r="AK643" s="89">
        <f t="shared" si="132"/>
        <v>213.64928571428572</v>
      </c>
      <c r="AL643" s="90">
        <f t="shared" si="133"/>
        <v>162.62448275862067</v>
      </c>
      <c r="AN643" s="86">
        <v>2022</v>
      </c>
      <c r="AO643" s="91">
        <f t="shared" ref="AO643:AO706" si="140">(AI644-AI643)/AI643</f>
        <v>-2.3804671778281435E-2</v>
      </c>
      <c r="AP643" s="92">
        <f t="shared" ref="AP643:AP706" si="141">(AJ644-AJ643)/AJ643</f>
        <v>-1.5137731523598184E-2</v>
      </c>
      <c r="AQ643" s="93">
        <f t="shared" ref="AQ643:AQ706" si="142">(AK644-AK643)/AK643</f>
        <v>-1.46535209572431E-2</v>
      </c>
      <c r="AR643" s="94">
        <f t="shared" ref="AR643:AR706" si="143">(AL644-AL643)/AL643</f>
        <v>-1.23682441673327E-2</v>
      </c>
      <c r="AS643" s="7">
        <f t="shared" si="134"/>
        <v>-2.3925280406954897E-2</v>
      </c>
      <c r="AU643" s="86">
        <v>2022</v>
      </c>
      <c r="AV643" s="91">
        <f t="shared" si="135"/>
        <v>-1.351928634250547E-2</v>
      </c>
      <c r="AW643" s="92">
        <f t="shared" si="136"/>
        <v>-1.6037285391018695E-3</v>
      </c>
      <c r="AX643" s="93">
        <f t="shared" si="137"/>
        <v>-2.8902312184972581E-3</v>
      </c>
      <c r="AY643" s="94">
        <f t="shared" si="138"/>
        <v>-4.1345611727121746E-3</v>
      </c>
      <c r="AZ643" s="7">
        <f t="shared" si="139"/>
        <v>-1.3524296843508062E-2</v>
      </c>
    </row>
    <row r="644" spans="1:52" x14ac:dyDescent="0.25">
      <c r="A644" s="7">
        <v>642</v>
      </c>
      <c r="B644" s="82">
        <v>5852.3</v>
      </c>
      <c r="C644" s="43">
        <v>581.70000000000005</v>
      </c>
      <c r="D644" s="35">
        <v>329.3</v>
      </c>
      <c r="E644" s="41">
        <v>1067</v>
      </c>
      <c r="F644" s="36">
        <v>92.45</v>
      </c>
      <c r="G644" s="39">
        <v>112.9</v>
      </c>
      <c r="H644" s="45">
        <v>142.9</v>
      </c>
      <c r="I644" s="36">
        <v>94.21</v>
      </c>
      <c r="J644" s="36">
        <v>50.37</v>
      </c>
      <c r="K644" s="46">
        <v>116.47</v>
      </c>
      <c r="L644" s="36">
        <v>96.34</v>
      </c>
      <c r="M644" s="47">
        <v>45.37</v>
      </c>
      <c r="N644" s="33">
        <v>566</v>
      </c>
      <c r="O644" s="47">
        <v>21.66</v>
      </c>
      <c r="P644" s="33">
        <v>84.96</v>
      </c>
      <c r="Q644" s="47">
        <v>53.26</v>
      </c>
      <c r="R644" s="33">
        <v>8.73</v>
      </c>
      <c r="S644" s="33">
        <v>117.05</v>
      </c>
      <c r="T644" s="33">
        <v>40.950000000000003</v>
      </c>
      <c r="U644" s="33">
        <v>10.97</v>
      </c>
      <c r="V644" s="56">
        <v>20.89</v>
      </c>
      <c r="W644" s="38">
        <v>20.89</v>
      </c>
      <c r="X644" s="36">
        <v>11.22</v>
      </c>
      <c r="Y644" s="41">
        <v>35.119999999999997</v>
      </c>
      <c r="Z644" s="45">
        <v>70.459999999999994</v>
      </c>
      <c r="AA644" s="39">
        <v>490.1</v>
      </c>
      <c r="AB644" s="36">
        <v>175.3</v>
      </c>
      <c r="AC644" s="36">
        <v>11.78</v>
      </c>
      <c r="AD644" s="41">
        <v>25.98</v>
      </c>
      <c r="AE644" s="39">
        <v>163.44999999999999</v>
      </c>
      <c r="AG644" s="86">
        <v>2022</v>
      </c>
      <c r="AH644" s="86"/>
      <c r="AI644" s="87">
        <f t="shared" ref="AI644:AI707" si="144">AVERAGE(G644,AA644,AE644)</f>
        <v>255.48333333333335</v>
      </c>
      <c r="AJ644" s="88">
        <f t="shared" ref="AJ644:AJ707" si="145">AVERAGE(E644,Y644,AD644,G644,AA644,AE644)</f>
        <v>315.75833333333333</v>
      </c>
      <c r="AK644" s="89">
        <f t="shared" ref="AK644:AK707" si="146">AVERAGE(Z644,V644,Q644,O644,M644,K644,H644,C644,E644,Y644,AD644,G644,AA644,AE644)</f>
        <v>210.51857142857142</v>
      </c>
      <c r="AL644" s="90">
        <f t="shared" ref="AL644:AL707" si="147">AVERAGE(AC644,AB644,X644,W644,U644,T644,S644,R644,P644,N644,L644,J644,I644,F644,D644,Z644,V644,Q644,O644,M644,K644,H644,C644,E644,Y644,AD644,G644,AA644,AE644)</f>
        <v>160.61310344827587</v>
      </c>
      <c r="AN644" s="86">
        <v>2022</v>
      </c>
      <c r="AO644" s="91">
        <f t="shared" si="140"/>
        <v>-8.0761954465393467E-3</v>
      </c>
      <c r="AP644" s="92">
        <f t="shared" si="141"/>
        <v>-3.8478794436672824E-3</v>
      </c>
      <c r="AQ644" s="93">
        <f t="shared" si="142"/>
        <v>-3.2165468944034678E-3</v>
      </c>
      <c r="AR644" s="94">
        <f t="shared" si="143"/>
        <v>-5.5391194946929716E-4</v>
      </c>
      <c r="AS644" s="7">
        <f t="shared" ref="AS644:AS707" si="148">(B645-B644)/B644</f>
        <v>8.6119987013652131E-4</v>
      </c>
      <c r="AU644" s="86">
        <v>2022</v>
      </c>
      <c r="AV644" s="91">
        <f t="shared" ref="AV644:AV707" si="149">(AI644-AI643)/AI643</f>
        <v>-2.3804671778281435E-2</v>
      </c>
      <c r="AW644" s="92">
        <f t="shared" ref="AW644:AW707" si="150">(AJ644-AJ643)/AJ643</f>
        <v>-1.5137731523598184E-2</v>
      </c>
      <c r="AX644" s="93">
        <f t="shared" ref="AX644:AX707" si="151">(AK644-AK643)/AK643</f>
        <v>-1.46535209572431E-2</v>
      </c>
      <c r="AY644" s="94">
        <f t="shared" ref="AY644:AY707" si="152">(AL644-AL643)/AL643</f>
        <v>-1.23682441673327E-2</v>
      </c>
      <c r="AZ644" s="7">
        <f t="shared" ref="AZ644:AZ707" si="153">(B644-B643)/B643</f>
        <v>-2.3925280406954897E-2</v>
      </c>
    </row>
    <row r="645" spans="1:52" x14ac:dyDescent="0.25">
      <c r="A645" s="7">
        <v>643</v>
      </c>
      <c r="B645" s="82">
        <v>5857.34</v>
      </c>
      <c r="C645" s="43">
        <v>580</v>
      </c>
      <c r="D645" s="35">
        <v>329.4</v>
      </c>
      <c r="E645" s="41">
        <v>1065.5</v>
      </c>
      <c r="F645" s="36">
        <v>95.24</v>
      </c>
      <c r="G645" s="39">
        <v>111.26</v>
      </c>
      <c r="H645" s="45">
        <v>143.85</v>
      </c>
      <c r="I645" s="36">
        <v>95.1</v>
      </c>
      <c r="J645" s="36">
        <v>50.15</v>
      </c>
      <c r="K645" s="46">
        <v>115.4</v>
      </c>
      <c r="L645" s="36">
        <v>97.52</v>
      </c>
      <c r="M645" s="47">
        <v>45.31</v>
      </c>
      <c r="N645" s="33">
        <v>564</v>
      </c>
      <c r="O645" s="47">
        <v>21.73</v>
      </c>
      <c r="P645" s="33">
        <v>85.85</v>
      </c>
      <c r="Q645" s="47">
        <v>53.3</v>
      </c>
      <c r="R645" s="33">
        <v>8.73</v>
      </c>
      <c r="S645" s="33">
        <v>120.15</v>
      </c>
      <c r="T645" s="33">
        <v>41.04</v>
      </c>
      <c r="U645" s="33">
        <v>11.19</v>
      </c>
      <c r="V645" s="56">
        <v>20.81</v>
      </c>
      <c r="W645" s="38">
        <v>20.81</v>
      </c>
      <c r="X645" s="36">
        <v>11.28</v>
      </c>
      <c r="Y645" s="41">
        <v>35.33</v>
      </c>
      <c r="Z645" s="45">
        <v>70.12</v>
      </c>
      <c r="AA645" s="39">
        <v>487.25</v>
      </c>
      <c r="AB645" s="36">
        <v>175.25</v>
      </c>
      <c r="AC645" s="36">
        <v>11.71</v>
      </c>
      <c r="AD645" s="41">
        <v>26.17</v>
      </c>
      <c r="AE645" s="39">
        <v>161.75</v>
      </c>
      <c r="AG645" s="86">
        <v>2022</v>
      </c>
      <c r="AH645" s="86"/>
      <c r="AI645" s="87">
        <f t="shared" si="144"/>
        <v>253.42</v>
      </c>
      <c r="AJ645" s="88">
        <f t="shared" si="145"/>
        <v>314.54333333333335</v>
      </c>
      <c r="AK645" s="89">
        <f t="shared" si="146"/>
        <v>209.84142857142859</v>
      </c>
      <c r="AL645" s="90">
        <f t="shared" si="147"/>
        <v>160.52413793103452</v>
      </c>
      <c r="AN645" s="86">
        <v>2022</v>
      </c>
      <c r="AO645" s="91">
        <f t="shared" si="140"/>
        <v>-7.3659011390829064E-4</v>
      </c>
      <c r="AP645" s="92">
        <f t="shared" si="141"/>
        <v>-8.1599779574619479E-4</v>
      </c>
      <c r="AQ645" s="93">
        <f t="shared" si="142"/>
        <v>5.8207217694989603E-4</v>
      </c>
      <c r="AR645" s="94">
        <f t="shared" si="143"/>
        <v>9.7095720914229544E-4</v>
      </c>
      <c r="AS645" s="7">
        <f t="shared" si="148"/>
        <v>1.4779746437802775E-2</v>
      </c>
      <c r="AU645" s="86">
        <v>2022</v>
      </c>
      <c r="AV645" s="91">
        <f t="shared" si="149"/>
        <v>-8.0761954465393467E-3</v>
      </c>
      <c r="AW645" s="92">
        <f t="shared" si="150"/>
        <v>-3.8478794436672824E-3</v>
      </c>
      <c r="AX645" s="93">
        <f t="shared" si="151"/>
        <v>-3.2165468944034678E-3</v>
      </c>
      <c r="AY645" s="94">
        <f t="shared" si="152"/>
        <v>-5.5391194946929716E-4</v>
      </c>
      <c r="AZ645" s="7">
        <f t="shared" si="153"/>
        <v>8.6119987013652131E-4</v>
      </c>
    </row>
    <row r="646" spans="1:52" x14ac:dyDescent="0.25">
      <c r="A646" s="7">
        <v>644</v>
      </c>
      <c r="B646" s="82">
        <v>5943.91</v>
      </c>
      <c r="C646" s="43">
        <v>585.29999999999995</v>
      </c>
      <c r="D646" s="35">
        <v>331.7</v>
      </c>
      <c r="E646" s="41">
        <v>1065</v>
      </c>
      <c r="F646" s="36">
        <v>93.4</v>
      </c>
      <c r="G646" s="39">
        <v>112</v>
      </c>
      <c r="H646" s="45">
        <v>139.80000000000001</v>
      </c>
      <c r="I646" s="36">
        <v>94.9</v>
      </c>
      <c r="J646" s="36">
        <v>52.43</v>
      </c>
      <c r="K646" s="46">
        <v>116.36</v>
      </c>
      <c r="L646" s="36">
        <v>98.34</v>
      </c>
      <c r="M646" s="47">
        <v>45.28</v>
      </c>
      <c r="N646" s="33">
        <v>566</v>
      </c>
      <c r="O646" s="47">
        <v>21.79</v>
      </c>
      <c r="P646" s="33">
        <v>86.4</v>
      </c>
      <c r="Q646" s="47">
        <v>53.72</v>
      </c>
      <c r="R646" s="33">
        <v>8.75</v>
      </c>
      <c r="S646" s="33">
        <v>118.2</v>
      </c>
      <c r="T646" s="33">
        <v>40.65</v>
      </c>
      <c r="U646" s="33">
        <v>10.99</v>
      </c>
      <c r="V646" s="56">
        <v>20.62</v>
      </c>
      <c r="W646" s="38">
        <v>20.62</v>
      </c>
      <c r="X646" s="36">
        <v>11.3</v>
      </c>
      <c r="Y646" s="41">
        <v>35</v>
      </c>
      <c r="Z646" s="45">
        <v>70.900000000000006</v>
      </c>
      <c r="AA646" s="39">
        <v>490.4</v>
      </c>
      <c r="AB646" s="36">
        <v>174.95</v>
      </c>
      <c r="AC646" s="36">
        <v>11.6</v>
      </c>
      <c r="AD646" s="41">
        <v>26.02</v>
      </c>
      <c r="AE646" s="39">
        <v>157.30000000000001</v>
      </c>
      <c r="AG646" s="86">
        <v>2022</v>
      </c>
      <c r="AH646" s="86"/>
      <c r="AI646" s="87">
        <f t="shared" si="144"/>
        <v>253.23333333333335</v>
      </c>
      <c r="AJ646" s="88">
        <f t="shared" si="145"/>
        <v>314.28666666666669</v>
      </c>
      <c r="AK646" s="89">
        <f t="shared" si="146"/>
        <v>209.96357142857144</v>
      </c>
      <c r="AL646" s="90">
        <f t="shared" si="147"/>
        <v>160.68</v>
      </c>
      <c r="AN646" s="86">
        <v>2022</v>
      </c>
      <c r="AO646" s="91">
        <f t="shared" si="140"/>
        <v>-1.6414374095037737E-2</v>
      </c>
      <c r="AP646" s="92">
        <f t="shared" si="141"/>
        <v>-9.7840612604205672E-3</v>
      </c>
      <c r="AQ646" s="93">
        <f t="shared" si="142"/>
        <v>-1.413170311856827E-2</v>
      </c>
      <c r="AR646" s="94">
        <f t="shared" si="143"/>
        <v>-1.7011751779076972E-2</v>
      </c>
      <c r="AS646" s="7">
        <f t="shared" si="148"/>
        <v>-2.6482567871989961E-2</v>
      </c>
      <c r="AU646" s="86">
        <v>2022</v>
      </c>
      <c r="AV646" s="91">
        <f t="shared" si="149"/>
        <v>-7.3659011390829064E-4</v>
      </c>
      <c r="AW646" s="92">
        <f t="shared" si="150"/>
        <v>-8.1599779574619479E-4</v>
      </c>
      <c r="AX646" s="93">
        <f t="shared" si="151"/>
        <v>5.8207217694989603E-4</v>
      </c>
      <c r="AY646" s="94">
        <f t="shared" si="152"/>
        <v>9.7095720914229544E-4</v>
      </c>
      <c r="AZ646" s="7">
        <f t="shared" si="153"/>
        <v>1.4779746437802775E-2</v>
      </c>
    </row>
    <row r="647" spans="1:52" x14ac:dyDescent="0.25">
      <c r="A647" s="7">
        <v>645</v>
      </c>
      <c r="B647" s="82">
        <v>5786.5</v>
      </c>
      <c r="C647" s="43">
        <v>572</v>
      </c>
      <c r="D647" s="35">
        <v>331.45</v>
      </c>
      <c r="E647" s="41">
        <v>1060</v>
      </c>
      <c r="F647" s="36">
        <v>89.42</v>
      </c>
      <c r="G647" s="39">
        <v>112.18</v>
      </c>
      <c r="H647" s="45">
        <v>139.5</v>
      </c>
      <c r="I647" s="36">
        <v>91.8</v>
      </c>
      <c r="J647" s="36">
        <v>49.07</v>
      </c>
      <c r="K647" s="46">
        <v>111.31</v>
      </c>
      <c r="L647" s="36">
        <v>97.12</v>
      </c>
      <c r="M647" s="47">
        <v>43.91</v>
      </c>
      <c r="N647" s="33">
        <v>552</v>
      </c>
      <c r="O647" s="47">
        <v>20.38</v>
      </c>
      <c r="P647" s="33">
        <v>82.9</v>
      </c>
      <c r="Q647" s="47">
        <v>52.94</v>
      </c>
      <c r="R647" s="33">
        <v>8.43</v>
      </c>
      <c r="S647" s="33">
        <v>111.7</v>
      </c>
      <c r="T647" s="33">
        <v>39.53</v>
      </c>
      <c r="U647" s="33">
        <v>10.55</v>
      </c>
      <c r="V647" s="56">
        <v>19.7</v>
      </c>
      <c r="W647" s="38">
        <v>19.7</v>
      </c>
      <c r="X647" s="36">
        <v>11.14</v>
      </c>
      <c r="Y647" s="41">
        <v>35.04</v>
      </c>
      <c r="Z647" s="45">
        <v>70.94</v>
      </c>
      <c r="AA647" s="39">
        <v>479.65</v>
      </c>
      <c r="AB647" s="36">
        <v>176.45</v>
      </c>
      <c r="AC647" s="36">
        <v>11.24</v>
      </c>
      <c r="AD647" s="41">
        <v>25</v>
      </c>
      <c r="AE647" s="39">
        <v>155.4</v>
      </c>
      <c r="AG647" s="86">
        <v>2022</v>
      </c>
      <c r="AH647" s="86"/>
      <c r="AI647" s="87">
        <f t="shared" si="144"/>
        <v>249.07666666666663</v>
      </c>
      <c r="AJ647" s="88">
        <f t="shared" si="145"/>
        <v>311.21166666666664</v>
      </c>
      <c r="AK647" s="89">
        <f t="shared" si="146"/>
        <v>206.99642857142857</v>
      </c>
      <c r="AL647" s="90">
        <f t="shared" si="147"/>
        <v>157.94655172413792</v>
      </c>
      <c r="AN647" s="86">
        <v>2022</v>
      </c>
      <c r="AO647" s="91">
        <f t="shared" si="140"/>
        <v>2.3526892656879694E-2</v>
      </c>
      <c r="AP647" s="92">
        <f t="shared" si="141"/>
        <v>3.9399765432958242E-2</v>
      </c>
      <c r="AQ647" s="93">
        <f t="shared" si="142"/>
        <v>3.7108990838351237E-2</v>
      </c>
      <c r="AR647" s="94">
        <f t="shared" si="143"/>
        <v>3.6127454726064011E-2</v>
      </c>
      <c r="AS647" s="7">
        <f t="shared" si="148"/>
        <v>1.0299835824764601E-2</v>
      </c>
      <c r="AU647" s="86">
        <v>2022</v>
      </c>
      <c r="AV647" s="91">
        <f t="shared" si="149"/>
        <v>-1.6414374095037737E-2</v>
      </c>
      <c r="AW647" s="92">
        <f t="shared" si="150"/>
        <v>-9.7840612604205672E-3</v>
      </c>
      <c r="AX647" s="93">
        <f t="shared" si="151"/>
        <v>-1.413170311856827E-2</v>
      </c>
      <c r="AY647" s="94">
        <f t="shared" si="152"/>
        <v>-1.7011751779076972E-2</v>
      </c>
      <c r="AZ647" s="7">
        <f t="shared" si="153"/>
        <v>-2.6482567871989961E-2</v>
      </c>
    </row>
    <row r="648" spans="1:52" x14ac:dyDescent="0.25">
      <c r="A648" s="7">
        <v>646</v>
      </c>
      <c r="B648" s="82">
        <v>5846.1</v>
      </c>
      <c r="C648" s="43">
        <v>597.6</v>
      </c>
      <c r="D648" s="35">
        <v>347.75</v>
      </c>
      <c r="E648" s="41">
        <v>1113.5</v>
      </c>
      <c r="F648" s="36">
        <v>92.66</v>
      </c>
      <c r="G648" s="39">
        <v>116.26</v>
      </c>
      <c r="H648" s="45">
        <v>143.25</v>
      </c>
      <c r="I648" s="36">
        <v>95.33</v>
      </c>
      <c r="J648" s="36">
        <v>47.64</v>
      </c>
      <c r="K648" s="46">
        <v>114.96</v>
      </c>
      <c r="L648" s="36">
        <v>97.9</v>
      </c>
      <c r="M648" s="47">
        <v>43.44</v>
      </c>
      <c r="N648" s="33">
        <v>579</v>
      </c>
      <c r="O648" s="47">
        <v>20.69</v>
      </c>
      <c r="P648" s="33">
        <v>84.66</v>
      </c>
      <c r="Q648" s="47">
        <v>53.58</v>
      </c>
      <c r="R648" s="33">
        <v>8.41</v>
      </c>
      <c r="S648" s="33">
        <v>115.95</v>
      </c>
      <c r="T648" s="33">
        <v>40.18</v>
      </c>
      <c r="U648" s="33">
        <v>10.38</v>
      </c>
      <c r="V648" s="56">
        <v>19.57</v>
      </c>
      <c r="W648" s="38">
        <v>19.57</v>
      </c>
      <c r="X648" s="36">
        <v>11.01</v>
      </c>
      <c r="Y648" s="41">
        <v>36.74</v>
      </c>
      <c r="Z648" s="45">
        <v>71.56</v>
      </c>
      <c r="AA648" s="39">
        <v>489.45</v>
      </c>
      <c r="AB648" s="36">
        <v>178.8</v>
      </c>
      <c r="AC648" s="36">
        <v>11.2</v>
      </c>
      <c r="AD648" s="41">
        <v>25.79</v>
      </c>
      <c r="AE648" s="39">
        <v>159.1</v>
      </c>
      <c r="AG648" s="86">
        <v>2022</v>
      </c>
      <c r="AH648" s="86"/>
      <c r="AI648" s="87">
        <f t="shared" si="144"/>
        <v>254.9366666666667</v>
      </c>
      <c r="AJ648" s="88">
        <f t="shared" si="145"/>
        <v>323.4733333333333</v>
      </c>
      <c r="AK648" s="89">
        <f t="shared" si="146"/>
        <v>214.67785714285714</v>
      </c>
      <c r="AL648" s="90">
        <f t="shared" si="147"/>
        <v>163.65275862068964</v>
      </c>
      <c r="AN648" s="86">
        <v>2022</v>
      </c>
      <c r="AO648" s="91">
        <f t="shared" si="140"/>
        <v>2.7026320262548701E-2</v>
      </c>
      <c r="AP648" s="92">
        <f t="shared" si="141"/>
        <v>-3.1275117990146512E-3</v>
      </c>
      <c r="AQ648" s="93">
        <f t="shared" si="142"/>
        <v>2.5619782464755369E-3</v>
      </c>
      <c r="AR648" s="94">
        <f t="shared" si="143"/>
        <v>5.857650660671297E-3</v>
      </c>
      <c r="AS648" s="7">
        <f t="shared" si="148"/>
        <v>2.0848086758693693E-2</v>
      </c>
      <c r="AU648" s="86">
        <v>2022</v>
      </c>
      <c r="AV648" s="91">
        <f t="shared" si="149"/>
        <v>2.3526892656879694E-2</v>
      </c>
      <c r="AW648" s="92">
        <f t="shared" si="150"/>
        <v>3.9399765432958242E-2</v>
      </c>
      <c r="AX648" s="93">
        <f t="shared" si="151"/>
        <v>3.7108990838351237E-2</v>
      </c>
      <c r="AY648" s="94">
        <f t="shared" si="152"/>
        <v>3.6127454726064011E-2</v>
      </c>
      <c r="AZ648" s="7">
        <f t="shared" si="153"/>
        <v>1.0299835824764601E-2</v>
      </c>
    </row>
    <row r="649" spans="1:52" x14ac:dyDescent="0.25">
      <c r="A649" s="7">
        <v>647</v>
      </c>
      <c r="B649" s="82">
        <v>5967.98</v>
      </c>
      <c r="C649" s="43">
        <v>607.6</v>
      </c>
      <c r="D649" s="35">
        <v>343.9</v>
      </c>
      <c r="E649" s="41">
        <v>1085.5</v>
      </c>
      <c r="F649" s="36">
        <v>94.68</v>
      </c>
      <c r="G649" s="39">
        <v>116.18</v>
      </c>
      <c r="H649" s="45">
        <v>142.75</v>
      </c>
      <c r="I649" s="36">
        <v>98.72</v>
      </c>
      <c r="J649" s="36">
        <v>49.38</v>
      </c>
      <c r="K649" s="46">
        <v>116.13</v>
      </c>
      <c r="L649" s="36">
        <v>99.27</v>
      </c>
      <c r="M649" s="47">
        <v>44.55</v>
      </c>
      <c r="N649" s="33">
        <v>590</v>
      </c>
      <c r="O649" s="47">
        <v>21.23</v>
      </c>
      <c r="P649" s="33">
        <v>86.37</v>
      </c>
      <c r="Q649" s="47">
        <v>53.26</v>
      </c>
      <c r="R649" s="33">
        <v>8.56</v>
      </c>
      <c r="S649" s="33">
        <v>117.85</v>
      </c>
      <c r="T649" s="33">
        <v>41.73</v>
      </c>
      <c r="U649" s="33">
        <v>10.63</v>
      </c>
      <c r="V649" s="56">
        <v>20.34</v>
      </c>
      <c r="W649" s="38">
        <v>20.34</v>
      </c>
      <c r="X649" s="36">
        <v>10.74</v>
      </c>
      <c r="Y649" s="41">
        <v>37.159999999999997</v>
      </c>
      <c r="Z649" s="45">
        <v>72.56</v>
      </c>
      <c r="AA649" s="39">
        <v>505.2</v>
      </c>
      <c r="AB649" s="36">
        <v>176.35</v>
      </c>
      <c r="AC649" s="36">
        <v>12.02</v>
      </c>
      <c r="AD649" s="41">
        <v>26.63</v>
      </c>
      <c r="AE649" s="39">
        <v>164.1</v>
      </c>
      <c r="AG649" s="86">
        <v>2022</v>
      </c>
      <c r="AH649" s="86"/>
      <c r="AI649" s="87">
        <f t="shared" si="144"/>
        <v>261.82666666666665</v>
      </c>
      <c r="AJ649" s="88">
        <f t="shared" si="145"/>
        <v>322.4616666666667</v>
      </c>
      <c r="AK649" s="89">
        <f t="shared" si="146"/>
        <v>215.22785714285712</v>
      </c>
      <c r="AL649" s="90">
        <f t="shared" si="147"/>
        <v>164.6113793103448</v>
      </c>
      <c r="AN649" s="86">
        <v>2022</v>
      </c>
      <c r="AO649" s="91">
        <f t="shared" si="140"/>
        <v>3.3100779141430033E-4</v>
      </c>
      <c r="AP649" s="92">
        <f t="shared" si="141"/>
        <v>-7.6029708957655239E-3</v>
      </c>
      <c r="AQ649" s="93">
        <f t="shared" si="142"/>
        <v>-3.8265094467988987E-3</v>
      </c>
      <c r="AR649" s="94">
        <f t="shared" si="143"/>
        <v>-3.9088930458990416E-3</v>
      </c>
      <c r="AS649" s="7">
        <f t="shared" si="148"/>
        <v>-2.5284937281960123E-3</v>
      </c>
      <c r="AU649" s="86">
        <v>2022</v>
      </c>
      <c r="AV649" s="91">
        <f t="shared" si="149"/>
        <v>2.7026320262548701E-2</v>
      </c>
      <c r="AW649" s="92">
        <f t="shared" si="150"/>
        <v>-3.1275117990146512E-3</v>
      </c>
      <c r="AX649" s="93">
        <f t="shared" si="151"/>
        <v>2.5619782464755369E-3</v>
      </c>
      <c r="AY649" s="94">
        <f t="shared" si="152"/>
        <v>5.857650660671297E-3</v>
      </c>
      <c r="AZ649" s="7">
        <f t="shared" si="153"/>
        <v>2.0848086758693693E-2</v>
      </c>
    </row>
    <row r="650" spans="1:52" x14ac:dyDescent="0.25">
      <c r="A650" s="7">
        <v>648</v>
      </c>
      <c r="B650" s="82">
        <v>5952.89</v>
      </c>
      <c r="C650" s="43">
        <v>606.9</v>
      </c>
      <c r="D650" s="35">
        <v>330.45</v>
      </c>
      <c r="E650" s="41">
        <v>1070</v>
      </c>
      <c r="F650" s="36">
        <v>96.04</v>
      </c>
      <c r="G650" s="39">
        <v>117.24</v>
      </c>
      <c r="H650" s="45">
        <v>143.65</v>
      </c>
      <c r="I650" s="36">
        <v>99.42</v>
      </c>
      <c r="J650" s="36">
        <v>49.27</v>
      </c>
      <c r="K650" s="46">
        <v>116.78</v>
      </c>
      <c r="L650" s="36">
        <v>99.33</v>
      </c>
      <c r="M650" s="47">
        <v>45.46</v>
      </c>
      <c r="N650" s="33">
        <v>586.5</v>
      </c>
      <c r="O650" s="47">
        <v>21.61</v>
      </c>
      <c r="P650" s="33">
        <v>88.18</v>
      </c>
      <c r="Q650" s="47">
        <v>53.59</v>
      </c>
      <c r="R650" s="33">
        <v>8.74</v>
      </c>
      <c r="S650" s="33">
        <v>119.9</v>
      </c>
      <c r="T650" s="33">
        <v>42.99</v>
      </c>
      <c r="U650" s="33">
        <v>10.83</v>
      </c>
      <c r="V650" s="56">
        <v>20.83</v>
      </c>
      <c r="W650" s="38">
        <v>20.83</v>
      </c>
      <c r="X650" s="36">
        <v>10.6</v>
      </c>
      <c r="Y650" s="41">
        <v>37.26</v>
      </c>
      <c r="Z650" s="45">
        <v>72.78</v>
      </c>
      <c r="AA650" s="39">
        <v>501</v>
      </c>
      <c r="AB650" s="36">
        <v>177.85</v>
      </c>
      <c r="AC650" s="36">
        <v>12.48</v>
      </c>
      <c r="AD650" s="41">
        <v>27.06</v>
      </c>
      <c r="AE650" s="39">
        <v>167.5</v>
      </c>
      <c r="AG650" s="86">
        <v>2022</v>
      </c>
      <c r="AH650" s="86"/>
      <c r="AI650" s="87">
        <f t="shared" si="144"/>
        <v>261.91333333333336</v>
      </c>
      <c r="AJ650" s="88">
        <f t="shared" si="145"/>
        <v>320.01</v>
      </c>
      <c r="AK650" s="89">
        <f t="shared" si="146"/>
        <v>214.40428571428569</v>
      </c>
      <c r="AL650" s="90">
        <f t="shared" si="147"/>
        <v>163.96793103448275</v>
      </c>
      <c r="AN650" s="86">
        <v>2022</v>
      </c>
      <c r="AO650" s="91">
        <f t="shared" si="140"/>
        <v>-9.5833227276197874E-3</v>
      </c>
      <c r="AP650" s="92">
        <f t="shared" si="141"/>
        <v>-1.7707779965209303E-3</v>
      </c>
      <c r="AQ650" s="93">
        <f t="shared" si="142"/>
        <v>-2.3153854866970734E-3</v>
      </c>
      <c r="AR650" s="94">
        <f t="shared" si="143"/>
        <v>-2.9736681058322146E-3</v>
      </c>
      <c r="AS650" s="7">
        <f t="shared" si="148"/>
        <v>-7.2502599577685392E-3</v>
      </c>
      <c r="AU650" s="86">
        <v>2022</v>
      </c>
      <c r="AV650" s="91">
        <f t="shared" si="149"/>
        <v>3.3100779141430033E-4</v>
      </c>
      <c r="AW650" s="92">
        <f t="shared" si="150"/>
        <v>-7.6029708957655239E-3</v>
      </c>
      <c r="AX650" s="93">
        <f t="shared" si="151"/>
        <v>-3.8265094467988987E-3</v>
      </c>
      <c r="AY650" s="94">
        <f t="shared" si="152"/>
        <v>-3.9088930458990416E-3</v>
      </c>
      <c r="AZ650" s="7">
        <f t="shared" si="153"/>
        <v>-2.5284937281960123E-3</v>
      </c>
    </row>
    <row r="651" spans="1:52" x14ac:dyDescent="0.25">
      <c r="A651" s="7">
        <v>649</v>
      </c>
      <c r="B651" s="82">
        <v>5909.73</v>
      </c>
      <c r="C651" s="43">
        <v>604.29999999999995</v>
      </c>
      <c r="D651" s="35">
        <v>329.5</v>
      </c>
      <c r="E651" s="41">
        <v>1075</v>
      </c>
      <c r="F651" s="36">
        <v>96.71</v>
      </c>
      <c r="G651" s="39">
        <v>115.86</v>
      </c>
      <c r="H651" s="45">
        <v>145.6</v>
      </c>
      <c r="I651" s="36">
        <v>98.39</v>
      </c>
      <c r="J651" s="36">
        <v>48.92</v>
      </c>
      <c r="K651" s="46">
        <v>116.6</v>
      </c>
      <c r="L651" s="36">
        <v>100.14</v>
      </c>
      <c r="M651" s="47">
        <v>43.98</v>
      </c>
      <c r="N651" s="33">
        <v>582.5</v>
      </c>
      <c r="O651" s="47">
        <v>21.44</v>
      </c>
      <c r="P651" s="33">
        <v>86.32</v>
      </c>
      <c r="Q651" s="47">
        <v>53.42</v>
      </c>
      <c r="R651" s="33">
        <v>8.5500000000000007</v>
      </c>
      <c r="S651" s="33">
        <v>120.6</v>
      </c>
      <c r="T651" s="33">
        <v>41.53</v>
      </c>
      <c r="U651" s="33">
        <v>10.78</v>
      </c>
      <c r="V651" s="56">
        <v>20.29</v>
      </c>
      <c r="W651" s="38">
        <v>20.29</v>
      </c>
      <c r="X651" s="36">
        <v>10.6</v>
      </c>
      <c r="Y651" s="41">
        <v>37.07</v>
      </c>
      <c r="Z651" s="45">
        <v>72.42</v>
      </c>
      <c r="AA651" s="39">
        <v>496.15</v>
      </c>
      <c r="AB651" s="36">
        <v>179.2</v>
      </c>
      <c r="AC651" s="36">
        <v>12.19</v>
      </c>
      <c r="AD651" s="41">
        <v>26.38</v>
      </c>
      <c r="AE651" s="39">
        <v>166.2</v>
      </c>
      <c r="AG651" s="86">
        <v>2022</v>
      </c>
      <c r="AH651" s="86"/>
      <c r="AI651" s="87">
        <f t="shared" si="144"/>
        <v>259.40333333333336</v>
      </c>
      <c r="AJ651" s="88">
        <f t="shared" si="145"/>
        <v>319.44333333333333</v>
      </c>
      <c r="AK651" s="89">
        <f t="shared" si="146"/>
        <v>213.90785714285718</v>
      </c>
      <c r="AL651" s="90">
        <f t="shared" si="147"/>
        <v>163.48034482758621</v>
      </c>
      <c r="AN651" s="86">
        <v>2022</v>
      </c>
      <c r="AO651" s="91">
        <f t="shared" si="140"/>
        <v>9.3805014070750051E-3</v>
      </c>
      <c r="AP651" s="92">
        <f t="shared" si="141"/>
        <v>2.0687028476620659E-2</v>
      </c>
      <c r="AQ651" s="93">
        <f t="shared" si="142"/>
        <v>1.6205241909901226E-2</v>
      </c>
      <c r="AR651" s="94">
        <f t="shared" si="143"/>
        <v>1.6503091165657402E-2</v>
      </c>
      <c r="AS651" s="7">
        <f t="shared" si="148"/>
        <v>3.5957649503446016E-3</v>
      </c>
      <c r="AU651" s="86">
        <v>2022</v>
      </c>
      <c r="AV651" s="91">
        <f t="shared" si="149"/>
        <v>-9.5833227276197874E-3</v>
      </c>
      <c r="AW651" s="92">
        <f t="shared" si="150"/>
        <v>-1.7707779965209303E-3</v>
      </c>
      <c r="AX651" s="93">
        <f t="shared" si="151"/>
        <v>-2.3153854866970734E-3</v>
      </c>
      <c r="AY651" s="94">
        <f t="shared" si="152"/>
        <v>-2.9736681058322146E-3</v>
      </c>
      <c r="AZ651" s="7">
        <f t="shared" si="153"/>
        <v>-7.2502599577685392E-3</v>
      </c>
    </row>
    <row r="652" spans="1:52" x14ac:dyDescent="0.25">
      <c r="A652" s="7">
        <v>650</v>
      </c>
      <c r="B652" s="82">
        <v>5930.98</v>
      </c>
      <c r="C652" s="43">
        <v>610.70000000000005</v>
      </c>
      <c r="D652" s="35">
        <v>338.85</v>
      </c>
      <c r="E652" s="41">
        <v>1107.5</v>
      </c>
      <c r="F652" s="36">
        <v>100.46</v>
      </c>
      <c r="G652" s="39">
        <v>116.06</v>
      </c>
      <c r="H652" s="45">
        <v>146.44999999999999</v>
      </c>
      <c r="I652" s="36">
        <v>101.32</v>
      </c>
      <c r="J652" s="36">
        <v>48.27</v>
      </c>
      <c r="K652" s="46">
        <v>116.2</v>
      </c>
      <c r="L652" s="36">
        <v>100.06</v>
      </c>
      <c r="M652" s="47">
        <v>43.82</v>
      </c>
      <c r="N652" s="33">
        <v>592</v>
      </c>
      <c r="O652" s="47">
        <v>21.75</v>
      </c>
      <c r="P652" s="33">
        <v>87.63</v>
      </c>
      <c r="Q652" s="47">
        <v>54.51</v>
      </c>
      <c r="R652" s="33">
        <v>8.56</v>
      </c>
      <c r="S652" s="33">
        <v>123.3</v>
      </c>
      <c r="T652" s="33">
        <v>41.72</v>
      </c>
      <c r="U652" s="33">
        <v>10.85</v>
      </c>
      <c r="V652" s="56">
        <v>20.36</v>
      </c>
      <c r="W652" s="38">
        <v>20.36</v>
      </c>
      <c r="X652" s="36">
        <v>10.77</v>
      </c>
      <c r="Y652" s="41">
        <v>37</v>
      </c>
      <c r="Z652" s="45">
        <v>73.14</v>
      </c>
      <c r="AA652" s="39">
        <v>504.9</v>
      </c>
      <c r="AB652" s="36">
        <v>179.5</v>
      </c>
      <c r="AC652" s="36">
        <v>12.28</v>
      </c>
      <c r="AD652" s="41">
        <v>26.3</v>
      </c>
      <c r="AE652" s="39">
        <v>164.55</v>
      </c>
      <c r="AG652" s="86">
        <v>2022</v>
      </c>
      <c r="AH652" s="86"/>
      <c r="AI652" s="87">
        <f t="shared" si="144"/>
        <v>261.83666666666664</v>
      </c>
      <c r="AJ652" s="88">
        <f t="shared" si="145"/>
        <v>326.05166666666662</v>
      </c>
      <c r="AK652" s="89">
        <f t="shared" si="146"/>
        <v>217.37428571428578</v>
      </c>
      <c r="AL652" s="90">
        <f t="shared" si="147"/>
        <v>166.17827586206897</v>
      </c>
      <c r="AN652" s="86">
        <v>2022</v>
      </c>
      <c r="AO652" s="91">
        <f t="shared" si="140"/>
        <v>-1.0184466143015223E-2</v>
      </c>
      <c r="AP652" s="92">
        <f t="shared" si="141"/>
        <v>-6.9671984501431484E-3</v>
      </c>
      <c r="AQ652" s="93">
        <f t="shared" si="142"/>
        <v>-7.4131517724531915E-3</v>
      </c>
      <c r="AR652" s="94">
        <f t="shared" si="143"/>
        <v>-7.0987327693357704E-3</v>
      </c>
      <c r="AS652" s="7">
        <f t="shared" si="148"/>
        <v>-1.3555938478969688E-3</v>
      </c>
      <c r="AU652" s="86">
        <v>2022</v>
      </c>
      <c r="AV652" s="91">
        <f t="shared" si="149"/>
        <v>9.3805014070750051E-3</v>
      </c>
      <c r="AW652" s="92">
        <f t="shared" si="150"/>
        <v>2.0687028476620659E-2</v>
      </c>
      <c r="AX652" s="93">
        <f t="shared" si="151"/>
        <v>1.6205241909901226E-2</v>
      </c>
      <c r="AY652" s="94">
        <f t="shared" si="152"/>
        <v>1.6503091165657402E-2</v>
      </c>
      <c r="AZ652" s="7">
        <f t="shared" si="153"/>
        <v>3.5957649503446016E-3</v>
      </c>
    </row>
    <row r="653" spans="1:52" x14ac:dyDescent="0.25">
      <c r="A653" s="7">
        <v>651</v>
      </c>
      <c r="B653" s="82">
        <v>5922.94</v>
      </c>
      <c r="C653" s="43">
        <v>606.20000000000005</v>
      </c>
      <c r="D653" s="35">
        <v>336</v>
      </c>
      <c r="E653" s="41">
        <v>1102</v>
      </c>
      <c r="F653" s="36">
        <v>101.28</v>
      </c>
      <c r="G653" s="39">
        <v>114.76</v>
      </c>
      <c r="H653" s="45">
        <v>147.05000000000001</v>
      </c>
      <c r="I653" s="36">
        <v>101.02</v>
      </c>
      <c r="J653" s="36">
        <v>48.35</v>
      </c>
      <c r="K653" s="46">
        <v>114.44</v>
      </c>
      <c r="L653" s="36">
        <v>99.22</v>
      </c>
      <c r="M653" s="47">
        <v>42.73</v>
      </c>
      <c r="N653" s="33">
        <v>585.5</v>
      </c>
      <c r="O653" s="47">
        <v>21.34</v>
      </c>
      <c r="P653" s="33">
        <v>86.66</v>
      </c>
      <c r="Q653" s="47">
        <v>53.68</v>
      </c>
      <c r="R653" s="33">
        <v>8.4</v>
      </c>
      <c r="S653" s="33">
        <v>121.65</v>
      </c>
      <c r="T653" s="33">
        <v>41.16</v>
      </c>
      <c r="U653" s="33">
        <v>10.86</v>
      </c>
      <c r="V653" s="56">
        <v>19.899999999999999</v>
      </c>
      <c r="W653" s="38">
        <v>19.899999999999999</v>
      </c>
      <c r="X653" s="36">
        <v>10.72</v>
      </c>
      <c r="Y653" s="41">
        <v>37.03</v>
      </c>
      <c r="Z653" s="45">
        <v>72.66</v>
      </c>
      <c r="AA653" s="39">
        <v>500</v>
      </c>
      <c r="AB653" s="36">
        <v>181.55</v>
      </c>
      <c r="AC653" s="36">
        <v>12.01</v>
      </c>
      <c r="AD653" s="41">
        <v>26.14</v>
      </c>
      <c r="AE653" s="39">
        <v>162.75</v>
      </c>
      <c r="AG653" s="86">
        <v>2022</v>
      </c>
      <c r="AH653" s="86"/>
      <c r="AI653" s="87">
        <f t="shared" si="144"/>
        <v>259.17</v>
      </c>
      <c r="AJ653" s="88">
        <f t="shared" si="145"/>
        <v>323.78000000000003</v>
      </c>
      <c r="AK653" s="89">
        <f t="shared" si="146"/>
        <v>215.76285714285717</v>
      </c>
      <c r="AL653" s="90">
        <f t="shared" si="147"/>
        <v>164.99862068965518</v>
      </c>
      <c r="AN653" s="86">
        <v>2022</v>
      </c>
      <c r="AO653" s="91">
        <f t="shared" si="140"/>
        <v>-9.9291327442735666E-3</v>
      </c>
      <c r="AP653" s="92">
        <f t="shared" si="141"/>
        <v>-7.2477196450265371E-3</v>
      </c>
      <c r="AQ653" s="93">
        <f t="shared" si="142"/>
        <v>-6.928903425718864E-3</v>
      </c>
      <c r="AR653" s="94">
        <f t="shared" si="143"/>
        <v>-7.3772821507391085E-3</v>
      </c>
      <c r="AS653" s="7">
        <f t="shared" si="148"/>
        <v>-8.1479805637064209E-3</v>
      </c>
      <c r="AU653" s="86">
        <v>2022</v>
      </c>
      <c r="AV653" s="91">
        <f t="shared" si="149"/>
        <v>-1.0184466143015223E-2</v>
      </c>
      <c r="AW653" s="92">
        <f t="shared" si="150"/>
        <v>-6.9671984501431484E-3</v>
      </c>
      <c r="AX653" s="93">
        <f t="shared" si="151"/>
        <v>-7.4131517724531915E-3</v>
      </c>
      <c r="AY653" s="94">
        <f t="shared" si="152"/>
        <v>-7.0987327693357704E-3</v>
      </c>
      <c r="AZ653" s="7">
        <f t="shared" si="153"/>
        <v>-1.3555938478969688E-3</v>
      </c>
    </row>
    <row r="654" spans="1:52" x14ac:dyDescent="0.25">
      <c r="A654" s="7">
        <v>652</v>
      </c>
      <c r="B654" s="82">
        <v>5874.68</v>
      </c>
      <c r="C654" s="43">
        <v>606.4</v>
      </c>
      <c r="D654" s="35">
        <v>334.8</v>
      </c>
      <c r="E654" s="41">
        <v>1095.5</v>
      </c>
      <c r="F654" s="36">
        <v>99.62</v>
      </c>
      <c r="G654" s="39">
        <v>113.14</v>
      </c>
      <c r="H654" s="45">
        <v>146</v>
      </c>
      <c r="I654" s="36">
        <v>100.72</v>
      </c>
      <c r="J654" s="36">
        <v>46.09</v>
      </c>
      <c r="K654" s="46">
        <v>113.13</v>
      </c>
      <c r="L654" s="36">
        <v>98.47</v>
      </c>
      <c r="M654" s="47">
        <v>41.11</v>
      </c>
      <c r="N654" s="33">
        <v>585.5</v>
      </c>
      <c r="O654" s="47">
        <v>20.75</v>
      </c>
      <c r="P654" s="33">
        <v>85.23</v>
      </c>
      <c r="Q654" s="47">
        <v>53.04</v>
      </c>
      <c r="R654" s="33">
        <v>8.15</v>
      </c>
      <c r="S654" s="33">
        <v>120.25</v>
      </c>
      <c r="T654" s="33">
        <v>40.71</v>
      </c>
      <c r="U654" s="33">
        <v>10.87</v>
      </c>
      <c r="V654" s="56">
        <v>19.18</v>
      </c>
      <c r="W654" s="38">
        <v>19.18</v>
      </c>
      <c r="X654" s="36">
        <v>10.53</v>
      </c>
      <c r="Y654" s="41">
        <v>37.07</v>
      </c>
      <c r="Z654" s="45">
        <v>71.540000000000006</v>
      </c>
      <c r="AA654" s="39">
        <v>496.75</v>
      </c>
      <c r="AB654" s="36">
        <v>178.1</v>
      </c>
      <c r="AC654" s="36">
        <v>11.69</v>
      </c>
      <c r="AD654" s="41">
        <v>26.24</v>
      </c>
      <c r="AE654" s="39">
        <v>159.9</v>
      </c>
      <c r="AG654" s="86">
        <v>2022</v>
      </c>
      <c r="AH654" s="86"/>
      <c r="AI654" s="87">
        <f t="shared" si="144"/>
        <v>256.59666666666664</v>
      </c>
      <c r="AJ654" s="88">
        <f t="shared" si="145"/>
        <v>321.43333333333334</v>
      </c>
      <c r="AK654" s="89">
        <f t="shared" si="146"/>
        <v>214.26785714285714</v>
      </c>
      <c r="AL654" s="90">
        <f t="shared" si="147"/>
        <v>163.78137931034482</v>
      </c>
      <c r="AN654" s="86">
        <v>2022</v>
      </c>
      <c r="AO654" s="91">
        <f t="shared" si="140"/>
        <v>1.2756725860299703E-2</v>
      </c>
      <c r="AP654" s="92">
        <f t="shared" si="141"/>
        <v>2.0304884372083477E-2</v>
      </c>
      <c r="AQ654" s="93">
        <f t="shared" si="142"/>
        <v>1.7298108175681323E-2</v>
      </c>
      <c r="AR654" s="94">
        <f t="shared" si="143"/>
        <v>1.7011743998517667E-2</v>
      </c>
      <c r="AS654" s="7">
        <f t="shared" si="148"/>
        <v>4.544928404610943E-3</v>
      </c>
      <c r="AU654" s="86">
        <v>2022</v>
      </c>
      <c r="AV654" s="91">
        <f t="shared" si="149"/>
        <v>-9.9291327442735666E-3</v>
      </c>
      <c r="AW654" s="92">
        <f t="shared" si="150"/>
        <v>-7.2477196450265371E-3</v>
      </c>
      <c r="AX654" s="93">
        <f t="shared" si="151"/>
        <v>-6.928903425718864E-3</v>
      </c>
      <c r="AY654" s="94">
        <f t="shared" si="152"/>
        <v>-7.3772821507391085E-3</v>
      </c>
      <c r="AZ654" s="7">
        <f t="shared" si="153"/>
        <v>-8.1479805637064209E-3</v>
      </c>
    </row>
    <row r="655" spans="1:52" x14ac:dyDescent="0.25">
      <c r="A655" s="7">
        <v>653</v>
      </c>
      <c r="B655" s="82">
        <v>5901.38</v>
      </c>
      <c r="C655" s="43">
        <v>608.4</v>
      </c>
      <c r="D655" s="35">
        <v>340.4</v>
      </c>
      <c r="E655" s="41">
        <v>1123</v>
      </c>
      <c r="F655" s="36">
        <v>103.72</v>
      </c>
      <c r="G655" s="39">
        <v>117.56</v>
      </c>
      <c r="H655" s="45">
        <v>151.15</v>
      </c>
      <c r="I655" s="36">
        <v>103.94</v>
      </c>
      <c r="J655" s="36">
        <v>47.54</v>
      </c>
      <c r="K655" s="46">
        <v>115.47</v>
      </c>
      <c r="L655" s="36">
        <v>100.2</v>
      </c>
      <c r="M655" s="47">
        <v>41.58</v>
      </c>
      <c r="N655" s="33">
        <v>589</v>
      </c>
      <c r="O655" s="47">
        <v>20.95</v>
      </c>
      <c r="P655" s="33">
        <v>87.77</v>
      </c>
      <c r="Q655" s="47">
        <v>53.69</v>
      </c>
      <c r="R655" s="33">
        <v>8.24</v>
      </c>
      <c r="S655" s="33">
        <v>122.6</v>
      </c>
      <c r="T655" s="33">
        <v>41.66</v>
      </c>
      <c r="U655" s="33">
        <v>11.03</v>
      </c>
      <c r="V655" s="56">
        <v>19.5</v>
      </c>
      <c r="W655" s="38">
        <v>19.5</v>
      </c>
      <c r="X655" s="36">
        <v>10.55</v>
      </c>
      <c r="Y655" s="41">
        <v>37.99</v>
      </c>
      <c r="Z655" s="45">
        <v>73.14</v>
      </c>
      <c r="AA655" s="39">
        <v>496.9</v>
      </c>
      <c r="AB655" s="36">
        <v>180.7</v>
      </c>
      <c r="AC655" s="36">
        <v>11.97</v>
      </c>
      <c r="AD655" s="41">
        <v>27.16</v>
      </c>
      <c r="AE655" s="39">
        <v>165.15</v>
      </c>
      <c r="AG655" s="86">
        <v>2022</v>
      </c>
      <c r="AH655" s="86"/>
      <c r="AI655" s="87">
        <f t="shared" si="144"/>
        <v>259.87</v>
      </c>
      <c r="AJ655" s="88">
        <f t="shared" si="145"/>
        <v>327.96000000000004</v>
      </c>
      <c r="AK655" s="89">
        <f t="shared" si="146"/>
        <v>217.97428571428571</v>
      </c>
      <c r="AL655" s="90">
        <f t="shared" si="147"/>
        <v>166.56758620689652</v>
      </c>
      <c r="AN655" s="86">
        <v>2022</v>
      </c>
      <c r="AO655" s="91">
        <f t="shared" si="140"/>
        <v>1.9509754877438692E-2</v>
      </c>
      <c r="AP655" s="92">
        <f t="shared" si="141"/>
        <v>1.6470504533073235E-2</v>
      </c>
      <c r="AQ655" s="93">
        <f t="shared" si="142"/>
        <v>1.2783290296365305E-2</v>
      </c>
      <c r="AR655" s="94">
        <f t="shared" si="143"/>
        <v>1.1369517602878394E-2</v>
      </c>
      <c r="AS655" s="7">
        <f t="shared" si="148"/>
        <v>2.6856430190904463E-2</v>
      </c>
      <c r="AU655" s="86">
        <v>2022</v>
      </c>
      <c r="AV655" s="91">
        <f t="shared" si="149"/>
        <v>1.2756725860299703E-2</v>
      </c>
      <c r="AW655" s="92">
        <f t="shared" si="150"/>
        <v>2.0304884372083477E-2</v>
      </c>
      <c r="AX655" s="93">
        <f t="shared" si="151"/>
        <v>1.7298108175681323E-2</v>
      </c>
      <c r="AY655" s="94">
        <f t="shared" si="152"/>
        <v>1.7011743998517667E-2</v>
      </c>
      <c r="AZ655" s="7">
        <f t="shared" si="153"/>
        <v>4.544928404610943E-3</v>
      </c>
    </row>
    <row r="656" spans="1:52" x14ac:dyDescent="0.25">
      <c r="A656" s="7">
        <v>654</v>
      </c>
      <c r="B656" s="82">
        <v>6059.87</v>
      </c>
      <c r="C656" s="43">
        <v>614.29999999999995</v>
      </c>
      <c r="D656" s="35">
        <v>342.2</v>
      </c>
      <c r="E656" s="41">
        <v>1139.5</v>
      </c>
      <c r="F656" s="36">
        <v>104.34</v>
      </c>
      <c r="G656" s="39">
        <v>118.62</v>
      </c>
      <c r="H656" s="45">
        <v>149.44999999999999</v>
      </c>
      <c r="I656" s="36">
        <v>104.28</v>
      </c>
      <c r="J656" s="36">
        <v>48.65</v>
      </c>
      <c r="K656" s="46">
        <v>115.45</v>
      </c>
      <c r="L656" s="36">
        <v>99.85</v>
      </c>
      <c r="M656" s="47">
        <v>42.45</v>
      </c>
      <c r="N656" s="33">
        <v>599</v>
      </c>
      <c r="O656" s="47">
        <v>21.12</v>
      </c>
      <c r="P656" s="33">
        <v>87.83</v>
      </c>
      <c r="Q656" s="47">
        <v>53.52</v>
      </c>
      <c r="R656" s="33">
        <v>8.4499999999999993</v>
      </c>
      <c r="S656" s="33">
        <v>122.9</v>
      </c>
      <c r="T656" s="33">
        <v>42.36</v>
      </c>
      <c r="U656" s="33">
        <v>11.2</v>
      </c>
      <c r="V656" s="56">
        <v>20.170000000000002</v>
      </c>
      <c r="W656" s="38">
        <v>20.170000000000002</v>
      </c>
      <c r="X656" s="36">
        <v>10.5</v>
      </c>
      <c r="Y656" s="41">
        <v>38.409999999999997</v>
      </c>
      <c r="Z656" s="45">
        <v>74.02</v>
      </c>
      <c r="AA656" s="39">
        <v>510.8</v>
      </c>
      <c r="AB656" s="36">
        <v>180.75</v>
      </c>
      <c r="AC656" s="36">
        <v>12.25</v>
      </c>
      <c r="AD656" s="41">
        <v>27.44</v>
      </c>
      <c r="AE656" s="39">
        <v>165.4</v>
      </c>
      <c r="AG656" s="86">
        <v>2022</v>
      </c>
      <c r="AH656" s="86"/>
      <c r="AI656" s="87">
        <f t="shared" si="144"/>
        <v>264.94</v>
      </c>
      <c r="AJ656" s="88">
        <f t="shared" si="145"/>
        <v>333.36166666666674</v>
      </c>
      <c r="AK656" s="89">
        <f t="shared" si="146"/>
        <v>220.7607142857143</v>
      </c>
      <c r="AL656" s="90">
        <f t="shared" si="147"/>
        <v>168.4613793103448</v>
      </c>
      <c r="AN656" s="86">
        <v>2022</v>
      </c>
      <c r="AO656" s="91">
        <f t="shared" si="140"/>
        <v>2.783020054855188E-2</v>
      </c>
      <c r="AP656" s="92">
        <f t="shared" si="141"/>
        <v>2.8142607878330148E-2</v>
      </c>
      <c r="AQ656" s="93">
        <f t="shared" si="142"/>
        <v>2.6182194683966032E-2</v>
      </c>
      <c r="AR656" s="94">
        <f t="shared" si="143"/>
        <v>2.3261240681380288E-2</v>
      </c>
      <c r="AS656" s="7">
        <f t="shared" si="148"/>
        <v>-5.1288228955406511E-3</v>
      </c>
      <c r="AU656" s="86">
        <v>2022</v>
      </c>
      <c r="AV656" s="91">
        <f t="shared" si="149"/>
        <v>1.9509754877438692E-2</v>
      </c>
      <c r="AW656" s="92">
        <f t="shared" si="150"/>
        <v>1.6470504533073235E-2</v>
      </c>
      <c r="AX656" s="93">
        <f t="shared" si="151"/>
        <v>1.2783290296365305E-2</v>
      </c>
      <c r="AY656" s="94">
        <f t="shared" si="152"/>
        <v>1.1369517602878394E-2</v>
      </c>
      <c r="AZ656" s="7">
        <f t="shared" si="153"/>
        <v>2.6856430190904463E-2</v>
      </c>
    </row>
    <row r="657" spans="1:52" x14ac:dyDescent="0.25">
      <c r="A657" s="7">
        <v>655</v>
      </c>
      <c r="B657" s="82">
        <v>6028.79</v>
      </c>
      <c r="C657" s="43">
        <v>628.1</v>
      </c>
      <c r="D657" s="35">
        <v>347.2</v>
      </c>
      <c r="E657" s="41">
        <v>1173.5</v>
      </c>
      <c r="F657" s="36">
        <v>105.84</v>
      </c>
      <c r="G657" s="39">
        <v>121.14</v>
      </c>
      <c r="H657" s="45">
        <v>153.44999999999999</v>
      </c>
      <c r="I657" s="36">
        <v>104.22</v>
      </c>
      <c r="J657" s="36">
        <v>49.1</v>
      </c>
      <c r="K657" s="46">
        <v>117.33</v>
      </c>
      <c r="L657" s="36">
        <v>101</v>
      </c>
      <c r="M657" s="47">
        <v>43.9</v>
      </c>
      <c r="N657" s="33">
        <v>616</v>
      </c>
      <c r="O657" s="47">
        <v>21.4</v>
      </c>
      <c r="P657" s="33">
        <v>90.01</v>
      </c>
      <c r="Q657" s="47">
        <v>54.62</v>
      </c>
      <c r="R657" s="33">
        <v>8.65</v>
      </c>
      <c r="S657" s="33">
        <v>124.5</v>
      </c>
      <c r="T657" s="33">
        <v>43.33</v>
      </c>
      <c r="U657" s="33">
        <v>11.51</v>
      </c>
      <c r="V657" s="56">
        <v>20.97</v>
      </c>
      <c r="W657" s="38">
        <v>20.97</v>
      </c>
      <c r="X657" s="36">
        <v>10.55</v>
      </c>
      <c r="Y657" s="41">
        <v>38.130000000000003</v>
      </c>
      <c r="Z657" s="45">
        <v>75.34</v>
      </c>
      <c r="AA657" s="39">
        <v>528.29999999999995</v>
      </c>
      <c r="AB657" s="36">
        <v>181.85</v>
      </c>
      <c r="AC657" s="36">
        <v>12.72</v>
      </c>
      <c r="AD657" s="41">
        <v>27.89</v>
      </c>
      <c r="AE657" s="39">
        <v>167.5</v>
      </c>
      <c r="AG657" s="86">
        <v>2022</v>
      </c>
      <c r="AH657" s="86"/>
      <c r="AI657" s="87">
        <f t="shared" si="144"/>
        <v>272.31333333333333</v>
      </c>
      <c r="AJ657" s="88">
        <f t="shared" si="145"/>
        <v>342.74333333333334</v>
      </c>
      <c r="AK657" s="89">
        <f t="shared" si="146"/>
        <v>226.54071428571427</v>
      </c>
      <c r="AL657" s="90">
        <f t="shared" si="147"/>
        <v>172.38000000000002</v>
      </c>
      <c r="AN657" s="86">
        <v>2022</v>
      </c>
      <c r="AO657" s="91">
        <f t="shared" si="140"/>
        <v>-7.2220726124335387E-4</v>
      </c>
      <c r="AP657" s="92">
        <f t="shared" si="141"/>
        <v>1.2788967448917048E-3</v>
      </c>
      <c r="AQ657" s="93">
        <f t="shared" si="142"/>
        <v>2.4908799112110521E-4</v>
      </c>
      <c r="AR657" s="94">
        <f t="shared" si="143"/>
        <v>-2.2924493200668253E-3</v>
      </c>
      <c r="AS657" s="7">
        <f t="shared" si="148"/>
        <v>2.0330779476478648E-2</v>
      </c>
      <c r="AU657" s="86">
        <v>2022</v>
      </c>
      <c r="AV657" s="91">
        <f t="shared" si="149"/>
        <v>2.783020054855188E-2</v>
      </c>
      <c r="AW657" s="92">
        <f t="shared" si="150"/>
        <v>2.8142607878330148E-2</v>
      </c>
      <c r="AX657" s="93">
        <f t="shared" si="151"/>
        <v>2.6182194683966032E-2</v>
      </c>
      <c r="AY657" s="94">
        <f t="shared" si="152"/>
        <v>2.3261240681380288E-2</v>
      </c>
      <c r="AZ657" s="7">
        <f t="shared" si="153"/>
        <v>-5.1288228955406511E-3</v>
      </c>
    </row>
    <row r="658" spans="1:52" x14ac:dyDescent="0.25">
      <c r="A658" s="7">
        <v>656</v>
      </c>
      <c r="B658" s="82">
        <v>6151.36</v>
      </c>
      <c r="C658" s="43">
        <v>625.70000000000005</v>
      </c>
      <c r="D658" s="35">
        <v>344.1</v>
      </c>
      <c r="E658" s="41">
        <v>1175.5</v>
      </c>
      <c r="F658" s="36">
        <v>104.66</v>
      </c>
      <c r="G658" s="39">
        <v>122.5</v>
      </c>
      <c r="H658" s="45">
        <v>153.55000000000001</v>
      </c>
      <c r="I658" s="36">
        <v>103.68</v>
      </c>
      <c r="J658" s="36">
        <v>49.2</v>
      </c>
      <c r="K658" s="46">
        <v>116.91</v>
      </c>
      <c r="L658" s="36">
        <v>98.84</v>
      </c>
      <c r="M658" s="47">
        <v>44.53</v>
      </c>
      <c r="N658" s="33">
        <v>614</v>
      </c>
      <c r="O658" s="47">
        <v>21.2</v>
      </c>
      <c r="P658" s="33">
        <v>88.92</v>
      </c>
      <c r="Q658" s="47">
        <v>54.02</v>
      </c>
      <c r="R658" s="33">
        <v>8.7100000000000009</v>
      </c>
      <c r="S658" s="33">
        <v>122.2</v>
      </c>
      <c r="T658" s="33">
        <v>43.43</v>
      </c>
      <c r="U658" s="33">
        <v>11.47</v>
      </c>
      <c r="V658" s="56">
        <v>20.94</v>
      </c>
      <c r="W658" s="38">
        <v>20.94</v>
      </c>
      <c r="X658" s="36">
        <v>10.43</v>
      </c>
      <c r="Y658" s="41">
        <v>39.159999999999997</v>
      </c>
      <c r="Z658" s="45">
        <v>76.42</v>
      </c>
      <c r="AA658" s="39">
        <v>526.79999999999995</v>
      </c>
      <c r="AB658" s="36">
        <v>182</v>
      </c>
      <c r="AC658" s="36">
        <v>12.62</v>
      </c>
      <c r="AD658" s="41">
        <v>28.08</v>
      </c>
      <c r="AE658" s="39">
        <v>167.05</v>
      </c>
      <c r="AG658" s="86">
        <v>2022</v>
      </c>
      <c r="AH658" s="86"/>
      <c r="AI658" s="87">
        <f t="shared" si="144"/>
        <v>272.11666666666662</v>
      </c>
      <c r="AJ658" s="88">
        <f t="shared" si="145"/>
        <v>343.18166666666667</v>
      </c>
      <c r="AK658" s="89">
        <f t="shared" si="146"/>
        <v>226.59714285714284</v>
      </c>
      <c r="AL658" s="90">
        <f t="shared" si="147"/>
        <v>171.9848275862069</v>
      </c>
      <c r="AN658" s="86">
        <v>2022</v>
      </c>
      <c r="AO658" s="91">
        <f t="shared" si="140"/>
        <v>1.2555889018191008E-2</v>
      </c>
      <c r="AP658" s="92">
        <f t="shared" si="141"/>
        <v>1.5069763827710175E-2</v>
      </c>
      <c r="AQ658" s="93">
        <f t="shared" si="142"/>
        <v>1.3160549244095897E-2</v>
      </c>
      <c r="AR658" s="94">
        <f t="shared" si="143"/>
        <v>1.0371805050966552E-2</v>
      </c>
      <c r="AS658" s="7">
        <f t="shared" si="148"/>
        <v>-1.3492951152264334E-3</v>
      </c>
      <c r="AU658" s="86">
        <v>2022</v>
      </c>
      <c r="AV658" s="91">
        <f t="shared" si="149"/>
        <v>-7.2220726124335387E-4</v>
      </c>
      <c r="AW658" s="92">
        <f t="shared" si="150"/>
        <v>1.2788967448917048E-3</v>
      </c>
      <c r="AX658" s="93">
        <f t="shared" si="151"/>
        <v>2.4908799112110521E-4</v>
      </c>
      <c r="AY658" s="94">
        <f t="shared" si="152"/>
        <v>-2.2924493200668253E-3</v>
      </c>
      <c r="AZ658" s="7">
        <f t="shared" si="153"/>
        <v>2.0330779476478648E-2</v>
      </c>
    </row>
    <row r="659" spans="1:52" x14ac:dyDescent="0.25">
      <c r="A659" s="7">
        <v>657</v>
      </c>
      <c r="B659" s="82">
        <v>6143.06</v>
      </c>
      <c r="C659" s="43">
        <v>633.29999999999995</v>
      </c>
      <c r="D659" s="35">
        <v>347</v>
      </c>
      <c r="E659" s="41">
        <v>1196</v>
      </c>
      <c r="F659" s="36">
        <v>104.56</v>
      </c>
      <c r="G659" s="39">
        <v>125.4</v>
      </c>
      <c r="H659" s="45">
        <v>155</v>
      </c>
      <c r="I659" s="36">
        <v>103.04</v>
      </c>
      <c r="J659" s="36">
        <v>47.89</v>
      </c>
      <c r="K659" s="46">
        <v>117.04</v>
      </c>
      <c r="L659" s="36">
        <v>97.72</v>
      </c>
      <c r="M659" s="47">
        <v>44.53</v>
      </c>
      <c r="N659" s="33">
        <v>620.5</v>
      </c>
      <c r="O659" s="47">
        <v>21.25</v>
      </c>
      <c r="P659" s="33">
        <v>89</v>
      </c>
      <c r="Q659" s="47">
        <v>53.83</v>
      </c>
      <c r="R659" s="33">
        <v>8.61</v>
      </c>
      <c r="S659" s="33">
        <v>121.7</v>
      </c>
      <c r="T659" s="33">
        <v>43.76</v>
      </c>
      <c r="U659" s="33">
        <v>11.42</v>
      </c>
      <c r="V659" s="56">
        <v>20.76</v>
      </c>
      <c r="W659" s="38">
        <v>20.76</v>
      </c>
      <c r="X659" s="36">
        <v>10.3</v>
      </c>
      <c r="Y659" s="41">
        <v>39.29</v>
      </c>
      <c r="Z659" s="45">
        <v>78.28</v>
      </c>
      <c r="AA659" s="39">
        <v>530.20000000000005</v>
      </c>
      <c r="AB659" s="36">
        <v>186.35</v>
      </c>
      <c r="AC659" s="36">
        <v>12.57</v>
      </c>
      <c r="AD659" s="41">
        <v>28.23</v>
      </c>
      <c r="AE659" s="39">
        <v>171</v>
      </c>
      <c r="AG659" s="86">
        <v>2022</v>
      </c>
      <c r="AH659" s="86"/>
      <c r="AI659" s="87">
        <f t="shared" si="144"/>
        <v>275.53333333333336</v>
      </c>
      <c r="AJ659" s="88">
        <f t="shared" si="145"/>
        <v>348.3533333333333</v>
      </c>
      <c r="AK659" s="89">
        <f t="shared" si="146"/>
        <v>229.5792857142857</v>
      </c>
      <c r="AL659" s="90">
        <f t="shared" si="147"/>
        <v>173.76862068965514</v>
      </c>
      <c r="AN659" s="86">
        <v>2022</v>
      </c>
      <c r="AO659" s="91">
        <f t="shared" si="140"/>
        <v>1.6694894749575834E-3</v>
      </c>
      <c r="AP659" s="92">
        <f t="shared" si="141"/>
        <v>5.0619103209384765E-3</v>
      </c>
      <c r="AQ659" s="93">
        <f t="shared" si="142"/>
        <v>3.5593056864885678E-3</v>
      </c>
      <c r="AR659" s="94">
        <f t="shared" si="143"/>
        <v>3.8140293573102734E-3</v>
      </c>
      <c r="AS659" s="7">
        <f t="shared" si="148"/>
        <v>4.1852106279281071E-3</v>
      </c>
      <c r="AU659" s="86">
        <v>2022</v>
      </c>
      <c r="AV659" s="91">
        <f t="shared" si="149"/>
        <v>1.2555889018191008E-2</v>
      </c>
      <c r="AW659" s="92">
        <f t="shared" si="150"/>
        <v>1.5069763827710175E-2</v>
      </c>
      <c r="AX659" s="93">
        <f t="shared" si="151"/>
        <v>1.3160549244095897E-2</v>
      </c>
      <c r="AY659" s="94">
        <f t="shared" si="152"/>
        <v>1.0371805050966552E-2</v>
      </c>
      <c r="AZ659" s="7">
        <f t="shared" si="153"/>
        <v>-1.3492951152264334E-3</v>
      </c>
    </row>
    <row r="660" spans="1:52" x14ac:dyDescent="0.25">
      <c r="A660" s="7">
        <v>658</v>
      </c>
      <c r="B660" s="82">
        <v>6168.77</v>
      </c>
      <c r="C660" s="43">
        <v>634.70000000000005</v>
      </c>
      <c r="D660" s="35">
        <v>353.6</v>
      </c>
      <c r="E660" s="41">
        <v>1205</v>
      </c>
      <c r="F660" s="36">
        <v>105.58</v>
      </c>
      <c r="G660" s="39">
        <v>125.58</v>
      </c>
      <c r="H660" s="45">
        <v>154.9</v>
      </c>
      <c r="I660" s="36">
        <v>103.5</v>
      </c>
      <c r="J660" s="36">
        <v>48.54</v>
      </c>
      <c r="K660" s="46">
        <v>117.58</v>
      </c>
      <c r="L660" s="36">
        <v>97.36</v>
      </c>
      <c r="M660" s="47">
        <v>43.82</v>
      </c>
      <c r="N660" s="33">
        <v>623</v>
      </c>
      <c r="O660" s="47">
        <v>21.21</v>
      </c>
      <c r="P660" s="33">
        <v>89.57</v>
      </c>
      <c r="Q660" s="47">
        <v>53.74</v>
      </c>
      <c r="R660" s="33">
        <v>8.51</v>
      </c>
      <c r="S660" s="33">
        <v>119.85</v>
      </c>
      <c r="T660" s="33">
        <v>43.32</v>
      </c>
      <c r="U660" s="33">
        <v>11.42</v>
      </c>
      <c r="V660" s="56">
        <v>20.440000000000001</v>
      </c>
      <c r="W660" s="38">
        <v>20.440000000000001</v>
      </c>
      <c r="X660" s="36">
        <v>10.119999999999999</v>
      </c>
      <c r="Y660" s="41">
        <v>39.479999999999997</v>
      </c>
      <c r="Z660" s="45">
        <v>78.459999999999994</v>
      </c>
      <c r="AA660" s="39">
        <v>531.29999999999995</v>
      </c>
      <c r="AB660" s="36">
        <v>185.5</v>
      </c>
      <c r="AC660" s="36">
        <v>12.65</v>
      </c>
      <c r="AD660" s="41">
        <v>28.24</v>
      </c>
      <c r="AE660" s="39">
        <v>171.1</v>
      </c>
      <c r="AG660" s="86">
        <v>2022</v>
      </c>
      <c r="AH660" s="86"/>
      <c r="AI660" s="87">
        <f t="shared" si="144"/>
        <v>275.99333333333334</v>
      </c>
      <c r="AJ660" s="88">
        <f t="shared" si="145"/>
        <v>350.11666666666662</v>
      </c>
      <c r="AK660" s="89">
        <f t="shared" si="146"/>
        <v>230.39642857142854</v>
      </c>
      <c r="AL660" s="90">
        <f t="shared" si="147"/>
        <v>174.43137931034479</v>
      </c>
      <c r="AN660" s="86">
        <v>2022</v>
      </c>
      <c r="AO660" s="91">
        <f t="shared" si="140"/>
        <v>-9.9036208604064862E-4</v>
      </c>
      <c r="AP660" s="92">
        <f t="shared" si="141"/>
        <v>1.3900128528586057E-3</v>
      </c>
      <c r="AQ660" s="93">
        <f t="shared" si="142"/>
        <v>1.5749252065542687E-3</v>
      </c>
      <c r="AR660" s="94">
        <f t="shared" si="143"/>
        <v>2.2042063769766324E-3</v>
      </c>
      <c r="AS660" s="7">
        <f t="shared" si="148"/>
        <v>1.3568345067168804E-3</v>
      </c>
      <c r="AU660" s="86">
        <v>2022</v>
      </c>
      <c r="AV660" s="91">
        <f t="shared" si="149"/>
        <v>1.6694894749575834E-3</v>
      </c>
      <c r="AW660" s="92">
        <f t="shared" si="150"/>
        <v>5.0619103209384765E-3</v>
      </c>
      <c r="AX660" s="93">
        <f t="shared" si="151"/>
        <v>3.5593056864885678E-3</v>
      </c>
      <c r="AY660" s="94">
        <f t="shared" si="152"/>
        <v>3.8140293573102734E-3</v>
      </c>
      <c r="AZ660" s="7">
        <f t="shared" si="153"/>
        <v>4.1852106279281071E-3</v>
      </c>
    </row>
    <row r="661" spans="1:52" x14ac:dyDescent="0.25">
      <c r="A661" s="7">
        <v>659</v>
      </c>
      <c r="B661" s="82">
        <v>6177.14</v>
      </c>
      <c r="C661" s="43">
        <v>637.4</v>
      </c>
      <c r="D661" s="35">
        <v>353.75</v>
      </c>
      <c r="E661" s="41">
        <v>1209</v>
      </c>
      <c r="F661" s="36">
        <v>105.84</v>
      </c>
      <c r="G661" s="39">
        <v>124.36</v>
      </c>
      <c r="H661" s="45">
        <v>153.94999999999999</v>
      </c>
      <c r="I661" s="36">
        <v>102.6</v>
      </c>
      <c r="J661" s="36">
        <v>49.1</v>
      </c>
      <c r="K661" s="46">
        <v>117.2</v>
      </c>
      <c r="L661" s="36">
        <v>98.05</v>
      </c>
      <c r="M661" s="47">
        <v>44.73</v>
      </c>
      <c r="N661" s="33">
        <v>627</v>
      </c>
      <c r="O661" s="47">
        <v>21.43</v>
      </c>
      <c r="P661" s="33">
        <v>90.05</v>
      </c>
      <c r="Q661" s="47">
        <v>54.26</v>
      </c>
      <c r="R661" s="33">
        <v>8.67</v>
      </c>
      <c r="S661" s="33">
        <v>118.45</v>
      </c>
      <c r="T661" s="33">
        <v>43.02</v>
      </c>
      <c r="U661" s="33">
        <v>11.64</v>
      </c>
      <c r="V661" s="56">
        <v>20.84</v>
      </c>
      <c r="W661" s="38">
        <v>20.84</v>
      </c>
      <c r="X661" s="36">
        <v>10.27</v>
      </c>
      <c r="Y661" s="41">
        <v>39.130000000000003</v>
      </c>
      <c r="Z661" s="45">
        <v>77.2</v>
      </c>
      <c r="AA661" s="39">
        <v>533</v>
      </c>
      <c r="AB661" s="36">
        <v>186.9</v>
      </c>
      <c r="AC661" s="36">
        <v>12.85</v>
      </c>
      <c r="AD661" s="41">
        <v>28.33</v>
      </c>
      <c r="AE661" s="39">
        <v>169.8</v>
      </c>
      <c r="AG661" s="86">
        <v>2022</v>
      </c>
      <c r="AH661" s="86"/>
      <c r="AI661" s="87">
        <f t="shared" si="144"/>
        <v>275.72000000000003</v>
      </c>
      <c r="AJ661" s="88">
        <f t="shared" si="145"/>
        <v>350.6033333333333</v>
      </c>
      <c r="AK661" s="89">
        <f t="shared" si="146"/>
        <v>230.75928571428577</v>
      </c>
      <c r="AL661" s="90">
        <f t="shared" si="147"/>
        <v>174.81586206896549</v>
      </c>
      <c r="AN661" s="86">
        <v>2022</v>
      </c>
      <c r="AO661" s="91">
        <f t="shared" si="140"/>
        <v>-1.0348662894724187E-2</v>
      </c>
      <c r="AP661" s="92">
        <f t="shared" si="141"/>
        <v>-1.2179005713959695E-2</v>
      </c>
      <c r="AQ661" s="93">
        <f t="shared" si="142"/>
        <v>-1.2802456486815583E-2</v>
      </c>
      <c r="AR661" s="94">
        <f t="shared" si="143"/>
        <v>-1.0412927099647737E-2</v>
      </c>
      <c r="AS661" s="7">
        <f t="shared" si="148"/>
        <v>2.884830196498656E-3</v>
      </c>
      <c r="AU661" s="86">
        <v>2022</v>
      </c>
      <c r="AV661" s="91">
        <f t="shared" si="149"/>
        <v>-9.9036208604064862E-4</v>
      </c>
      <c r="AW661" s="92">
        <f t="shared" si="150"/>
        <v>1.3900128528586057E-3</v>
      </c>
      <c r="AX661" s="93">
        <f t="shared" si="151"/>
        <v>1.5749252065542687E-3</v>
      </c>
      <c r="AY661" s="94">
        <f t="shared" si="152"/>
        <v>2.2042063769766324E-3</v>
      </c>
      <c r="AZ661" s="7">
        <f t="shared" si="153"/>
        <v>1.3568345067168804E-3</v>
      </c>
    </row>
    <row r="662" spans="1:52" x14ac:dyDescent="0.25">
      <c r="A662" s="7">
        <v>660</v>
      </c>
      <c r="B662" s="82">
        <v>6194.96</v>
      </c>
      <c r="C662" s="43">
        <v>625.20000000000005</v>
      </c>
      <c r="D662" s="35">
        <v>354.95</v>
      </c>
      <c r="E662" s="41">
        <v>1192</v>
      </c>
      <c r="F662" s="36">
        <v>105</v>
      </c>
      <c r="G662" s="39">
        <v>124.2</v>
      </c>
      <c r="H662" s="45">
        <v>150.69999999999999</v>
      </c>
      <c r="I662" s="36">
        <v>103.44</v>
      </c>
      <c r="J662" s="36">
        <v>49.2</v>
      </c>
      <c r="K662" s="46">
        <v>117.38</v>
      </c>
      <c r="L662" s="36">
        <v>99.6</v>
      </c>
      <c r="M662" s="47">
        <v>44.32</v>
      </c>
      <c r="N662" s="33">
        <v>611.5</v>
      </c>
      <c r="O662" s="47">
        <v>21.41</v>
      </c>
      <c r="P662" s="33">
        <v>89.92</v>
      </c>
      <c r="Q662" s="47">
        <v>54.98</v>
      </c>
      <c r="R662" s="33">
        <v>8.6</v>
      </c>
      <c r="S662" s="33">
        <v>120.8</v>
      </c>
      <c r="T662" s="33">
        <v>42.1</v>
      </c>
      <c r="U662" s="33">
        <v>11.49</v>
      </c>
      <c r="V662" s="56">
        <v>20.68</v>
      </c>
      <c r="W662" s="38">
        <v>20.68</v>
      </c>
      <c r="X662" s="36">
        <v>10.24</v>
      </c>
      <c r="Y662" s="41">
        <v>39.450000000000003</v>
      </c>
      <c r="Z662" s="45">
        <v>76.599999999999994</v>
      </c>
      <c r="AA662" s="39">
        <v>524.9</v>
      </c>
      <c r="AB662" s="36">
        <v>187.3</v>
      </c>
      <c r="AC662" s="36">
        <v>12.78</v>
      </c>
      <c r="AD662" s="41">
        <v>27.95</v>
      </c>
      <c r="AE662" s="39">
        <v>169.5</v>
      </c>
      <c r="AG662" s="86">
        <v>2022</v>
      </c>
      <c r="AH662" s="86"/>
      <c r="AI662" s="87">
        <f t="shared" si="144"/>
        <v>272.86666666666667</v>
      </c>
      <c r="AJ662" s="88">
        <f t="shared" si="145"/>
        <v>346.33333333333331</v>
      </c>
      <c r="AK662" s="89">
        <f t="shared" si="146"/>
        <v>227.80499999999998</v>
      </c>
      <c r="AL662" s="90">
        <f t="shared" si="147"/>
        <v>172.99551724137928</v>
      </c>
      <c r="AN662" s="86">
        <v>2022</v>
      </c>
      <c r="AO662" s="91">
        <f t="shared" si="140"/>
        <v>4.5199120449546477E-3</v>
      </c>
      <c r="AP662" s="92">
        <f t="shared" si="141"/>
        <v>6.9056785370548174E-3</v>
      </c>
      <c r="AQ662" s="93">
        <f t="shared" si="142"/>
        <v>8.8735039679928053E-3</v>
      </c>
      <c r="AR662" s="94">
        <f t="shared" si="143"/>
        <v>9.3663977739110831E-3</v>
      </c>
      <c r="AS662" s="7">
        <f t="shared" si="148"/>
        <v>8.0226506708683427E-4</v>
      </c>
      <c r="AU662" s="86">
        <v>2022</v>
      </c>
      <c r="AV662" s="91">
        <f t="shared" si="149"/>
        <v>-1.0348662894724187E-2</v>
      </c>
      <c r="AW662" s="92">
        <f t="shared" si="150"/>
        <v>-1.2179005713959695E-2</v>
      </c>
      <c r="AX662" s="93">
        <f t="shared" si="151"/>
        <v>-1.2802456486815583E-2</v>
      </c>
      <c r="AY662" s="94">
        <f t="shared" si="152"/>
        <v>-1.0412927099647737E-2</v>
      </c>
      <c r="AZ662" s="7">
        <f t="shared" si="153"/>
        <v>2.884830196498656E-3</v>
      </c>
    </row>
    <row r="663" spans="1:52" x14ac:dyDescent="0.25">
      <c r="A663" s="7">
        <v>661</v>
      </c>
      <c r="B663" s="82">
        <v>6199.93</v>
      </c>
      <c r="C663" s="43">
        <v>636</v>
      </c>
      <c r="D663" s="35">
        <v>355.75</v>
      </c>
      <c r="E663" s="41">
        <v>1203.5</v>
      </c>
      <c r="F663" s="36">
        <v>106.16</v>
      </c>
      <c r="G663" s="39">
        <v>126.5</v>
      </c>
      <c r="H663" s="45">
        <v>152.69999999999999</v>
      </c>
      <c r="I663" s="36">
        <v>103.94</v>
      </c>
      <c r="J663" s="36">
        <v>49.75</v>
      </c>
      <c r="K663" s="46">
        <v>117.38</v>
      </c>
      <c r="L663" s="36">
        <v>98.76</v>
      </c>
      <c r="M663" s="47">
        <v>44.37</v>
      </c>
      <c r="N663" s="33">
        <v>624.5</v>
      </c>
      <c r="O663" s="47">
        <v>21.8</v>
      </c>
      <c r="P663" s="33">
        <v>89.85</v>
      </c>
      <c r="Q663" s="47">
        <v>54.45</v>
      </c>
      <c r="R663" s="33">
        <v>8.67</v>
      </c>
      <c r="S663" s="33">
        <v>121.95</v>
      </c>
      <c r="T663" s="33">
        <v>42.79</v>
      </c>
      <c r="U663" s="33">
        <v>11.75</v>
      </c>
      <c r="V663" s="56">
        <v>20.98</v>
      </c>
      <c r="W663" s="38">
        <v>20.98</v>
      </c>
      <c r="X663" s="36">
        <v>10.16</v>
      </c>
      <c r="Y663" s="41">
        <v>40.31</v>
      </c>
      <c r="Z663" s="45">
        <v>77.540000000000006</v>
      </c>
      <c r="AA663" s="39">
        <v>528</v>
      </c>
      <c r="AB663" s="36">
        <v>188.35</v>
      </c>
      <c r="AC663" s="36">
        <v>12.93</v>
      </c>
      <c r="AD663" s="41">
        <v>26.24</v>
      </c>
      <c r="AE663" s="39">
        <v>167.8</v>
      </c>
      <c r="AG663" s="86">
        <v>2022</v>
      </c>
      <c r="AH663" s="86"/>
      <c r="AI663" s="87">
        <f t="shared" si="144"/>
        <v>274.09999999999997</v>
      </c>
      <c r="AJ663" s="88">
        <f t="shared" si="145"/>
        <v>348.72499999999997</v>
      </c>
      <c r="AK663" s="89">
        <f t="shared" si="146"/>
        <v>229.82642857142858</v>
      </c>
      <c r="AL663" s="90">
        <f t="shared" si="147"/>
        <v>174.61586206896553</v>
      </c>
      <c r="AN663" s="86">
        <v>2022</v>
      </c>
      <c r="AO663" s="91">
        <f t="shared" si="140"/>
        <v>4.7695488264623796E-2</v>
      </c>
      <c r="AP663" s="92">
        <f t="shared" si="141"/>
        <v>3.7039692212106061E-2</v>
      </c>
      <c r="AQ663" s="93">
        <f t="shared" si="142"/>
        <v>3.5321686863067178E-2</v>
      </c>
      <c r="AR663" s="94">
        <f t="shared" si="143"/>
        <v>2.8488149356420162E-2</v>
      </c>
      <c r="AS663" s="7">
        <f t="shared" si="148"/>
        <v>5.90974414227248E-3</v>
      </c>
      <c r="AU663" s="86">
        <v>2022</v>
      </c>
      <c r="AV663" s="91">
        <f t="shared" si="149"/>
        <v>4.5199120449546477E-3</v>
      </c>
      <c r="AW663" s="92">
        <f t="shared" si="150"/>
        <v>6.9056785370548174E-3</v>
      </c>
      <c r="AX663" s="93">
        <f t="shared" si="151"/>
        <v>8.8735039679928053E-3</v>
      </c>
      <c r="AY663" s="94">
        <f t="shared" si="152"/>
        <v>9.3663977739110831E-3</v>
      </c>
      <c r="AZ663" s="7">
        <f t="shared" si="153"/>
        <v>8.0226506708683427E-4</v>
      </c>
    </row>
    <row r="664" spans="1:52" x14ac:dyDescent="0.25">
      <c r="A664" s="7">
        <v>662</v>
      </c>
      <c r="B664" s="82">
        <v>6236.57</v>
      </c>
      <c r="C664" s="43">
        <v>662.9</v>
      </c>
      <c r="D664" s="35">
        <v>354.7</v>
      </c>
      <c r="E664" s="41">
        <v>1241</v>
      </c>
      <c r="F664" s="36">
        <v>103.04</v>
      </c>
      <c r="G664" s="39">
        <v>134.72</v>
      </c>
      <c r="H664" s="45">
        <v>155.44999999999999</v>
      </c>
      <c r="I664" s="36">
        <v>105.42</v>
      </c>
      <c r="J664" s="36">
        <v>48.09</v>
      </c>
      <c r="K664" s="46">
        <v>121.13</v>
      </c>
      <c r="L664" s="36">
        <v>98.6</v>
      </c>
      <c r="M664" s="47">
        <v>44.7</v>
      </c>
      <c r="N664" s="33">
        <v>652</v>
      </c>
      <c r="O664" s="47">
        <v>21.96</v>
      </c>
      <c r="P664" s="33">
        <v>90.54</v>
      </c>
      <c r="Q664" s="47">
        <v>53.4</v>
      </c>
      <c r="R664" s="33">
        <v>8.76</v>
      </c>
      <c r="S664" s="33">
        <v>124.05</v>
      </c>
      <c r="T664" s="33">
        <v>43.93</v>
      </c>
      <c r="U664" s="33">
        <v>12.05</v>
      </c>
      <c r="V664" s="56">
        <v>21.13</v>
      </c>
      <c r="W664" s="38">
        <v>21.13</v>
      </c>
      <c r="X664" s="36">
        <v>9.93</v>
      </c>
      <c r="Y664" s="41">
        <v>41.06</v>
      </c>
      <c r="Z664" s="45">
        <v>80.7</v>
      </c>
      <c r="AA664" s="39">
        <v>556.1</v>
      </c>
      <c r="AB664" s="36">
        <v>191.1</v>
      </c>
      <c r="AC664" s="36">
        <v>13.56</v>
      </c>
      <c r="AD664" s="41">
        <v>26.27</v>
      </c>
      <c r="AE664" s="39">
        <v>170.7</v>
      </c>
      <c r="AG664" s="86">
        <v>2022</v>
      </c>
      <c r="AH664" s="86"/>
      <c r="AI664" s="87">
        <f t="shared" si="144"/>
        <v>287.17333333333335</v>
      </c>
      <c r="AJ664" s="88">
        <f t="shared" si="145"/>
        <v>361.64166666666665</v>
      </c>
      <c r="AK664" s="89">
        <f t="shared" si="146"/>
        <v>237.94428571428566</v>
      </c>
      <c r="AL664" s="90">
        <f t="shared" si="147"/>
        <v>179.59034482758628</v>
      </c>
      <c r="AN664" s="86">
        <v>2022</v>
      </c>
      <c r="AO664" s="91">
        <f t="shared" si="140"/>
        <v>1.772448695329177E-2</v>
      </c>
      <c r="AP664" s="92">
        <f t="shared" si="141"/>
        <v>5.058875037444989E-2</v>
      </c>
      <c r="AQ664" s="93">
        <f t="shared" si="142"/>
        <v>3.6551173443963636E-2</v>
      </c>
      <c r="AR664" s="94">
        <f t="shared" si="143"/>
        <v>2.9117992672979372E-2</v>
      </c>
      <c r="AS664" s="7">
        <f t="shared" si="148"/>
        <v>2.5869989433294289E-2</v>
      </c>
      <c r="AU664" s="86">
        <v>2022</v>
      </c>
      <c r="AV664" s="91">
        <f t="shared" si="149"/>
        <v>4.7695488264623796E-2</v>
      </c>
      <c r="AW664" s="92">
        <f t="shared" si="150"/>
        <v>3.7039692212106061E-2</v>
      </c>
      <c r="AX664" s="93">
        <f t="shared" si="151"/>
        <v>3.5321686863067178E-2</v>
      </c>
      <c r="AY664" s="94">
        <f t="shared" si="152"/>
        <v>2.8488149356420162E-2</v>
      </c>
      <c r="AZ664" s="7">
        <f t="shared" si="153"/>
        <v>5.90974414227248E-3</v>
      </c>
    </row>
    <row r="665" spans="1:52" x14ac:dyDescent="0.25">
      <c r="A665" s="7">
        <v>663</v>
      </c>
      <c r="B665" s="82">
        <v>6397.91</v>
      </c>
      <c r="C665" s="43">
        <v>675</v>
      </c>
      <c r="D665" s="35">
        <v>368.1</v>
      </c>
      <c r="E665" s="41">
        <v>1334</v>
      </c>
      <c r="F665" s="36">
        <v>104.88</v>
      </c>
      <c r="G665" s="39">
        <v>134.54</v>
      </c>
      <c r="H665" s="45">
        <v>152.44999999999999</v>
      </c>
      <c r="I665" s="36">
        <v>106.98</v>
      </c>
      <c r="J665" s="36">
        <v>49.76</v>
      </c>
      <c r="K665" s="46">
        <v>121.93</v>
      </c>
      <c r="L665" s="36">
        <v>97.21</v>
      </c>
      <c r="M665" s="47">
        <v>46</v>
      </c>
      <c r="N665" s="33">
        <v>661.5</v>
      </c>
      <c r="O665" s="47">
        <v>22.45</v>
      </c>
      <c r="P665" s="33">
        <v>93.38</v>
      </c>
      <c r="Q665" s="47">
        <v>53.81</v>
      </c>
      <c r="R665" s="33">
        <v>8.98</v>
      </c>
      <c r="S665" s="33">
        <v>121.35</v>
      </c>
      <c r="T665" s="33">
        <v>45.33</v>
      </c>
      <c r="U665" s="33">
        <v>12.06</v>
      </c>
      <c r="V665" s="56">
        <v>21.84</v>
      </c>
      <c r="W665" s="38">
        <v>21.84</v>
      </c>
      <c r="X665" s="36">
        <v>10</v>
      </c>
      <c r="Y665" s="41">
        <v>41.66</v>
      </c>
      <c r="Z665" s="45">
        <v>79.88</v>
      </c>
      <c r="AA665" s="39">
        <v>556.9</v>
      </c>
      <c r="AB665" s="36">
        <v>191.5</v>
      </c>
      <c r="AC665" s="36">
        <v>13.92</v>
      </c>
      <c r="AD665" s="41">
        <v>27.17</v>
      </c>
      <c r="AE665" s="39">
        <v>185.35</v>
      </c>
      <c r="AG665" s="86">
        <v>2022</v>
      </c>
      <c r="AH665" s="86"/>
      <c r="AI665" s="87">
        <f t="shared" si="144"/>
        <v>292.26333333333332</v>
      </c>
      <c r="AJ665" s="88">
        <f t="shared" si="145"/>
        <v>379.93666666666667</v>
      </c>
      <c r="AK665" s="89">
        <f t="shared" si="146"/>
        <v>246.64142857142855</v>
      </c>
      <c r="AL665" s="90">
        <f t="shared" si="147"/>
        <v>184.81965517241377</v>
      </c>
      <c r="AN665" s="86">
        <v>2022</v>
      </c>
      <c r="AO665" s="91">
        <f t="shared" si="140"/>
        <v>-5.9649402935708874E-3</v>
      </c>
      <c r="AP665" s="92">
        <f t="shared" si="141"/>
        <v>3.6453443995051568E-3</v>
      </c>
      <c r="AQ665" s="93">
        <f t="shared" si="142"/>
        <v>7.2835637623155916E-3</v>
      </c>
      <c r="AR665" s="94">
        <f t="shared" si="143"/>
        <v>6.1924298990442923E-3</v>
      </c>
      <c r="AS665" s="7">
        <f t="shared" si="148"/>
        <v>5.6596607329581121E-3</v>
      </c>
      <c r="AU665" s="86">
        <v>2022</v>
      </c>
      <c r="AV665" s="91">
        <f t="shared" si="149"/>
        <v>1.772448695329177E-2</v>
      </c>
      <c r="AW665" s="92">
        <f t="shared" si="150"/>
        <v>5.058875037444989E-2</v>
      </c>
      <c r="AX665" s="93">
        <f t="shared" si="151"/>
        <v>3.6551173443963636E-2</v>
      </c>
      <c r="AY665" s="94">
        <f t="shared" si="152"/>
        <v>2.9117992672979372E-2</v>
      </c>
      <c r="AZ665" s="7">
        <f t="shared" si="153"/>
        <v>2.5869989433294289E-2</v>
      </c>
    </row>
    <row r="666" spans="1:52" x14ac:dyDescent="0.25">
      <c r="A666" s="7">
        <v>664</v>
      </c>
      <c r="B666" s="82">
        <v>6434.12</v>
      </c>
      <c r="C666" s="43">
        <v>688.3</v>
      </c>
      <c r="D666" s="35">
        <v>369.25</v>
      </c>
      <c r="E666" s="41">
        <v>1347.5</v>
      </c>
      <c r="F666" s="36">
        <v>102.48</v>
      </c>
      <c r="G666" s="39">
        <v>133.26</v>
      </c>
      <c r="H666" s="45">
        <v>157.4</v>
      </c>
      <c r="I666" s="36">
        <v>106.92</v>
      </c>
      <c r="J666" s="36">
        <v>48.95</v>
      </c>
      <c r="K666" s="46">
        <v>120.49</v>
      </c>
      <c r="L666" s="36">
        <v>94.5</v>
      </c>
      <c r="M666" s="47">
        <v>45.86</v>
      </c>
      <c r="N666" s="33">
        <v>670.5</v>
      </c>
      <c r="O666" s="47">
        <v>22.34</v>
      </c>
      <c r="P666" s="33">
        <v>91.75</v>
      </c>
      <c r="Q666" s="47">
        <v>53.73</v>
      </c>
      <c r="R666" s="33">
        <v>8.91</v>
      </c>
      <c r="S666" s="33">
        <v>125.1</v>
      </c>
      <c r="T666" s="33">
        <v>45.15</v>
      </c>
      <c r="U666" s="33">
        <v>12.42</v>
      </c>
      <c r="V666" s="56">
        <v>21.64</v>
      </c>
      <c r="W666" s="38">
        <v>21.64</v>
      </c>
      <c r="X666" s="36">
        <v>9.9600000000000009</v>
      </c>
      <c r="Y666" s="41">
        <v>42.04</v>
      </c>
      <c r="Z666" s="45">
        <v>80.44</v>
      </c>
      <c r="AA666" s="39">
        <v>552.9</v>
      </c>
      <c r="AB666" s="36">
        <v>193.25</v>
      </c>
      <c r="AC666" s="36">
        <v>14.05</v>
      </c>
      <c r="AD666" s="41">
        <v>26.83</v>
      </c>
      <c r="AE666" s="39">
        <v>185.4</v>
      </c>
      <c r="AG666" s="86">
        <v>2022</v>
      </c>
      <c r="AH666" s="86"/>
      <c r="AI666" s="87">
        <f t="shared" si="144"/>
        <v>290.52</v>
      </c>
      <c r="AJ666" s="88">
        <f t="shared" si="145"/>
        <v>381.32166666666666</v>
      </c>
      <c r="AK666" s="89">
        <f t="shared" si="146"/>
        <v>248.43785714285715</v>
      </c>
      <c r="AL666" s="90">
        <f t="shared" si="147"/>
        <v>185.96413793103449</v>
      </c>
      <c r="AN666" s="86">
        <v>2022</v>
      </c>
      <c r="AO666" s="91">
        <f t="shared" si="140"/>
        <v>-1.248336316489952E-2</v>
      </c>
      <c r="AP666" s="92">
        <f t="shared" si="141"/>
        <v>-1.2710179070163927E-2</v>
      </c>
      <c r="AQ666" s="93">
        <f t="shared" si="142"/>
        <v>-1.1816694603134432E-2</v>
      </c>
      <c r="AR666" s="94">
        <f t="shared" si="143"/>
        <v>-1.079555568741453E-2</v>
      </c>
      <c r="AS666" s="7">
        <f t="shared" si="148"/>
        <v>-8.189154072351712E-3</v>
      </c>
      <c r="AU666" s="86">
        <v>2022</v>
      </c>
      <c r="AV666" s="91">
        <f t="shared" si="149"/>
        <v>-5.9649402935708874E-3</v>
      </c>
      <c r="AW666" s="92">
        <f t="shared" si="150"/>
        <v>3.6453443995051568E-3</v>
      </c>
      <c r="AX666" s="93">
        <f t="shared" si="151"/>
        <v>7.2835637623155916E-3</v>
      </c>
      <c r="AY666" s="94">
        <f t="shared" si="152"/>
        <v>6.1924298990442923E-3</v>
      </c>
      <c r="AZ666" s="7">
        <f t="shared" si="153"/>
        <v>5.6596607329581121E-3</v>
      </c>
    </row>
    <row r="667" spans="1:52" x14ac:dyDescent="0.25">
      <c r="A667" s="7">
        <v>665</v>
      </c>
      <c r="B667" s="82">
        <v>6381.43</v>
      </c>
      <c r="C667" s="43">
        <v>679</v>
      </c>
      <c r="D667" s="35">
        <v>363.8</v>
      </c>
      <c r="E667" s="41">
        <v>1330</v>
      </c>
      <c r="F667" s="36">
        <v>102.74</v>
      </c>
      <c r="G667" s="39">
        <v>131.68</v>
      </c>
      <c r="H667" s="45">
        <v>155.5</v>
      </c>
      <c r="I667" s="36">
        <v>107.14</v>
      </c>
      <c r="J667" s="36">
        <v>48.24</v>
      </c>
      <c r="K667" s="46">
        <v>119.96</v>
      </c>
      <c r="L667" s="36">
        <v>96.95</v>
      </c>
      <c r="M667" s="47">
        <v>46.4</v>
      </c>
      <c r="N667" s="33">
        <v>660</v>
      </c>
      <c r="O667" s="47">
        <v>22.18</v>
      </c>
      <c r="P667" s="33">
        <v>91.42</v>
      </c>
      <c r="Q667" s="47">
        <v>54</v>
      </c>
      <c r="R667" s="33">
        <v>8.9499999999999993</v>
      </c>
      <c r="S667" s="33">
        <v>126.25</v>
      </c>
      <c r="T667" s="33">
        <v>44.16</v>
      </c>
      <c r="U667" s="33">
        <v>12.51</v>
      </c>
      <c r="V667" s="56">
        <v>21.64</v>
      </c>
      <c r="W667" s="38">
        <v>21.64</v>
      </c>
      <c r="X667" s="36">
        <v>10.08</v>
      </c>
      <c r="Y667" s="41">
        <v>41.86</v>
      </c>
      <c r="Z667" s="45">
        <v>79.5</v>
      </c>
      <c r="AA667" s="39">
        <v>543.5</v>
      </c>
      <c r="AB667" s="36">
        <v>189.55</v>
      </c>
      <c r="AC667" s="36">
        <v>14.28</v>
      </c>
      <c r="AD667" s="41">
        <v>26.31</v>
      </c>
      <c r="AE667" s="39">
        <v>185.5</v>
      </c>
      <c r="AG667" s="86">
        <v>2022</v>
      </c>
      <c r="AH667" s="86"/>
      <c r="AI667" s="87">
        <f t="shared" si="144"/>
        <v>286.89333333333337</v>
      </c>
      <c r="AJ667" s="88">
        <f t="shared" si="145"/>
        <v>376.47499999999997</v>
      </c>
      <c r="AK667" s="89">
        <f t="shared" si="146"/>
        <v>245.50214285714287</v>
      </c>
      <c r="AL667" s="90">
        <f t="shared" si="147"/>
        <v>183.95655172413797</v>
      </c>
      <c r="AN667" s="86">
        <v>2022</v>
      </c>
      <c r="AO667" s="91">
        <f t="shared" si="140"/>
        <v>1.8473764930055144E-2</v>
      </c>
      <c r="AP667" s="92">
        <f t="shared" si="141"/>
        <v>1.3232397016180845E-2</v>
      </c>
      <c r="AQ667" s="93">
        <f t="shared" si="142"/>
        <v>1.2563172273736387E-2</v>
      </c>
      <c r="AR667" s="94">
        <f t="shared" si="143"/>
        <v>9.9536247314768629E-3</v>
      </c>
      <c r="AS667" s="7">
        <f t="shared" si="148"/>
        <v>2.7517343291393135E-3</v>
      </c>
      <c r="AU667" s="86">
        <v>2022</v>
      </c>
      <c r="AV667" s="91">
        <f t="shared" si="149"/>
        <v>-1.248336316489952E-2</v>
      </c>
      <c r="AW667" s="92">
        <f t="shared" si="150"/>
        <v>-1.2710179070163927E-2</v>
      </c>
      <c r="AX667" s="93">
        <f t="shared" si="151"/>
        <v>-1.1816694603134432E-2</v>
      </c>
      <c r="AY667" s="94">
        <f t="shared" si="152"/>
        <v>-1.079555568741453E-2</v>
      </c>
      <c r="AZ667" s="7">
        <f t="shared" si="153"/>
        <v>-8.189154072351712E-3</v>
      </c>
    </row>
    <row r="668" spans="1:52" x14ac:dyDescent="0.25">
      <c r="A668" s="7">
        <v>666</v>
      </c>
      <c r="B668" s="82">
        <v>6398.99</v>
      </c>
      <c r="C668" s="43">
        <v>685.6</v>
      </c>
      <c r="D668" s="35">
        <v>361.4</v>
      </c>
      <c r="E668" s="41">
        <v>1342.5</v>
      </c>
      <c r="F668" s="36">
        <v>104.1</v>
      </c>
      <c r="G668" s="39">
        <v>133.68</v>
      </c>
      <c r="H668" s="45">
        <v>158.4</v>
      </c>
      <c r="I668" s="36">
        <v>107.76</v>
      </c>
      <c r="J668" s="36">
        <v>48.65</v>
      </c>
      <c r="K668" s="46">
        <v>120.55</v>
      </c>
      <c r="L668" s="36">
        <v>96.76</v>
      </c>
      <c r="M668" s="47">
        <v>47.26</v>
      </c>
      <c r="N668" s="33">
        <v>667.5</v>
      </c>
      <c r="O668" s="47">
        <v>23.43</v>
      </c>
      <c r="P668" s="33">
        <v>92.45</v>
      </c>
      <c r="Q668" s="47">
        <v>54.02</v>
      </c>
      <c r="R668" s="33">
        <v>9.1199999999999992</v>
      </c>
      <c r="S668" s="33">
        <v>124.9</v>
      </c>
      <c r="T668" s="33">
        <v>44.7</v>
      </c>
      <c r="U668" s="33">
        <v>12.37</v>
      </c>
      <c r="V668" s="56">
        <v>22.31</v>
      </c>
      <c r="W668" s="38">
        <v>22.31</v>
      </c>
      <c r="X668" s="36">
        <v>9.94</v>
      </c>
      <c r="Y668" s="41">
        <v>42.3</v>
      </c>
      <c r="Z668" s="45">
        <v>79.900000000000006</v>
      </c>
      <c r="AA668" s="39">
        <v>553.4</v>
      </c>
      <c r="AB668" s="36">
        <v>191.25</v>
      </c>
      <c r="AC668" s="36">
        <v>14.42</v>
      </c>
      <c r="AD668" s="41">
        <v>27.36</v>
      </c>
      <c r="AE668" s="39">
        <v>189.5</v>
      </c>
      <c r="AG668" s="86">
        <v>2022</v>
      </c>
      <c r="AH668" s="86"/>
      <c r="AI668" s="87">
        <f t="shared" si="144"/>
        <v>292.19333333333333</v>
      </c>
      <c r="AJ668" s="88">
        <f t="shared" si="145"/>
        <v>381.45666666666665</v>
      </c>
      <c r="AK668" s="89">
        <f t="shared" si="146"/>
        <v>248.5864285714286</v>
      </c>
      <c r="AL668" s="90">
        <f t="shared" si="147"/>
        <v>185.78758620689655</v>
      </c>
      <c r="AN668" s="86">
        <v>2022</v>
      </c>
      <c r="AO668" s="91">
        <f t="shared" si="140"/>
        <v>5.7610258048324302E-3</v>
      </c>
      <c r="AP668" s="92">
        <f t="shared" si="141"/>
        <v>2.0177040642449684E-2</v>
      </c>
      <c r="AQ668" s="93">
        <f t="shared" si="142"/>
        <v>1.7033454877722738E-2</v>
      </c>
      <c r="AR668" s="94">
        <f t="shared" si="143"/>
        <v>1.3575013363425601E-2</v>
      </c>
      <c r="AS668" s="7">
        <f t="shared" si="148"/>
        <v>1.1886250798954274E-2</v>
      </c>
      <c r="AU668" s="86">
        <v>2022</v>
      </c>
      <c r="AV668" s="91">
        <f t="shared" si="149"/>
        <v>1.8473764930055144E-2</v>
      </c>
      <c r="AW668" s="92">
        <f t="shared" si="150"/>
        <v>1.3232397016180845E-2</v>
      </c>
      <c r="AX668" s="93">
        <f t="shared" si="151"/>
        <v>1.2563172273736387E-2</v>
      </c>
      <c r="AY668" s="94">
        <f t="shared" si="152"/>
        <v>9.9536247314768629E-3</v>
      </c>
      <c r="AZ668" s="7">
        <f t="shared" si="153"/>
        <v>2.7517343291393135E-3</v>
      </c>
    </row>
    <row r="669" spans="1:52" x14ac:dyDescent="0.25">
      <c r="A669" s="7">
        <v>667</v>
      </c>
      <c r="B669" s="82">
        <v>6475.05</v>
      </c>
      <c r="C669" s="43">
        <v>693</v>
      </c>
      <c r="D669" s="35">
        <v>366.35</v>
      </c>
      <c r="E669" s="41">
        <v>1383</v>
      </c>
      <c r="F669" s="36">
        <v>103.84</v>
      </c>
      <c r="G669" s="39">
        <v>134.58000000000001</v>
      </c>
      <c r="H669" s="45">
        <v>160.4</v>
      </c>
      <c r="I669" s="36">
        <v>107.32</v>
      </c>
      <c r="J669" s="36">
        <v>48.64</v>
      </c>
      <c r="K669" s="46">
        <v>121.51</v>
      </c>
      <c r="L669" s="36">
        <v>96.33</v>
      </c>
      <c r="M669" s="47">
        <v>48.33</v>
      </c>
      <c r="N669" s="33">
        <v>674.5</v>
      </c>
      <c r="O669" s="47">
        <v>23.14</v>
      </c>
      <c r="P669" s="33">
        <v>93.1</v>
      </c>
      <c r="Q669" s="47">
        <v>54.1</v>
      </c>
      <c r="R669" s="33">
        <v>9.5399999999999991</v>
      </c>
      <c r="S669" s="33">
        <v>124</v>
      </c>
      <c r="T669" s="33">
        <v>45.32</v>
      </c>
      <c r="U669" s="33">
        <v>12.42</v>
      </c>
      <c r="V669" s="56">
        <v>22.77</v>
      </c>
      <c r="W669" s="38">
        <v>22.77</v>
      </c>
      <c r="X669" s="36">
        <v>9.93</v>
      </c>
      <c r="Y669" s="41">
        <v>42.94</v>
      </c>
      <c r="Z669" s="45">
        <v>81.319999999999993</v>
      </c>
      <c r="AA669" s="39">
        <v>556.4</v>
      </c>
      <c r="AB669" s="36">
        <v>193.1</v>
      </c>
      <c r="AC669" s="36">
        <v>14.33</v>
      </c>
      <c r="AD669" s="41">
        <v>27.35</v>
      </c>
      <c r="AE669" s="39">
        <v>190.65</v>
      </c>
      <c r="AG669" s="86">
        <v>2022</v>
      </c>
      <c r="AH669" s="86"/>
      <c r="AI669" s="87">
        <f t="shared" si="144"/>
        <v>293.87666666666667</v>
      </c>
      <c r="AJ669" s="88">
        <f t="shared" si="145"/>
        <v>389.15333333333336</v>
      </c>
      <c r="AK669" s="89">
        <f t="shared" si="146"/>
        <v>252.82071428571427</v>
      </c>
      <c r="AL669" s="90">
        <f t="shared" si="147"/>
        <v>188.30965517241376</v>
      </c>
      <c r="AN669" s="86">
        <v>2022</v>
      </c>
      <c r="AO669" s="91">
        <f t="shared" si="140"/>
        <v>-1.9894967276521791E-2</v>
      </c>
      <c r="AP669" s="92">
        <f t="shared" si="141"/>
        <v>-2.2823051753379404E-2</v>
      </c>
      <c r="AQ669" s="93">
        <f t="shared" si="142"/>
        <v>-1.8655229990761472E-2</v>
      </c>
      <c r="AR669" s="94">
        <f t="shared" si="143"/>
        <v>-1.6150947265874804E-2</v>
      </c>
      <c r="AS669" s="7">
        <f t="shared" si="148"/>
        <v>-3.9119389039466764E-3</v>
      </c>
      <c r="AU669" s="86">
        <v>2022</v>
      </c>
      <c r="AV669" s="91">
        <f t="shared" si="149"/>
        <v>5.7610258048324302E-3</v>
      </c>
      <c r="AW669" s="92">
        <f t="shared" si="150"/>
        <v>2.0177040642449684E-2</v>
      </c>
      <c r="AX669" s="93">
        <f t="shared" si="151"/>
        <v>1.7033454877722738E-2</v>
      </c>
      <c r="AY669" s="94">
        <f t="shared" si="152"/>
        <v>1.3575013363425601E-2</v>
      </c>
      <c r="AZ669" s="7">
        <f t="shared" si="153"/>
        <v>1.1886250798954274E-2</v>
      </c>
    </row>
    <row r="670" spans="1:52" x14ac:dyDescent="0.25">
      <c r="A670" s="7">
        <v>668</v>
      </c>
      <c r="B670" s="82">
        <v>6449.72</v>
      </c>
      <c r="C670" s="43">
        <v>682.2</v>
      </c>
      <c r="D670" s="35">
        <v>358.15</v>
      </c>
      <c r="E670" s="41">
        <v>1348</v>
      </c>
      <c r="F670" s="36">
        <v>104.78</v>
      </c>
      <c r="G670" s="39">
        <v>132.13999999999999</v>
      </c>
      <c r="H670" s="45">
        <v>160.15</v>
      </c>
      <c r="I670" s="36">
        <v>106.06</v>
      </c>
      <c r="J670" s="36">
        <v>48.89</v>
      </c>
      <c r="K670" s="46">
        <v>121.22</v>
      </c>
      <c r="L670" s="36">
        <v>97.51</v>
      </c>
      <c r="M670" s="47">
        <v>48.84</v>
      </c>
      <c r="N670" s="33">
        <v>662</v>
      </c>
      <c r="O670" s="47">
        <v>23.48</v>
      </c>
      <c r="P670" s="33">
        <v>91.9</v>
      </c>
      <c r="Q670" s="47">
        <v>53.67</v>
      </c>
      <c r="R670" s="33">
        <v>9.73</v>
      </c>
      <c r="S670" s="33">
        <v>123.5</v>
      </c>
      <c r="T670" s="33">
        <v>45.43</v>
      </c>
      <c r="U670" s="33">
        <v>12.45</v>
      </c>
      <c r="V670" s="56">
        <v>22.77</v>
      </c>
      <c r="W670" s="38">
        <v>22.77</v>
      </c>
      <c r="X670" s="36">
        <v>10.119999999999999</v>
      </c>
      <c r="Y670" s="41">
        <v>42</v>
      </c>
      <c r="Z670" s="45">
        <v>79.5</v>
      </c>
      <c r="AA670" s="39">
        <v>543.6</v>
      </c>
      <c r="AB670" s="36">
        <v>191.7</v>
      </c>
      <c r="AC670" s="36">
        <v>14.33</v>
      </c>
      <c r="AD670" s="41">
        <v>27.54</v>
      </c>
      <c r="AE670" s="39">
        <v>188.35</v>
      </c>
      <c r="AG670" s="86">
        <v>2022</v>
      </c>
      <c r="AH670" s="86"/>
      <c r="AI670" s="87">
        <f t="shared" si="144"/>
        <v>288.03000000000003</v>
      </c>
      <c r="AJ670" s="88">
        <f t="shared" si="145"/>
        <v>380.27166666666659</v>
      </c>
      <c r="AK670" s="89">
        <f t="shared" si="146"/>
        <v>248.10428571428568</v>
      </c>
      <c r="AL670" s="90">
        <f t="shared" si="147"/>
        <v>185.26827586206903</v>
      </c>
      <c r="AN670" s="86">
        <v>2022</v>
      </c>
      <c r="AO670" s="91">
        <f t="shared" si="140"/>
        <v>8.6102142137970388E-3</v>
      </c>
      <c r="AP670" s="92">
        <f t="shared" si="141"/>
        <v>7.3675398728104049E-3</v>
      </c>
      <c r="AQ670" s="93">
        <f t="shared" si="142"/>
        <v>7.7012546567399335E-3</v>
      </c>
      <c r="AR670" s="94">
        <f t="shared" si="143"/>
        <v>7.3686248087579927E-3</v>
      </c>
      <c r="AS670" s="7">
        <f t="shared" si="148"/>
        <v>8.3026860080747979E-3</v>
      </c>
      <c r="AU670" s="86">
        <v>2022</v>
      </c>
      <c r="AV670" s="91">
        <f t="shared" si="149"/>
        <v>-1.9894967276521791E-2</v>
      </c>
      <c r="AW670" s="92">
        <f t="shared" si="150"/>
        <v>-2.2823051753379404E-2</v>
      </c>
      <c r="AX670" s="93">
        <f t="shared" si="151"/>
        <v>-1.8655229990761472E-2</v>
      </c>
      <c r="AY670" s="94">
        <f t="shared" si="152"/>
        <v>-1.6150947265874804E-2</v>
      </c>
      <c r="AZ670" s="7">
        <f t="shared" si="153"/>
        <v>-3.9119389039466764E-3</v>
      </c>
    </row>
    <row r="671" spans="1:52" x14ac:dyDescent="0.25">
      <c r="A671" s="7">
        <v>669</v>
      </c>
      <c r="B671" s="82">
        <v>6503.27</v>
      </c>
      <c r="C671" s="43">
        <v>689.1</v>
      </c>
      <c r="D671" s="35">
        <v>361</v>
      </c>
      <c r="E671" s="41">
        <v>1356.5</v>
      </c>
      <c r="F671" s="36">
        <v>106.06</v>
      </c>
      <c r="G671" s="39">
        <v>132.38</v>
      </c>
      <c r="H671" s="45">
        <v>161.9</v>
      </c>
      <c r="I671" s="36">
        <v>107.34</v>
      </c>
      <c r="J671" s="36">
        <v>49.82</v>
      </c>
      <c r="K671" s="46">
        <v>122.31</v>
      </c>
      <c r="L671" s="36">
        <v>96.85</v>
      </c>
      <c r="M671" s="47">
        <v>48.51</v>
      </c>
      <c r="N671" s="33">
        <v>665.5</v>
      </c>
      <c r="O671" s="47">
        <v>23.85</v>
      </c>
      <c r="P671" s="33">
        <v>92.7</v>
      </c>
      <c r="Q671" s="47">
        <v>53.6</v>
      </c>
      <c r="R671" s="33">
        <v>9.8800000000000008</v>
      </c>
      <c r="S671" s="33">
        <v>123.15</v>
      </c>
      <c r="T671" s="33">
        <v>45.58</v>
      </c>
      <c r="U671" s="33">
        <v>12.56</v>
      </c>
      <c r="V671" s="56">
        <v>22.88</v>
      </c>
      <c r="W671" s="38">
        <v>22.88</v>
      </c>
      <c r="X671" s="36">
        <v>10.06</v>
      </c>
      <c r="Y671" s="41">
        <v>42.62</v>
      </c>
      <c r="Z671" s="45">
        <v>79.62</v>
      </c>
      <c r="AA671" s="39">
        <v>550.79999999999995</v>
      </c>
      <c r="AB671" s="36">
        <v>194</v>
      </c>
      <c r="AC671" s="36">
        <v>14.78</v>
      </c>
      <c r="AD671" s="41">
        <v>27.79</v>
      </c>
      <c r="AE671" s="39">
        <v>188.35</v>
      </c>
      <c r="AG671" s="86">
        <v>2022</v>
      </c>
      <c r="AH671" s="86"/>
      <c r="AI671" s="87">
        <f t="shared" si="144"/>
        <v>290.51</v>
      </c>
      <c r="AJ671" s="88">
        <f t="shared" si="145"/>
        <v>383.07333333333332</v>
      </c>
      <c r="AK671" s="89">
        <f t="shared" si="146"/>
        <v>250.01499999999996</v>
      </c>
      <c r="AL671" s="90">
        <f t="shared" si="147"/>
        <v>186.63344827586209</v>
      </c>
      <c r="AN671" s="86">
        <v>2022</v>
      </c>
      <c r="AO671" s="91">
        <f t="shared" si="140"/>
        <v>-8.7317705644097982E-3</v>
      </c>
      <c r="AP671" s="92">
        <f t="shared" si="141"/>
        <v>-1.1838464349732779E-2</v>
      </c>
      <c r="AQ671" s="93">
        <f t="shared" si="142"/>
        <v>-1.1379317240965312E-2</v>
      </c>
      <c r="AR671" s="94">
        <f t="shared" si="143"/>
        <v>-9.0662685662659965E-3</v>
      </c>
      <c r="AS671" s="7">
        <f t="shared" si="148"/>
        <v>-3.5689737624302904E-3</v>
      </c>
      <c r="AU671" s="86">
        <v>2022</v>
      </c>
      <c r="AV671" s="91">
        <f t="shared" si="149"/>
        <v>8.6102142137970388E-3</v>
      </c>
      <c r="AW671" s="92">
        <f t="shared" si="150"/>
        <v>7.3675398728104049E-3</v>
      </c>
      <c r="AX671" s="93">
        <f t="shared" si="151"/>
        <v>7.7012546567399335E-3</v>
      </c>
      <c r="AY671" s="94">
        <f t="shared" si="152"/>
        <v>7.3686248087579927E-3</v>
      </c>
      <c r="AZ671" s="7">
        <f t="shared" si="153"/>
        <v>8.3026860080747979E-3</v>
      </c>
    </row>
    <row r="672" spans="1:52" x14ac:dyDescent="0.25">
      <c r="A672" s="7">
        <v>670</v>
      </c>
      <c r="B672" s="82">
        <v>6480.06</v>
      </c>
      <c r="C672" s="43">
        <v>679.5</v>
      </c>
      <c r="D672" s="35">
        <v>359.3</v>
      </c>
      <c r="E672" s="41">
        <v>1338.5</v>
      </c>
      <c r="F672" s="36">
        <v>106.44</v>
      </c>
      <c r="G672" s="39">
        <v>131.02000000000001</v>
      </c>
      <c r="H672" s="45">
        <v>159.9</v>
      </c>
      <c r="I672" s="36">
        <v>107.98</v>
      </c>
      <c r="J672" s="36">
        <v>50.85</v>
      </c>
      <c r="K672" s="46">
        <v>121.71</v>
      </c>
      <c r="L672" s="36">
        <v>95.48</v>
      </c>
      <c r="M672" s="47">
        <v>48.51</v>
      </c>
      <c r="N672" s="33">
        <v>657</v>
      </c>
      <c r="O672" s="47">
        <v>23.89</v>
      </c>
      <c r="P672" s="33">
        <v>93.2</v>
      </c>
      <c r="Q672" s="47">
        <v>53.57</v>
      </c>
      <c r="R672" s="33">
        <v>9.8699999999999992</v>
      </c>
      <c r="S672" s="33">
        <v>124.45</v>
      </c>
      <c r="T672" s="33">
        <v>44.7</v>
      </c>
      <c r="U672" s="33">
        <v>12.6</v>
      </c>
      <c r="V672" s="56">
        <v>22.81</v>
      </c>
      <c r="W672" s="38">
        <v>22.81</v>
      </c>
      <c r="X672" s="36">
        <v>10.18</v>
      </c>
      <c r="Y672" s="41">
        <v>41.98</v>
      </c>
      <c r="Z672" s="45">
        <v>79.260000000000005</v>
      </c>
      <c r="AA672" s="39">
        <v>545.9</v>
      </c>
      <c r="AB672" s="36">
        <v>193.65</v>
      </c>
      <c r="AC672" s="36">
        <v>14.41</v>
      </c>
      <c r="AD672" s="41">
        <v>26.83</v>
      </c>
      <c r="AE672" s="39">
        <v>187</v>
      </c>
      <c r="AG672" s="86">
        <v>2022</v>
      </c>
      <c r="AH672" s="86"/>
      <c r="AI672" s="87">
        <f t="shared" si="144"/>
        <v>287.9733333333333</v>
      </c>
      <c r="AJ672" s="88">
        <f t="shared" si="145"/>
        <v>378.53833333333336</v>
      </c>
      <c r="AK672" s="89">
        <f t="shared" si="146"/>
        <v>247.17000000000002</v>
      </c>
      <c r="AL672" s="90">
        <f t="shared" si="147"/>
        <v>184.94137931034481</v>
      </c>
      <c r="AN672" s="86">
        <v>2022</v>
      </c>
      <c r="AO672" s="91">
        <f t="shared" si="140"/>
        <v>1.6668210019446485E-2</v>
      </c>
      <c r="AP672" s="92">
        <f t="shared" si="141"/>
        <v>2.0900569295051491E-2</v>
      </c>
      <c r="AQ672" s="93">
        <f t="shared" si="142"/>
        <v>1.8310127789433417E-2</v>
      </c>
      <c r="AR672" s="94">
        <f t="shared" si="143"/>
        <v>1.3314563794678973E-2</v>
      </c>
      <c r="AS672" s="7">
        <f t="shared" si="148"/>
        <v>-4.0539748088752933E-3</v>
      </c>
      <c r="AU672" s="86">
        <v>2022</v>
      </c>
      <c r="AV672" s="91">
        <f t="shared" si="149"/>
        <v>-8.7317705644097982E-3</v>
      </c>
      <c r="AW672" s="92">
        <f t="shared" si="150"/>
        <v>-1.1838464349732779E-2</v>
      </c>
      <c r="AX672" s="93">
        <f t="shared" si="151"/>
        <v>-1.1379317240965312E-2</v>
      </c>
      <c r="AY672" s="94">
        <f t="shared" si="152"/>
        <v>-9.0662685662659965E-3</v>
      </c>
      <c r="AZ672" s="7">
        <f t="shared" si="153"/>
        <v>-3.5689737624302904E-3</v>
      </c>
    </row>
    <row r="673" spans="1:52" x14ac:dyDescent="0.25">
      <c r="A673" s="7">
        <v>671</v>
      </c>
      <c r="B673" s="82">
        <v>6453.79</v>
      </c>
      <c r="C673" s="43">
        <v>690</v>
      </c>
      <c r="D673" s="35">
        <v>361</v>
      </c>
      <c r="E673" s="41">
        <v>1370</v>
      </c>
      <c r="F673" s="36">
        <v>107.52</v>
      </c>
      <c r="G673" s="39">
        <v>134.22</v>
      </c>
      <c r="H673" s="45">
        <v>161.30000000000001</v>
      </c>
      <c r="I673" s="36">
        <v>109.82</v>
      </c>
      <c r="J673" s="36">
        <v>50.54</v>
      </c>
      <c r="K673" s="46">
        <v>122.95</v>
      </c>
      <c r="L673" s="36">
        <v>87.67</v>
      </c>
      <c r="M673" s="47">
        <v>49.24</v>
      </c>
      <c r="N673" s="33">
        <v>666</v>
      </c>
      <c r="O673" s="47">
        <v>24.16</v>
      </c>
      <c r="P673" s="33">
        <v>93.49</v>
      </c>
      <c r="Q673" s="47">
        <v>53.57</v>
      </c>
      <c r="R673" s="33">
        <v>9.9600000000000009</v>
      </c>
      <c r="S673" s="33">
        <v>122.8</v>
      </c>
      <c r="T673" s="33">
        <v>45.83</v>
      </c>
      <c r="U673" s="33">
        <v>12.75</v>
      </c>
      <c r="V673" s="56">
        <v>23.28</v>
      </c>
      <c r="W673" s="38">
        <v>23.28</v>
      </c>
      <c r="X673" s="36">
        <v>10.11</v>
      </c>
      <c r="Y673" s="41">
        <v>42.8</v>
      </c>
      <c r="Z673" s="45">
        <v>80.540000000000006</v>
      </c>
      <c r="AA673" s="39">
        <v>554</v>
      </c>
      <c r="AB673" s="36">
        <v>195.6</v>
      </c>
      <c r="AC673" s="36">
        <v>14.6</v>
      </c>
      <c r="AD673" s="41">
        <v>27.58</v>
      </c>
      <c r="AE673" s="39">
        <v>190.1</v>
      </c>
      <c r="AG673" s="86">
        <v>2022</v>
      </c>
      <c r="AH673" s="86"/>
      <c r="AI673" s="87">
        <f t="shared" si="144"/>
        <v>292.77333333333337</v>
      </c>
      <c r="AJ673" s="88">
        <f t="shared" si="145"/>
        <v>386.45</v>
      </c>
      <c r="AK673" s="89">
        <f t="shared" si="146"/>
        <v>251.69571428571427</v>
      </c>
      <c r="AL673" s="90">
        <f t="shared" si="147"/>
        <v>187.40379310344832</v>
      </c>
      <c r="AN673" s="86">
        <v>2022</v>
      </c>
      <c r="AO673" s="91">
        <f t="shared" si="140"/>
        <v>6.0570179433463156E-3</v>
      </c>
      <c r="AP673" s="92">
        <f t="shared" si="141"/>
        <v>6.1801871738475303E-3</v>
      </c>
      <c r="AQ673" s="93">
        <f t="shared" si="142"/>
        <v>5.6672739759462461E-3</v>
      </c>
      <c r="AR673" s="94">
        <f t="shared" si="143"/>
        <v>4.2338965648577639E-3</v>
      </c>
      <c r="AS673" s="7">
        <f t="shared" si="148"/>
        <v>7.1028031590739931E-3</v>
      </c>
      <c r="AU673" s="86">
        <v>2022</v>
      </c>
      <c r="AV673" s="91">
        <f t="shared" si="149"/>
        <v>1.6668210019446485E-2</v>
      </c>
      <c r="AW673" s="92">
        <f t="shared" si="150"/>
        <v>2.0900569295051491E-2</v>
      </c>
      <c r="AX673" s="93">
        <f t="shared" si="151"/>
        <v>1.8310127789433417E-2</v>
      </c>
      <c r="AY673" s="94">
        <f t="shared" si="152"/>
        <v>1.3314563794678973E-2</v>
      </c>
      <c r="AZ673" s="7">
        <f t="shared" si="153"/>
        <v>-4.0539748088752933E-3</v>
      </c>
    </row>
    <row r="674" spans="1:52" x14ac:dyDescent="0.25">
      <c r="A674" s="7">
        <v>672</v>
      </c>
      <c r="B674" s="82">
        <v>6499.63</v>
      </c>
      <c r="C674" s="43">
        <v>693.6</v>
      </c>
      <c r="D674" s="35">
        <v>360.3</v>
      </c>
      <c r="E674" s="41">
        <v>1379.5</v>
      </c>
      <c r="F674" s="36">
        <v>107.84</v>
      </c>
      <c r="G674" s="39">
        <v>134.04</v>
      </c>
      <c r="H674" s="45">
        <v>163.15</v>
      </c>
      <c r="I674" s="36">
        <v>109.9</v>
      </c>
      <c r="J674" s="36">
        <v>52</v>
      </c>
      <c r="K674" s="46">
        <v>122.67</v>
      </c>
      <c r="L674" s="36">
        <v>84.75</v>
      </c>
      <c r="M674" s="47">
        <v>49.56</v>
      </c>
      <c r="N674" s="33">
        <v>670</v>
      </c>
      <c r="O674" s="47">
        <v>24.26</v>
      </c>
      <c r="P674" s="33">
        <v>94.36</v>
      </c>
      <c r="Q674" s="47">
        <v>53.55</v>
      </c>
      <c r="R674" s="33">
        <v>10.039999999999999</v>
      </c>
      <c r="S674" s="33">
        <v>123.45</v>
      </c>
      <c r="T674" s="33">
        <v>45.97</v>
      </c>
      <c r="U674" s="33">
        <v>12.81</v>
      </c>
      <c r="V674" s="56">
        <v>23.35</v>
      </c>
      <c r="W674" s="38">
        <v>23.35</v>
      </c>
      <c r="X674" s="36">
        <v>10.11</v>
      </c>
      <c r="Y674" s="41">
        <v>43.03</v>
      </c>
      <c r="Z674" s="45">
        <v>80.540000000000006</v>
      </c>
      <c r="AA674" s="39">
        <v>559.70000000000005</v>
      </c>
      <c r="AB674" s="36">
        <v>194.45</v>
      </c>
      <c r="AC674" s="36">
        <v>14.68</v>
      </c>
      <c r="AD674" s="41">
        <v>26.86</v>
      </c>
      <c r="AE674" s="39">
        <v>189.9</v>
      </c>
      <c r="AG674" s="86">
        <v>2022</v>
      </c>
      <c r="AH674" s="86"/>
      <c r="AI674" s="87">
        <f t="shared" si="144"/>
        <v>294.54666666666668</v>
      </c>
      <c r="AJ674" s="88">
        <f t="shared" si="145"/>
        <v>388.83833333333337</v>
      </c>
      <c r="AK674" s="89">
        <f t="shared" si="146"/>
        <v>253.1221428571429</v>
      </c>
      <c r="AL674" s="90">
        <f t="shared" si="147"/>
        <v>188.19724137931033</v>
      </c>
      <c r="AN674" s="86">
        <v>2022</v>
      </c>
      <c r="AO674" s="91">
        <f t="shared" si="140"/>
        <v>6.2242542211761725E-4</v>
      </c>
      <c r="AP674" s="92">
        <f t="shared" si="141"/>
        <v>-5.6578783813331318E-4</v>
      </c>
      <c r="AQ674" s="93">
        <f t="shared" si="142"/>
        <v>1.8906738982579305E-4</v>
      </c>
      <c r="AR674" s="94">
        <f t="shared" si="143"/>
        <v>2.9316271263676098E-5</v>
      </c>
      <c r="AS674" s="7">
        <f t="shared" si="148"/>
        <v>6.1726590590541136E-3</v>
      </c>
      <c r="AU674" s="86">
        <v>2022</v>
      </c>
      <c r="AV674" s="91">
        <f t="shared" si="149"/>
        <v>6.0570179433463156E-3</v>
      </c>
      <c r="AW674" s="92">
        <f t="shared" si="150"/>
        <v>6.1801871738475303E-3</v>
      </c>
      <c r="AX674" s="93">
        <f t="shared" si="151"/>
        <v>5.6672739759462461E-3</v>
      </c>
      <c r="AY674" s="94">
        <f t="shared" si="152"/>
        <v>4.2338965648577639E-3</v>
      </c>
      <c r="AZ674" s="7">
        <f t="shared" si="153"/>
        <v>7.1028031590739931E-3</v>
      </c>
    </row>
    <row r="675" spans="1:52" x14ac:dyDescent="0.25">
      <c r="A675" s="7">
        <v>673</v>
      </c>
      <c r="B675" s="82">
        <v>6539.75</v>
      </c>
      <c r="C675" s="43">
        <v>694.5</v>
      </c>
      <c r="D675" s="35">
        <v>359.95</v>
      </c>
      <c r="E675" s="41">
        <v>1378</v>
      </c>
      <c r="F675" s="36">
        <v>108.42</v>
      </c>
      <c r="G675" s="39">
        <v>135.13999999999999</v>
      </c>
      <c r="H675" s="45">
        <v>162.9</v>
      </c>
      <c r="I675" s="36">
        <v>109.74</v>
      </c>
      <c r="J675" s="36">
        <v>51.93</v>
      </c>
      <c r="K675" s="46">
        <v>123.45</v>
      </c>
      <c r="L675" s="36">
        <v>85.46</v>
      </c>
      <c r="M675" s="47">
        <v>50.43</v>
      </c>
      <c r="N675" s="33">
        <v>671.5</v>
      </c>
      <c r="O675" s="47">
        <v>24.42</v>
      </c>
      <c r="P675" s="33">
        <v>94.01</v>
      </c>
      <c r="Q675" s="47">
        <v>52.7</v>
      </c>
      <c r="R675" s="33">
        <v>10.07</v>
      </c>
      <c r="S675" s="33">
        <v>121</v>
      </c>
      <c r="T675" s="33">
        <v>45.8</v>
      </c>
      <c r="U675" s="33">
        <v>12.9</v>
      </c>
      <c r="V675" s="56">
        <v>23.71</v>
      </c>
      <c r="W675" s="38">
        <v>23.71</v>
      </c>
      <c r="X675" s="36">
        <v>10.119999999999999</v>
      </c>
      <c r="Y675" s="41">
        <v>42.75</v>
      </c>
      <c r="Z675" s="45">
        <v>80.56</v>
      </c>
      <c r="AA675" s="39">
        <v>561</v>
      </c>
      <c r="AB675" s="36">
        <v>194.05</v>
      </c>
      <c r="AC675" s="36">
        <v>14.84</v>
      </c>
      <c r="AD675" s="41">
        <v>26.77</v>
      </c>
      <c r="AE675" s="39">
        <v>188.05</v>
      </c>
      <c r="AG675" s="86">
        <v>2022</v>
      </c>
      <c r="AH675" s="86"/>
      <c r="AI675" s="87">
        <f t="shared" si="144"/>
        <v>294.73</v>
      </c>
      <c r="AJ675" s="88">
        <f t="shared" si="145"/>
        <v>388.61833333333334</v>
      </c>
      <c r="AK675" s="89">
        <f t="shared" si="146"/>
        <v>253.17000000000002</v>
      </c>
      <c r="AL675" s="90">
        <f t="shared" si="147"/>
        <v>188.20275862068968</v>
      </c>
      <c r="AN675" s="86">
        <v>2022</v>
      </c>
      <c r="AO675" s="91">
        <f t="shared" si="140"/>
        <v>2.0244517581061838E-3</v>
      </c>
      <c r="AP675" s="92">
        <f t="shared" si="141"/>
        <v>5.3308516067606818E-3</v>
      </c>
      <c r="AQ675" s="93">
        <f t="shared" si="142"/>
        <v>6.3170427550095594E-3</v>
      </c>
      <c r="AR675" s="94">
        <f t="shared" si="143"/>
        <v>6.2221961640778712E-3</v>
      </c>
      <c r="AS675" s="7">
        <f t="shared" si="148"/>
        <v>-1.1116632898811785E-3</v>
      </c>
      <c r="AU675" s="86">
        <v>2022</v>
      </c>
      <c r="AV675" s="91">
        <f t="shared" si="149"/>
        <v>6.2242542211761725E-4</v>
      </c>
      <c r="AW675" s="92">
        <f t="shared" si="150"/>
        <v>-5.6578783813331318E-4</v>
      </c>
      <c r="AX675" s="93">
        <f t="shared" si="151"/>
        <v>1.8906738982579305E-4</v>
      </c>
      <c r="AY675" s="94">
        <f t="shared" si="152"/>
        <v>2.9316271263676098E-5</v>
      </c>
      <c r="AZ675" s="7">
        <f t="shared" si="153"/>
        <v>6.1726590590541136E-3</v>
      </c>
    </row>
    <row r="676" spans="1:52" x14ac:dyDescent="0.25">
      <c r="A676" s="7">
        <v>674</v>
      </c>
      <c r="B676" s="82">
        <v>6532.48</v>
      </c>
      <c r="C676" s="43">
        <v>699.5</v>
      </c>
      <c r="D676" s="35">
        <v>363.3</v>
      </c>
      <c r="E676" s="41">
        <v>1388</v>
      </c>
      <c r="F676" s="36">
        <v>108.8</v>
      </c>
      <c r="G676" s="39">
        <v>135.78</v>
      </c>
      <c r="H676" s="45">
        <v>165.15</v>
      </c>
      <c r="I676" s="36">
        <v>111.98</v>
      </c>
      <c r="J676" s="36">
        <v>50.71</v>
      </c>
      <c r="K676" s="46">
        <v>124.87</v>
      </c>
      <c r="L676" s="36">
        <v>85.12</v>
      </c>
      <c r="M676" s="47">
        <v>50.08</v>
      </c>
      <c r="N676" s="33">
        <v>676.5</v>
      </c>
      <c r="O676" s="47">
        <v>24.46</v>
      </c>
      <c r="P676" s="33">
        <v>94.48</v>
      </c>
      <c r="Q676" s="47">
        <v>53.68</v>
      </c>
      <c r="R676" s="33">
        <v>10.029999999999999</v>
      </c>
      <c r="S676" s="33">
        <v>121.45</v>
      </c>
      <c r="T676" s="33">
        <v>45.82</v>
      </c>
      <c r="U676" s="33">
        <v>12.85</v>
      </c>
      <c r="V676" s="56">
        <v>23.59</v>
      </c>
      <c r="W676" s="38">
        <v>23.59</v>
      </c>
      <c r="X676" s="36">
        <v>10.17</v>
      </c>
      <c r="Y676" s="41">
        <v>43.4</v>
      </c>
      <c r="Z676" s="45">
        <v>81.3</v>
      </c>
      <c r="AA676" s="39">
        <v>561.29999999999995</v>
      </c>
      <c r="AB676" s="36">
        <v>195.35</v>
      </c>
      <c r="AC676" s="36">
        <v>14.92</v>
      </c>
      <c r="AD676" s="41">
        <v>26.76</v>
      </c>
      <c r="AE676" s="39">
        <v>188.9</v>
      </c>
      <c r="AG676" s="86">
        <v>2022</v>
      </c>
      <c r="AH676" s="86"/>
      <c r="AI676" s="87">
        <f t="shared" si="144"/>
        <v>295.32666666666665</v>
      </c>
      <c r="AJ676" s="88">
        <f t="shared" si="145"/>
        <v>390.69</v>
      </c>
      <c r="AK676" s="89">
        <f t="shared" si="146"/>
        <v>254.76928571428579</v>
      </c>
      <c r="AL676" s="90">
        <f t="shared" si="147"/>
        <v>189.37379310344821</v>
      </c>
      <c r="AN676" s="86">
        <v>2022</v>
      </c>
      <c r="AO676" s="91">
        <f t="shared" si="140"/>
        <v>3.1716291564143689E-3</v>
      </c>
      <c r="AP676" s="92">
        <f t="shared" si="141"/>
        <v>1.7447763358843891E-3</v>
      </c>
      <c r="AQ676" s="93">
        <f t="shared" si="142"/>
        <v>4.7662170534931885E-5</v>
      </c>
      <c r="AR676" s="94">
        <f t="shared" si="143"/>
        <v>1.6715709124814735E-3</v>
      </c>
      <c r="AS676" s="7">
        <f t="shared" si="148"/>
        <v>5.5262319976487288E-3</v>
      </c>
      <c r="AU676" s="86">
        <v>2022</v>
      </c>
      <c r="AV676" s="91">
        <f t="shared" si="149"/>
        <v>2.0244517581061838E-3</v>
      </c>
      <c r="AW676" s="92">
        <f t="shared" si="150"/>
        <v>5.3308516067606818E-3</v>
      </c>
      <c r="AX676" s="93">
        <f t="shared" si="151"/>
        <v>6.3170427550095594E-3</v>
      </c>
      <c r="AY676" s="94">
        <f t="shared" si="152"/>
        <v>6.2221961640778712E-3</v>
      </c>
      <c r="AZ676" s="7">
        <f t="shared" si="153"/>
        <v>-1.1116632898811785E-3</v>
      </c>
    </row>
    <row r="677" spans="1:52" x14ac:dyDescent="0.25">
      <c r="A677" s="7">
        <v>675</v>
      </c>
      <c r="B677" s="82">
        <v>6568.58</v>
      </c>
      <c r="C677" s="43">
        <v>698.9</v>
      </c>
      <c r="D677" s="35">
        <v>362.75</v>
      </c>
      <c r="E677" s="41">
        <v>1389.5</v>
      </c>
      <c r="F677" s="36">
        <v>110.54</v>
      </c>
      <c r="G677" s="39">
        <v>136.44</v>
      </c>
      <c r="H677" s="45">
        <v>162.5</v>
      </c>
      <c r="I677" s="36">
        <v>112.46</v>
      </c>
      <c r="J677" s="36">
        <v>51.5</v>
      </c>
      <c r="K677" s="46">
        <v>123.84</v>
      </c>
      <c r="L677" s="36">
        <v>86.59</v>
      </c>
      <c r="M677" s="47">
        <v>50.13</v>
      </c>
      <c r="N677" s="33">
        <v>678.5</v>
      </c>
      <c r="O677" s="47">
        <v>24.59</v>
      </c>
      <c r="P677" s="33">
        <v>95.21</v>
      </c>
      <c r="Q677" s="47">
        <v>54.14</v>
      </c>
      <c r="R677" s="33">
        <v>10.039999999999999</v>
      </c>
      <c r="S677" s="33">
        <v>124.55</v>
      </c>
      <c r="T677" s="33">
        <v>46.08</v>
      </c>
      <c r="U677" s="33">
        <v>12.98</v>
      </c>
      <c r="V677" s="56">
        <v>23.63</v>
      </c>
      <c r="W677" s="38">
        <v>23.63</v>
      </c>
      <c r="X677" s="36">
        <v>10.3</v>
      </c>
      <c r="Y677" s="41">
        <v>42.75</v>
      </c>
      <c r="Z677" s="45">
        <v>80.98</v>
      </c>
      <c r="AA677" s="39">
        <v>564.1</v>
      </c>
      <c r="AB677" s="36">
        <v>194.05</v>
      </c>
      <c r="AC677" s="36">
        <v>14.9</v>
      </c>
      <c r="AD677" s="41">
        <v>27.19</v>
      </c>
      <c r="AE677" s="39">
        <v>188.25</v>
      </c>
      <c r="AG677" s="86">
        <v>2022</v>
      </c>
      <c r="AH677" s="86"/>
      <c r="AI677" s="87">
        <f t="shared" si="144"/>
        <v>296.26333333333332</v>
      </c>
      <c r="AJ677" s="88">
        <f t="shared" si="145"/>
        <v>391.37166666666667</v>
      </c>
      <c r="AK677" s="89">
        <f t="shared" si="146"/>
        <v>254.78142857142856</v>
      </c>
      <c r="AL677" s="90">
        <f t="shared" si="147"/>
        <v>189.69034482758622</v>
      </c>
      <c r="AN677" s="86">
        <v>2022</v>
      </c>
      <c r="AO677" s="91">
        <f t="shared" si="140"/>
        <v>-3.8029230751919184E-3</v>
      </c>
      <c r="AP677" s="92">
        <f t="shared" si="141"/>
        <v>-2.6828717800220128E-4</v>
      </c>
      <c r="AQ677" s="93">
        <f t="shared" si="142"/>
        <v>-5.91543451810239E-4</v>
      </c>
      <c r="AR677" s="94">
        <f t="shared" si="143"/>
        <v>-1.7742164180461215E-3</v>
      </c>
      <c r="AS677" s="7">
        <f t="shared" si="148"/>
        <v>-7.7018168310350405E-3</v>
      </c>
      <c r="AU677" s="86">
        <v>2022</v>
      </c>
      <c r="AV677" s="91">
        <f t="shared" si="149"/>
        <v>3.1716291564143689E-3</v>
      </c>
      <c r="AW677" s="92">
        <f t="shared" si="150"/>
        <v>1.7447763358843891E-3</v>
      </c>
      <c r="AX677" s="93">
        <f t="shared" si="151"/>
        <v>4.7662170534931885E-5</v>
      </c>
      <c r="AY677" s="94">
        <f t="shared" si="152"/>
        <v>1.6715709124814735E-3</v>
      </c>
      <c r="AZ677" s="7">
        <f t="shared" si="153"/>
        <v>5.5262319976487288E-3</v>
      </c>
    </row>
    <row r="678" spans="1:52" x14ac:dyDescent="0.25">
      <c r="A678" s="7">
        <v>676</v>
      </c>
      <c r="B678" s="82">
        <v>6517.99</v>
      </c>
      <c r="C678" s="43">
        <v>700.4</v>
      </c>
      <c r="D678" s="35">
        <v>364.5</v>
      </c>
      <c r="E678" s="41">
        <v>1393.5</v>
      </c>
      <c r="F678" s="36">
        <v>108.14</v>
      </c>
      <c r="G678" s="39">
        <v>135.46</v>
      </c>
      <c r="H678" s="45">
        <v>162.30000000000001</v>
      </c>
      <c r="I678" s="36">
        <v>111.62</v>
      </c>
      <c r="J678" s="36">
        <v>51.54</v>
      </c>
      <c r="K678" s="46">
        <v>123.18</v>
      </c>
      <c r="L678" s="36">
        <v>81.67</v>
      </c>
      <c r="M678" s="47">
        <v>49.48</v>
      </c>
      <c r="N678" s="33">
        <v>678.5</v>
      </c>
      <c r="O678" s="47">
        <v>24.45</v>
      </c>
      <c r="P678" s="33">
        <v>94.17</v>
      </c>
      <c r="Q678" s="47">
        <v>54.09</v>
      </c>
      <c r="R678" s="33">
        <v>9.9</v>
      </c>
      <c r="S678" s="33">
        <v>125.75</v>
      </c>
      <c r="T678" s="33">
        <v>44.66</v>
      </c>
      <c r="U678" s="33">
        <v>12.95</v>
      </c>
      <c r="V678" s="56">
        <v>23.29</v>
      </c>
      <c r="W678" s="38">
        <v>23.29</v>
      </c>
      <c r="X678" s="36">
        <v>10.33</v>
      </c>
      <c r="Y678" s="41">
        <v>42.51</v>
      </c>
      <c r="Z678" s="45">
        <v>80.040000000000006</v>
      </c>
      <c r="AA678" s="39">
        <v>563.5</v>
      </c>
      <c r="AB678" s="36">
        <v>194.7</v>
      </c>
      <c r="AC678" s="36">
        <v>14.71</v>
      </c>
      <c r="AD678" s="41">
        <v>26.18</v>
      </c>
      <c r="AE678" s="39">
        <v>186.45</v>
      </c>
      <c r="AG678" s="86">
        <v>2022</v>
      </c>
      <c r="AH678" s="86"/>
      <c r="AI678" s="87">
        <f t="shared" si="144"/>
        <v>295.13666666666671</v>
      </c>
      <c r="AJ678" s="88">
        <f t="shared" si="145"/>
        <v>391.26666666666665</v>
      </c>
      <c r="AK678" s="89">
        <f t="shared" si="146"/>
        <v>254.63071428571428</v>
      </c>
      <c r="AL678" s="90">
        <f t="shared" si="147"/>
        <v>189.35379310344828</v>
      </c>
      <c r="AN678" s="86">
        <v>2022</v>
      </c>
      <c r="AO678" s="91">
        <f t="shared" si="140"/>
        <v>1.5924825786920642E-3</v>
      </c>
      <c r="AP678" s="92">
        <f t="shared" si="141"/>
        <v>6.7302777304482433E-3</v>
      </c>
      <c r="AQ678" s="93">
        <f t="shared" si="142"/>
        <v>6.4182583741721035E-3</v>
      </c>
      <c r="AR678" s="94">
        <f t="shared" si="143"/>
        <v>4.9769998142502421E-3</v>
      </c>
      <c r="AS678" s="7">
        <f t="shared" si="148"/>
        <v>2.4240601780609164E-4</v>
      </c>
      <c r="AU678" s="86">
        <v>2022</v>
      </c>
      <c r="AV678" s="91">
        <f t="shared" si="149"/>
        <v>-3.8029230751919184E-3</v>
      </c>
      <c r="AW678" s="92">
        <f t="shared" si="150"/>
        <v>-2.6828717800220128E-4</v>
      </c>
      <c r="AX678" s="93">
        <f t="shared" si="151"/>
        <v>-5.91543451810239E-4</v>
      </c>
      <c r="AY678" s="94">
        <f t="shared" si="152"/>
        <v>-1.7742164180461215E-3</v>
      </c>
      <c r="AZ678" s="7">
        <f t="shared" si="153"/>
        <v>-7.7018168310350405E-3</v>
      </c>
    </row>
    <row r="679" spans="1:52" x14ac:dyDescent="0.25">
      <c r="A679" s="7">
        <v>677</v>
      </c>
      <c r="B679" s="82">
        <v>6519.57</v>
      </c>
      <c r="C679" s="43">
        <v>706.9</v>
      </c>
      <c r="D679" s="35">
        <v>363.8</v>
      </c>
      <c r="E679" s="41">
        <v>1407.5</v>
      </c>
      <c r="F679" s="36">
        <v>108.66</v>
      </c>
      <c r="G679" s="39">
        <v>136.82</v>
      </c>
      <c r="H679" s="45">
        <v>162.55000000000001</v>
      </c>
      <c r="I679" s="36">
        <v>111.58</v>
      </c>
      <c r="J679" s="36">
        <v>52.8</v>
      </c>
      <c r="K679" s="46">
        <v>124.02</v>
      </c>
      <c r="L679" s="36">
        <v>81.72</v>
      </c>
      <c r="M679" s="47">
        <v>49.03</v>
      </c>
      <c r="N679" s="33">
        <v>684</v>
      </c>
      <c r="O679" s="47">
        <v>24.38</v>
      </c>
      <c r="P679" s="33">
        <v>94.31</v>
      </c>
      <c r="Q679" s="47">
        <v>53.68</v>
      </c>
      <c r="R679" s="33">
        <v>9.7899999999999991</v>
      </c>
      <c r="S679" s="33">
        <v>124.65</v>
      </c>
      <c r="T679" s="33">
        <v>43.5</v>
      </c>
      <c r="U679" s="33">
        <v>12.92</v>
      </c>
      <c r="V679" s="56">
        <v>23.19</v>
      </c>
      <c r="W679" s="38">
        <v>23.19</v>
      </c>
      <c r="X679" s="36">
        <v>10.33</v>
      </c>
      <c r="Y679" s="41">
        <v>42.84</v>
      </c>
      <c r="Z679" s="45">
        <v>80.56</v>
      </c>
      <c r="AA679" s="39">
        <v>562.70000000000005</v>
      </c>
      <c r="AB679" s="36">
        <v>194.75</v>
      </c>
      <c r="AC679" s="36">
        <v>14.88</v>
      </c>
      <c r="AD679" s="41">
        <v>26.24</v>
      </c>
      <c r="AE679" s="39">
        <v>187.3</v>
      </c>
      <c r="AG679" s="86">
        <v>2022</v>
      </c>
      <c r="AH679" s="86"/>
      <c r="AI679" s="87">
        <f t="shared" si="144"/>
        <v>295.60666666666663</v>
      </c>
      <c r="AJ679" s="88">
        <f t="shared" si="145"/>
        <v>393.90000000000003</v>
      </c>
      <c r="AK679" s="89">
        <f t="shared" si="146"/>
        <v>256.26499999999999</v>
      </c>
      <c r="AL679" s="90">
        <f t="shared" si="147"/>
        <v>190.29620689655172</v>
      </c>
      <c r="AN679" s="86">
        <v>2022</v>
      </c>
      <c r="AO679" s="91">
        <f t="shared" si="140"/>
        <v>-9.0435488599714363E-3</v>
      </c>
      <c r="AP679" s="92">
        <f t="shared" si="141"/>
        <v>-8.3650672759585498E-3</v>
      </c>
      <c r="AQ679" s="93">
        <f t="shared" si="142"/>
        <v>-9.0893634100859457E-3</v>
      </c>
      <c r="AR679" s="94">
        <f t="shared" si="143"/>
        <v>-9.0494129841136028E-3</v>
      </c>
      <c r="AS679" s="7">
        <f t="shared" si="148"/>
        <v>-4.8423438969134027E-3</v>
      </c>
      <c r="AU679" s="86">
        <v>2022</v>
      </c>
      <c r="AV679" s="91">
        <f t="shared" si="149"/>
        <v>1.5924825786920642E-3</v>
      </c>
      <c r="AW679" s="92">
        <f t="shared" si="150"/>
        <v>6.7302777304482433E-3</v>
      </c>
      <c r="AX679" s="93">
        <f t="shared" si="151"/>
        <v>6.4182583741721035E-3</v>
      </c>
      <c r="AY679" s="94">
        <f t="shared" si="152"/>
        <v>4.9769998142502421E-3</v>
      </c>
      <c r="AZ679" s="7">
        <f t="shared" si="153"/>
        <v>2.4240601780609164E-4</v>
      </c>
    </row>
    <row r="680" spans="1:52" x14ac:dyDescent="0.25">
      <c r="A680" s="7">
        <v>678</v>
      </c>
      <c r="B680" s="82">
        <v>6488</v>
      </c>
      <c r="C680" s="43">
        <v>698.3</v>
      </c>
      <c r="D680" s="35">
        <v>362.15</v>
      </c>
      <c r="E680" s="41">
        <v>1396.5</v>
      </c>
      <c r="F680" s="36">
        <v>106.24</v>
      </c>
      <c r="G680" s="39">
        <v>134.5</v>
      </c>
      <c r="H680" s="45">
        <v>161.69999999999999</v>
      </c>
      <c r="I680" s="36">
        <v>109.92</v>
      </c>
      <c r="J680" s="36">
        <v>52.69</v>
      </c>
      <c r="K680" s="46">
        <v>124.09</v>
      </c>
      <c r="L680" s="36">
        <v>81.66</v>
      </c>
      <c r="M680" s="47">
        <v>47.66</v>
      </c>
      <c r="N680" s="33">
        <v>673.5</v>
      </c>
      <c r="O680" s="47">
        <v>24.26</v>
      </c>
      <c r="P680" s="33">
        <v>93.79</v>
      </c>
      <c r="Q680" s="47">
        <v>53.65</v>
      </c>
      <c r="R680" s="33">
        <v>9.58</v>
      </c>
      <c r="S680" s="33">
        <v>125.1</v>
      </c>
      <c r="T680" s="33">
        <v>43.23</v>
      </c>
      <c r="U680" s="33">
        <v>12.94</v>
      </c>
      <c r="V680" s="56">
        <v>22.53</v>
      </c>
      <c r="W680" s="38">
        <v>22.53</v>
      </c>
      <c r="X680" s="36">
        <v>10.38</v>
      </c>
      <c r="Y680" s="41">
        <v>42.53</v>
      </c>
      <c r="Z680" s="45">
        <v>79.28</v>
      </c>
      <c r="AA680" s="39">
        <v>558.1</v>
      </c>
      <c r="AB680" s="36">
        <v>195.4</v>
      </c>
      <c r="AC680" s="36">
        <v>14.44</v>
      </c>
      <c r="AD680" s="41">
        <v>25.8</v>
      </c>
      <c r="AE680" s="39">
        <v>186.2</v>
      </c>
      <c r="AG680" s="86">
        <v>2022</v>
      </c>
      <c r="AH680" s="86"/>
      <c r="AI680" s="87">
        <f t="shared" si="144"/>
        <v>292.93333333333334</v>
      </c>
      <c r="AJ680" s="88">
        <f t="shared" si="145"/>
        <v>390.60499999999996</v>
      </c>
      <c r="AK680" s="89">
        <f t="shared" si="146"/>
        <v>253.93571428571431</v>
      </c>
      <c r="AL680" s="90">
        <f t="shared" si="147"/>
        <v>188.5741379310345</v>
      </c>
      <c r="AN680" s="86">
        <v>2022</v>
      </c>
      <c r="AO680" s="91">
        <f t="shared" si="140"/>
        <v>-3.2851615839781523E-2</v>
      </c>
      <c r="AP680" s="92">
        <f t="shared" si="141"/>
        <v>-2.1424030243681828E-2</v>
      </c>
      <c r="AQ680" s="93">
        <f t="shared" si="142"/>
        <v>-2.271666057213588E-2</v>
      </c>
      <c r="AR680" s="94">
        <f t="shared" si="143"/>
        <v>-1.9299095754893757E-2</v>
      </c>
      <c r="AS680" s="7">
        <f t="shared" si="148"/>
        <v>-2.0812268803945707E-2</v>
      </c>
      <c r="AU680" s="86">
        <v>2022</v>
      </c>
      <c r="AV680" s="91">
        <f t="shared" si="149"/>
        <v>-9.0435488599714363E-3</v>
      </c>
      <c r="AW680" s="92">
        <f t="shared" si="150"/>
        <v>-8.3650672759585498E-3</v>
      </c>
      <c r="AX680" s="93">
        <f t="shared" si="151"/>
        <v>-9.0893634100859457E-3</v>
      </c>
      <c r="AY680" s="94">
        <f t="shared" si="152"/>
        <v>-9.0494129841136028E-3</v>
      </c>
      <c r="AZ680" s="7">
        <f t="shared" si="153"/>
        <v>-4.8423438969134027E-3</v>
      </c>
    </row>
    <row r="681" spans="1:52" x14ac:dyDescent="0.25">
      <c r="A681" s="7">
        <v>679</v>
      </c>
      <c r="B681" s="82">
        <v>6352.97</v>
      </c>
      <c r="C681" s="43">
        <v>682.6</v>
      </c>
      <c r="D681" s="35">
        <v>361.9</v>
      </c>
      <c r="E681" s="41">
        <v>1378</v>
      </c>
      <c r="F681" s="36">
        <v>103.24</v>
      </c>
      <c r="G681" s="39">
        <v>128.58000000000001</v>
      </c>
      <c r="H681" s="45">
        <v>156.5</v>
      </c>
      <c r="I681" s="36">
        <v>107.84</v>
      </c>
      <c r="J681" s="36">
        <v>53.04</v>
      </c>
      <c r="K681" s="46">
        <v>120.04</v>
      </c>
      <c r="L681" s="36">
        <v>82.98</v>
      </c>
      <c r="M681" s="47">
        <v>46.48</v>
      </c>
      <c r="N681" s="33">
        <v>658</v>
      </c>
      <c r="O681" s="47">
        <v>23.78</v>
      </c>
      <c r="P681" s="33">
        <v>92.27</v>
      </c>
      <c r="Q681" s="47">
        <v>53.23</v>
      </c>
      <c r="R681" s="33">
        <v>9.33</v>
      </c>
      <c r="S681" s="33">
        <v>125.2</v>
      </c>
      <c r="T681" s="33">
        <v>41.75</v>
      </c>
      <c r="U681" s="33">
        <v>12.91</v>
      </c>
      <c r="V681" s="56">
        <v>21.85</v>
      </c>
      <c r="W681" s="38">
        <v>21.85</v>
      </c>
      <c r="X681" s="36">
        <v>10.35</v>
      </c>
      <c r="Y681" s="41">
        <v>40.53</v>
      </c>
      <c r="Z681" s="45">
        <v>76.44</v>
      </c>
      <c r="AA681" s="39">
        <v>540.5</v>
      </c>
      <c r="AB681" s="36">
        <v>194.25</v>
      </c>
      <c r="AC681" s="36">
        <v>13.86</v>
      </c>
      <c r="AD681" s="41">
        <v>24.96</v>
      </c>
      <c r="AE681" s="39">
        <v>180.85</v>
      </c>
      <c r="AG681" s="86">
        <v>2022</v>
      </c>
      <c r="AH681" s="86"/>
      <c r="AI681" s="87">
        <f t="shared" si="144"/>
        <v>283.31</v>
      </c>
      <c r="AJ681" s="88">
        <f t="shared" si="145"/>
        <v>382.23666666666662</v>
      </c>
      <c r="AK681" s="89">
        <f t="shared" si="146"/>
        <v>248.16714285714286</v>
      </c>
      <c r="AL681" s="90">
        <f t="shared" si="147"/>
        <v>184.93482758620692</v>
      </c>
      <c r="AN681" s="86">
        <v>2022</v>
      </c>
      <c r="AO681" s="91">
        <f t="shared" si="140"/>
        <v>-3.0237784288118432E-3</v>
      </c>
      <c r="AP681" s="92">
        <f t="shared" si="141"/>
        <v>-7.9183054128767767E-3</v>
      </c>
      <c r="AQ681" s="93">
        <f t="shared" si="142"/>
        <v>-6.8012917561322619E-3</v>
      </c>
      <c r="AR681" s="94">
        <f t="shared" si="143"/>
        <v>-7.4024213562651391E-3</v>
      </c>
      <c r="AS681" s="7">
        <f t="shared" si="148"/>
        <v>-3.4314659127935724E-3</v>
      </c>
      <c r="AU681" s="86">
        <v>2022</v>
      </c>
      <c r="AV681" s="91">
        <f t="shared" si="149"/>
        <v>-3.2851615839781523E-2</v>
      </c>
      <c r="AW681" s="92">
        <f t="shared" si="150"/>
        <v>-2.1424030243681828E-2</v>
      </c>
      <c r="AX681" s="93">
        <f t="shared" si="151"/>
        <v>-2.271666057213588E-2</v>
      </c>
      <c r="AY681" s="94">
        <f t="shared" si="152"/>
        <v>-1.9299095754893757E-2</v>
      </c>
      <c r="AZ681" s="7">
        <f t="shared" si="153"/>
        <v>-2.0812268803945707E-2</v>
      </c>
    </row>
    <row r="682" spans="1:52" x14ac:dyDescent="0.25">
      <c r="A682" s="7">
        <v>680</v>
      </c>
      <c r="B682" s="82">
        <v>6331.17</v>
      </c>
      <c r="C682" s="43">
        <v>679.8</v>
      </c>
      <c r="D682" s="35">
        <v>354.1</v>
      </c>
      <c r="E682" s="41">
        <v>1363.5</v>
      </c>
      <c r="F682" s="36">
        <v>102.88</v>
      </c>
      <c r="G682" s="39">
        <v>128.06</v>
      </c>
      <c r="H682" s="45">
        <v>155.05000000000001</v>
      </c>
      <c r="I682" s="36">
        <v>107.02</v>
      </c>
      <c r="J682" s="36">
        <v>54.76</v>
      </c>
      <c r="K682" s="46">
        <v>119.09</v>
      </c>
      <c r="L682" s="36">
        <v>81.5</v>
      </c>
      <c r="M682" s="47">
        <v>46.63</v>
      </c>
      <c r="N682" s="33">
        <v>654.5</v>
      </c>
      <c r="O682" s="47">
        <v>23.8</v>
      </c>
      <c r="P682" s="33">
        <v>92.64</v>
      </c>
      <c r="Q682" s="47">
        <v>52.95</v>
      </c>
      <c r="R682" s="33">
        <v>9.36</v>
      </c>
      <c r="S682" s="33">
        <v>124.55</v>
      </c>
      <c r="T682" s="33">
        <v>41.73</v>
      </c>
      <c r="U682" s="33">
        <v>12.93</v>
      </c>
      <c r="V682" s="56">
        <v>21.95</v>
      </c>
      <c r="W682" s="38">
        <v>21.95</v>
      </c>
      <c r="X682" s="36">
        <v>10.3</v>
      </c>
      <c r="Y682" s="41">
        <v>39.549999999999997</v>
      </c>
      <c r="Z682" s="45">
        <v>76.180000000000007</v>
      </c>
      <c r="AA682" s="39">
        <v>538.70000000000005</v>
      </c>
      <c r="AB682" s="36">
        <v>190.45</v>
      </c>
      <c r="AC682" s="36">
        <v>14.03</v>
      </c>
      <c r="AD682" s="41">
        <v>24.85</v>
      </c>
      <c r="AE682" s="39">
        <v>180.6</v>
      </c>
      <c r="AG682" s="86">
        <v>2022</v>
      </c>
      <c r="AH682" s="86"/>
      <c r="AI682" s="87">
        <f t="shared" si="144"/>
        <v>282.45333333333332</v>
      </c>
      <c r="AJ682" s="88">
        <f t="shared" si="145"/>
        <v>379.21</v>
      </c>
      <c r="AK682" s="89">
        <f t="shared" si="146"/>
        <v>246.47928571428568</v>
      </c>
      <c r="AL682" s="90">
        <f t="shared" si="147"/>
        <v>183.56586206896557</v>
      </c>
      <c r="AN682" s="86">
        <v>2022</v>
      </c>
      <c r="AO682" s="91">
        <f t="shared" si="140"/>
        <v>9.5118957703927524E-3</v>
      </c>
      <c r="AP682" s="92">
        <f t="shared" si="141"/>
        <v>1.7369443492172416E-2</v>
      </c>
      <c r="AQ682" s="93">
        <f t="shared" si="142"/>
        <v>1.4623077569543869E-2</v>
      </c>
      <c r="AR682" s="94">
        <f t="shared" si="143"/>
        <v>1.2275965969180944E-2</v>
      </c>
      <c r="AS682" s="7">
        <f t="shared" si="148"/>
        <v>-1.8116714604094117E-3</v>
      </c>
      <c r="AU682" s="86">
        <v>2022</v>
      </c>
      <c r="AV682" s="91">
        <f t="shared" si="149"/>
        <v>-3.0237784288118432E-3</v>
      </c>
      <c r="AW682" s="92">
        <f t="shared" si="150"/>
        <v>-7.9183054128767767E-3</v>
      </c>
      <c r="AX682" s="93">
        <f t="shared" si="151"/>
        <v>-6.8012917561322619E-3</v>
      </c>
      <c r="AY682" s="94">
        <f t="shared" si="152"/>
        <v>-7.4024213562651391E-3</v>
      </c>
      <c r="AZ682" s="7">
        <f t="shared" si="153"/>
        <v>-3.4314659127935724E-3</v>
      </c>
    </row>
    <row r="683" spans="1:52" x14ac:dyDescent="0.25">
      <c r="A683" s="7">
        <v>681</v>
      </c>
      <c r="B683" s="82">
        <v>6319.7</v>
      </c>
      <c r="C683" s="43">
        <v>686.8</v>
      </c>
      <c r="D683" s="35">
        <v>360.65</v>
      </c>
      <c r="E683" s="41">
        <v>1394</v>
      </c>
      <c r="F683" s="36">
        <v>103.32</v>
      </c>
      <c r="G683" s="39">
        <v>129.41999999999999</v>
      </c>
      <c r="H683" s="45">
        <v>157.75</v>
      </c>
      <c r="I683" s="36">
        <v>107.4</v>
      </c>
      <c r="J683" s="36">
        <v>53.64</v>
      </c>
      <c r="K683" s="46">
        <v>120.24</v>
      </c>
      <c r="L683" s="36">
        <v>81.349999999999994</v>
      </c>
      <c r="M683" s="47">
        <v>46.66</v>
      </c>
      <c r="N683" s="33">
        <v>662</v>
      </c>
      <c r="O683" s="47">
        <v>23.67</v>
      </c>
      <c r="P683" s="33">
        <v>92.92</v>
      </c>
      <c r="Q683" s="47">
        <v>53.51</v>
      </c>
      <c r="R683" s="33">
        <v>9.31</v>
      </c>
      <c r="S683" s="33">
        <v>123.7</v>
      </c>
      <c r="T683" s="33">
        <v>41.47</v>
      </c>
      <c r="U683" s="33">
        <v>12.95</v>
      </c>
      <c r="V683" s="56">
        <v>21.94</v>
      </c>
      <c r="W683" s="38">
        <v>21.94</v>
      </c>
      <c r="X683" s="36">
        <v>10.17</v>
      </c>
      <c r="Y683" s="41">
        <v>40.32</v>
      </c>
      <c r="Z683" s="45">
        <v>75.819999999999993</v>
      </c>
      <c r="AA683" s="39">
        <v>543.6</v>
      </c>
      <c r="AB683" s="36">
        <v>192.6</v>
      </c>
      <c r="AC683" s="36">
        <v>14.17</v>
      </c>
      <c r="AD683" s="41">
        <v>25.04</v>
      </c>
      <c r="AE683" s="39">
        <v>182.4</v>
      </c>
      <c r="AG683" s="86">
        <v>2022</v>
      </c>
      <c r="AH683" s="86"/>
      <c r="AI683" s="87">
        <f t="shared" si="144"/>
        <v>285.14</v>
      </c>
      <c r="AJ683" s="88">
        <f t="shared" si="145"/>
        <v>385.79666666666668</v>
      </c>
      <c r="AK683" s="89">
        <f t="shared" si="146"/>
        <v>250.08357142857145</v>
      </c>
      <c r="AL683" s="90">
        <f t="shared" si="147"/>
        <v>185.81931034482756</v>
      </c>
      <c r="AN683" s="86">
        <v>2022</v>
      </c>
      <c r="AO683" s="91">
        <f t="shared" si="140"/>
        <v>-2.513385237660939E-3</v>
      </c>
      <c r="AP683" s="92">
        <f t="shared" si="141"/>
        <v>-3.4646921089694091E-3</v>
      </c>
      <c r="AQ683" s="93">
        <f t="shared" si="142"/>
        <v>-2.4905960007654011E-3</v>
      </c>
      <c r="AR683" s="94">
        <f t="shared" si="143"/>
        <v>-2.1897430948864325E-3</v>
      </c>
      <c r="AS683" s="7">
        <f t="shared" si="148"/>
        <v>6.6189850784056092E-3</v>
      </c>
      <c r="AU683" s="86">
        <v>2022</v>
      </c>
      <c r="AV683" s="91">
        <f t="shared" si="149"/>
        <v>9.5118957703927524E-3</v>
      </c>
      <c r="AW683" s="92">
        <f t="shared" si="150"/>
        <v>1.7369443492172416E-2</v>
      </c>
      <c r="AX683" s="93">
        <f t="shared" si="151"/>
        <v>1.4623077569543869E-2</v>
      </c>
      <c r="AY683" s="94">
        <f t="shared" si="152"/>
        <v>1.2275965969180944E-2</v>
      </c>
      <c r="AZ683" s="7">
        <f t="shared" si="153"/>
        <v>-1.8116714604094117E-3</v>
      </c>
    </row>
    <row r="684" spans="1:52" x14ac:dyDescent="0.25">
      <c r="A684" s="7">
        <v>682</v>
      </c>
      <c r="B684" s="82">
        <v>6361.53</v>
      </c>
      <c r="C684" s="43">
        <v>687.7</v>
      </c>
      <c r="D684" s="35">
        <v>359.55</v>
      </c>
      <c r="E684" s="41">
        <v>1388</v>
      </c>
      <c r="F684" s="36">
        <v>103.9</v>
      </c>
      <c r="G684" s="39">
        <v>127.32</v>
      </c>
      <c r="H684" s="45">
        <v>157.15</v>
      </c>
      <c r="I684" s="36">
        <v>107.1</v>
      </c>
      <c r="J684" s="36">
        <v>54.04</v>
      </c>
      <c r="K684" s="46">
        <v>120.09</v>
      </c>
      <c r="L684" s="36">
        <v>80.45</v>
      </c>
      <c r="M684" s="47">
        <v>46.64</v>
      </c>
      <c r="N684" s="33">
        <v>660.5</v>
      </c>
      <c r="O684" s="47">
        <v>23.62</v>
      </c>
      <c r="P684" s="33">
        <v>93.07</v>
      </c>
      <c r="Q684" s="47">
        <v>53.39</v>
      </c>
      <c r="R684" s="33">
        <v>9.2899999999999991</v>
      </c>
      <c r="S684" s="33">
        <v>124.85</v>
      </c>
      <c r="T684" s="33">
        <v>41.52</v>
      </c>
      <c r="U684" s="33">
        <v>12.91</v>
      </c>
      <c r="V684" s="56">
        <v>21.84</v>
      </c>
      <c r="W684" s="38">
        <v>21.84</v>
      </c>
      <c r="X684" s="36">
        <v>10.15</v>
      </c>
      <c r="Y684" s="41">
        <v>40.51</v>
      </c>
      <c r="Z684" s="45">
        <v>75.260000000000005</v>
      </c>
      <c r="AA684" s="39">
        <v>543.5</v>
      </c>
      <c r="AB684" s="36">
        <v>191.25</v>
      </c>
      <c r="AC684" s="36">
        <v>14.09</v>
      </c>
      <c r="AD684" s="41">
        <v>24.98</v>
      </c>
      <c r="AE684" s="39">
        <v>182.45</v>
      </c>
      <c r="AG684" s="86">
        <v>2022</v>
      </c>
      <c r="AH684" s="86"/>
      <c r="AI684" s="87">
        <f t="shared" si="144"/>
        <v>284.42333333333335</v>
      </c>
      <c r="AJ684" s="88">
        <f t="shared" si="145"/>
        <v>384.46</v>
      </c>
      <c r="AK684" s="89">
        <f t="shared" si="146"/>
        <v>249.46071428571432</v>
      </c>
      <c r="AL684" s="90">
        <f t="shared" si="147"/>
        <v>185.41241379310341</v>
      </c>
      <c r="AN684" s="86">
        <v>2022</v>
      </c>
      <c r="AO684" s="91">
        <f t="shared" si="140"/>
        <v>-2.4927631347639194E-2</v>
      </c>
      <c r="AP684" s="92">
        <f t="shared" si="141"/>
        <v>-3.2266035478333177E-2</v>
      </c>
      <c r="AQ684" s="93">
        <f t="shared" si="142"/>
        <v>-2.9810018754742453E-2</v>
      </c>
      <c r="AR684" s="94">
        <f t="shared" si="143"/>
        <v>-2.6141165268106763E-2</v>
      </c>
      <c r="AS684" s="7">
        <f t="shared" si="148"/>
        <v>-1.7124811169639945E-2</v>
      </c>
      <c r="AU684" s="86">
        <v>2022</v>
      </c>
      <c r="AV684" s="91">
        <f t="shared" si="149"/>
        <v>-2.513385237660939E-3</v>
      </c>
      <c r="AW684" s="92">
        <f t="shared" si="150"/>
        <v>-3.4646921089694091E-3</v>
      </c>
      <c r="AX684" s="93">
        <f t="shared" si="151"/>
        <v>-2.4905960007654011E-3</v>
      </c>
      <c r="AY684" s="94">
        <f t="shared" si="152"/>
        <v>-2.1897430948864325E-3</v>
      </c>
      <c r="AZ684" s="7">
        <f t="shared" si="153"/>
        <v>6.6189850784056092E-3</v>
      </c>
    </row>
    <row r="685" spans="1:52" x14ac:dyDescent="0.25">
      <c r="A685" s="7">
        <v>683</v>
      </c>
      <c r="B685" s="82">
        <v>6252.59</v>
      </c>
      <c r="C685" s="43">
        <v>669</v>
      </c>
      <c r="D685" s="35">
        <v>352.75</v>
      </c>
      <c r="E685" s="41">
        <v>1336.5</v>
      </c>
      <c r="F685" s="36">
        <v>101.92</v>
      </c>
      <c r="G685" s="39">
        <v>124.7</v>
      </c>
      <c r="H685" s="45">
        <v>151.9</v>
      </c>
      <c r="I685" s="36">
        <v>104.8</v>
      </c>
      <c r="J685" s="36">
        <v>53.96</v>
      </c>
      <c r="K685" s="46">
        <v>117.85</v>
      </c>
      <c r="L685" s="36">
        <v>81.89</v>
      </c>
      <c r="M685" s="47">
        <v>45.85</v>
      </c>
      <c r="N685" s="33">
        <v>641</v>
      </c>
      <c r="O685" s="47">
        <v>23.43</v>
      </c>
      <c r="P685" s="33">
        <v>91.95</v>
      </c>
      <c r="Q685" s="47">
        <v>52.42</v>
      </c>
      <c r="R685" s="33">
        <v>9.1199999999999992</v>
      </c>
      <c r="S685" s="33">
        <v>123.9</v>
      </c>
      <c r="T685" s="33">
        <v>40.799999999999997</v>
      </c>
      <c r="U685" s="33">
        <v>12.75</v>
      </c>
      <c r="V685" s="56">
        <v>21.6</v>
      </c>
      <c r="W685" s="38">
        <v>21.6</v>
      </c>
      <c r="X685" s="36">
        <v>10.029999999999999</v>
      </c>
      <c r="Y685" s="41">
        <v>39.56</v>
      </c>
      <c r="Z685" s="45">
        <v>73.959999999999994</v>
      </c>
      <c r="AA685" s="39">
        <v>528.9</v>
      </c>
      <c r="AB685" s="36">
        <v>187.85</v>
      </c>
      <c r="AC685" s="36">
        <v>13.74</v>
      </c>
      <c r="AD685" s="41">
        <v>24.27</v>
      </c>
      <c r="AE685" s="39">
        <v>178.4</v>
      </c>
      <c r="AG685" s="86">
        <v>2022</v>
      </c>
      <c r="AH685" s="86"/>
      <c r="AI685" s="87">
        <f t="shared" si="144"/>
        <v>277.33333333333331</v>
      </c>
      <c r="AJ685" s="88">
        <f t="shared" si="145"/>
        <v>372.05500000000001</v>
      </c>
      <c r="AK685" s="89">
        <f t="shared" si="146"/>
        <v>242.02428571428572</v>
      </c>
      <c r="AL685" s="90">
        <f t="shared" si="147"/>
        <v>180.5655172413793</v>
      </c>
      <c r="AN685" s="86">
        <v>2022</v>
      </c>
      <c r="AO685" s="91">
        <f t="shared" si="140"/>
        <v>-2.1826923076922904E-2</v>
      </c>
      <c r="AP685" s="92">
        <f t="shared" si="141"/>
        <v>-1.5759318738716974E-2</v>
      </c>
      <c r="AQ685" s="93">
        <f t="shared" si="142"/>
        <v>-1.3457917446301296E-2</v>
      </c>
      <c r="AR685" s="94">
        <f t="shared" si="143"/>
        <v>-1.3091054923229687E-2</v>
      </c>
      <c r="AS685" s="7">
        <f t="shared" si="148"/>
        <v>-1.5857428681554452E-2</v>
      </c>
      <c r="AU685" s="86">
        <v>2022</v>
      </c>
      <c r="AV685" s="91">
        <f t="shared" si="149"/>
        <v>-2.4927631347639194E-2</v>
      </c>
      <c r="AW685" s="92">
        <f t="shared" si="150"/>
        <v>-3.2266035478333177E-2</v>
      </c>
      <c r="AX685" s="93">
        <f t="shared" si="151"/>
        <v>-2.9810018754742453E-2</v>
      </c>
      <c r="AY685" s="94">
        <f t="shared" si="152"/>
        <v>-2.6141165268106763E-2</v>
      </c>
      <c r="AZ685" s="7">
        <f t="shared" si="153"/>
        <v>-1.7124811169639945E-2</v>
      </c>
    </row>
    <row r="686" spans="1:52" x14ac:dyDescent="0.25">
      <c r="A686" s="7">
        <v>684</v>
      </c>
      <c r="B686" s="82">
        <v>6153.44</v>
      </c>
      <c r="C686" s="43">
        <v>662.9</v>
      </c>
      <c r="D686" s="35">
        <v>346.85</v>
      </c>
      <c r="E686" s="41">
        <v>1320.5</v>
      </c>
      <c r="F686" s="36">
        <v>100.38</v>
      </c>
      <c r="G686" s="39">
        <v>122.24</v>
      </c>
      <c r="H686" s="45">
        <v>150.44999999999999</v>
      </c>
      <c r="I686" s="36">
        <v>103.4</v>
      </c>
      <c r="J686" s="36">
        <v>54.4</v>
      </c>
      <c r="K686" s="46">
        <v>116.58</v>
      </c>
      <c r="L686" s="36">
        <v>81.41</v>
      </c>
      <c r="M686" s="47">
        <v>45.76</v>
      </c>
      <c r="N686" s="33">
        <v>632</v>
      </c>
      <c r="O686" s="47">
        <v>23.3</v>
      </c>
      <c r="P686" s="33">
        <v>91.78</v>
      </c>
      <c r="Q686" s="47">
        <v>52.37</v>
      </c>
      <c r="R686" s="33">
        <v>9.11</v>
      </c>
      <c r="S686" s="33">
        <v>121.9</v>
      </c>
      <c r="T686" s="33">
        <v>40.56</v>
      </c>
      <c r="U686" s="33">
        <v>12.2</v>
      </c>
      <c r="V686" s="56">
        <v>21.77</v>
      </c>
      <c r="W686" s="38">
        <v>21.77</v>
      </c>
      <c r="X686" s="36">
        <v>10.199999999999999</v>
      </c>
      <c r="Y686" s="41">
        <v>38.619999999999997</v>
      </c>
      <c r="Z686" s="45">
        <v>72.459999999999994</v>
      </c>
      <c r="AA686" s="39">
        <v>517.1</v>
      </c>
      <c r="AB686" s="36">
        <v>185.4</v>
      </c>
      <c r="AC686" s="36">
        <v>13.75</v>
      </c>
      <c r="AD686" s="41">
        <v>24.19</v>
      </c>
      <c r="AE686" s="39">
        <v>174.5</v>
      </c>
      <c r="AG686" s="86">
        <v>2022</v>
      </c>
      <c r="AH686" s="86"/>
      <c r="AI686" s="87">
        <f t="shared" si="144"/>
        <v>271.28000000000003</v>
      </c>
      <c r="AJ686" s="88">
        <f t="shared" si="145"/>
        <v>366.19166666666666</v>
      </c>
      <c r="AK686" s="89">
        <f t="shared" si="146"/>
        <v>238.76714285714283</v>
      </c>
      <c r="AL686" s="90">
        <f t="shared" si="147"/>
        <v>178.20172413793102</v>
      </c>
      <c r="AN686" s="86">
        <v>2022</v>
      </c>
      <c r="AO686" s="91">
        <f t="shared" si="140"/>
        <v>-7.8639536026749721E-4</v>
      </c>
      <c r="AP686" s="92">
        <f t="shared" si="141"/>
        <v>-3.6046696857292217E-3</v>
      </c>
      <c r="AQ686" s="93">
        <f t="shared" si="142"/>
        <v>-2.0910989188510226E-3</v>
      </c>
      <c r="AR686" s="94">
        <f t="shared" si="143"/>
        <v>-1.1648944919064469E-3</v>
      </c>
      <c r="AS686" s="7">
        <f t="shared" si="148"/>
        <v>4.7436880834135888E-3</v>
      </c>
      <c r="AU686" s="86">
        <v>2022</v>
      </c>
      <c r="AV686" s="91">
        <f t="shared" si="149"/>
        <v>-2.1826923076922904E-2</v>
      </c>
      <c r="AW686" s="92">
        <f t="shared" si="150"/>
        <v>-1.5759318738716974E-2</v>
      </c>
      <c r="AX686" s="93">
        <f t="shared" si="151"/>
        <v>-1.3457917446301296E-2</v>
      </c>
      <c r="AY686" s="94">
        <f t="shared" si="152"/>
        <v>-1.3091054923229687E-2</v>
      </c>
      <c r="AZ686" s="7">
        <f t="shared" si="153"/>
        <v>-1.5857428681554452E-2</v>
      </c>
    </row>
    <row r="687" spans="1:52" x14ac:dyDescent="0.25">
      <c r="A687" s="7">
        <v>685</v>
      </c>
      <c r="B687" s="82">
        <v>6182.63</v>
      </c>
      <c r="C687" s="43">
        <v>661.8</v>
      </c>
      <c r="D687" s="35">
        <v>342.6</v>
      </c>
      <c r="E687" s="41">
        <v>1313</v>
      </c>
      <c r="F687" s="36">
        <v>100.62</v>
      </c>
      <c r="G687" s="39">
        <v>122.6</v>
      </c>
      <c r="H687" s="45">
        <v>151</v>
      </c>
      <c r="I687" s="36">
        <v>103.16</v>
      </c>
      <c r="J687" s="36">
        <v>52.43</v>
      </c>
      <c r="K687" s="46">
        <v>116</v>
      </c>
      <c r="L687" s="36">
        <v>82.6</v>
      </c>
      <c r="M687" s="47">
        <v>46.39</v>
      </c>
      <c r="N687" s="33">
        <v>637</v>
      </c>
      <c r="O687" s="47">
        <v>23.55</v>
      </c>
      <c r="P687" s="33">
        <v>92</v>
      </c>
      <c r="Q687" s="47">
        <v>52.17</v>
      </c>
      <c r="R687" s="33">
        <v>9.2200000000000006</v>
      </c>
      <c r="S687" s="33">
        <v>121.55</v>
      </c>
      <c r="T687" s="33">
        <v>41.28</v>
      </c>
      <c r="U687" s="33">
        <v>12.12</v>
      </c>
      <c r="V687" s="56">
        <v>22.07</v>
      </c>
      <c r="W687" s="38">
        <v>22.07</v>
      </c>
      <c r="X687" s="36">
        <v>10.16</v>
      </c>
      <c r="Y687" s="41">
        <v>38.619999999999997</v>
      </c>
      <c r="Z687" s="45">
        <v>73.540000000000006</v>
      </c>
      <c r="AA687" s="39">
        <v>515.5</v>
      </c>
      <c r="AB687" s="36">
        <v>185.65</v>
      </c>
      <c r="AC687" s="36">
        <v>13.62</v>
      </c>
      <c r="AD687" s="41">
        <v>24.41</v>
      </c>
      <c r="AE687" s="39">
        <v>175.1</v>
      </c>
      <c r="AG687" s="86">
        <v>2022</v>
      </c>
      <c r="AH687" s="86"/>
      <c r="AI687" s="87">
        <f t="shared" si="144"/>
        <v>271.06666666666666</v>
      </c>
      <c r="AJ687" s="88">
        <f t="shared" si="145"/>
        <v>364.87166666666667</v>
      </c>
      <c r="AK687" s="89">
        <f t="shared" si="146"/>
        <v>238.26785714285711</v>
      </c>
      <c r="AL687" s="90">
        <f t="shared" si="147"/>
        <v>177.99413793103452</v>
      </c>
      <c r="AN687" s="86">
        <v>2022</v>
      </c>
      <c r="AO687" s="91">
        <f t="shared" si="140"/>
        <v>-2.2651254303984208E-2</v>
      </c>
      <c r="AP687" s="92">
        <f t="shared" si="141"/>
        <v>-2.2409705695609898E-2</v>
      </c>
      <c r="AQ687" s="93">
        <f t="shared" si="142"/>
        <v>-2.0421194633890211E-2</v>
      </c>
      <c r="AR687" s="94">
        <f t="shared" si="143"/>
        <v>-1.780570069142157E-2</v>
      </c>
      <c r="AS687" s="7">
        <f t="shared" si="148"/>
        <v>-9.3051015506345584E-3</v>
      </c>
      <c r="AU687" s="86">
        <v>2022</v>
      </c>
      <c r="AV687" s="91">
        <f t="shared" si="149"/>
        <v>-7.8639536026749721E-4</v>
      </c>
      <c r="AW687" s="92">
        <f t="shared" si="150"/>
        <v>-3.6046696857292217E-3</v>
      </c>
      <c r="AX687" s="93">
        <f t="shared" si="151"/>
        <v>-2.0910989188510226E-3</v>
      </c>
      <c r="AY687" s="94">
        <f t="shared" si="152"/>
        <v>-1.1648944919064469E-3</v>
      </c>
      <c r="AZ687" s="7">
        <f t="shared" si="153"/>
        <v>4.7436880834135888E-3</v>
      </c>
    </row>
    <row r="688" spans="1:52" x14ac:dyDescent="0.25">
      <c r="A688" s="7">
        <v>686</v>
      </c>
      <c r="B688" s="82">
        <v>6125.1</v>
      </c>
      <c r="C688" s="43">
        <v>647.5</v>
      </c>
      <c r="D688" s="35">
        <v>343.25</v>
      </c>
      <c r="E688" s="41">
        <v>1282.5</v>
      </c>
      <c r="F688" s="36">
        <v>97.89</v>
      </c>
      <c r="G688" s="39">
        <v>118.78</v>
      </c>
      <c r="H688" s="45">
        <v>149.25</v>
      </c>
      <c r="I688" s="36">
        <v>101.9</v>
      </c>
      <c r="J688" s="36">
        <v>50.69</v>
      </c>
      <c r="K688" s="46">
        <v>113.82</v>
      </c>
      <c r="L688" s="36">
        <v>82.18</v>
      </c>
      <c r="M688" s="47">
        <v>46.49</v>
      </c>
      <c r="N688" s="33">
        <v>623.5</v>
      </c>
      <c r="O688" s="47">
        <v>23.53</v>
      </c>
      <c r="P688" s="33">
        <v>92.25</v>
      </c>
      <c r="Q688" s="47">
        <v>52.51</v>
      </c>
      <c r="R688" s="33">
        <v>9.19</v>
      </c>
      <c r="S688" s="33">
        <v>120.15</v>
      </c>
      <c r="T688" s="33">
        <v>40.35</v>
      </c>
      <c r="U688" s="33">
        <v>11.87</v>
      </c>
      <c r="V688" s="56">
        <v>22.08</v>
      </c>
      <c r="W688" s="38">
        <v>22.08</v>
      </c>
      <c r="X688" s="36">
        <v>10.1</v>
      </c>
      <c r="Y688" s="41">
        <v>38.58</v>
      </c>
      <c r="Z688" s="45">
        <v>72.28</v>
      </c>
      <c r="AA688" s="39">
        <v>503</v>
      </c>
      <c r="AB688" s="36">
        <v>183.55</v>
      </c>
      <c r="AC688" s="36">
        <v>13.34</v>
      </c>
      <c r="AD688" s="41">
        <v>24.31</v>
      </c>
      <c r="AE688" s="39">
        <v>173</v>
      </c>
      <c r="AG688" s="86">
        <v>2022</v>
      </c>
      <c r="AH688" s="86"/>
      <c r="AI688" s="87">
        <f t="shared" si="144"/>
        <v>264.92666666666668</v>
      </c>
      <c r="AJ688" s="88">
        <f t="shared" si="145"/>
        <v>356.69499999999999</v>
      </c>
      <c r="AK688" s="89">
        <f t="shared" si="146"/>
        <v>233.40214285714288</v>
      </c>
      <c r="AL688" s="90">
        <f t="shared" si="147"/>
        <v>174.82482758620691</v>
      </c>
      <c r="AN688" s="86">
        <v>2022</v>
      </c>
      <c r="AO688" s="91">
        <f t="shared" si="140"/>
        <v>-1.825662447469753E-2</v>
      </c>
      <c r="AP688" s="92">
        <f t="shared" si="141"/>
        <v>-2.264773359125689E-2</v>
      </c>
      <c r="AQ688" s="93">
        <f t="shared" si="142"/>
        <v>-2.0791827716112304E-2</v>
      </c>
      <c r="AR688" s="94">
        <f t="shared" si="143"/>
        <v>-1.9018051566888693E-2</v>
      </c>
      <c r="AS688" s="7">
        <f t="shared" si="148"/>
        <v>-1.8940098937160244E-2</v>
      </c>
      <c r="AU688" s="86">
        <v>2022</v>
      </c>
      <c r="AV688" s="91">
        <f t="shared" si="149"/>
        <v>-2.2651254303984208E-2</v>
      </c>
      <c r="AW688" s="92">
        <f t="shared" si="150"/>
        <v>-2.2409705695609898E-2</v>
      </c>
      <c r="AX688" s="93">
        <f t="shared" si="151"/>
        <v>-2.0421194633890211E-2</v>
      </c>
      <c r="AY688" s="94">
        <f t="shared" si="152"/>
        <v>-1.780570069142157E-2</v>
      </c>
      <c r="AZ688" s="7">
        <f t="shared" si="153"/>
        <v>-9.3051015506345584E-3</v>
      </c>
    </row>
    <row r="689" spans="1:52" x14ac:dyDescent="0.25">
      <c r="A689" s="7">
        <v>687</v>
      </c>
      <c r="B689" s="82">
        <v>6009.09</v>
      </c>
      <c r="C689" s="43">
        <v>632.79999999999995</v>
      </c>
      <c r="D689" s="35">
        <v>338.2</v>
      </c>
      <c r="E689" s="41">
        <v>1250</v>
      </c>
      <c r="F689" s="36">
        <v>94.97</v>
      </c>
      <c r="G689" s="39">
        <v>117.92</v>
      </c>
      <c r="H689" s="45">
        <v>147.30000000000001</v>
      </c>
      <c r="I689" s="36">
        <v>99.47</v>
      </c>
      <c r="J689" s="36">
        <v>50.21</v>
      </c>
      <c r="K689" s="46">
        <v>112.33</v>
      </c>
      <c r="L689" s="36">
        <v>81.16</v>
      </c>
      <c r="M689" s="47">
        <v>45.98</v>
      </c>
      <c r="N689" s="33">
        <v>610.5</v>
      </c>
      <c r="O689" s="47">
        <v>23.39</v>
      </c>
      <c r="P689" s="33">
        <v>91.71</v>
      </c>
      <c r="Q689" s="47">
        <v>52.05</v>
      </c>
      <c r="R689" s="33">
        <v>9.02</v>
      </c>
      <c r="S689" s="33">
        <v>117.5</v>
      </c>
      <c r="T689" s="33">
        <v>39.520000000000003</v>
      </c>
      <c r="U689" s="33">
        <v>11.82</v>
      </c>
      <c r="V689" s="56">
        <v>22.06</v>
      </c>
      <c r="W689" s="38">
        <v>22.06</v>
      </c>
      <c r="X689" s="36">
        <v>10.14</v>
      </c>
      <c r="Y689" s="41">
        <v>37.340000000000003</v>
      </c>
      <c r="Z689" s="45">
        <v>72.08</v>
      </c>
      <c r="AA689" s="39">
        <v>492.2</v>
      </c>
      <c r="AB689" s="36">
        <v>184.4</v>
      </c>
      <c r="AC689" s="36">
        <v>13.13</v>
      </c>
      <c r="AD689" s="41">
        <v>24.09</v>
      </c>
      <c r="AE689" s="39">
        <v>170.15</v>
      </c>
      <c r="AG689" s="86">
        <v>2022</v>
      </c>
      <c r="AH689" s="86"/>
      <c r="AI689" s="87">
        <f t="shared" si="144"/>
        <v>260.08999999999997</v>
      </c>
      <c r="AJ689" s="88">
        <f t="shared" si="145"/>
        <v>348.61666666666662</v>
      </c>
      <c r="AK689" s="89">
        <f t="shared" si="146"/>
        <v>228.54928571428573</v>
      </c>
      <c r="AL689" s="90">
        <f t="shared" si="147"/>
        <v>171.5</v>
      </c>
      <c r="AN689" s="86">
        <v>2022</v>
      </c>
      <c r="AO689" s="91">
        <f t="shared" si="140"/>
        <v>1.676342804413862E-2</v>
      </c>
      <c r="AP689" s="92">
        <f t="shared" si="141"/>
        <v>1.6976621886504017E-2</v>
      </c>
      <c r="AQ689" s="93">
        <f t="shared" si="142"/>
        <v>1.7517321990567731E-2</v>
      </c>
      <c r="AR689" s="94">
        <f t="shared" si="143"/>
        <v>1.8492007640494648E-2</v>
      </c>
      <c r="AS689" s="7">
        <f t="shared" si="148"/>
        <v>6.9777620238672226E-3</v>
      </c>
      <c r="AU689" s="86">
        <v>2022</v>
      </c>
      <c r="AV689" s="91">
        <f t="shared" si="149"/>
        <v>-1.825662447469753E-2</v>
      </c>
      <c r="AW689" s="92">
        <f t="shared" si="150"/>
        <v>-2.264773359125689E-2</v>
      </c>
      <c r="AX689" s="93">
        <f t="shared" si="151"/>
        <v>-2.0791827716112304E-2</v>
      </c>
      <c r="AY689" s="94">
        <f t="shared" si="152"/>
        <v>-1.9018051566888693E-2</v>
      </c>
      <c r="AZ689" s="7">
        <f t="shared" si="153"/>
        <v>-1.8940098937160244E-2</v>
      </c>
    </row>
    <row r="690" spans="1:52" x14ac:dyDescent="0.25">
      <c r="A690" s="7">
        <v>688</v>
      </c>
      <c r="B690" s="82">
        <v>6051.02</v>
      </c>
      <c r="C690" s="43">
        <v>644.6</v>
      </c>
      <c r="D690" s="35">
        <v>344.8</v>
      </c>
      <c r="E690" s="41">
        <v>1271</v>
      </c>
      <c r="F690" s="36">
        <v>98.96</v>
      </c>
      <c r="G690" s="39">
        <v>120.9</v>
      </c>
      <c r="H690" s="45">
        <v>150.05000000000001</v>
      </c>
      <c r="I690" s="36">
        <v>102.36</v>
      </c>
      <c r="J690" s="36">
        <v>51.56</v>
      </c>
      <c r="K690" s="46">
        <v>113.56</v>
      </c>
      <c r="L690" s="36">
        <v>81.44</v>
      </c>
      <c r="M690" s="47">
        <v>47.48</v>
      </c>
      <c r="N690" s="33">
        <v>618</v>
      </c>
      <c r="O690" s="47">
        <v>23.89</v>
      </c>
      <c r="P690" s="33">
        <v>93.77</v>
      </c>
      <c r="Q690" s="47">
        <v>52.26</v>
      </c>
      <c r="R690" s="33">
        <v>9.3000000000000007</v>
      </c>
      <c r="S690" s="33">
        <v>120.2</v>
      </c>
      <c r="T690" s="33">
        <v>40.98</v>
      </c>
      <c r="U690" s="33">
        <v>12.17</v>
      </c>
      <c r="V690" s="56">
        <v>23.09</v>
      </c>
      <c r="W690" s="38">
        <v>23.09</v>
      </c>
      <c r="X690" s="36">
        <v>10.18</v>
      </c>
      <c r="Y690" s="41">
        <v>38.380000000000003</v>
      </c>
      <c r="Z690" s="45">
        <v>73.599999999999994</v>
      </c>
      <c r="AA690" s="39">
        <v>496.1</v>
      </c>
      <c r="AB690" s="36">
        <v>189.45</v>
      </c>
      <c r="AC690" s="36">
        <v>13.47</v>
      </c>
      <c r="AD690" s="41">
        <v>24.48</v>
      </c>
      <c r="AE690" s="39">
        <v>176.35</v>
      </c>
      <c r="AG690" s="86">
        <v>2022</v>
      </c>
      <c r="AH690" s="86"/>
      <c r="AI690" s="87">
        <f t="shared" si="144"/>
        <v>264.45</v>
      </c>
      <c r="AJ690" s="88">
        <f t="shared" si="145"/>
        <v>354.53500000000003</v>
      </c>
      <c r="AK690" s="89">
        <f t="shared" si="146"/>
        <v>232.55285714285714</v>
      </c>
      <c r="AL690" s="90">
        <f t="shared" si="147"/>
        <v>174.67137931034483</v>
      </c>
      <c r="AN690" s="86">
        <v>2022</v>
      </c>
      <c r="AO690" s="91">
        <f t="shared" si="140"/>
        <v>-7.4998424402849253E-3</v>
      </c>
      <c r="AP690" s="92">
        <f t="shared" si="141"/>
        <v>-1.0614842916308181E-2</v>
      </c>
      <c r="AQ690" s="93">
        <f t="shared" si="142"/>
        <v>-1.2817362565806787E-2</v>
      </c>
      <c r="AR690" s="94">
        <f t="shared" si="143"/>
        <v>-1.2010731481975245E-2</v>
      </c>
      <c r="AS690" s="7">
        <f t="shared" si="148"/>
        <v>-5.4536260002445861E-3</v>
      </c>
      <c r="AU690" s="86">
        <v>2022</v>
      </c>
      <c r="AV690" s="91">
        <f t="shared" si="149"/>
        <v>1.676342804413862E-2</v>
      </c>
      <c r="AW690" s="92">
        <f t="shared" si="150"/>
        <v>1.6976621886504017E-2</v>
      </c>
      <c r="AX690" s="93">
        <f t="shared" si="151"/>
        <v>1.7517321990567731E-2</v>
      </c>
      <c r="AY690" s="94">
        <f t="shared" si="152"/>
        <v>1.8492007640494648E-2</v>
      </c>
      <c r="AZ690" s="7">
        <f t="shared" si="153"/>
        <v>6.9777620238672226E-3</v>
      </c>
    </row>
    <row r="691" spans="1:52" x14ac:dyDescent="0.25">
      <c r="A691" s="7">
        <v>689</v>
      </c>
      <c r="B691" s="82">
        <v>6018.02</v>
      </c>
      <c r="C691" s="43">
        <v>635</v>
      </c>
      <c r="D691" s="35">
        <v>341.65</v>
      </c>
      <c r="E691" s="41">
        <v>1255</v>
      </c>
      <c r="F691" s="36">
        <v>96.86</v>
      </c>
      <c r="G691" s="39">
        <v>118.4</v>
      </c>
      <c r="H691" s="45">
        <v>148.4</v>
      </c>
      <c r="I691" s="36">
        <v>100.76</v>
      </c>
      <c r="J691" s="36">
        <v>53.18</v>
      </c>
      <c r="K691" s="46">
        <v>109.67</v>
      </c>
      <c r="L691" s="36">
        <v>80.760000000000005</v>
      </c>
      <c r="M691" s="47">
        <v>46.46</v>
      </c>
      <c r="N691" s="33">
        <v>610.5</v>
      </c>
      <c r="O691" s="47">
        <v>23.57</v>
      </c>
      <c r="P691" s="33">
        <v>92.95</v>
      </c>
      <c r="Q691" s="47">
        <v>51.24</v>
      </c>
      <c r="R691" s="33">
        <v>9.0500000000000007</v>
      </c>
      <c r="S691" s="33">
        <v>123</v>
      </c>
      <c r="T691" s="33">
        <v>39.340000000000003</v>
      </c>
      <c r="U691" s="33">
        <v>12.23</v>
      </c>
      <c r="V691" s="56">
        <v>22.54</v>
      </c>
      <c r="W691" s="38">
        <v>22.54</v>
      </c>
      <c r="X691" s="36">
        <v>10.130000000000001</v>
      </c>
      <c r="Y691" s="41">
        <v>38.619999999999997</v>
      </c>
      <c r="Z691" s="45">
        <v>72.5</v>
      </c>
      <c r="AA691" s="39">
        <v>494.25</v>
      </c>
      <c r="AB691" s="36">
        <v>184.85</v>
      </c>
      <c r="AC691" s="36">
        <v>12.82</v>
      </c>
      <c r="AD691" s="41">
        <v>23.61</v>
      </c>
      <c r="AE691" s="39">
        <v>174.75</v>
      </c>
      <c r="AG691" s="86">
        <v>2022</v>
      </c>
      <c r="AH691" s="86"/>
      <c r="AI691" s="87">
        <f t="shared" si="144"/>
        <v>262.46666666666664</v>
      </c>
      <c r="AJ691" s="88">
        <f t="shared" si="145"/>
        <v>350.7716666666667</v>
      </c>
      <c r="AK691" s="89">
        <f t="shared" si="146"/>
        <v>229.57214285714286</v>
      </c>
      <c r="AL691" s="90">
        <f t="shared" si="147"/>
        <v>172.57344827586203</v>
      </c>
      <c r="AN691" s="86">
        <v>2022</v>
      </c>
      <c r="AO691" s="91">
        <f t="shared" si="140"/>
        <v>7.0231140462282031E-3</v>
      </c>
      <c r="AP691" s="92">
        <f t="shared" si="141"/>
        <v>1.0704969519582839E-2</v>
      </c>
      <c r="AQ691" s="93">
        <f t="shared" si="142"/>
        <v>8.7709745769302336E-3</v>
      </c>
      <c r="AR691" s="94">
        <f t="shared" si="143"/>
        <v>6.7357626837551239E-3</v>
      </c>
      <c r="AS691" s="7">
        <f t="shared" si="148"/>
        <v>7.0488300138582391E-3</v>
      </c>
      <c r="AU691" s="86">
        <v>2022</v>
      </c>
      <c r="AV691" s="91">
        <f t="shared" si="149"/>
        <v>-7.4998424402849253E-3</v>
      </c>
      <c r="AW691" s="92">
        <f t="shared" si="150"/>
        <v>-1.0614842916308181E-2</v>
      </c>
      <c r="AX691" s="93">
        <f t="shared" si="151"/>
        <v>-1.2817362565806787E-2</v>
      </c>
      <c r="AY691" s="94">
        <f t="shared" si="152"/>
        <v>-1.2010731481975245E-2</v>
      </c>
      <c r="AZ691" s="7">
        <f t="shared" si="153"/>
        <v>-5.4536260002445861E-3</v>
      </c>
    </row>
    <row r="692" spans="1:52" x14ac:dyDescent="0.25">
      <c r="A692" s="7">
        <v>690</v>
      </c>
      <c r="B692" s="82">
        <v>6060.44</v>
      </c>
      <c r="C692" s="43">
        <v>638.1</v>
      </c>
      <c r="D692" s="35">
        <v>343.65</v>
      </c>
      <c r="E692" s="41">
        <v>1271.5</v>
      </c>
      <c r="F692" s="36">
        <v>97.09</v>
      </c>
      <c r="G692" s="39">
        <v>118.58</v>
      </c>
      <c r="H692" s="45">
        <v>148.80000000000001</v>
      </c>
      <c r="I692" s="36">
        <v>101.14</v>
      </c>
      <c r="J692" s="36">
        <v>51.71</v>
      </c>
      <c r="K692" s="46">
        <v>110.6</v>
      </c>
      <c r="L692" s="36">
        <v>80.55</v>
      </c>
      <c r="M692" s="47">
        <v>46.56</v>
      </c>
      <c r="N692" s="33">
        <v>613</v>
      </c>
      <c r="O692" s="47">
        <v>23.78</v>
      </c>
      <c r="P692" s="33">
        <v>93.27</v>
      </c>
      <c r="Q692" s="47">
        <v>50.88</v>
      </c>
      <c r="R692" s="33">
        <v>9.1199999999999992</v>
      </c>
      <c r="S692" s="33">
        <v>123</v>
      </c>
      <c r="T692" s="33">
        <v>39.979999999999997</v>
      </c>
      <c r="U692" s="33">
        <v>12.13</v>
      </c>
      <c r="V692" s="56">
        <v>22.66</v>
      </c>
      <c r="W692" s="38">
        <v>22.66</v>
      </c>
      <c r="X692" s="36">
        <v>10.19</v>
      </c>
      <c r="Y692" s="41">
        <v>38.83</v>
      </c>
      <c r="Z692" s="45">
        <v>73.66</v>
      </c>
      <c r="AA692" s="39">
        <v>499.5</v>
      </c>
      <c r="AB692" s="36">
        <v>185.65</v>
      </c>
      <c r="AC692" s="36">
        <v>13</v>
      </c>
      <c r="AD692" s="41">
        <v>23.9</v>
      </c>
      <c r="AE692" s="39">
        <v>174.85</v>
      </c>
      <c r="AG692" s="86">
        <v>2022</v>
      </c>
      <c r="AH692" s="86"/>
      <c r="AI692" s="87">
        <f t="shared" si="144"/>
        <v>264.31</v>
      </c>
      <c r="AJ692" s="88">
        <f t="shared" si="145"/>
        <v>354.52666666666664</v>
      </c>
      <c r="AK692" s="89">
        <f t="shared" si="146"/>
        <v>231.58571428571426</v>
      </c>
      <c r="AL692" s="90">
        <f t="shared" si="147"/>
        <v>173.73586206896553</v>
      </c>
      <c r="AN692" s="86">
        <v>2022</v>
      </c>
      <c r="AO692" s="91">
        <f t="shared" si="140"/>
        <v>1.7088519793676558E-2</v>
      </c>
      <c r="AP692" s="92">
        <f t="shared" si="141"/>
        <v>8.0388875307924549E-3</v>
      </c>
      <c r="AQ692" s="93">
        <f t="shared" si="142"/>
        <v>6.9613225587565218E-3</v>
      </c>
      <c r="AR692" s="94">
        <f t="shared" si="143"/>
        <v>4.2613241662926571E-3</v>
      </c>
      <c r="AS692" s="7">
        <f t="shared" si="148"/>
        <v>-2.5031185854491036E-3</v>
      </c>
      <c r="AU692" s="86">
        <v>2022</v>
      </c>
      <c r="AV692" s="91">
        <f t="shared" si="149"/>
        <v>7.0231140462282031E-3</v>
      </c>
      <c r="AW692" s="92">
        <f t="shared" si="150"/>
        <v>1.0704969519582839E-2</v>
      </c>
      <c r="AX692" s="93">
        <f t="shared" si="151"/>
        <v>8.7709745769302336E-3</v>
      </c>
      <c r="AY692" s="94">
        <f t="shared" si="152"/>
        <v>6.7357626837551239E-3</v>
      </c>
      <c r="AZ692" s="7">
        <f t="shared" si="153"/>
        <v>7.0488300138582391E-3</v>
      </c>
    </row>
    <row r="693" spans="1:52" x14ac:dyDescent="0.25">
      <c r="A693" s="7">
        <v>691</v>
      </c>
      <c r="B693" s="82">
        <v>6045.27</v>
      </c>
      <c r="C693" s="43">
        <v>641.4</v>
      </c>
      <c r="D693" s="35">
        <v>342</v>
      </c>
      <c r="E693" s="41">
        <v>1275</v>
      </c>
      <c r="F693" s="36">
        <v>95.97</v>
      </c>
      <c r="G693" s="39">
        <v>120.48</v>
      </c>
      <c r="H693" s="45">
        <v>149.6</v>
      </c>
      <c r="I693" s="36">
        <v>102.64</v>
      </c>
      <c r="J693" s="36">
        <v>49.8</v>
      </c>
      <c r="K693" s="46">
        <v>112.09</v>
      </c>
      <c r="L693" s="36">
        <v>80.61</v>
      </c>
      <c r="M693" s="47">
        <v>46.52</v>
      </c>
      <c r="N693" s="33">
        <v>616</v>
      </c>
      <c r="O693" s="47">
        <v>23.72</v>
      </c>
      <c r="P693" s="33">
        <v>93.51</v>
      </c>
      <c r="Q693" s="47">
        <v>50.7</v>
      </c>
      <c r="R693" s="33">
        <v>9.09</v>
      </c>
      <c r="S693" s="33">
        <v>121.4</v>
      </c>
      <c r="T693" s="33">
        <v>40.39</v>
      </c>
      <c r="U693" s="33">
        <v>12.72</v>
      </c>
      <c r="V693" s="56">
        <v>22.48</v>
      </c>
      <c r="W693" s="38">
        <v>22.48</v>
      </c>
      <c r="X693" s="36">
        <v>10.1</v>
      </c>
      <c r="Y693" s="41">
        <v>38.74</v>
      </c>
      <c r="Z693" s="45">
        <v>74</v>
      </c>
      <c r="AA693" s="39">
        <v>511.7</v>
      </c>
      <c r="AB693" s="36">
        <v>185.2</v>
      </c>
      <c r="AC693" s="36">
        <v>13.13</v>
      </c>
      <c r="AD693" s="41">
        <v>24.04</v>
      </c>
      <c r="AE693" s="39">
        <v>174.3</v>
      </c>
      <c r="AG693" s="86">
        <v>2022</v>
      </c>
      <c r="AH693" s="86"/>
      <c r="AI693" s="87">
        <f t="shared" si="144"/>
        <v>268.82666666666665</v>
      </c>
      <c r="AJ693" s="88">
        <f t="shared" si="145"/>
        <v>357.37666666666672</v>
      </c>
      <c r="AK693" s="89">
        <f t="shared" si="146"/>
        <v>233.19785714285715</v>
      </c>
      <c r="AL693" s="90">
        <f t="shared" si="147"/>
        <v>174.4762068965517</v>
      </c>
      <c r="AN693" s="86">
        <v>2022</v>
      </c>
      <c r="AO693" s="91">
        <f t="shared" si="140"/>
        <v>7.5265350659655993E-3</v>
      </c>
      <c r="AP693" s="92">
        <f t="shared" si="141"/>
        <v>7.0513836941415164E-3</v>
      </c>
      <c r="AQ693" s="93">
        <f t="shared" si="142"/>
        <v>5.8840285839430852E-3</v>
      </c>
      <c r="AR693" s="94">
        <f t="shared" si="143"/>
        <v>4.3203203282337396E-3</v>
      </c>
      <c r="AS693" s="7">
        <f t="shared" si="148"/>
        <v>-1.7335867546032638E-3</v>
      </c>
      <c r="AU693" s="86">
        <v>2022</v>
      </c>
      <c r="AV693" s="91">
        <f t="shared" si="149"/>
        <v>1.7088519793676558E-2</v>
      </c>
      <c r="AW693" s="92">
        <f t="shared" si="150"/>
        <v>8.0388875307924549E-3</v>
      </c>
      <c r="AX693" s="93">
        <f t="shared" si="151"/>
        <v>6.9613225587565218E-3</v>
      </c>
      <c r="AY693" s="94">
        <f t="shared" si="152"/>
        <v>4.2613241662926571E-3</v>
      </c>
      <c r="AZ693" s="7">
        <f t="shared" si="153"/>
        <v>-2.5031185854491036E-3</v>
      </c>
    </row>
    <row r="694" spans="1:52" x14ac:dyDescent="0.25">
      <c r="A694" s="7">
        <v>692</v>
      </c>
      <c r="B694" s="82">
        <v>6034.79</v>
      </c>
      <c r="C694" s="43">
        <v>643.5</v>
      </c>
      <c r="D694" s="35">
        <v>341.6</v>
      </c>
      <c r="E694" s="41">
        <v>1284</v>
      </c>
      <c r="F694" s="36">
        <v>96.28</v>
      </c>
      <c r="G694" s="39">
        <v>121.6</v>
      </c>
      <c r="H694" s="45">
        <v>150.35</v>
      </c>
      <c r="I694" s="36">
        <v>102.62</v>
      </c>
      <c r="J694" s="36">
        <v>49.2</v>
      </c>
      <c r="K694" s="46">
        <v>111.31</v>
      </c>
      <c r="L694" s="36">
        <v>80.56</v>
      </c>
      <c r="M694" s="47">
        <v>47.44</v>
      </c>
      <c r="N694" s="33">
        <v>619</v>
      </c>
      <c r="O694" s="47">
        <v>24.38</v>
      </c>
      <c r="P694" s="33">
        <v>93.46</v>
      </c>
      <c r="Q694" s="47">
        <v>50.53</v>
      </c>
      <c r="R694" s="33">
        <v>9.2100000000000009</v>
      </c>
      <c r="S694" s="33">
        <v>118.7</v>
      </c>
      <c r="T694" s="33">
        <v>40.75</v>
      </c>
      <c r="U694" s="33">
        <v>12.76</v>
      </c>
      <c r="V694" s="56">
        <v>23.07</v>
      </c>
      <c r="W694" s="38">
        <v>23.07</v>
      </c>
      <c r="X694" s="36">
        <v>10.06</v>
      </c>
      <c r="Y694" s="41">
        <v>38.840000000000003</v>
      </c>
      <c r="Z694" s="45">
        <v>74.02</v>
      </c>
      <c r="AA694" s="39">
        <v>515.4</v>
      </c>
      <c r="AB694" s="36">
        <v>187.3</v>
      </c>
      <c r="AC694" s="36">
        <v>13.12</v>
      </c>
      <c r="AD694" s="41">
        <v>23.99</v>
      </c>
      <c r="AE694" s="39">
        <v>175.55</v>
      </c>
      <c r="AG694" s="86">
        <v>2022</v>
      </c>
      <c r="AH694" s="86"/>
      <c r="AI694" s="87">
        <f t="shared" si="144"/>
        <v>270.84999999999997</v>
      </c>
      <c r="AJ694" s="88">
        <f t="shared" si="145"/>
        <v>359.8966666666667</v>
      </c>
      <c r="AK694" s="89">
        <f t="shared" si="146"/>
        <v>234.57</v>
      </c>
      <c r="AL694" s="90">
        <f t="shared" si="147"/>
        <v>175.23</v>
      </c>
      <c r="AN694" s="86">
        <v>2022</v>
      </c>
      <c r="AO694" s="91">
        <f t="shared" si="140"/>
        <v>1.8595778721309547E-2</v>
      </c>
      <c r="AP694" s="92">
        <f t="shared" si="141"/>
        <v>1.8926728968500058E-2</v>
      </c>
      <c r="AQ694" s="93">
        <f t="shared" si="142"/>
        <v>1.7262589906150653E-2</v>
      </c>
      <c r="AR694" s="94">
        <f t="shared" si="143"/>
        <v>1.436929198472155E-2</v>
      </c>
      <c r="AS694" s="7">
        <f t="shared" si="148"/>
        <v>1.7248321814015092E-2</v>
      </c>
      <c r="AU694" s="86">
        <v>2022</v>
      </c>
      <c r="AV694" s="91">
        <f t="shared" si="149"/>
        <v>7.5265350659655993E-3</v>
      </c>
      <c r="AW694" s="92">
        <f t="shared" si="150"/>
        <v>7.0513836941415164E-3</v>
      </c>
      <c r="AX694" s="93">
        <f t="shared" si="151"/>
        <v>5.8840285839430852E-3</v>
      </c>
      <c r="AY694" s="94">
        <f t="shared" si="152"/>
        <v>4.3203203282337396E-3</v>
      </c>
      <c r="AZ694" s="7">
        <f t="shared" si="153"/>
        <v>-1.7335867546032638E-3</v>
      </c>
    </row>
    <row r="695" spans="1:52" x14ac:dyDescent="0.25">
      <c r="A695" s="7">
        <v>693</v>
      </c>
      <c r="B695" s="82">
        <v>6138.88</v>
      </c>
      <c r="C695" s="43">
        <v>652.29999999999995</v>
      </c>
      <c r="D695" s="35">
        <v>345.3</v>
      </c>
      <c r="E695" s="41">
        <v>1309</v>
      </c>
      <c r="F695" s="36">
        <v>96</v>
      </c>
      <c r="G695" s="39">
        <v>126.06</v>
      </c>
      <c r="H695" s="45">
        <v>153.1</v>
      </c>
      <c r="I695" s="36">
        <v>103.8</v>
      </c>
      <c r="J695" s="36">
        <v>49.84</v>
      </c>
      <c r="K695" s="46">
        <v>111.67</v>
      </c>
      <c r="L695" s="36">
        <v>81.2</v>
      </c>
      <c r="M695" s="47">
        <v>48.68</v>
      </c>
      <c r="N695" s="33">
        <v>627.5</v>
      </c>
      <c r="O695" s="47">
        <v>24.89</v>
      </c>
      <c r="P695" s="33">
        <v>94.3</v>
      </c>
      <c r="Q695" s="47">
        <v>51.08</v>
      </c>
      <c r="R695" s="33">
        <v>9.43</v>
      </c>
      <c r="S695" s="33">
        <v>116.5</v>
      </c>
      <c r="T695" s="33">
        <v>41.49</v>
      </c>
      <c r="U695" s="33">
        <v>12.78</v>
      </c>
      <c r="V695" s="56">
        <v>23.74</v>
      </c>
      <c r="W695" s="38">
        <v>23.74</v>
      </c>
      <c r="X695" s="36">
        <v>10.1</v>
      </c>
      <c r="Y695" s="41">
        <v>39.28</v>
      </c>
      <c r="Z695" s="45">
        <v>74.959999999999994</v>
      </c>
      <c r="AA695" s="39">
        <v>522.20000000000005</v>
      </c>
      <c r="AB695" s="36">
        <v>188.75</v>
      </c>
      <c r="AC695" s="36">
        <v>13.29</v>
      </c>
      <c r="AD695" s="41">
        <v>24.31</v>
      </c>
      <c r="AE695" s="39">
        <v>179.4</v>
      </c>
      <c r="AG695" s="86">
        <v>2022</v>
      </c>
      <c r="AH695" s="86"/>
      <c r="AI695" s="87">
        <f t="shared" si="144"/>
        <v>275.88666666666666</v>
      </c>
      <c r="AJ695" s="88">
        <f t="shared" si="145"/>
        <v>366.70833333333331</v>
      </c>
      <c r="AK695" s="89">
        <f t="shared" si="146"/>
        <v>238.61928571428575</v>
      </c>
      <c r="AL695" s="90">
        <f t="shared" si="147"/>
        <v>177.74793103448275</v>
      </c>
      <c r="AN695" s="86">
        <v>2022</v>
      </c>
      <c r="AO695" s="91">
        <f t="shared" si="140"/>
        <v>1.7930067902278683E-2</v>
      </c>
      <c r="AP695" s="92">
        <f t="shared" si="141"/>
        <v>1.091694125667537E-2</v>
      </c>
      <c r="AQ695" s="93">
        <f t="shared" si="142"/>
        <v>1.2913577216546153E-2</v>
      </c>
      <c r="AR695" s="94">
        <f t="shared" si="143"/>
        <v>1.5207510053950905E-2</v>
      </c>
      <c r="AS695" s="7">
        <f t="shared" si="148"/>
        <v>1.3948798477898266E-2</v>
      </c>
      <c r="AU695" s="86">
        <v>2022</v>
      </c>
      <c r="AV695" s="91">
        <f t="shared" si="149"/>
        <v>1.8595778721309547E-2</v>
      </c>
      <c r="AW695" s="92">
        <f t="shared" si="150"/>
        <v>1.8926728968500058E-2</v>
      </c>
      <c r="AX695" s="93">
        <f t="shared" si="151"/>
        <v>1.7262589906150653E-2</v>
      </c>
      <c r="AY695" s="94">
        <f t="shared" si="152"/>
        <v>1.436929198472155E-2</v>
      </c>
      <c r="AZ695" s="7">
        <f t="shared" si="153"/>
        <v>1.7248321814015092E-2</v>
      </c>
    </row>
    <row r="696" spans="1:52" x14ac:dyDescent="0.25">
      <c r="A696" s="7">
        <v>694</v>
      </c>
      <c r="B696" s="82">
        <v>6224.51</v>
      </c>
      <c r="C696" s="43">
        <v>658.9</v>
      </c>
      <c r="D696" s="35">
        <v>352.4</v>
      </c>
      <c r="E696" s="41">
        <v>1317.5</v>
      </c>
      <c r="F696" s="36">
        <v>99.69</v>
      </c>
      <c r="G696" s="39">
        <v>129.6</v>
      </c>
      <c r="H696" s="45">
        <v>157.1</v>
      </c>
      <c r="I696" s="36">
        <v>105.92</v>
      </c>
      <c r="J696" s="36">
        <v>50.6</v>
      </c>
      <c r="K696" s="46">
        <v>114.69</v>
      </c>
      <c r="L696" s="36">
        <v>82.43</v>
      </c>
      <c r="M696" s="47">
        <v>50.56</v>
      </c>
      <c r="N696" s="33">
        <v>638.5</v>
      </c>
      <c r="O696" s="47">
        <v>25.52</v>
      </c>
      <c r="P696" s="33">
        <v>96.33</v>
      </c>
      <c r="Q696" s="47">
        <v>51.93</v>
      </c>
      <c r="R696" s="33">
        <v>9.7200000000000006</v>
      </c>
      <c r="S696" s="33">
        <v>119</v>
      </c>
      <c r="T696" s="33">
        <v>42.59</v>
      </c>
      <c r="U696" s="33">
        <v>12.89</v>
      </c>
      <c r="V696" s="56">
        <v>24.32</v>
      </c>
      <c r="W696" s="38">
        <v>24.32</v>
      </c>
      <c r="X696" s="36">
        <v>10.199999999999999</v>
      </c>
      <c r="Y696" s="41">
        <v>39.450000000000003</v>
      </c>
      <c r="Z696" s="45">
        <v>76.52</v>
      </c>
      <c r="AA696" s="39">
        <v>530.1</v>
      </c>
      <c r="AB696" s="36">
        <v>190.95</v>
      </c>
      <c r="AC696" s="36">
        <v>13.73</v>
      </c>
      <c r="AD696" s="41">
        <v>24.82</v>
      </c>
      <c r="AE696" s="39">
        <v>182.8</v>
      </c>
      <c r="AG696" s="86">
        <v>2022</v>
      </c>
      <c r="AH696" s="86"/>
      <c r="AI696" s="87">
        <f t="shared" si="144"/>
        <v>280.83333333333331</v>
      </c>
      <c r="AJ696" s="88">
        <f t="shared" si="145"/>
        <v>370.71166666666664</v>
      </c>
      <c r="AK696" s="89">
        <f t="shared" si="146"/>
        <v>241.70071428571427</v>
      </c>
      <c r="AL696" s="90">
        <f t="shared" si="147"/>
        <v>180.45103448275862</v>
      </c>
      <c r="AN696" s="86">
        <v>2022</v>
      </c>
      <c r="AO696" s="91">
        <f t="shared" si="140"/>
        <v>-1.7412462908011822E-2</v>
      </c>
      <c r="AP696" s="92">
        <f t="shared" si="141"/>
        <v>-1.619407715789899E-2</v>
      </c>
      <c r="AQ696" s="93">
        <f t="shared" si="142"/>
        <v>-1.5423442805595012E-2</v>
      </c>
      <c r="AR696" s="94">
        <f t="shared" si="143"/>
        <v>-1.4287952792619171E-2</v>
      </c>
      <c r="AS696" s="7">
        <f t="shared" si="148"/>
        <v>3.4026774798336544E-3</v>
      </c>
      <c r="AU696" s="86">
        <v>2022</v>
      </c>
      <c r="AV696" s="91">
        <f t="shared" si="149"/>
        <v>1.7930067902278683E-2</v>
      </c>
      <c r="AW696" s="92">
        <f t="shared" si="150"/>
        <v>1.091694125667537E-2</v>
      </c>
      <c r="AX696" s="93">
        <f t="shared" si="151"/>
        <v>1.2913577216546153E-2</v>
      </c>
      <c r="AY696" s="94">
        <f t="shared" si="152"/>
        <v>1.5207510053950905E-2</v>
      </c>
      <c r="AZ696" s="7">
        <f t="shared" si="153"/>
        <v>1.3948798477898266E-2</v>
      </c>
    </row>
    <row r="697" spans="1:52" x14ac:dyDescent="0.25">
      <c r="A697" s="7">
        <v>695</v>
      </c>
      <c r="B697" s="82">
        <v>6245.69</v>
      </c>
      <c r="C697" s="43">
        <v>650.9</v>
      </c>
      <c r="D697" s="35">
        <v>348.2</v>
      </c>
      <c r="E697" s="41">
        <v>1298.5</v>
      </c>
      <c r="F697" s="36">
        <v>97.5</v>
      </c>
      <c r="G697" s="39">
        <v>126.58</v>
      </c>
      <c r="H697" s="45">
        <v>153.05000000000001</v>
      </c>
      <c r="I697" s="36">
        <v>104.02</v>
      </c>
      <c r="J697" s="36">
        <v>50.02</v>
      </c>
      <c r="K697" s="46">
        <v>113.38</v>
      </c>
      <c r="L697" s="36">
        <v>81.48</v>
      </c>
      <c r="M697" s="47">
        <v>50.29</v>
      </c>
      <c r="N697" s="33">
        <v>629</v>
      </c>
      <c r="O697" s="47">
        <v>25.43</v>
      </c>
      <c r="P697" s="33">
        <v>95.36</v>
      </c>
      <c r="Q697" s="47">
        <v>51.52</v>
      </c>
      <c r="R697" s="33">
        <v>9.6999999999999993</v>
      </c>
      <c r="S697" s="33">
        <v>119.45</v>
      </c>
      <c r="T697" s="33">
        <v>41.77</v>
      </c>
      <c r="U697" s="33">
        <v>13.26</v>
      </c>
      <c r="V697" s="56">
        <v>24.24</v>
      </c>
      <c r="W697" s="38">
        <v>24.24</v>
      </c>
      <c r="X697" s="36">
        <v>10.23</v>
      </c>
      <c r="Y697" s="41">
        <v>37.74</v>
      </c>
      <c r="Z697" s="45">
        <v>74.56</v>
      </c>
      <c r="AA697" s="39">
        <v>523.1</v>
      </c>
      <c r="AB697" s="36">
        <v>188.9</v>
      </c>
      <c r="AC697" s="36">
        <v>13.56</v>
      </c>
      <c r="AD697" s="41">
        <v>24.18</v>
      </c>
      <c r="AE697" s="39">
        <v>178.15</v>
      </c>
      <c r="AG697" s="86">
        <v>2022</v>
      </c>
      <c r="AH697" s="86"/>
      <c r="AI697" s="87">
        <f t="shared" si="144"/>
        <v>275.94333333333333</v>
      </c>
      <c r="AJ697" s="88">
        <f t="shared" si="145"/>
        <v>364.70833333333331</v>
      </c>
      <c r="AK697" s="89">
        <f t="shared" si="146"/>
        <v>237.97285714285709</v>
      </c>
      <c r="AL697" s="90">
        <f t="shared" si="147"/>
        <v>177.87275862068967</v>
      </c>
      <c r="AN697" s="86">
        <v>2022</v>
      </c>
      <c r="AO697" s="91">
        <f t="shared" si="140"/>
        <v>-5.5446166483455765E-3</v>
      </c>
      <c r="AP697" s="92">
        <f t="shared" si="141"/>
        <v>-3.427396321261282E-3</v>
      </c>
      <c r="AQ697" s="93">
        <f t="shared" si="142"/>
        <v>-2.6233484010778161E-3</v>
      </c>
      <c r="AR697" s="94">
        <f t="shared" si="143"/>
        <v>-2.8187526534851248E-3</v>
      </c>
      <c r="AS697" s="7">
        <f t="shared" si="148"/>
        <v>-9.9492610103926737E-3</v>
      </c>
      <c r="AU697" s="86">
        <v>2022</v>
      </c>
      <c r="AV697" s="91">
        <f t="shared" si="149"/>
        <v>-1.7412462908011822E-2</v>
      </c>
      <c r="AW697" s="92">
        <f t="shared" si="150"/>
        <v>-1.619407715789899E-2</v>
      </c>
      <c r="AX697" s="93">
        <f t="shared" si="151"/>
        <v>-1.5423442805595012E-2</v>
      </c>
      <c r="AY697" s="94">
        <f t="shared" si="152"/>
        <v>-1.4287952792619171E-2</v>
      </c>
      <c r="AZ697" s="7">
        <f t="shared" si="153"/>
        <v>3.4026774798336544E-3</v>
      </c>
    </row>
    <row r="698" spans="1:52" x14ac:dyDescent="0.25">
      <c r="A698" s="7">
        <v>696</v>
      </c>
      <c r="B698" s="82">
        <v>6183.55</v>
      </c>
      <c r="C698" s="43">
        <v>654.20000000000005</v>
      </c>
      <c r="D698" s="35">
        <v>344.8</v>
      </c>
      <c r="E698" s="41">
        <v>1295.5</v>
      </c>
      <c r="F698" s="36">
        <v>95.48</v>
      </c>
      <c r="G698" s="39">
        <v>125.84</v>
      </c>
      <c r="H698" s="45">
        <v>152.9</v>
      </c>
      <c r="I698" s="36">
        <v>102.98</v>
      </c>
      <c r="J698" s="36">
        <v>51.26</v>
      </c>
      <c r="K698" s="46">
        <v>112.69</v>
      </c>
      <c r="L698" s="36">
        <v>80.69</v>
      </c>
      <c r="M698" s="47">
        <v>50.25</v>
      </c>
      <c r="N698" s="33">
        <v>633</v>
      </c>
      <c r="O698" s="47">
        <v>25.17</v>
      </c>
      <c r="P698" s="33">
        <v>94.77</v>
      </c>
      <c r="Q698" s="47">
        <v>50.51</v>
      </c>
      <c r="R698" s="33">
        <v>9.68</v>
      </c>
      <c r="S698" s="33">
        <v>117.05</v>
      </c>
      <c r="T698" s="33">
        <v>40.81</v>
      </c>
      <c r="U698" s="33">
        <v>13.08</v>
      </c>
      <c r="V698" s="56">
        <v>24.23</v>
      </c>
      <c r="W698" s="38">
        <v>24.23</v>
      </c>
      <c r="X698" s="36">
        <v>10.14</v>
      </c>
      <c r="Y698" s="41">
        <v>37.96</v>
      </c>
      <c r="Z698" s="45">
        <v>72.180000000000007</v>
      </c>
      <c r="AA698" s="39">
        <v>519.1</v>
      </c>
      <c r="AB698" s="36">
        <v>189.25</v>
      </c>
      <c r="AC698" s="36">
        <v>13.67</v>
      </c>
      <c r="AD698" s="41">
        <v>24.05</v>
      </c>
      <c r="AE698" s="39">
        <v>178.3</v>
      </c>
      <c r="AG698" s="86">
        <v>2022</v>
      </c>
      <c r="AH698" s="86"/>
      <c r="AI698" s="87">
        <f t="shared" si="144"/>
        <v>274.41333333333336</v>
      </c>
      <c r="AJ698" s="88">
        <f t="shared" si="145"/>
        <v>363.45833333333331</v>
      </c>
      <c r="AK698" s="89">
        <f t="shared" si="146"/>
        <v>237.34857142857146</v>
      </c>
      <c r="AL698" s="90">
        <f t="shared" si="147"/>
        <v>177.37137931034488</v>
      </c>
      <c r="AN698" s="86">
        <v>2022</v>
      </c>
      <c r="AO698" s="91">
        <f t="shared" si="140"/>
        <v>-2.8132743792818715E-2</v>
      </c>
      <c r="AP698" s="92">
        <f t="shared" si="141"/>
        <v>-3.4190072222858983E-2</v>
      </c>
      <c r="AQ698" s="93">
        <f t="shared" si="142"/>
        <v>-2.8162317026194528E-2</v>
      </c>
      <c r="AR698" s="94">
        <f t="shared" si="143"/>
        <v>-2.2421297997383557E-2</v>
      </c>
      <c r="AS698" s="7">
        <f t="shared" si="148"/>
        <v>-6.4995027128430284E-3</v>
      </c>
      <c r="AU698" s="86">
        <v>2022</v>
      </c>
      <c r="AV698" s="91">
        <f t="shared" si="149"/>
        <v>-5.5446166483455765E-3</v>
      </c>
      <c r="AW698" s="92">
        <f t="shared" si="150"/>
        <v>-3.427396321261282E-3</v>
      </c>
      <c r="AX698" s="93">
        <f t="shared" si="151"/>
        <v>-2.6233484010778161E-3</v>
      </c>
      <c r="AY698" s="94">
        <f t="shared" si="152"/>
        <v>-2.8187526534851248E-3</v>
      </c>
      <c r="AZ698" s="7">
        <f t="shared" si="153"/>
        <v>-9.9492610103926737E-3</v>
      </c>
    </row>
    <row r="699" spans="1:52" x14ac:dyDescent="0.25">
      <c r="A699" s="7">
        <v>697</v>
      </c>
      <c r="B699" s="82">
        <v>6143.36</v>
      </c>
      <c r="C699" s="43">
        <v>641.4</v>
      </c>
      <c r="D699" s="35">
        <v>342.75</v>
      </c>
      <c r="E699" s="41">
        <v>1245.5</v>
      </c>
      <c r="F699" s="36">
        <v>94.9</v>
      </c>
      <c r="G699" s="39">
        <v>124.68</v>
      </c>
      <c r="H699" s="45">
        <v>149.1</v>
      </c>
      <c r="I699" s="36">
        <v>101.68</v>
      </c>
      <c r="J699" s="36">
        <v>50.03</v>
      </c>
      <c r="K699" s="46">
        <v>111.18</v>
      </c>
      <c r="L699" s="36">
        <v>81.599999999999994</v>
      </c>
      <c r="M699" s="47">
        <v>50.36</v>
      </c>
      <c r="N699" s="33">
        <v>619</v>
      </c>
      <c r="O699" s="47">
        <v>25.38</v>
      </c>
      <c r="P699" s="33">
        <v>94.86</v>
      </c>
      <c r="Q699" s="47">
        <v>50.1</v>
      </c>
      <c r="R699" s="33">
        <v>9.65</v>
      </c>
      <c r="S699" s="33">
        <v>115.45</v>
      </c>
      <c r="T699" s="33">
        <v>40.82</v>
      </c>
      <c r="U699" s="33">
        <v>12.94</v>
      </c>
      <c r="V699" s="56">
        <v>24.51</v>
      </c>
      <c r="W699" s="38">
        <v>24.51</v>
      </c>
      <c r="X699" s="36">
        <v>10.15</v>
      </c>
      <c r="Y699" s="41">
        <v>36.409999999999997</v>
      </c>
      <c r="Z699" s="45">
        <v>71.08</v>
      </c>
      <c r="AA699" s="39">
        <v>504.2</v>
      </c>
      <c r="AB699" s="36">
        <v>187.1</v>
      </c>
      <c r="AC699" s="36">
        <v>13.7</v>
      </c>
      <c r="AD699" s="41">
        <v>24.2</v>
      </c>
      <c r="AE699" s="39">
        <v>171.2</v>
      </c>
      <c r="AG699" s="86">
        <v>2022</v>
      </c>
      <c r="AH699" s="86"/>
      <c r="AI699" s="87">
        <f t="shared" si="144"/>
        <v>266.69333333333333</v>
      </c>
      <c r="AJ699" s="88">
        <f t="shared" si="145"/>
        <v>351.03166666666669</v>
      </c>
      <c r="AK699" s="89">
        <f t="shared" si="146"/>
        <v>230.66428571428565</v>
      </c>
      <c r="AL699" s="90">
        <f t="shared" si="147"/>
        <v>173.39448275862068</v>
      </c>
      <c r="AN699" s="86">
        <v>2022</v>
      </c>
      <c r="AO699" s="91">
        <f t="shared" si="140"/>
        <v>-2.344765523447654E-2</v>
      </c>
      <c r="AP699" s="92">
        <f t="shared" si="141"/>
        <v>-1.8094283991472813E-2</v>
      </c>
      <c r="AQ699" s="93">
        <f t="shared" si="142"/>
        <v>-1.5040411234632666E-2</v>
      </c>
      <c r="AR699" s="94">
        <f t="shared" si="143"/>
        <v>-1.3988433788610385E-2</v>
      </c>
      <c r="AS699" s="7">
        <f t="shared" si="148"/>
        <v>-1.4802974268152868E-2</v>
      </c>
      <c r="AU699" s="86">
        <v>2022</v>
      </c>
      <c r="AV699" s="91">
        <f t="shared" si="149"/>
        <v>-2.8132743792818715E-2</v>
      </c>
      <c r="AW699" s="92">
        <f t="shared" si="150"/>
        <v>-3.4190072222858983E-2</v>
      </c>
      <c r="AX699" s="93">
        <f t="shared" si="151"/>
        <v>-2.8162317026194528E-2</v>
      </c>
      <c r="AY699" s="94">
        <f t="shared" si="152"/>
        <v>-2.2421297997383557E-2</v>
      </c>
      <c r="AZ699" s="7">
        <f t="shared" si="153"/>
        <v>-6.4995027128430284E-3</v>
      </c>
    </row>
    <row r="700" spans="1:52" x14ac:dyDescent="0.25">
      <c r="A700" s="7">
        <v>698</v>
      </c>
      <c r="B700" s="82">
        <v>6052.42</v>
      </c>
      <c r="C700" s="43">
        <v>639.5</v>
      </c>
      <c r="D700" s="35">
        <v>339.05</v>
      </c>
      <c r="E700" s="41">
        <v>1226.5</v>
      </c>
      <c r="F700" s="36">
        <v>91.74</v>
      </c>
      <c r="G700" s="39">
        <v>120.92</v>
      </c>
      <c r="H700" s="45">
        <v>145</v>
      </c>
      <c r="I700" s="36">
        <v>98.53</v>
      </c>
      <c r="J700" s="36">
        <v>49.78</v>
      </c>
      <c r="K700" s="46">
        <v>110.73</v>
      </c>
      <c r="L700" s="36">
        <v>81.86</v>
      </c>
      <c r="M700" s="47">
        <v>49.33</v>
      </c>
      <c r="N700" s="33">
        <v>613.5</v>
      </c>
      <c r="O700" s="47">
        <v>25.2</v>
      </c>
      <c r="P700" s="33">
        <v>91.7</v>
      </c>
      <c r="Q700" s="47">
        <v>49.51</v>
      </c>
      <c r="R700" s="33">
        <v>9.3800000000000008</v>
      </c>
      <c r="S700" s="33">
        <v>113.7</v>
      </c>
      <c r="T700" s="33">
        <v>40.33</v>
      </c>
      <c r="U700" s="33">
        <v>12.84</v>
      </c>
      <c r="V700" s="56">
        <v>24</v>
      </c>
      <c r="W700" s="38">
        <v>24</v>
      </c>
      <c r="X700" s="36">
        <v>10.07</v>
      </c>
      <c r="Y700" s="41">
        <v>35.89</v>
      </c>
      <c r="Z700" s="45">
        <v>69.38</v>
      </c>
      <c r="AA700" s="39">
        <v>494.15</v>
      </c>
      <c r="AB700" s="36">
        <v>187.5</v>
      </c>
      <c r="AC700" s="36">
        <v>13.39</v>
      </c>
      <c r="AD700" s="41">
        <v>24.37</v>
      </c>
      <c r="AE700" s="39">
        <v>166.25</v>
      </c>
      <c r="AG700" s="86">
        <v>2022</v>
      </c>
      <c r="AH700" s="86"/>
      <c r="AI700" s="87">
        <f t="shared" si="144"/>
        <v>260.44</v>
      </c>
      <c r="AJ700" s="88">
        <f t="shared" si="145"/>
        <v>344.68</v>
      </c>
      <c r="AK700" s="89">
        <f t="shared" si="146"/>
        <v>227.19499999999999</v>
      </c>
      <c r="AL700" s="90">
        <f t="shared" si="147"/>
        <v>170.96896551724137</v>
      </c>
      <c r="AN700" s="86">
        <v>2022</v>
      </c>
      <c r="AO700" s="91">
        <f t="shared" si="140"/>
        <v>-2.0734142220855613E-3</v>
      </c>
      <c r="AP700" s="92">
        <f t="shared" si="141"/>
        <v>6.9097907237630866E-3</v>
      </c>
      <c r="AQ700" s="93">
        <f t="shared" si="142"/>
        <v>4.7410500105323113E-3</v>
      </c>
      <c r="AR700" s="94">
        <f t="shared" si="143"/>
        <v>3.9914483370647779E-3</v>
      </c>
      <c r="AS700" s="7">
        <f t="shared" si="148"/>
        <v>-1.2837840070583306E-2</v>
      </c>
      <c r="AU700" s="86">
        <v>2022</v>
      </c>
      <c r="AV700" s="91">
        <f t="shared" si="149"/>
        <v>-2.344765523447654E-2</v>
      </c>
      <c r="AW700" s="92">
        <f t="shared" si="150"/>
        <v>-1.8094283991472813E-2</v>
      </c>
      <c r="AX700" s="93">
        <f t="shared" si="151"/>
        <v>-1.5040411234632666E-2</v>
      </c>
      <c r="AY700" s="94">
        <f t="shared" si="152"/>
        <v>-1.3988433788610385E-2</v>
      </c>
      <c r="AZ700" s="7">
        <f t="shared" si="153"/>
        <v>-1.4802974268152868E-2</v>
      </c>
    </row>
    <row r="701" spans="1:52" x14ac:dyDescent="0.25">
      <c r="A701" s="7">
        <v>699</v>
      </c>
      <c r="B701" s="82">
        <v>5974.72</v>
      </c>
      <c r="C701" s="43">
        <v>641</v>
      </c>
      <c r="D701" s="35">
        <v>333.05</v>
      </c>
      <c r="E701" s="41">
        <v>1242</v>
      </c>
      <c r="F701" s="36">
        <v>93.44</v>
      </c>
      <c r="G701" s="39">
        <v>118.5</v>
      </c>
      <c r="H701" s="45">
        <v>144.9</v>
      </c>
      <c r="I701" s="36">
        <v>99.12</v>
      </c>
      <c r="J701" s="36">
        <v>49.3</v>
      </c>
      <c r="K701" s="46">
        <v>110.25</v>
      </c>
      <c r="L701" s="36">
        <v>80.34</v>
      </c>
      <c r="M701" s="47">
        <v>49.36</v>
      </c>
      <c r="N701" s="33">
        <v>621</v>
      </c>
      <c r="O701" s="47">
        <v>25.05</v>
      </c>
      <c r="P701" s="33">
        <v>91.89</v>
      </c>
      <c r="Q701" s="47">
        <v>49.65</v>
      </c>
      <c r="R701" s="33">
        <v>9.41</v>
      </c>
      <c r="S701" s="33">
        <v>114.75</v>
      </c>
      <c r="T701" s="33">
        <v>40.54</v>
      </c>
      <c r="U701" s="33">
        <v>12.88</v>
      </c>
      <c r="V701" s="56">
        <v>23.95</v>
      </c>
      <c r="W701" s="38">
        <v>23.95</v>
      </c>
      <c r="X701" s="36">
        <v>10.039999999999999</v>
      </c>
      <c r="Y701" s="41">
        <v>36.35</v>
      </c>
      <c r="Z701" s="45">
        <v>69.28</v>
      </c>
      <c r="AA701" s="39">
        <v>493.15</v>
      </c>
      <c r="AB701" s="36">
        <v>188.85</v>
      </c>
      <c r="AC701" s="36">
        <v>13.52</v>
      </c>
      <c r="AD701" s="41">
        <v>24.32</v>
      </c>
      <c r="AE701" s="39">
        <v>168.05</v>
      </c>
      <c r="AG701" s="86">
        <v>2022</v>
      </c>
      <c r="AH701" s="86"/>
      <c r="AI701" s="87">
        <f t="shared" si="144"/>
        <v>259.90000000000003</v>
      </c>
      <c r="AJ701" s="88">
        <f t="shared" si="145"/>
        <v>347.06166666666667</v>
      </c>
      <c r="AK701" s="89">
        <f t="shared" si="146"/>
        <v>228.27214285714288</v>
      </c>
      <c r="AL701" s="90">
        <f t="shared" si="147"/>
        <v>171.65137931034485</v>
      </c>
      <c r="AN701" s="86">
        <v>2022</v>
      </c>
      <c r="AO701" s="91">
        <f t="shared" si="140"/>
        <v>-8.2595870206491097E-3</v>
      </c>
      <c r="AP701" s="92">
        <f t="shared" si="141"/>
        <v>-2.2858569802675622E-3</v>
      </c>
      <c r="AQ701" s="93">
        <f t="shared" si="142"/>
        <v>-5.8639280808308932E-3</v>
      </c>
      <c r="AR701" s="94">
        <f t="shared" si="143"/>
        <v>-8.1379861748653477E-3</v>
      </c>
      <c r="AS701" s="7">
        <f t="shared" si="148"/>
        <v>-7.5149965186664669E-4</v>
      </c>
      <c r="AU701" s="86">
        <v>2022</v>
      </c>
      <c r="AV701" s="91">
        <f t="shared" si="149"/>
        <v>-2.0734142220855613E-3</v>
      </c>
      <c r="AW701" s="92">
        <f t="shared" si="150"/>
        <v>6.9097907237630866E-3</v>
      </c>
      <c r="AX701" s="93">
        <f t="shared" si="151"/>
        <v>4.7410500105323113E-3</v>
      </c>
      <c r="AY701" s="94">
        <f t="shared" si="152"/>
        <v>3.9914483370647779E-3</v>
      </c>
      <c r="AZ701" s="7">
        <f t="shared" si="153"/>
        <v>-1.2837840070583306E-2</v>
      </c>
    </row>
    <row r="702" spans="1:52" x14ac:dyDescent="0.25">
      <c r="A702" s="7">
        <v>700</v>
      </c>
      <c r="B702" s="82">
        <v>5970.23</v>
      </c>
      <c r="C702" s="43">
        <v>634</v>
      </c>
      <c r="D702" s="35">
        <v>334.05</v>
      </c>
      <c r="E702" s="41">
        <v>1244.5</v>
      </c>
      <c r="F702" s="36">
        <v>91.97</v>
      </c>
      <c r="G702" s="39">
        <v>116.06</v>
      </c>
      <c r="H702" s="45">
        <v>143.9</v>
      </c>
      <c r="I702" s="36">
        <v>96.52</v>
      </c>
      <c r="J702" s="36">
        <v>48.87</v>
      </c>
      <c r="K702" s="46">
        <v>107.78</v>
      </c>
      <c r="L702" s="36">
        <v>79.77</v>
      </c>
      <c r="M702" s="47">
        <v>48.44</v>
      </c>
      <c r="N702" s="33">
        <v>613</v>
      </c>
      <c r="O702" s="47">
        <v>24.94</v>
      </c>
      <c r="P702" s="33">
        <v>90.4</v>
      </c>
      <c r="Q702" s="47">
        <v>49.53</v>
      </c>
      <c r="R702" s="33">
        <v>9.27</v>
      </c>
      <c r="S702" s="33">
        <v>113.15</v>
      </c>
      <c r="T702" s="33">
        <v>39.619999999999997</v>
      </c>
      <c r="U702" s="33">
        <v>12.6</v>
      </c>
      <c r="V702" s="56">
        <v>23.45</v>
      </c>
      <c r="W702" s="38">
        <v>23.45</v>
      </c>
      <c r="X702" s="36">
        <v>9.8000000000000007</v>
      </c>
      <c r="Y702" s="41">
        <v>35.65</v>
      </c>
      <c r="Z702" s="45">
        <v>67.42</v>
      </c>
      <c r="AA702" s="39">
        <v>495.4</v>
      </c>
      <c r="AB702" s="36">
        <v>184.65</v>
      </c>
      <c r="AC702" s="36">
        <v>13.19</v>
      </c>
      <c r="AD702" s="41">
        <v>24.2</v>
      </c>
      <c r="AE702" s="39">
        <v>161.80000000000001</v>
      </c>
      <c r="AG702" s="86">
        <v>2022</v>
      </c>
      <c r="AH702" s="86"/>
      <c r="AI702" s="87">
        <f t="shared" si="144"/>
        <v>257.75333333333333</v>
      </c>
      <c r="AJ702" s="88">
        <f t="shared" si="145"/>
        <v>346.26833333333337</v>
      </c>
      <c r="AK702" s="89">
        <f t="shared" si="146"/>
        <v>226.93357142857144</v>
      </c>
      <c r="AL702" s="90">
        <f t="shared" si="147"/>
        <v>170.2544827586207</v>
      </c>
      <c r="AN702" s="86">
        <v>2022</v>
      </c>
      <c r="AO702" s="91">
        <f t="shared" si="140"/>
        <v>1.2945193078653924E-2</v>
      </c>
      <c r="AP702" s="92">
        <f t="shared" si="141"/>
        <v>1.7890749466935543E-2</v>
      </c>
      <c r="AQ702" s="93">
        <f t="shared" si="142"/>
        <v>1.6146953010163313E-2</v>
      </c>
      <c r="AR702" s="94">
        <f t="shared" si="143"/>
        <v>1.4400349983189566E-2</v>
      </c>
      <c r="AS702" s="7">
        <f t="shared" si="148"/>
        <v>-9.1554261728609889E-3</v>
      </c>
      <c r="AU702" s="86">
        <v>2022</v>
      </c>
      <c r="AV702" s="91">
        <f t="shared" si="149"/>
        <v>-8.2595870206491097E-3</v>
      </c>
      <c r="AW702" s="92">
        <f t="shared" si="150"/>
        <v>-2.2858569802675622E-3</v>
      </c>
      <c r="AX702" s="93">
        <f t="shared" si="151"/>
        <v>-5.8639280808308932E-3</v>
      </c>
      <c r="AY702" s="94">
        <f t="shared" si="152"/>
        <v>-8.1379861748653477E-3</v>
      </c>
      <c r="AZ702" s="7">
        <f t="shared" si="153"/>
        <v>-7.5149965186664669E-4</v>
      </c>
    </row>
    <row r="703" spans="1:52" x14ac:dyDescent="0.25">
      <c r="A703" s="7">
        <v>701</v>
      </c>
      <c r="B703" s="82">
        <v>5915.57</v>
      </c>
      <c r="C703" s="43">
        <v>643.6</v>
      </c>
      <c r="D703" s="35">
        <v>337.3</v>
      </c>
      <c r="E703" s="41">
        <v>1270.5</v>
      </c>
      <c r="F703" s="36">
        <v>93.37</v>
      </c>
      <c r="G703" s="39">
        <v>118.22</v>
      </c>
      <c r="H703" s="45">
        <v>144.85</v>
      </c>
      <c r="I703" s="36">
        <v>97.35</v>
      </c>
      <c r="J703" s="36">
        <v>48.93</v>
      </c>
      <c r="K703" s="46">
        <v>110.78</v>
      </c>
      <c r="L703" s="36">
        <v>79.09</v>
      </c>
      <c r="M703" s="47">
        <v>47.97</v>
      </c>
      <c r="N703" s="33">
        <v>621.5</v>
      </c>
      <c r="O703" s="47">
        <v>24.93</v>
      </c>
      <c r="P703" s="33">
        <v>89.7</v>
      </c>
      <c r="Q703" s="47">
        <v>49.36</v>
      </c>
      <c r="R703" s="33">
        <v>9.19</v>
      </c>
      <c r="S703" s="33">
        <v>117.65</v>
      </c>
      <c r="T703" s="33">
        <v>39.950000000000003</v>
      </c>
      <c r="U703" s="33">
        <v>12.82</v>
      </c>
      <c r="V703" s="56">
        <v>23.14</v>
      </c>
      <c r="W703" s="38">
        <v>23.14</v>
      </c>
      <c r="X703" s="36">
        <v>9.75</v>
      </c>
      <c r="Y703" s="41">
        <v>36.520000000000003</v>
      </c>
      <c r="Z703" s="45">
        <v>68.959999999999994</v>
      </c>
      <c r="AA703" s="39">
        <v>501.5</v>
      </c>
      <c r="AB703" s="36">
        <v>187.05</v>
      </c>
      <c r="AC703" s="36">
        <v>13.32</v>
      </c>
      <c r="AD703" s="41">
        <v>24.49</v>
      </c>
      <c r="AE703" s="39">
        <v>163.55000000000001</v>
      </c>
      <c r="AG703" s="86">
        <v>2022</v>
      </c>
      <c r="AH703" s="86"/>
      <c r="AI703" s="87">
        <f t="shared" si="144"/>
        <v>261.08999999999997</v>
      </c>
      <c r="AJ703" s="88">
        <f t="shared" si="145"/>
        <v>352.46333333333337</v>
      </c>
      <c r="AK703" s="89">
        <f t="shared" si="146"/>
        <v>230.59785714285712</v>
      </c>
      <c r="AL703" s="90">
        <f t="shared" si="147"/>
        <v>172.70620689655175</v>
      </c>
      <c r="AN703" s="86">
        <v>2022</v>
      </c>
      <c r="AO703" s="91">
        <f t="shared" si="140"/>
        <v>-1.8652571910069343E-2</v>
      </c>
      <c r="AP703" s="92">
        <f t="shared" si="141"/>
        <v>-3.7431789595135337E-2</v>
      </c>
      <c r="AQ703" s="93">
        <f t="shared" si="142"/>
        <v>-3.3416244110804932E-2</v>
      </c>
      <c r="AR703" s="94">
        <f t="shared" si="143"/>
        <v>-2.8587515573587307E-2</v>
      </c>
      <c r="AS703" s="7">
        <f t="shared" si="148"/>
        <v>4.953030730766927E-4</v>
      </c>
      <c r="AU703" s="86">
        <v>2022</v>
      </c>
      <c r="AV703" s="91">
        <f t="shared" si="149"/>
        <v>1.2945193078653924E-2</v>
      </c>
      <c r="AW703" s="92">
        <f t="shared" si="150"/>
        <v>1.7890749466935543E-2</v>
      </c>
      <c r="AX703" s="93">
        <f t="shared" si="151"/>
        <v>1.6146953010163313E-2</v>
      </c>
      <c r="AY703" s="94">
        <f t="shared" si="152"/>
        <v>1.4400349983189566E-2</v>
      </c>
      <c r="AZ703" s="7">
        <f t="shared" si="153"/>
        <v>-9.1554261728609889E-3</v>
      </c>
    </row>
    <row r="704" spans="1:52" x14ac:dyDescent="0.25">
      <c r="A704" s="7">
        <v>702</v>
      </c>
      <c r="B704" s="82">
        <v>5918.5</v>
      </c>
      <c r="C704" s="43">
        <v>624.9</v>
      </c>
      <c r="D704" s="35">
        <v>328.2</v>
      </c>
      <c r="E704" s="41">
        <v>1208</v>
      </c>
      <c r="F704" s="36">
        <v>92.34</v>
      </c>
      <c r="G704" s="39">
        <v>115.26</v>
      </c>
      <c r="H704" s="45">
        <v>138.80000000000001</v>
      </c>
      <c r="I704" s="36">
        <v>95.7</v>
      </c>
      <c r="J704" s="36">
        <v>48.92</v>
      </c>
      <c r="K704" s="46">
        <v>107.58</v>
      </c>
      <c r="L704" s="36">
        <v>78.849999999999994</v>
      </c>
      <c r="M704" s="47">
        <v>48.22</v>
      </c>
      <c r="N704" s="33">
        <v>604.5</v>
      </c>
      <c r="O704" s="47">
        <v>24.64</v>
      </c>
      <c r="P704" s="33">
        <v>87.65</v>
      </c>
      <c r="Q704" s="47">
        <v>50</v>
      </c>
      <c r="R704" s="33">
        <v>9.16</v>
      </c>
      <c r="S704" s="33">
        <v>116</v>
      </c>
      <c r="T704" s="33">
        <v>38.549999999999997</v>
      </c>
      <c r="U704" s="33">
        <v>12.69</v>
      </c>
      <c r="V704" s="56">
        <v>23.51</v>
      </c>
      <c r="W704" s="38">
        <v>23.51</v>
      </c>
      <c r="X704" s="36">
        <v>9.84</v>
      </c>
      <c r="Y704" s="41">
        <v>34.85</v>
      </c>
      <c r="Z704" s="45">
        <v>67.22</v>
      </c>
      <c r="AA704" s="39">
        <v>495.5</v>
      </c>
      <c r="AB704" s="36">
        <v>185.9</v>
      </c>
      <c r="AC704" s="36">
        <v>13</v>
      </c>
      <c r="AD704" s="41">
        <v>24.11</v>
      </c>
      <c r="AE704" s="39">
        <v>157.9</v>
      </c>
      <c r="AG704" s="86">
        <v>2022</v>
      </c>
      <c r="AH704" s="86"/>
      <c r="AI704" s="87">
        <f t="shared" si="144"/>
        <v>256.21999999999997</v>
      </c>
      <c r="AJ704" s="88">
        <f t="shared" si="145"/>
        <v>339.27</v>
      </c>
      <c r="AK704" s="89">
        <f t="shared" si="146"/>
        <v>222.89214285714289</v>
      </c>
      <c r="AL704" s="90">
        <f t="shared" si="147"/>
        <v>167.76896551724138</v>
      </c>
      <c r="AN704" s="86">
        <v>2022</v>
      </c>
      <c r="AO704" s="91">
        <f t="shared" si="140"/>
        <v>-2.8764343142611729E-2</v>
      </c>
      <c r="AP704" s="92">
        <f t="shared" si="141"/>
        <v>-2.9224511451056576E-2</v>
      </c>
      <c r="AQ704" s="93">
        <f t="shared" si="142"/>
        <v>-2.761104826485599E-2</v>
      </c>
      <c r="AR704" s="94">
        <f t="shared" si="143"/>
        <v>-2.6302591823731337E-2</v>
      </c>
      <c r="AS704" s="7">
        <f t="shared" si="148"/>
        <v>-2.5825800456196733E-2</v>
      </c>
      <c r="AU704" s="86">
        <v>2022</v>
      </c>
      <c r="AV704" s="91">
        <f t="shared" si="149"/>
        <v>-1.8652571910069343E-2</v>
      </c>
      <c r="AW704" s="92">
        <f t="shared" si="150"/>
        <v>-3.7431789595135337E-2</v>
      </c>
      <c r="AX704" s="93">
        <f t="shared" si="151"/>
        <v>-3.3416244110804932E-2</v>
      </c>
      <c r="AY704" s="94">
        <f t="shared" si="152"/>
        <v>-2.8587515573587307E-2</v>
      </c>
      <c r="AZ704" s="7">
        <f t="shared" si="153"/>
        <v>4.953030730766927E-4</v>
      </c>
    </row>
    <row r="705" spans="1:52" x14ac:dyDescent="0.25">
      <c r="A705" s="7">
        <v>703</v>
      </c>
      <c r="B705" s="82">
        <v>5765.65</v>
      </c>
      <c r="C705" s="43">
        <v>603.20000000000005</v>
      </c>
      <c r="D705" s="35">
        <v>325.8</v>
      </c>
      <c r="E705" s="41">
        <v>1171.5</v>
      </c>
      <c r="F705" s="36">
        <v>91.98</v>
      </c>
      <c r="G705" s="39">
        <v>114.4</v>
      </c>
      <c r="H705" s="45">
        <v>138.65</v>
      </c>
      <c r="I705" s="36">
        <v>92.55</v>
      </c>
      <c r="J705" s="36">
        <v>46.51</v>
      </c>
      <c r="K705" s="46">
        <v>107.38</v>
      </c>
      <c r="L705" s="36">
        <v>78.81</v>
      </c>
      <c r="M705" s="47">
        <v>46.91</v>
      </c>
      <c r="N705" s="33">
        <v>586.5</v>
      </c>
      <c r="O705" s="47">
        <v>24.03</v>
      </c>
      <c r="P705" s="33">
        <v>84.26</v>
      </c>
      <c r="Q705" s="47">
        <v>49.5</v>
      </c>
      <c r="R705" s="33">
        <v>8.9600000000000009</v>
      </c>
      <c r="S705" s="33">
        <v>109.65</v>
      </c>
      <c r="T705" s="33">
        <v>37.299999999999997</v>
      </c>
      <c r="U705" s="33">
        <v>12.5</v>
      </c>
      <c r="V705" s="56">
        <v>22.59</v>
      </c>
      <c r="W705" s="38">
        <v>22.59</v>
      </c>
      <c r="X705" s="36">
        <v>9.7100000000000009</v>
      </c>
      <c r="Y705" s="41">
        <v>35.01</v>
      </c>
      <c r="Z705" s="45">
        <v>65.94</v>
      </c>
      <c r="AA705" s="39">
        <v>477.2</v>
      </c>
      <c r="AB705" s="36">
        <v>183.4</v>
      </c>
      <c r="AC705" s="36">
        <v>12.48</v>
      </c>
      <c r="AD705" s="41">
        <v>23.07</v>
      </c>
      <c r="AE705" s="39">
        <v>154.94999999999999</v>
      </c>
      <c r="AG705" s="86">
        <v>2022</v>
      </c>
      <c r="AH705" s="86"/>
      <c r="AI705" s="87">
        <f t="shared" si="144"/>
        <v>248.85</v>
      </c>
      <c r="AJ705" s="88">
        <f t="shared" si="145"/>
        <v>329.35500000000002</v>
      </c>
      <c r="AK705" s="89">
        <f t="shared" si="146"/>
        <v>216.73785714285714</v>
      </c>
      <c r="AL705" s="90">
        <f t="shared" si="147"/>
        <v>163.35620689655173</v>
      </c>
      <c r="AN705" s="86">
        <v>2022</v>
      </c>
      <c r="AO705" s="91">
        <f t="shared" si="140"/>
        <v>-5.6526689438080686E-3</v>
      </c>
      <c r="AP705" s="92">
        <f t="shared" si="141"/>
        <v>-8.0966333186594506E-4</v>
      </c>
      <c r="AQ705" s="93">
        <f t="shared" si="142"/>
        <v>-1.1205109529937337E-4</v>
      </c>
      <c r="AR705" s="94">
        <f t="shared" si="143"/>
        <v>8.8868624309466275E-4</v>
      </c>
      <c r="AS705" s="7">
        <f t="shared" si="148"/>
        <v>-5.1425251272622582E-3</v>
      </c>
      <c r="AU705" s="86">
        <v>2022</v>
      </c>
      <c r="AV705" s="91">
        <f t="shared" si="149"/>
        <v>-2.8764343142611729E-2</v>
      </c>
      <c r="AW705" s="92">
        <f t="shared" si="150"/>
        <v>-2.9224511451056576E-2</v>
      </c>
      <c r="AX705" s="93">
        <f t="shared" si="151"/>
        <v>-2.761104826485599E-2</v>
      </c>
      <c r="AY705" s="94">
        <f t="shared" si="152"/>
        <v>-2.6302591823731337E-2</v>
      </c>
      <c r="AZ705" s="7">
        <f t="shared" si="153"/>
        <v>-2.5825800456196733E-2</v>
      </c>
    </row>
    <row r="706" spans="1:52" x14ac:dyDescent="0.25">
      <c r="A706" s="7">
        <v>704</v>
      </c>
      <c r="B706" s="82">
        <v>5736</v>
      </c>
      <c r="C706" s="43">
        <v>606.79999999999995</v>
      </c>
      <c r="D706" s="35">
        <v>328.8</v>
      </c>
      <c r="E706" s="41">
        <v>1174</v>
      </c>
      <c r="F706" s="36">
        <v>91.48</v>
      </c>
      <c r="G706" s="39">
        <v>114.18</v>
      </c>
      <c r="H706" s="45">
        <v>139.9</v>
      </c>
      <c r="I706" s="36">
        <v>92.89</v>
      </c>
      <c r="J706" s="36">
        <v>47.03</v>
      </c>
      <c r="K706" s="46">
        <v>106.25</v>
      </c>
      <c r="L706" s="36">
        <v>77.44</v>
      </c>
      <c r="M706" s="47">
        <v>46.21</v>
      </c>
      <c r="N706" s="33">
        <v>587.5</v>
      </c>
      <c r="O706" s="47">
        <v>23.52</v>
      </c>
      <c r="P706" s="33">
        <v>83.53</v>
      </c>
      <c r="Q706" s="47">
        <v>48.61</v>
      </c>
      <c r="R706" s="33">
        <v>8.86</v>
      </c>
      <c r="S706" s="33">
        <v>112.2</v>
      </c>
      <c r="T706" s="33">
        <v>37.49</v>
      </c>
      <c r="U706" s="33">
        <v>12.07</v>
      </c>
      <c r="V706" s="56">
        <v>22.11</v>
      </c>
      <c r="W706" s="38">
        <v>22.11</v>
      </c>
      <c r="X706" s="36">
        <v>9.57</v>
      </c>
      <c r="Y706" s="41">
        <v>35.07</v>
      </c>
      <c r="Z706" s="45">
        <v>66.06</v>
      </c>
      <c r="AA706" s="39">
        <v>473.05</v>
      </c>
      <c r="AB706" s="36">
        <v>183.85</v>
      </c>
      <c r="AC706" s="36">
        <v>12.73</v>
      </c>
      <c r="AD706" s="41">
        <v>23.13</v>
      </c>
      <c r="AE706" s="39">
        <v>155.1</v>
      </c>
      <c r="AG706" s="86">
        <v>2022</v>
      </c>
      <c r="AH706" s="86"/>
      <c r="AI706" s="87">
        <f t="shared" si="144"/>
        <v>247.44333333333336</v>
      </c>
      <c r="AJ706" s="88">
        <f t="shared" si="145"/>
        <v>329.08833333333331</v>
      </c>
      <c r="AK706" s="89">
        <f t="shared" si="146"/>
        <v>216.71357142857144</v>
      </c>
      <c r="AL706" s="90">
        <f t="shared" si="147"/>
        <v>163.50137931034482</v>
      </c>
      <c r="AN706" s="86">
        <v>2022</v>
      </c>
      <c r="AO706" s="91">
        <f t="shared" si="140"/>
        <v>-2.0018051270998129E-2</v>
      </c>
      <c r="AP706" s="92">
        <f t="shared" si="141"/>
        <v>-2.1118949826034344E-3</v>
      </c>
      <c r="AQ706" s="93">
        <f t="shared" si="142"/>
        <v>-2.7356715084758286E-3</v>
      </c>
      <c r="AR706" s="94">
        <f t="shared" si="143"/>
        <v>-3.27741619811283E-3</v>
      </c>
      <c r="AS706" s="7">
        <f t="shared" si="148"/>
        <v>3.1066945606694051E-3</v>
      </c>
      <c r="AU706" s="86">
        <v>2022</v>
      </c>
      <c r="AV706" s="91">
        <f t="shared" si="149"/>
        <v>-5.6526689438080686E-3</v>
      </c>
      <c r="AW706" s="92">
        <f t="shared" si="150"/>
        <v>-8.0966333186594506E-4</v>
      </c>
      <c r="AX706" s="93">
        <f t="shared" si="151"/>
        <v>-1.1205109529937337E-4</v>
      </c>
      <c r="AY706" s="94">
        <f t="shared" si="152"/>
        <v>8.8868624309466275E-4</v>
      </c>
      <c r="AZ706" s="7">
        <f t="shared" si="153"/>
        <v>-5.1425251272622582E-3</v>
      </c>
    </row>
    <row r="707" spans="1:52" x14ac:dyDescent="0.25">
      <c r="A707" s="7">
        <v>705</v>
      </c>
      <c r="B707" s="82">
        <v>5753.82</v>
      </c>
      <c r="C707" s="43">
        <v>604.20000000000005</v>
      </c>
      <c r="D707" s="35">
        <v>325.75</v>
      </c>
      <c r="E707" s="41">
        <v>1184.5</v>
      </c>
      <c r="F707" s="36">
        <v>89.8</v>
      </c>
      <c r="G707" s="39">
        <v>113.12</v>
      </c>
      <c r="H707" s="45">
        <v>140.65</v>
      </c>
      <c r="I707" s="36">
        <v>91.71</v>
      </c>
      <c r="J707" s="36">
        <v>47.85</v>
      </c>
      <c r="K707" s="46">
        <v>106.02</v>
      </c>
      <c r="L707" s="36">
        <v>77.45</v>
      </c>
      <c r="M707" s="47">
        <v>45.11</v>
      </c>
      <c r="N707" s="33">
        <v>586</v>
      </c>
      <c r="O707" s="47">
        <v>23.3</v>
      </c>
      <c r="P707" s="33">
        <v>84.41</v>
      </c>
      <c r="Q707" s="47">
        <v>48.44</v>
      </c>
      <c r="R707" s="33">
        <v>8.6999999999999993</v>
      </c>
      <c r="S707" s="33">
        <v>110.75</v>
      </c>
      <c r="T707" s="33">
        <v>37.19</v>
      </c>
      <c r="U707" s="33">
        <v>12</v>
      </c>
      <c r="V707" s="56">
        <v>21.95</v>
      </c>
      <c r="W707" s="38">
        <v>21.95</v>
      </c>
      <c r="X707" s="36">
        <v>9.51</v>
      </c>
      <c r="Y707" s="41">
        <v>34.85</v>
      </c>
      <c r="Z707" s="45">
        <v>65.66</v>
      </c>
      <c r="AA707" s="39">
        <v>458.4</v>
      </c>
      <c r="AB707" s="36">
        <v>184.4</v>
      </c>
      <c r="AC707" s="36">
        <v>12.84</v>
      </c>
      <c r="AD707" s="41">
        <v>23.54</v>
      </c>
      <c r="AE707" s="39">
        <v>155.94999999999999</v>
      </c>
      <c r="AG707" s="86">
        <v>2022</v>
      </c>
      <c r="AH707" s="86"/>
      <c r="AI707" s="87">
        <f t="shared" si="144"/>
        <v>242.49</v>
      </c>
      <c r="AJ707" s="88">
        <f t="shared" si="145"/>
        <v>328.39333333333332</v>
      </c>
      <c r="AK707" s="89">
        <f t="shared" si="146"/>
        <v>216.12071428571426</v>
      </c>
      <c r="AL707" s="90">
        <f t="shared" si="147"/>
        <v>162.9655172413793</v>
      </c>
      <c r="AN707" s="86">
        <v>2022</v>
      </c>
      <c r="AO707" s="91">
        <f t="shared" ref="AO707:AO770" si="154">(AI708-AI707)/AI707</f>
        <v>1.7993869162989465E-2</v>
      </c>
      <c r="AP707" s="92">
        <f t="shared" ref="AP707:AP770" si="155">(AJ708-AJ707)/AJ707</f>
        <v>2.0909884488113872E-2</v>
      </c>
      <c r="AQ707" s="93">
        <f t="shared" ref="AQ707:AQ770" si="156">(AK708-AK707)/AK707</f>
        <v>1.7166332307672009E-2</v>
      </c>
      <c r="AR707" s="94">
        <f t="shared" ref="AR707:AR770" si="157">(AL708-AL707)/AL707</f>
        <v>1.19636055861192E-2</v>
      </c>
      <c r="AS707" s="7">
        <f t="shared" si="148"/>
        <v>-1.7784706508024224E-2</v>
      </c>
      <c r="AU707" s="86">
        <v>2022</v>
      </c>
      <c r="AV707" s="91">
        <f t="shared" si="149"/>
        <v>-2.0018051270998129E-2</v>
      </c>
      <c r="AW707" s="92">
        <f t="shared" si="150"/>
        <v>-2.1118949826034344E-3</v>
      </c>
      <c r="AX707" s="93">
        <f t="shared" si="151"/>
        <v>-2.7356715084758286E-3</v>
      </c>
      <c r="AY707" s="94">
        <f t="shared" si="152"/>
        <v>-3.27741619811283E-3</v>
      </c>
      <c r="AZ707" s="7">
        <f t="shared" si="153"/>
        <v>3.1066945606694051E-3</v>
      </c>
    </row>
    <row r="708" spans="1:52" x14ac:dyDescent="0.25">
      <c r="A708" s="7">
        <v>706</v>
      </c>
      <c r="B708" s="82">
        <v>5651.49</v>
      </c>
      <c r="C708" s="43">
        <v>613.20000000000005</v>
      </c>
      <c r="D708" s="35">
        <v>325.14999999999998</v>
      </c>
      <c r="E708" s="41">
        <v>1212.5</v>
      </c>
      <c r="F708" s="36">
        <v>89.29</v>
      </c>
      <c r="G708" s="39">
        <v>115.86</v>
      </c>
      <c r="H708" s="45">
        <v>142.69999999999999</v>
      </c>
      <c r="I708" s="36">
        <v>92.51</v>
      </c>
      <c r="J708" s="36">
        <v>47.16</v>
      </c>
      <c r="K708" s="46">
        <v>107.65</v>
      </c>
      <c r="L708" s="36">
        <v>78.709999999999994</v>
      </c>
      <c r="M708" s="47">
        <v>43.35</v>
      </c>
      <c r="N708" s="33">
        <v>592</v>
      </c>
      <c r="O708" s="47">
        <v>22.88</v>
      </c>
      <c r="P708" s="33">
        <v>84.23</v>
      </c>
      <c r="Q708" s="47">
        <v>48.47</v>
      </c>
      <c r="R708" s="33">
        <v>8.44</v>
      </c>
      <c r="S708" s="33">
        <v>110.5</v>
      </c>
      <c r="T708" s="33">
        <v>37.19</v>
      </c>
      <c r="U708" s="33">
        <v>12.06</v>
      </c>
      <c r="V708" s="56">
        <v>21</v>
      </c>
      <c r="W708" s="38">
        <v>21</v>
      </c>
      <c r="X708" s="36">
        <v>9.5</v>
      </c>
      <c r="Y708" s="41">
        <v>35.1</v>
      </c>
      <c r="Z708" s="45">
        <v>66.819999999999993</v>
      </c>
      <c r="AA708" s="39">
        <v>462.7</v>
      </c>
      <c r="AB708" s="36">
        <v>184.35</v>
      </c>
      <c r="AC708" s="36">
        <v>12.82</v>
      </c>
      <c r="AD708" s="41">
        <v>23.4</v>
      </c>
      <c r="AE708" s="39">
        <v>162</v>
      </c>
      <c r="AG708" s="86">
        <v>2022</v>
      </c>
      <c r="AH708" s="86"/>
      <c r="AI708" s="87">
        <f t="shared" ref="AI708:AI771" si="158">AVERAGE(G708,AA708,AE708)</f>
        <v>246.85333333333332</v>
      </c>
      <c r="AJ708" s="88">
        <f t="shared" ref="AJ708:AJ771" si="159">AVERAGE(E708,Y708,AD708,G708,AA708,AE708)</f>
        <v>335.26</v>
      </c>
      <c r="AK708" s="89">
        <f t="shared" ref="AK708:AK771" si="160">AVERAGE(Z708,V708,Q708,O708,M708,K708,H708,C708,E708,Y708,AD708,G708,AA708,AE708)</f>
        <v>219.83071428571427</v>
      </c>
      <c r="AL708" s="90">
        <f t="shared" ref="AL708:AL771" si="161">AVERAGE(AC708,AB708,X708,W708,U708,T708,S708,R708,P708,N708,L708,J708,I708,F708,D708,Z708,V708,Q708,O708,M708,K708,H708,C708,E708,Y708,AD708,G708,AA708,AE708)</f>
        <v>164.91517241379307</v>
      </c>
      <c r="AN708" s="86">
        <v>2022</v>
      </c>
      <c r="AO708" s="91">
        <f t="shared" si="154"/>
        <v>-1.5798854920600534E-2</v>
      </c>
      <c r="AP708" s="92">
        <f t="shared" si="155"/>
        <v>-9.2018135178666693E-3</v>
      </c>
      <c r="AQ708" s="93">
        <f t="shared" si="156"/>
        <v>-1.0475593232454811E-2</v>
      </c>
      <c r="AR708" s="94">
        <f t="shared" si="157"/>
        <v>-8.4118480974543705E-3</v>
      </c>
      <c r="AS708" s="7">
        <f t="shared" ref="AS708:AS771" si="162">(B709-B708)/B708</f>
        <v>-4.0821093198430344E-3</v>
      </c>
      <c r="AU708" s="86">
        <v>2022</v>
      </c>
      <c r="AV708" s="91">
        <f t="shared" ref="AV708:AV771" si="163">(AI708-AI707)/AI707</f>
        <v>1.7993869162989465E-2</v>
      </c>
      <c r="AW708" s="92">
        <f t="shared" ref="AW708:AW771" si="164">(AJ708-AJ707)/AJ707</f>
        <v>2.0909884488113872E-2</v>
      </c>
      <c r="AX708" s="93">
        <f t="shared" ref="AX708:AX771" si="165">(AK708-AK707)/AK707</f>
        <v>1.7166332307672009E-2</v>
      </c>
      <c r="AY708" s="94">
        <f t="shared" ref="AY708:AY771" si="166">(AL708-AL707)/AL707</f>
        <v>1.19636055861192E-2</v>
      </c>
      <c r="AZ708" s="7">
        <f t="shared" ref="AZ708:AZ771" si="167">(B708-B707)/B707</f>
        <v>-1.7784706508024224E-2</v>
      </c>
    </row>
    <row r="709" spans="1:52" x14ac:dyDescent="0.25">
      <c r="A709" s="7">
        <v>707</v>
      </c>
      <c r="B709" s="82">
        <v>5628.42</v>
      </c>
      <c r="C709" s="43">
        <v>608</v>
      </c>
      <c r="D709" s="35">
        <v>323.35000000000002</v>
      </c>
      <c r="E709" s="41">
        <v>1207.5</v>
      </c>
      <c r="F709" s="36">
        <v>88.09</v>
      </c>
      <c r="G709" s="39">
        <v>114.16</v>
      </c>
      <c r="H709" s="45">
        <v>141</v>
      </c>
      <c r="I709" s="36">
        <v>93.01</v>
      </c>
      <c r="J709" s="36">
        <v>47.31</v>
      </c>
      <c r="K709" s="46">
        <v>105.18</v>
      </c>
      <c r="L709" s="36">
        <v>77.84</v>
      </c>
      <c r="M709" s="47">
        <v>42.54</v>
      </c>
      <c r="N709" s="33">
        <v>589.5</v>
      </c>
      <c r="O709" s="47">
        <v>22.35</v>
      </c>
      <c r="P709" s="33">
        <v>82.61</v>
      </c>
      <c r="Q709" s="47">
        <v>48.18</v>
      </c>
      <c r="R709" s="33">
        <v>8.19</v>
      </c>
      <c r="S709" s="33">
        <v>113.55</v>
      </c>
      <c r="T709" s="33">
        <v>35.6</v>
      </c>
      <c r="U709" s="33">
        <v>11.87</v>
      </c>
      <c r="V709" s="56">
        <v>20.13</v>
      </c>
      <c r="W709" s="38">
        <v>20.13</v>
      </c>
      <c r="X709" s="36">
        <v>9.3000000000000007</v>
      </c>
      <c r="Y709" s="41">
        <v>34.24</v>
      </c>
      <c r="Z709" s="45">
        <v>64.959999999999994</v>
      </c>
      <c r="AA709" s="39">
        <v>455.05</v>
      </c>
      <c r="AB709" s="36">
        <v>184.35</v>
      </c>
      <c r="AC709" s="36">
        <v>12.22</v>
      </c>
      <c r="AD709" s="41">
        <v>22.45</v>
      </c>
      <c r="AE709" s="39">
        <v>159.65</v>
      </c>
      <c r="AG709" s="86">
        <v>2022</v>
      </c>
      <c r="AH709" s="86"/>
      <c r="AI709" s="87">
        <f t="shared" si="158"/>
        <v>242.95333333333335</v>
      </c>
      <c r="AJ709" s="88">
        <f t="shared" si="159"/>
        <v>332.17500000000001</v>
      </c>
      <c r="AK709" s="89">
        <f t="shared" si="160"/>
        <v>217.52785714285713</v>
      </c>
      <c r="AL709" s="90">
        <f t="shared" si="161"/>
        <v>163.52793103448275</v>
      </c>
      <c r="AN709" s="86">
        <v>2022</v>
      </c>
      <c r="AO709" s="91">
        <f t="shared" si="154"/>
        <v>1.6642427901105792E-2</v>
      </c>
      <c r="AP709" s="92">
        <f t="shared" si="155"/>
        <v>1.1961566443390855E-2</v>
      </c>
      <c r="AQ709" s="93">
        <f t="shared" si="156"/>
        <v>1.0133349094861493E-2</v>
      </c>
      <c r="AR709" s="94">
        <f t="shared" si="157"/>
        <v>1.1279313246076342E-2</v>
      </c>
      <c r="AS709" s="7">
        <f t="shared" si="162"/>
        <v>1.0645971693654716E-2</v>
      </c>
      <c r="AU709" s="86">
        <v>2022</v>
      </c>
      <c r="AV709" s="91">
        <f t="shared" si="163"/>
        <v>-1.5798854920600534E-2</v>
      </c>
      <c r="AW709" s="92">
        <f t="shared" si="164"/>
        <v>-9.2018135178666693E-3</v>
      </c>
      <c r="AX709" s="93">
        <f t="shared" si="165"/>
        <v>-1.0475593232454811E-2</v>
      </c>
      <c r="AY709" s="94">
        <f t="shared" si="166"/>
        <v>-8.4118480974543705E-3</v>
      </c>
      <c r="AZ709" s="7">
        <f t="shared" si="167"/>
        <v>-4.0821093198430344E-3</v>
      </c>
    </row>
    <row r="710" spans="1:52" x14ac:dyDescent="0.25">
      <c r="A710" s="7">
        <v>708</v>
      </c>
      <c r="B710" s="82">
        <v>5688.34</v>
      </c>
      <c r="C710" s="43">
        <v>610.4</v>
      </c>
      <c r="D710" s="35">
        <v>330.25</v>
      </c>
      <c r="E710" s="41">
        <v>1217</v>
      </c>
      <c r="F710" s="36">
        <v>88.89</v>
      </c>
      <c r="G710" s="39">
        <v>116.94</v>
      </c>
      <c r="H710" s="45">
        <v>140.35</v>
      </c>
      <c r="I710" s="36">
        <v>94.01</v>
      </c>
      <c r="J710" s="36">
        <v>48.28</v>
      </c>
      <c r="K710" s="46">
        <v>106.87</v>
      </c>
      <c r="L710" s="36">
        <v>78.400000000000006</v>
      </c>
      <c r="M710" s="47">
        <v>43.61</v>
      </c>
      <c r="N710" s="33">
        <v>595.5</v>
      </c>
      <c r="O710" s="47">
        <v>22.48</v>
      </c>
      <c r="P710" s="33">
        <v>83.17</v>
      </c>
      <c r="Q710" s="47">
        <v>48.57</v>
      </c>
      <c r="R710" s="33">
        <v>8.36</v>
      </c>
      <c r="S710" s="33">
        <v>113</v>
      </c>
      <c r="T710" s="33">
        <v>37.049999999999997</v>
      </c>
      <c r="U710" s="33">
        <v>11.84</v>
      </c>
      <c r="V710" s="56">
        <v>20.420000000000002</v>
      </c>
      <c r="W710" s="38">
        <v>20.420000000000002</v>
      </c>
      <c r="X710" s="36">
        <v>9.25</v>
      </c>
      <c r="Y710" s="41">
        <v>35.74</v>
      </c>
      <c r="Z710" s="45">
        <v>66.66</v>
      </c>
      <c r="AA710" s="39">
        <v>458.55</v>
      </c>
      <c r="AB710" s="36">
        <v>188.85</v>
      </c>
      <c r="AC710" s="36">
        <v>12.28</v>
      </c>
      <c r="AD710" s="41">
        <v>23.16</v>
      </c>
      <c r="AE710" s="39">
        <v>165.5</v>
      </c>
      <c r="AG710" s="86">
        <v>2022</v>
      </c>
      <c r="AH710" s="86"/>
      <c r="AI710" s="87">
        <f t="shared" si="158"/>
        <v>246.99666666666667</v>
      </c>
      <c r="AJ710" s="88">
        <f t="shared" si="159"/>
        <v>336.14833333333337</v>
      </c>
      <c r="AK710" s="89">
        <f t="shared" si="160"/>
        <v>219.73214285714286</v>
      </c>
      <c r="AL710" s="90">
        <f t="shared" si="161"/>
        <v>165.37241379310345</v>
      </c>
      <c r="AN710" s="86">
        <v>2022</v>
      </c>
      <c r="AO710" s="91">
        <f t="shared" si="154"/>
        <v>-6.3698565432730335E-3</v>
      </c>
      <c r="AP710" s="92">
        <f t="shared" si="155"/>
        <v>3.1236210204818936E-3</v>
      </c>
      <c r="AQ710" s="93">
        <f t="shared" si="156"/>
        <v>2.1779764323447011E-3</v>
      </c>
      <c r="AR710" s="94">
        <f t="shared" si="157"/>
        <v>3.5239167605006025E-4</v>
      </c>
      <c r="AS710" s="7">
        <f t="shared" si="162"/>
        <v>-5.9595593793620892E-3</v>
      </c>
      <c r="AU710" s="86">
        <v>2022</v>
      </c>
      <c r="AV710" s="91">
        <f t="shared" si="163"/>
        <v>1.6642427901105792E-2</v>
      </c>
      <c r="AW710" s="92">
        <f t="shared" si="164"/>
        <v>1.1961566443390855E-2</v>
      </c>
      <c r="AX710" s="93">
        <f t="shared" si="165"/>
        <v>1.0133349094861493E-2</v>
      </c>
      <c r="AY710" s="94">
        <f t="shared" si="166"/>
        <v>1.1279313246076342E-2</v>
      </c>
      <c r="AZ710" s="7">
        <f t="shared" si="167"/>
        <v>1.0645971693654716E-2</v>
      </c>
    </row>
    <row r="711" spans="1:52" x14ac:dyDescent="0.25">
      <c r="A711" s="7">
        <v>709</v>
      </c>
      <c r="B711" s="82">
        <v>5654.44</v>
      </c>
      <c r="C711" s="43">
        <v>608</v>
      </c>
      <c r="D711" s="35">
        <v>326.7</v>
      </c>
      <c r="E711" s="41">
        <v>1228</v>
      </c>
      <c r="F711" s="36">
        <v>89.21</v>
      </c>
      <c r="G711" s="39">
        <v>116.62</v>
      </c>
      <c r="H711" s="45">
        <v>142.25</v>
      </c>
      <c r="I711" s="36">
        <v>94.19</v>
      </c>
      <c r="J711" s="36">
        <v>49.76</v>
      </c>
      <c r="K711" s="46">
        <v>107.09</v>
      </c>
      <c r="L711" s="36">
        <v>79.8</v>
      </c>
      <c r="M711" s="47">
        <v>43.88</v>
      </c>
      <c r="N711" s="33">
        <v>592.5</v>
      </c>
      <c r="O711" s="47">
        <v>22.23</v>
      </c>
      <c r="P711" s="33">
        <v>83.58</v>
      </c>
      <c r="Q711" s="47">
        <v>47.71</v>
      </c>
      <c r="R711" s="33">
        <v>8.4600000000000009</v>
      </c>
      <c r="S711" s="33">
        <v>114.1</v>
      </c>
      <c r="T711" s="33">
        <v>38.14</v>
      </c>
      <c r="U711" s="33">
        <v>12.11</v>
      </c>
      <c r="V711" s="56">
        <v>20.76</v>
      </c>
      <c r="W711" s="38">
        <v>20.76</v>
      </c>
      <c r="X711" s="36">
        <v>9.42</v>
      </c>
      <c r="Y711" s="41">
        <v>35.6</v>
      </c>
      <c r="Z711" s="45">
        <v>67.84</v>
      </c>
      <c r="AA711" s="39">
        <v>454.8</v>
      </c>
      <c r="AB711" s="36">
        <v>183.3</v>
      </c>
      <c r="AC711" s="36">
        <v>12.51</v>
      </c>
      <c r="AD711" s="41">
        <v>23.32</v>
      </c>
      <c r="AE711" s="39">
        <v>164.85</v>
      </c>
      <c r="AG711" s="86">
        <v>2022</v>
      </c>
      <c r="AH711" s="86"/>
      <c r="AI711" s="87">
        <f t="shared" si="158"/>
        <v>245.42333333333337</v>
      </c>
      <c r="AJ711" s="88">
        <f t="shared" si="159"/>
        <v>337.19833333333332</v>
      </c>
      <c r="AK711" s="89">
        <f t="shared" si="160"/>
        <v>220.21071428571432</v>
      </c>
      <c r="AL711" s="90">
        <f t="shared" si="161"/>
        <v>165.43068965517244</v>
      </c>
      <c r="AN711" s="86">
        <v>2022</v>
      </c>
      <c r="AO711" s="91">
        <f t="shared" si="154"/>
        <v>5.7465332011354488E-2</v>
      </c>
      <c r="AP711" s="92">
        <f t="shared" si="155"/>
        <v>5.9075025084149337E-2</v>
      </c>
      <c r="AQ711" s="93">
        <f t="shared" si="156"/>
        <v>5.8878671402390552E-2</v>
      </c>
      <c r="AR711" s="94">
        <f t="shared" si="157"/>
        <v>5.3073586396219515E-2</v>
      </c>
      <c r="AS711" s="7">
        <f t="shared" si="162"/>
        <v>3.5101619258494296E-2</v>
      </c>
      <c r="AU711" s="86">
        <v>2022</v>
      </c>
      <c r="AV711" s="91">
        <f t="shared" si="163"/>
        <v>-6.3698565432730335E-3</v>
      </c>
      <c r="AW711" s="92">
        <f t="shared" si="164"/>
        <v>3.1236210204818936E-3</v>
      </c>
      <c r="AX711" s="93">
        <f t="shared" si="165"/>
        <v>2.1779764323447011E-3</v>
      </c>
      <c r="AY711" s="94">
        <f t="shared" si="166"/>
        <v>3.5239167605006025E-4</v>
      </c>
      <c r="AZ711" s="7">
        <f t="shared" si="167"/>
        <v>-5.9595593793620892E-3</v>
      </c>
    </row>
    <row r="712" spans="1:52" x14ac:dyDescent="0.25">
      <c r="A712" s="7">
        <v>710</v>
      </c>
      <c r="B712" s="82">
        <v>5852.92</v>
      </c>
      <c r="C712" s="43">
        <v>646.79999999999995</v>
      </c>
      <c r="D712" s="35">
        <v>338.2</v>
      </c>
      <c r="E712" s="41">
        <v>1303</v>
      </c>
      <c r="F712" s="36">
        <v>94.7</v>
      </c>
      <c r="G712" s="39">
        <v>123.98</v>
      </c>
      <c r="H712" s="45">
        <v>152.15</v>
      </c>
      <c r="I712" s="36">
        <v>99.15</v>
      </c>
      <c r="J712" s="36">
        <v>51.31</v>
      </c>
      <c r="K712" s="46">
        <v>111.67</v>
      </c>
      <c r="L712" s="36">
        <v>80.010000000000005</v>
      </c>
      <c r="M712" s="47">
        <v>45.48</v>
      </c>
      <c r="N712" s="33">
        <v>631.5</v>
      </c>
      <c r="O712" s="47">
        <v>23.82</v>
      </c>
      <c r="P712" s="33">
        <v>85.26</v>
      </c>
      <c r="Q712" s="47">
        <v>49.17</v>
      </c>
      <c r="R712" s="33">
        <v>8.82</v>
      </c>
      <c r="S712" s="33">
        <v>114.4</v>
      </c>
      <c r="T712" s="33">
        <v>39.92</v>
      </c>
      <c r="U712" s="33">
        <v>12.32</v>
      </c>
      <c r="V712" s="56">
        <v>21.59</v>
      </c>
      <c r="W712" s="38">
        <v>21.59</v>
      </c>
      <c r="X712" s="36">
        <v>9.49</v>
      </c>
      <c r="Y712" s="41">
        <v>37.090000000000003</v>
      </c>
      <c r="Z712" s="45">
        <v>71.08</v>
      </c>
      <c r="AA712" s="39">
        <v>480.5</v>
      </c>
      <c r="AB712" s="36">
        <v>188.05</v>
      </c>
      <c r="AC712" s="36">
        <v>12.92</v>
      </c>
      <c r="AD712" s="41">
        <v>24.04</v>
      </c>
      <c r="AE712" s="39">
        <v>174.1</v>
      </c>
      <c r="AG712" s="86">
        <v>2022</v>
      </c>
      <c r="AH712" s="86"/>
      <c r="AI712" s="87">
        <f t="shared" si="158"/>
        <v>259.5266666666667</v>
      </c>
      <c r="AJ712" s="88">
        <f t="shared" si="159"/>
        <v>357.11833333333334</v>
      </c>
      <c r="AK712" s="89">
        <f t="shared" si="160"/>
        <v>233.1764285714286</v>
      </c>
      <c r="AL712" s="90">
        <f t="shared" si="161"/>
        <v>174.21068965517242</v>
      </c>
      <c r="AN712" s="86">
        <v>2022</v>
      </c>
      <c r="AO712" s="91">
        <f t="shared" si="154"/>
        <v>-2.2887821418479896E-2</v>
      </c>
      <c r="AP712" s="92">
        <f t="shared" si="155"/>
        <v>-1.2059494751972983E-2</v>
      </c>
      <c r="AQ712" s="93">
        <f t="shared" si="156"/>
        <v>-1.1554708727603551E-2</v>
      </c>
      <c r="AR712" s="94">
        <f t="shared" si="157"/>
        <v>-1.0716314569556011E-2</v>
      </c>
      <c r="AS712" s="7">
        <f t="shared" si="162"/>
        <v>1.7193127532923756E-2</v>
      </c>
      <c r="AU712" s="86">
        <v>2022</v>
      </c>
      <c r="AV712" s="91">
        <f t="shared" si="163"/>
        <v>5.7465332011354488E-2</v>
      </c>
      <c r="AW712" s="92">
        <f t="shared" si="164"/>
        <v>5.9075025084149337E-2</v>
      </c>
      <c r="AX712" s="93">
        <f t="shared" si="165"/>
        <v>5.8878671402390552E-2</v>
      </c>
      <c r="AY712" s="94">
        <f t="shared" si="166"/>
        <v>5.3073586396219515E-2</v>
      </c>
      <c r="AZ712" s="7">
        <f t="shared" si="167"/>
        <v>3.5101619258494296E-2</v>
      </c>
    </row>
    <row r="713" spans="1:52" x14ac:dyDescent="0.25">
      <c r="A713" s="7">
        <v>711</v>
      </c>
      <c r="B713" s="82">
        <v>5953.55</v>
      </c>
      <c r="C713" s="43">
        <v>637.29999999999995</v>
      </c>
      <c r="D713" s="35">
        <v>335.6</v>
      </c>
      <c r="E713" s="41">
        <v>1296.5</v>
      </c>
      <c r="F713" s="36">
        <v>93.35</v>
      </c>
      <c r="G713" s="39">
        <v>123.26</v>
      </c>
      <c r="H713" s="45">
        <v>154.30000000000001</v>
      </c>
      <c r="I713" s="36">
        <v>99.83</v>
      </c>
      <c r="J713" s="36">
        <v>51.87</v>
      </c>
      <c r="K713" s="46">
        <v>110.73</v>
      </c>
      <c r="L713" s="36">
        <v>80.37</v>
      </c>
      <c r="M713" s="47">
        <v>44.12</v>
      </c>
      <c r="N713" s="33">
        <v>622</v>
      </c>
      <c r="O713" s="47">
        <v>23.46</v>
      </c>
      <c r="P713" s="33">
        <v>83.7</v>
      </c>
      <c r="Q713" s="47">
        <v>48.35</v>
      </c>
      <c r="R713" s="33">
        <v>8.59</v>
      </c>
      <c r="S713" s="33">
        <v>114.5</v>
      </c>
      <c r="T713" s="33">
        <v>38.869999999999997</v>
      </c>
      <c r="U713" s="33">
        <v>12.23</v>
      </c>
      <c r="V713" s="56">
        <v>21.14</v>
      </c>
      <c r="W713" s="38">
        <v>21.14</v>
      </c>
      <c r="X713" s="36">
        <v>9.32</v>
      </c>
      <c r="Y713" s="41">
        <v>36.799999999999997</v>
      </c>
      <c r="Z713" s="45">
        <v>70.48</v>
      </c>
      <c r="AA713" s="39">
        <v>464.6</v>
      </c>
      <c r="AB713" s="36">
        <v>187.25</v>
      </c>
      <c r="AC713" s="36">
        <v>12.6</v>
      </c>
      <c r="AD713" s="41">
        <v>22.81</v>
      </c>
      <c r="AE713" s="39">
        <v>172.9</v>
      </c>
      <c r="AG713" s="86">
        <v>2022</v>
      </c>
      <c r="AH713" s="86"/>
      <c r="AI713" s="87">
        <f t="shared" si="158"/>
        <v>253.58666666666667</v>
      </c>
      <c r="AJ713" s="88">
        <f t="shared" si="159"/>
        <v>352.81166666666667</v>
      </c>
      <c r="AK713" s="89">
        <f t="shared" si="160"/>
        <v>230.48214285714289</v>
      </c>
      <c r="AL713" s="90">
        <f t="shared" si="161"/>
        <v>172.34379310344829</v>
      </c>
      <c r="AN713" s="86">
        <v>2022</v>
      </c>
      <c r="AO713" s="91">
        <f t="shared" si="154"/>
        <v>-1.4735264735264783E-2</v>
      </c>
      <c r="AP713" s="92">
        <f t="shared" si="155"/>
        <v>-4.9932211236402221E-3</v>
      </c>
      <c r="AQ713" s="93">
        <f t="shared" si="156"/>
        <v>-5.1382970481137031E-3</v>
      </c>
      <c r="AR713" s="94">
        <f t="shared" si="157"/>
        <v>-5.2301234301125937E-3</v>
      </c>
      <c r="AS713" s="7">
        <f t="shared" si="162"/>
        <v>-6.0938431692015259E-3</v>
      </c>
      <c r="AU713" s="86">
        <v>2022</v>
      </c>
      <c r="AV713" s="91">
        <f t="shared" si="163"/>
        <v>-2.2887821418479896E-2</v>
      </c>
      <c r="AW713" s="92">
        <f t="shared" si="164"/>
        <v>-1.2059494751972983E-2</v>
      </c>
      <c r="AX713" s="93">
        <f t="shared" si="165"/>
        <v>-1.1554708727603551E-2</v>
      </c>
      <c r="AY713" s="94">
        <f t="shared" si="166"/>
        <v>-1.0716314569556011E-2</v>
      </c>
      <c r="AZ713" s="7">
        <f t="shared" si="167"/>
        <v>1.7193127532923756E-2</v>
      </c>
    </row>
    <row r="714" spans="1:52" x14ac:dyDescent="0.25">
      <c r="A714" s="7">
        <v>712</v>
      </c>
      <c r="B714" s="82">
        <v>5917.27</v>
      </c>
      <c r="C714" s="43">
        <v>635.1</v>
      </c>
      <c r="D714" s="35">
        <v>334.25</v>
      </c>
      <c r="E714" s="41">
        <v>1297</v>
      </c>
      <c r="F714" s="36">
        <v>93.14</v>
      </c>
      <c r="G714" s="39">
        <v>122.6</v>
      </c>
      <c r="H714" s="45">
        <v>152.25</v>
      </c>
      <c r="I714" s="36">
        <v>99.45</v>
      </c>
      <c r="J714" s="36">
        <v>51.27</v>
      </c>
      <c r="K714" s="46">
        <v>109.18</v>
      </c>
      <c r="L714" s="36">
        <v>79.33</v>
      </c>
      <c r="M714" s="47">
        <v>43.64</v>
      </c>
      <c r="N714" s="33">
        <v>622.5</v>
      </c>
      <c r="O714" s="47">
        <v>23.16</v>
      </c>
      <c r="P714" s="33">
        <v>81.56</v>
      </c>
      <c r="Q714" s="47">
        <v>47.92</v>
      </c>
      <c r="R714" s="33">
        <v>8.52</v>
      </c>
      <c r="S714" s="33">
        <v>113.35</v>
      </c>
      <c r="T714" s="33">
        <v>38.729999999999997</v>
      </c>
      <c r="U714" s="33">
        <v>11.95</v>
      </c>
      <c r="V714" s="56">
        <v>21.12</v>
      </c>
      <c r="W714" s="38">
        <v>21.12</v>
      </c>
      <c r="X714" s="36">
        <v>9.1199999999999992</v>
      </c>
      <c r="Y714" s="41">
        <v>36.85</v>
      </c>
      <c r="Z714" s="45">
        <v>71.5</v>
      </c>
      <c r="AA714" s="39">
        <v>456</v>
      </c>
      <c r="AB714" s="36">
        <v>184.85</v>
      </c>
      <c r="AC714" s="36">
        <v>12.52</v>
      </c>
      <c r="AD714" s="41">
        <v>22.9</v>
      </c>
      <c r="AE714" s="39">
        <v>170.95</v>
      </c>
      <c r="AG714" s="86">
        <v>2022</v>
      </c>
      <c r="AH714" s="86"/>
      <c r="AI714" s="87">
        <f t="shared" si="158"/>
        <v>249.85</v>
      </c>
      <c r="AJ714" s="88">
        <f t="shared" si="159"/>
        <v>351.04999999999995</v>
      </c>
      <c r="AK714" s="89">
        <f t="shared" si="160"/>
        <v>229.29785714285711</v>
      </c>
      <c r="AL714" s="90">
        <f t="shared" si="161"/>
        <v>171.44241379310347</v>
      </c>
      <c r="AN714" s="86">
        <v>2022</v>
      </c>
      <c r="AO714" s="91">
        <f t="shared" si="154"/>
        <v>-2.3120538990060606E-2</v>
      </c>
      <c r="AP714" s="92">
        <f t="shared" si="155"/>
        <v>-2.4835018753263941E-2</v>
      </c>
      <c r="AQ714" s="93">
        <f t="shared" si="156"/>
        <v>-2.4216786026908202E-2</v>
      </c>
      <c r="AR714" s="94">
        <f t="shared" si="157"/>
        <v>-2.1380457497541364E-2</v>
      </c>
      <c r="AS714" s="7">
        <f t="shared" si="162"/>
        <v>-1.0411896026377127E-2</v>
      </c>
      <c r="AU714" s="86">
        <v>2022</v>
      </c>
      <c r="AV714" s="91">
        <f t="shared" si="163"/>
        <v>-1.4735264735264783E-2</v>
      </c>
      <c r="AW714" s="92">
        <f t="shared" si="164"/>
        <v>-4.9932211236402221E-3</v>
      </c>
      <c r="AX714" s="93">
        <f t="shared" si="165"/>
        <v>-5.1382970481137031E-3</v>
      </c>
      <c r="AY714" s="94">
        <f t="shared" si="166"/>
        <v>-5.2301234301125937E-3</v>
      </c>
      <c r="AZ714" s="7">
        <f t="shared" si="167"/>
        <v>-6.0938431692015259E-3</v>
      </c>
    </row>
    <row r="715" spans="1:52" x14ac:dyDescent="0.25">
      <c r="A715" s="7">
        <v>713</v>
      </c>
      <c r="B715" s="82">
        <v>5855.66</v>
      </c>
      <c r="C715" s="43">
        <v>618.20000000000005</v>
      </c>
      <c r="D715" s="35">
        <v>328.15</v>
      </c>
      <c r="E715" s="41">
        <v>1265</v>
      </c>
      <c r="F715" s="36">
        <v>92.33</v>
      </c>
      <c r="G715" s="39">
        <v>118.72</v>
      </c>
      <c r="H715" s="45">
        <v>149.4</v>
      </c>
      <c r="I715" s="36">
        <v>99.59</v>
      </c>
      <c r="J715" s="36">
        <v>52.6</v>
      </c>
      <c r="K715" s="46">
        <v>106.91</v>
      </c>
      <c r="L715" s="36">
        <v>80.16</v>
      </c>
      <c r="M715" s="47">
        <v>43.62</v>
      </c>
      <c r="N715" s="33">
        <v>603</v>
      </c>
      <c r="O715" s="47">
        <v>23.12</v>
      </c>
      <c r="P715" s="33">
        <v>81.180000000000007</v>
      </c>
      <c r="Q715" s="47">
        <v>47.38</v>
      </c>
      <c r="R715" s="33">
        <v>8.4700000000000006</v>
      </c>
      <c r="S715" s="33">
        <v>112.35</v>
      </c>
      <c r="T715" s="33">
        <v>37.549999999999997</v>
      </c>
      <c r="U715" s="33">
        <v>11.95</v>
      </c>
      <c r="V715" s="56">
        <v>21.31</v>
      </c>
      <c r="W715" s="38">
        <v>21.31</v>
      </c>
      <c r="X715" s="36">
        <v>9.2100000000000009</v>
      </c>
      <c r="Y715" s="41">
        <v>34.450000000000003</v>
      </c>
      <c r="Z715" s="45">
        <v>68.5</v>
      </c>
      <c r="AA715" s="39">
        <v>449.5</v>
      </c>
      <c r="AB715" s="36">
        <v>182.95</v>
      </c>
      <c r="AC715" s="36">
        <v>12.3</v>
      </c>
      <c r="AD715" s="41">
        <v>22.32</v>
      </c>
      <c r="AE715" s="39">
        <v>164</v>
      </c>
      <c r="AG715" s="86">
        <v>2022</v>
      </c>
      <c r="AH715" s="86"/>
      <c r="AI715" s="87">
        <f t="shared" si="158"/>
        <v>244.07333333333335</v>
      </c>
      <c r="AJ715" s="88">
        <f t="shared" si="159"/>
        <v>342.33166666666665</v>
      </c>
      <c r="AK715" s="89">
        <f t="shared" si="160"/>
        <v>223.74499999999998</v>
      </c>
      <c r="AL715" s="90">
        <f t="shared" si="161"/>
        <v>167.77689655172412</v>
      </c>
      <c r="AN715" s="86">
        <v>2022</v>
      </c>
      <c r="AO715" s="91">
        <f t="shared" si="154"/>
        <v>-9.3277976564421859E-3</v>
      </c>
      <c r="AP715" s="92">
        <f t="shared" si="155"/>
        <v>-1.1650494890432799E-2</v>
      </c>
      <c r="AQ715" s="93">
        <f t="shared" si="156"/>
        <v>-9.4878417075557973E-3</v>
      </c>
      <c r="AR715" s="94">
        <f t="shared" si="157"/>
        <v>-9.0617055079300676E-3</v>
      </c>
      <c r="AS715" s="7">
        <f t="shared" si="162"/>
        <v>-1.0135492839406566E-2</v>
      </c>
      <c r="AU715" s="86">
        <v>2022</v>
      </c>
      <c r="AV715" s="91">
        <f t="shared" si="163"/>
        <v>-2.3120538990060606E-2</v>
      </c>
      <c r="AW715" s="92">
        <f t="shared" si="164"/>
        <v>-2.4835018753263941E-2</v>
      </c>
      <c r="AX715" s="93">
        <f t="shared" si="165"/>
        <v>-2.4216786026908202E-2</v>
      </c>
      <c r="AY715" s="94">
        <f t="shared" si="166"/>
        <v>-2.1380457497541364E-2</v>
      </c>
      <c r="AZ715" s="7">
        <f t="shared" si="167"/>
        <v>-1.0411896026377127E-2</v>
      </c>
    </row>
    <row r="716" spans="1:52" x14ac:dyDescent="0.25">
      <c r="A716" s="7">
        <v>714</v>
      </c>
      <c r="B716" s="82">
        <v>5796.31</v>
      </c>
      <c r="C716" s="43">
        <v>610.5</v>
      </c>
      <c r="D716" s="35">
        <v>324.75</v>
      </c>
      <c r="E716" s="41">
        <v>1248.5</v>
      </c>
      <c r="F716" s="36">
        <v>93.01</v>
      </c>
      <c r="G716" s="39">
        <v>118.84</v>
      </c>
      <c r="H716" s="45">
        <v>149.80000000000001</v>
      </c>
      <c r="I716" s="36">
        <v>99.13</v>
      </c>
      <c r="J716" s="36">
        <v>51.5</v>
      </c>
      <c r="K716" s="46">
        <v>107.38</v>
      </c>
      <c r="L716" s="36">
        <v>80.08</v>
      </c>
      <c r="M716" s="47">
        <v>43.79</v>
      </c>
      <c r="N716" s="33">
        <v>595.5</v>
      </c>
      <c r="O716" s="47">
        <v>23.18</v>
      </c>
      <c r="P716" s="33">
        <v>83.04</v>
      </c>
      <c r="Q716" s="47">
        <v>47.48</v>
      </c>
      <c r="R716" s="33">
        <v>8.44</v>
      </c>
      <c r="S716" s="33">
        <v>113.6</v>
      </c>
      <c r="T716" s="33">
        <v>38.29</v>
      </c>
      <c r="U716" s="33">
        <v>11.72</v>
      </c>
      <c r="V716" s="56">
        <v>21.56</v>
      </c>
      <c r="W716" s="38">
        <v>21.56</v>
      </c>
      <c r="X716" s="36">
        <v>9.2799999999999994</v>
      </c>
      <c r="Y716" s="41">
        <v>33.83</v>
      </c>
      <c r="Z716" s="45">
        <v>68.959999999999994</v>
      </c>
      <c r="AA716" s="39">
        <v>443.55</v>
      </c>
      <c r="AB716" s="36">
        <v>176.65</v>
      </c>
      <c r="AC716" s="36">
        <v>12.18</v>
      </c>
      <c r="AD716" s="41">
        <v>22.34</v>
      </c>
      <c r="AE716" s="39">
        <v>163</v>
      </c>
      <c r="AG716" s="86">
        <v>2022</v>
      </c>
      <c r="AH716" s="86"/>
      <c r="AI716" s="87">
        <f t="shared" si="158"/>
        <v>241.79666666666665</v>
      </c>
      <c r="AJ716" s="88">
        <f t="shared" si="159"/>
        <v>338.34333333333331</v>
      </c>
      <c r="AK716" s="89">
        <f t="shared" si="160"/>
        <v>221.6221428571429</v>
      </c>
      <c r="AL716" s="90">
        <f t="shared" si="161"/>
        <v>166.25655172413795</v>
      </c>
      <c r="AN716" s="86">
        <v>2022</v>
      </c>
      <c r="AO716" s="91">
        <f t="shared" si="154"/>
        <v>-1.3372117068058359E-3</v>
      </c>
      <c r="AP716" s="92">
        <f t="shared" si="155"/>
        <v>5.8027841541630305E-3</v>
      </c>
      <c r="AQ716" s="93">
        <f t="shared" si="156"/>
        <v>3.451821149897802E-3</v>
      </c>
      <c r="AR716" s="94">
        <f t="shared" si="157"/>
        <v>3.550806398088456E-3</v>
      </c>
      <c r="AS716" s="7">
        <f t="shared" si="162"/>
        <v>-4.4562833940905225E-3</v>
      </c>
      <c r="AU716" s="86">
        <v>2022</v>
      </c>
      <c r="AV716" s="91">
        <f t="shared" si="163"/>
        <v>-9.3277976564421859E-3</v>
      </c>
      <c r="AW716" s="92">
        <f t="shared" si="164"/>
        <v>-1.1650494890432799E-2</v>
      </c>
      <c r="AX716" s="93">
        <f t="shared" si="165"/>
        <v>-9.4878417075557973E-3</v>
      </c>
      <c r="AY716" s="94">
        <f t="shared" si="166"/>
        <v>-9.0617055079300676E-3</v>
      </c>
      <c r="AZ716" s="7">
        <f t="shared" si="167"/>
        <v>-1.0135492839406566E-2</v>
      </c>
    </row>
    <row r="717" spans="1:52" x14ac:dyDescent="0.25">
      <c r="A717" s="7">
        <v>715</v>
      </c>
      <c r="B717" s="82">
        <v>5770.48</v>
      </c>
      <c r="C717" s="43">
        <v>610.5</v>
      </c>
      <c r="D717" s="35">
        <v>327.5</v>
      </c>
      <c r="E717" s="41">
        <v>1261</v>
      </c>
      <c r="F717" s="36">
        <v>93.93</v>
      </c>
      <c r="G717" s="39">
        <v>118.62</v>
      </c>
      <c r="H717" s="45">
        <v>150.35</v>
      </c>
      <c r="I717" s="36">
        <v>98.82</v>
      </c>
      <c r="J717" s="36">
        <v>50.44</v>
      </c>
      <c r="K717" s="46">
        <v>106.91</v>
      </c>
      <c r="L717" s="36">
        <v>81.81</v>
      </c>
      <c r="M717" s="47">
        <v>42.77</v>
      </c>
      <c r="N717" s="33">
        <v>596.5</v>
      </c>
      <c r="O717" s="47">
        <v>23.01</v>
      </c>
      <c r="P717" s="33">
        <v>84.02</v>
      </c>
      <c r="Q717" s="47">
        <v>47.79</v>
      </c>
      <c r="R717" s="33">
        <v>8.33</v>
      </c>
      <c r="S717" s="33">
        <v>112.85</v>
      </c>
      <c r="T717" s="33">
        <v>38.51</v>
      </c>
      <c r="U717" s="33">
        <v>11.57</v>
      </c>
      <c r="V717" s="56">
        <v>21.37</v>
      </c>
      <c r="W717" s="38">
        <v>21.37</v>
      </c>
      <c r="X717" s="36">
        <v>9.3000000000000007</v>
      </c>
      <c r="Y717" s="41">
        <v>33.840000000000003</v>
      </c>
      <c r="Z717" s="45">
        <v>68.88</v>
      </c>
      <c r="AA717" s="39">
        <v>445.25</v>
      </c>
      <c r="AB717" s="36">
        <v>177.9</v>
      </c>
      <c r="AC717" s="36">
        <v>12.29</v>
      </c>
      <c r="AD717" s="41">
        <v>22.58</v>
      </c>
      <c r="AE717" s="39">
        <v>160.55000000000001</v>
      </c>
      <c r="AG717" s="86">
        <v>2022</v>
      </c>
      <c r="AH717" s="86"/>
      <c r="AI717" s="87">
        <f t="shared" si="158"/>
        <v>241.47333333333336</v>
      </c>
      <c r="AJ717" s="88">
        <f t="shared" si="159"/>
        <v>340.30666666666667</v>
      </c>
      <c r="AK717" s="89">
        <f t="shared" si="160"/>
        <v>222.38714285714286</v>
      </c>
      <c r="AL717" s="90">
        <f t="shared" si="161"/>
        <v>166.84689655172414</v>
      </c>
      <c r="AN717" s="86">
        <v>2022</v>
      </c>
      <c r="AO717" s="91">
        <f t="shared" si="154"/>
        <v>-2.0706220148549096E-4</v>
      </c>
      <c r="AP717" s="92">
        <f t="shared" si="155"/>
        <v>1.0901931591113837E-2</v>
      </c>
      <c r="AQ717" s="93">
        <f t="shared" si="156"/>
        <v>9.9568962748356853E-3</v>
      </c>
      <c r="AR717" s="94">
        <f t="shared" si="157"/>
        <v>7.903177804966962E-3</v>
      </c>
      <c r="AS717" s="7">
        <f t="shared" si="162"/>
        <v>3.150517807877385E-3</v>
      </c>
      <c r="AU717" s="86">
        <v>2022</v>
      </c>
      <c r="AV717" s="91">
        <f t="shared" si="163"/>
        <v>-1.3372117068058359E-3</v>
      </c>
      <c r="AW717" s="92">
        <f t="shared" si="164"/>
        <v>5.8027841541630305E-3</v>
      </c>
      <c r="AX717" s="93">
        <f t="shared" si="165"/>
        <v>3.451821149897802E-3</v>
      </c>
      <c r="AY717" s="94">
        <f t="shared" si="166"/>
        <v>3.550806398088456E-3</v>
      </c>
      <c r="AZ717" s="7">
        <f t="shared" si="167"/>
        <v>-4.4562833940905225E-3</v>
      </c>
    </row>
    <row r="718" spans="1:52" x14ac:dyDescent="0.25">
      <c r="A718" s="7">
        <v>716</v>
      </c>
      <c r="B718" s="82">
        <v>5788.66</v>
      </c>
      <c r="C718" s="43">
        <v>621.9</v>
      </c>
      <c r="D718" s="35">
        <v>328.6</v>
      </c>
      <c r="E718" s="41">
        <v>1284</v>
      </c>
      <c r="F718" s="36">
        <v>93.25</v>
      </c>
      <c r="G718" s="39">
        <v>119.12</v>
      </c>
      <c r="H718" s="45">
        <v>149.94999999999999</v>
      </c>
      <c r="I718" s="36">
        <v>97.32</v>
      </c>
      <c r="J718" s="36">
        <v>49.76</v>
      </c>
      <c r="K718" s="46">
        <v>106.45</v>
      </c>
      <c r="L718" s="36">
        <v>81.39</v>
      </c>
      <c r="M718" s="47">
        <v>42.35</v>
      </c>
      <c r="N718" s="33">
        <v>608.5</v>
      </c>
      <c r="O718" s="47">
        <v>22.65</v>
      </c>
      <c r="P718" s="33">
        <v>83</v>
      </c>
      <c r="Q718" s="47">
        <v>47.77</v>
      </c>
      <c r="R718" s="33">
        <v>8.26</v>
      </c>
      <c r="S718" s="33">
        <v>110.75</v>
      </c>
      <c r="T718" s="33">
        <v>38.229999999999997</v>
      </c>
      <c r="U718" s="33">
        <v>11.54</v>
      </c>
      <c r="V718" s="56">
        <v>21.23</v>
      </c>
      <c r="W718" s="38">
        <v>21.23</v>
      </c>
      <c r="X718" s="36">
        <v>9.26</v>
      </c>
      <c r="Y718" s="41">
        <v>33.520000000000003</v>
      </c>
      <c r="Z718" s="45">
        <v>68.02</v>
      </c>
      <c r="AA718" s="39">
        <v>445.45</v>
      </c>
      <c r="AB718" s="36">
        <v>179.1</v>
      </c>
      <c r="AC718" s="36">
        <v>12.19</v>
      </c>
      <c r="AD718" s="41">
        <v>22.31</v>
      </c>
      <c r="AE718" s="39">
        <v>159.69999999999999</v>
      </c>
      <c r="AG718" s="86">
        <v>2022</v>
      </c>
      <c r="AH718" s="86"/>
      <c r="AI718" s="87">
        <f t="shared" si="158"/>
        <v>241.42333333333332</v>
      </c>
      <c r="AJ718" s="88">
        <f t="shared" si="159"/>
        <v>344.01666666666665</v>
      </c>
      <c r="AK718" s="89">
        <f t="shared" si="160"/>
        <v>224.6014285714285</v>
      </c>
      <c r="AL718" s="90">
        <f t="shared" si="161"/>
        <v>168.16551724137935</v>
      </c>
      <c r="AN718" s="86">
        <v>2022</v>
      </c>
      <c r="AO718" s="91">
        <f t="shared" si="154"/>
        <v>5.426153230149105E-3</v>
      </c>
      <c r="AP718" s="92">
        <f t="shared" si="155"/>
        <v>-1.218933191221354E-2</v>
      </c>
      <c r="AQ718" s="93">
        <f t="shared" si="156"/>
        <v>-7.7502369276365359E-3</v>
      </c>
      <c r="AR718" s="94">
        <f t="shared" si="157"/>
        <v>-6.299212598425411E-3</v>
      </c>
      <c r="AS718" s="7">
        <f t="shared" si="162"/>
        <v>-1.4474852556550215E-2</v>
      </c>
      <c r="AU718" s="86">
        <v>2022</v>
      </c>
      <c r="AV718" s="91">
        <f t="shared" si="163"/>
        <v>-2.0706220148549096E-4</v>
      </c>
      <c r="AW718" s="92">
        <f t="shared" si="164"/>
        <v>1.0901931591113837E-2</v>
      </c>
      <c r="AX718" s="93">
        <f t="shared" si="165"/>
        <v>9.9568962748356853E-3</v>
      </c>
      <c r="AY718" s="94">
        <f t="shared" si="166"/>
        <v>7.903177804966962E-3</v>
      </c>
      <c r="AZ718" s="7">
        <f t="shared" si="167"/>
        <v>3.150517807877385E-3</v>
      </c>
    </row>
    <row r="719" spans="1:52" x14ac:dyDescent="0.25">
      <c r="A719" s="7">
        <v>717</v>
      </c>
      <c r="B719" s="82">
        <v>5704.87</v>
      </c>
      <c r="C719" s="43">
        <v>617.5</v>
      </c>
      <c r="D719" s="35">
        <v>320.35000000000002</v>
      </c>
      <c r="E719" s="41">
        <v>1254.5</v>
      </c>
      <c r="F719" s="36">
        <v>96.9</v>
      </c>
      <c r="G719" s="39">
        <v>123.2</v>
      </c>
      <c r="H719" s="45">
        <v>150.55000000000001</v>
      </c>
      <c r="I719" s="36">
        <v>102.04</v>
      </c>
      <c r="J719" s="36">
        <v>51.3</v>
      </c>
      <c r="K719" s="46">
        <v>107.31</v>
      </c>
      <c r="L719" s="36">
        <v>81.23</v>
      </c>
      <c r="M719" s="47">
        <v>43.44</v>
      </c>
      <c r="N719" s="33">
        <v>600</v>
      </c>
      <c r="O719" s="47">
        <v>23.26</v>
      </c>
      <c r="P719" s="33">
        <v>83.92</v>
      </c>
      <c r="Q719" s="47">
        <v>47.69</v>
      </c>
      <c r="R719" s="33">
        <v>8.43</v>
      </c>
      <c r="S719" s="33">
        <v>113.25</v>
      </c>
      <c r="T719" s="33">
        <v>38.49</v>
      </c>
      <c r="U719" s="33">
        <v>11.75</v>
      </c>
      <c r="V719" s="56">
        <v>22.06</v>
      </c>
      <c r="W719" s="38">
        <v>22.06</v>
      </c>
      <c r="X719" s="36">
        <v>9.27</v>
      </c>
      <c r="Y719" s="41">
        <v>33.42</v>
      </c>
      <c r="Z719" s="45">
        <v>69.3</v>
      </c>
      <c r="AA719" s="39">
        <v>443.2</v>
      </c>
      <c r="AB719" s="36">
        <v>174.55</v>
      </c>
      <c r="AC719" s="36">
        <v>12.49</v>
      </c>
      <c r="AD719" s="41">
        <v>22.82</v>
      </c>
      <c r="AE719" s="39">
        <v>161.80000000000001</v>
      </c>
      <c r="AG719" s="86">
        <v>2022</v>
      </c>
      <c r="AH719" s="86"/>
      <c r="AI719" s="87">
        <f t="shared" si="158"/>
        <v>242.73333333333335</v>
      </c>
      <c r="AJ719" s="88">
        <f t="shared" si="159"/>
        <v>339.82333333333332</v>
      </c>
      <c r="AK719" s="89">
        <f t="shared" si="160"/>
        <v>222.86071428571429</v>
      </c>
      <c r="AL719" s="90">
        <f t="shared" si="161"/>
        <v>167.10620689655173</v>
      </c>
      <c r="AN719" s="86">
        <v>2022</v>
      </c>
      <c r="AO719" s="91">
        <f t="shared" si="154"/>
        <v>4.2982697061245282E-3</v>
      </c>
      <c r="AP719" s="92">
        <f t="shared" si="155"/>
        <v>1.140298390340062E-2</v>
      </c>
      <c r="AQ719" s="93">
        <f t="shared" si="156"/>
        <v>1.2345955994294921E-2</v>
      </c>
      <c r="AR719" s="94">
        <f t="shared" si="157"/>
        <v>1.1997325673534011E-2</v>
      </c>
      <c r="AS719" s="7">
        <f t="shared" si="162"/>
        <v>3.7911468622422555E-2</v>
      </c>
      <c r="AU719" s="86">
        <v>2022</v>
      </c>
      <c r="AV719" s="91">
        <f t="shared" si="163"/>
        <v>5.426153230149105E-3</v>
      </c>
      <c r="AW719" s="92">
        <f t="shared" si="164"/>
        <v>-1.218933191221354E-2</v>
      </c>
      <c r="AX719" s="93">
        <f t="shared" si="165"/>
        <v>-7.7502369276365359E-3</v>
      </c>
      <c r="AY719" s="94">
        <f t="shared" si="166"/>
        <v>-6.299212598425411E-3</v>
      </c>
      <c r="AZ719" s="7">
        <f t="shared" si="167"/>
        <v>-1.4474852556550215E-2</v>
      </c>
    </row>
    <row r="720" spans="1:52" x14ac:dyDescent="0.25">
      <c r="A720" s="7">
        <v>718</v>
      </c>
      <c r="B720" s="82">
        <v>5921.15</v>
      </c>
      <c r="C720" s="43">
        <v>625.20000000000005</v>
      </c>
      <c r="D720" s="35">
        <v>326.35000000000002</v>
      </c>
      <c r="E720" s="41">
        <v>1274.5</v>
      </c>
      <c r="F720" s="36">
        <v>96.59</v>
      </c>
      <c r="G720" s="39">
        <v>121.88</v>
      </c>
      <c r="H720" s="45">
        <v>155.35</v>
      </c>
      <c r="I720" s="36">
        <v>102.24</v>
      </c>
      <c r="J720" s="36">
        <v>52.2</v>
      </c>
      <c r="K720" s="46">
        <v>107.85</v>
      </c>
      <c r="L720" s="36">
        <v>81.569999999999993</v>
      </c>
      <c r="M720" s="47">
        <v>44.06</v>
      </c>
      <c r="N720" s="33">
        <v>610.5</v>
      </c>
      <c r="O720" s="47">
        <v>23.72</v>
      </c>
      <c r="P720" s="33">
        <v>84.34</v>
      </c>
      <c r="Q720" s="47">
        <v>47.98</v>
      </c>
      <c r="R720" s="33">
        <v>8.5399999999999991</v>
      </c>
      <c r="S720" s="33">
        <v>110.8</v>
      </c>
      <c r="T720" s="33">
        <v>38.82</v>
      </c>
      <c r="U720" s="33">
        <v>11.94</v>
      </c>
      <c r="V720" s="56">
        <v>22.22</v>
      </c>
      <c r="W720" s="38">
        <v>22.22</v>
      </c>
      <c r="X720" s="36">
        <v>9.32</v>
      </c>
      <c r="Y720" s="41">
        <v>33.53</v>
      </c>
      <c r="Z720" s="45">
        <v>70</v>
      </c>
      <c r="AA720" s="39">
        <v>448</v>
      </c>
      <c r="AB720" s="36">
        <v>177.75</v>
      </c>
      <c r="AC720" s="36">
        <v>12.47</v>
      </c>
      <c r="AD720" s="41">
        <v>22.83</v>
      </c>
      <c r="AE720" s="39">
        <v>161.44999999999999</v>
      </c>
      <c r="AG720" s="86">
        <v>2022</v>
      </c>
      <c r="AH720" s="86"/>
      <c r="AI720" s="87">
        <f t="shared" si="158"/>
        <v>243.77666666666664</v>
      </c>
      <c r="AJ720" s="88">
        <f t="shared" si="159"/>
        <v>343.69833333333327</v>
      </c>
      <c r="AK720" s="89">
        <f t="shared" si="160"/>
        <v>225.61214285714286</v>
      </c>
      <c r="AL720" s="90">
        <f t="shared" si="161"/>
        <v>169.11103448275861</v>
      </c>
      <c r="AN720" s="86">
        <v>2022</v>
      </c>
      <c r="AO720" s="91">
        <f t="shared" si="154"/>
        <v>3.0314632245361253E-2</v>
      </c>
      <c r="AP720" s="92">
        <f t="shared" si="155"/>
        <v>2.7577478311891956E-2</v>
      </c>
      <c r="AQ720" s="93">
        <f t="shared" si="156"/>
        <v>2.3687934729957054E-2</v>
      </c>
      <c r="AR720" s="94">
        <f t="shared" si="157"/>
        <v>2.1679288449539567E-2</v>
      </c>
      <c r="AS720" s="7">
        <f t="shared" si="162"/>
        <v>-1.8172145613604299E-3</v>
      </c>
      <c r="AU720" s="86">
        <v>2022</v>
      </c>
      <c r="AV720" s="91">
        <f t="shared" si="163"/>
        <v>4.2982697061245282E-3</v>
      </c>
      <c r="AW720" s="92">
        <f t="shared" si="164"/>
        <v>1.140298390340062E-2</v>
      </c>
      <c r="AX720" s="93">
        <f t="shared" si="165"/>
        <v>1.2345955994294921E-2</v>
      </c>
      <c r="AY720" s="94">
        <f t="shared" si="166"/>
        <v>1.1997325673534011E-2</v>
      </c>
      <c r="AZ720" s="7">
        <f t="shared" si="167"/>
        <v>3.7911468622422555E-2</v>
      </c>
    </row>
    <row r="721" spans="1:52" x14ac:dyDescent="0.25">
      <c r="A721" s="7">
        <v>719</v>
      </c>
      <c r="B721" s="82">
        <v>5910.39</v>
      </c>
      <c r="C721" s="43">
        <v>637.70000000000005</v>
      </c>
      <c r="D721" s="35">
        <v>328.5</v>
      </c>
      <c r="E721" s="41">
        <v>1307.5</v>
      </c>
      <c r="F721" s="36">
        <v>99.1</v>
      </c>
      <c r="G721" s="39">
        <v>124.8</v>
      </c>
      <c r="H721" s="45">
        <v>157.1</v>
      </c>
      <c r="I721" s="36">
        <v>105.56</v>
      </c>
      <c r="J721" s="36">
        <v>52.99</v>
      </c>
      <c r="K721" s="46">
        <v>108.02</v>
      </c>
      <c r="L721" s="36">
        <v>82.12</v>
      </c>
      <c r="M721" s="47">
        <v>45.38</v>
      </c>
      <c r="N721" s="33">
        <v>622.5</v>
      </c>
      <c r="O721" s="47">
        <v>23.92</v>
      </c>
      <c r="P721" s="33">
        <v>86.24</v>
      </c>
      <c r="Q721" s="47">
        <v>48.25</v>
      </c>
      <c r="R721" s="33">
        <v>8.66</v>
      </c>
      <c r="S721" s="33">
        <v>114.05</v>
      </c>
      <c r="T721" s="33">
        <v>39.659999999999997</v>
      </c>
      <c r="U721" s="33">
        <v>12.14</v>
      </c>
      <c r="V721" s="56">
        <v>22.5</v>
      </c>
      <c r="W721" s="38">
        <v>22.5</v>
      </c>
      <c r="X721" s="36">
        <v>9.41</v>
      </c>
      <c r="Y721" s="41">
        <v>34.56</v>
      </c>
      <c r="Z721" s="45">
        <v>71.459999999999994</v>
      </c>
      <c r="AA721" s="39">
        <v>462.9</v>
      </c>
      <c r="AB721" s="36">
        <v>180.9</v>
      </c>
      <c r="AC721" s="36">
        <v>12.82</v>
      </c>
      <c r="AD721" s="41">
        <v>23.5</v>
      </c>
      <c r="AE721" s="39">
        <v>165.8</v>
      </c>
      <c r="AG721" s="86">
        <v>2022</v>
      </c>
      <c r="AH721" s="86"/>
      <c r="AI721" s="87">
        <f t="shared" si="158"/>
        <v>251.16666666666666</v>
      </c>
      <c r="AJ721" s="88">
        <f t="shared" si="159"/>
        <v>353.17666666666668</v>
      </c>
      <c r="AK721" s="89">
        <f t="shared" si="160"/>
        <v>230.9564285714286</v>
      </c>
      <c r="AL721" s="90">
        <f t="shared" si="161"/>
        <v>172.77724137931037</v>
      </c>
      <c r="AN721" s="86">
        <v>2022</v>
      </c>
      <c r="AO721" s="91">
        <f t="shared" si="154"/>
        <v>5.9588586595885991E-3</v>
      </c>
      <c r="AP721" s="92">
        <f t="shared" si="155"/>
        <v>4.7190735514802658E-3</v>
      </c>
      <c r="AQ721" s="93">
        <f t="shared" si="156"/>
        <v>4.4349738200461283E-3</v>
      </c>
      <c r="AR721" s="94">
        <f t="shared" si="157"/>
        <v>4.1931608169976358E-3</v>
      </c>
      <c r="AS721" s="7">
        <f t="shared" si="162"/>
        <v>2.4869763247433719E-2</v>
      </c>
      <c r="AU721" s="86">
        <v>2022</v>
      </c>
      <c r="AV721" s="91">
        <f t="shared" si="163"/>
        <v>3.0314632245361253E-2</v>
      </c>
      <c r="AW721" s="92">
        <f t="shared" si="164"/>
        <v>2.7577478311891956E-2</v>
      </c>
      <c r="AX721" s="93">
        <f t="shared" si="165"/>
        <v>2.3687934729957054E-2</v>
      </c>
      <c r="AY721" s="94">
        <f t="shared" si="166"/>
        <v>2.1679288449539567E-2</v>
      </c>
      <c r="AZ721" s="7">
        <f t="shared" si="167"/>
        <v>-1.8172145613604299E-3</v>
      </c>
    </row>
    <row r="722" spans="1:52" x14ac:dyDescent="0.25">
      <c r="A722" s="7">
        <v>720</v>
      </c>
      <c r="B722" s="82">
        <v>6057.38</v>
      </c>
      <c r="C722" s="43">
        <v>636.1</v>
      </c>
      <c r="D722" s="35">
        <v>330.15</v>
      </c>
      <c r="E722" s="41">
        <v>1313</v>
      </c>
      <c r="F722" s="36">
        <v>100.24</v>
      </c>
      <c r="G722" s="39">
        <v>127.24</v>
      </c>
      <c r="H722" s="45">
        <v>158.35</v>
      </c>
      <c r="I722" s="36">
        <v>106.84</v>
      </c>
      <c r="J722" s="36">
        <v>52.12</v>
      </c>
      <c r="K722" s="46">
        <v>109.05</v>
      </c>
      <c r="L722" s="36">
        <v>81.709999999999994</v>
      </c>
      <c r="M722" s="47">
        <v>46.17</v>
      </c>
      <c r="N722" s="33">
        <v>622.5</v>
      </c>
      <c r="O722" s="47">
        <v>23.97</v>
      </c>
      <c r="P722" s="33">
        <v>86.76</v>
      </c>
      <c r="Q722" s="47">
        <v>48.68</v>
      </c>
      <c r="R722" s="33">
        <v>8.82</v>
      </c>
      <c r="S722" s="33">
        <v>114.7</v>
      </c>
      <c r="T722" s="33">
        <v>40.770000000000003</v>
      </c>
      <c r="U722" s="33">
        <v>12.14</v>
      </c>
      <c r="V722" s="56">
        <v>22.75</v>
      </c>
      <c r="W722" s="38">
        <v>22.75</v>
      </c>
      <c r="X722" s="36">
        <v>9.41</v>
      </c>
      <c r="Y722" s="41">
        <v>34.6</v>
      </c>
      <c r="Z722" s="45">
        <v>73.599999999999994</v>
      </c>
      <c r="AA722" s="39">
        <v>465.5</v>
      </c>
      <c r="AB722" s="36">
        <v>181.9</v>
      </c>
      <c r="AC722" s="36">
        <v>13.01</v>
      </c>
      <c r="AD722" s="41">
        <v>23.47</v>
      </c>
      <c r="AE722" s="39">
        <v>165.25</v>
      </c>
      <c r="AG722" s="86">
        <v>2022</v>
      </c>
      <c r="AH722" s="86"/>
      <c r="AI722" s="87">
        <f t="shared" si="158"/>
        <v>252.66333333333333</v>
      </c>
      <c r="AJ722" s="88">
        <f t="shared" si="159"/>
        <v>354.84333333333331</v>
      </c>
      <c r="AK722" s="89">
        <f t="shared" si="160"/>
        <v>231.98071428571424</v>
      </c>
      <c r="AL722" s="90">
        <f t="shared" si="161"/>
        <v>173.50172413793103</v>
      </c>
      <c r="AN722" s="86">
        <v>2022</v>
      </c>
      <c r="AO722" s="91">
        <f t="shared" si="154"/>
        <v>-1.4023931714138667E-2</v>
      </c>
      <c r="AP722" s="92">
        <f t="shared" si="155"/>
        <v>-8.989882859101973E-3</v>
      </c>
      <c r="AQ722" s="93">
        <f t="shared" si="156"/>
        <v>-9.7945334125677797E-3</v>
      </c>
      <c r="AR722" s="94">
        <f t="shared" si="157"/>
        <v>-9.2297602130555229E-3</v>
      </c>
      <c r="AS722" s="7">
        <f t="shared" si="162"/>
        <v>-2.7503640187671657E-3</v>
      </c>
      <c r="AU722" s="86">
        <v>2022</v>
      </c>
      <c r="AV722" s="91">
        <f t="shared" si="163"/>
        <v>5.9588586595885991E-3</v>
      </c>
      <c r="AW722" s="92">
        <f t="shared" si="164"/>
        <v>4.7190735514802658E-3</v>
      </c>
      <c r="AX722" s="93">
        <f t="shared" si="165"/>
        <v>4.4349738200461283E-3</v>
      </c>
      <c r="AY722" s="94">
        <f t="shared" si="166"/>
        <v>4.1931608169976358E-3</v>
      </c>
      <c r="AZ722" s="7">
        <f t="shared" si="167"/>
        <v>2.4869763247433719E-2</v>
      </c>
    </row>
    <row r="723" spans="1:52" x14ac:dyDescent="0.25">
      <c r="A723" s="7">
        <v>721</v>
      </c>
      <c r="B723" s="82">
        <v>6040.72</v>
      </c>
      <c r="C723" s="43">
        <v>625</v>
      </c>
      <c r="D723" s="35">
        <v>327.60000000000002</v>
      </c>
      <c r="E723" s="41">
        <v>1305</v>
      </c>
      <c r="F723" s="36">
        <v>100.88</v>
      </c>
      <c r="G723" s="39">
        <v>125.46</v>
      </c>
      <c r="H723" s="45">
        <v>157.15</v>
      </c>
      <c r="I723" s="36">
        <v>106.04</v>
      </c>
      <c r="J723" s="36">
        <v>52.61</v>
      </c>
      <c r="K723" s="46">
        <v>109.96</v>
      </c>
      <c r="L723" s="36">
        <v>80.930000000000007</v>
      </c>
      <c r="M723" s="47">
        <v>45.92</v>
      </c>
      <c r="N723" s="33">
        <v>613</v>
      </c>
      <c r="O723" s="47">
        <v>24.5</v>
      </c>
      <c r="P723" s="33">
        <v>86.55</v>
      </c>
      <c r="Q723" s="47">
        <v>48.09</v>
      </c>
      <c r="R723" s="33">
        <v>8.84</v>
      </c>
      <c r="S723" s="33">
        <v>116</v>
      </c>
      <c r="T723" s="33">
        <v>39.44</v>
      </c>
      <c r="U723" s="33">
        <v>12.26</v>
      </c>
      <c r="V723" s="56">
        <v>22.54</v>
      </c>
      <c r="W723" s="38">
        <v>22.54</v>
      </c>
      <c r="X723" s="36">
        <v>9.5299999999999994</v>
      </c>
      <c r="Y723" s="41">
        <v>34.26</v>
      </c>
      <c r="Z723" s="45">
        <v>72.84</v>
      </c>
      <c r="AA723" s="39">
        <v>459</v>
      </c>
      <c r="AB723" s="36">
        <v>180</v>
      </c>
      <c r="AC723" s="36">
        <v>12.97</v>
      </c>
      <c r="AD723" s="41">
        <v>23.3</v>
      </c>
      <c r="AE723" s="39">
        <v>162.9</v>
      </c>
      <c r="AG723" s="86">
        <v>2022</v>
      </c>
      <c r="AH723" s="86"/>
      <c r="AI723" s="87">
        <f t="shared" si="158"/>
        <v>249.12</v>
      </c>
      <c r="AJ723" s="88">
        <f t="shared" si="159"/>
        <v>351.65333333333336</v>
      </c>
      <c r="AK723" s="89">
        <f t="shared" si="160"/>
        <v>229.70857142857147</v>
      </c>
      <c r="AL723" s="90">
        <f t="shared" si="161"/>
        <v>171.90034482758622</v>
      </c>
      <c r="AN723" s="86">
        <v>2022</v>
      </c>
      <c r="AO723" s="91">
        <f t="shared" si="154"/>
        <v>1.9374866195675505E-2</v>
      </c>
      <c r="AP723" s="92">
        <f t="shared" si="155"/>
        <v>1.7247099416091437E-2</v>
      </c>
      <c r="AQ723" s="93">
        <f t="shared" si="156"/>
        <v>1.5115425756859306E-2</v>
      </c>
      <c r="AR723" s="94">
        <f t="shared" si="157"/>
        <v>1.235679854607003E-2</v>
      </c>
      <c r="AS723" s="7">
        <f t="shared" si="162"/>
        <v>-1.8524281873684774E-3</v>
      </c>
      <c r="AU723" s="86">
        <v>2022</v>
      </c>
      <c r="AV723" s="91">
        <f t="shared" si="163"/>
        <v>-1.4023931714138667E-2</v>
      </c>
      <c r="AW723" s="92">
        <f t="shared" si="164"/>
        <v>-8.989882859101973E-3</v>
      </c>
      <c r="AX723" s="93">
        <f t="shared" si="165"/>
        <v>-9.7945334125677797E-3</v>
      </c>
      <c r="AY723" s="94">
        <f t="shared" si="166"/>
        <v>-9.2297602130555229E-3</v>
      </c>
      <c r="AZ723" s="7">
        <f t="shared" si="167"/>
        <v>-2.7503640187671657E-3</v>
      </c>
    </row>
    <row r="724" spans="1:52" x14ac:dyDescent="0.25">
      <c r="A724" s="7">
        <v>722</v>
      </c>
      <c r="B724" s="82">
        <v>6029.53</v>
      </c>
      <c r="C724" s="43">
        <v>634</v>
      </c>
      <c r="D724" s="35">
        <v>329.2</v>
      </c>
      <c r="E724" s="41">
        <v>1325.5</v>
      </c>
      <c r="F724" s="36">
        <v>101.36</v>
      </c>
      <c r="G724" s="39">
        <v>125.74</v>
      </c>
      <c r="H724" s="45">
        <v>158.94999999999999</v>
      </c>
      <c r="I724" s="36">
        <v>107.5</v>
      </c>
      <c r="J724" s="36">
        <v>52.96</v>
      </c>
      <c r="K724" s="46">
        <v>111.47</v>
      </c>
      <c r="L724" s="36">
        <v>80.81</v>
      </c>
      <c r="M724" s="47">
        <v>46.4</v>
      </c>
      <c r="N724" s="33">
        <v>622</v>
      </c>
      <c r="O724" s="47">
        <v>24.29</v>
      </c>
      <c r="P724" s="33">
        <v>86.21</v>
      </c>
      <c r="Q724" s="47">
        <v>47.88</v>
      </c>
      <c r="R724" s="33">
        <v>8.9</v>
      </c>
      <c r="S724" s="33">
        <v>118.05</v>
      </c>
      <c r="T724" s="33">
        <v>39.67</v>
      </c>
      <c r="U724" s="33">
        <v>12.24</v>
      </c>
      <c r="V724" s="56">
        <v>22.73</v>
      </c>
      <c r="W724" s="38">
        <v>22.73</v>
      </c>
      <c r="X724" s="36">
        <v>9.48</v>
      </c>
      <c r="Y724" s="41">
        <v>35.450000000000003</v>
      </c>
      <c r="Z724" s="45">
        <v>72.5</v>
      </c>
      <c r="AA724" s="39">
        <v>469.6</v>
      </c>
      <c r="AB724" s="36">
        <v>177.9</v>
      </c>
      <c r="AC724" s="36">
        <v>13.17</v>
      </c>
      <c r="AD724" s="41">
        <v>23.52</v>
      </c>
      <c r="AE724" s="39">
        <v>166.5</v>
      </c>
      <c r="AG724" s="86">
        <v>2022</v>
      </c>
      <c r="AH724" s="86"/>
      <c r="AI724" s="87">
        <f t="shared" si="158"/>
        <v>253.94666666666669</v>
      </c>
      <c r="AJ724" s="88">
        <f t="shared" si="159"/>
        <v>357.71833333333331</v>
      </c>
      <c r="AK724" s="89">
        <f t="shared" si="160"/>
        <v>233.18071428571426</v>
      </c>
      <c r="AL724" s="90">
        <f t="shared" si="161"/>
        <v>174.02448275862068</v>
      </c>
      <c r="AN724" s="86">
        <v>2022</v>
      </c>
      <c r="AO724" s="91">
        <f t="shared" si="154"/>
        <v>-2.3456368791347305E-2</v>
      </c>
      <c r="AP724" s="92">
        <f t="shared" si="155"/>
        <v>-1.8776411608760851E-2</v>
      </c>
      <c r="AQ724" s="93">
        <f t="shared" si="156"/>
        <v>-1.5037386698850803E-2</v>
      </c>
      <c r="AR724" s="94">
        <f t="shared" si="157"/>
        <v>-1.5576484481969292E-2</v>
      </c>
      <c r="AS724" s="7">
        <f t="shared" si="162"/>
        <v>-1.271243363910614E-2</v>
      </c>
      <c r="AU724" s="86">
        <v>2022</v>
      </c>
      <c r="AV724" s="91">
        <f t="shared" si="163"/>
        <v>1.9374866195675505E-2</v>
      </c>
      <c r="AW724" s="92">
        <f t="shared" si="164"/>
        <v>1.7247099416091437E-2</v>
      </c>
      <c r="AX724" s="93">
        <f t="shared" si="165"/>
        <v>1.5115425756859306E-2</v>
      </c>
      <c r="AY724" s="94">
        <f t="shared" si="166"/>
        <v>1.235679854607003E-2</v>
      </c>
      <c r="AZ724" s="7">
        <f t="shared" si="167"/>
        <v>-1.8524281873684774E-3</v>
      </c>
    </row>
    <row r="725" spans="1:52" x14ac:dyDescent="0.25">
      <c r="A725" s="7">
        <v>723</v>
      </c>
      <c r="B725" s="82">
        <v>5952.88</v>
      </c>
      <c r="C725" s="43">
        <v>631.5</v>
      </c>
      <c r="D725" s="35">
        <v>310.10000000000002</v>
      </c>
      <c r="E725" s="41">
        <v>1304</v>
      </c>
      <c r="F725" s="36">
        <v>100.92</v>
      </c>
      <c r="G725" s="39">
        <v>125.42</v>
      </c>
      <c r="H725" s="45">
        <v>153.44999999999999</v>
      </c>
      <c r="I725" s="36">
        <v>108.14</v>
      </c>
      <c r="J725" s="36">
        <v>52.97</v>
      </c>
      <c r="K725" s="46">
        <v>110.91</v>
      </c>
      <c r="L725" s="36">
        <v>81.569999999999993</v>
      </c>
      <c r="M725" s="47">
        <v>46.38</v>
      </c>
      <c r="N725" s="33">
        <v>617</v>
      </c>
      <c r="O725" s="47">
        <v>24.23</v>
      </c>
      <c r="P725" s="33">
        <v>86.14</v>
      </c>
      <c r="Q725" s="47">
        <v>47.63</v>
      </c>
      <c r="R725" s="33">
        <v>8.93</v>
      </c>
      <c r="S725" s="33">
        <v>117.95</v>
      </c>
      <c r="T725" s="33">
        <v>39.21</v>
      </c>
      <c r="U725" s="33">
        <v>12.22</v>
      </c>
      <c r="V725" s="56">
        <v>22.63</v>
      </c>
      <c r="W725" s="38">
        <v>22.63</v>
      </c>
      <c r="X725" s="36">
        <v>9.4499999999999993</v>
      </c>
      <c r="Y725" s="41">
        <v>34.4</v>
      </c>
      <c r="Z725" s="45">
        <v>72.7</v>
      </c>
      <c r="AA725" s="39">
        <v>454.1</v>
      </c>
      <c r="AB725" s="36">
        <v>172.35</v>
      </c>
      <c r="AC725" s="36">
        <v>13.08</v>
      </c>
      <c r="AD725" s="41">
        <v>23.64</v>
      </c>
      <c r="AE725" s="39">
        <v>164.45</v>
      </c>
      <c r="AG725" s="86">
        <v>2022</v>
      </c>
      <c r="AH725" s="86"/>
      <c r="AI725" s="87">
        <f t="shared" si="158"/>
        <v>247.99</v>
      </c>
      <c r="AJ725" s="88">
        <f t="shared" si="159"/>
        <v>351.00166666666672</v>
      </c>
      <c r="AK725" s="89">
        <f t="shared" si="160"/>
        <v>229.67428571428573</v>
      </c>
      <c r="AL725" s="90">
        <f t="shared" si="161"/>
        <v>171.31379310344829</v>
      </c>
      <c r="AN725" s="86">
        <v>2022</v>
      </c>
      <c r="AO725" s="91">
        <f t="shared" si="154"/>
        <v>1.2608035270239385E-2</v>
      </c>
      <c r="AP725" s="92">
        <f t="shared" si="155"/>
        <v>-3.6087198066501672E-4</v>
      </c>
      <c r="AQ725" s="93">
        <f t="shared" si="156"/>
        <v>5.0786206553379183E-3</v>
      </c>
      <c r="AR725" s="94">
        <f t="shared" si="157"/>
        <v>7.6649020752399821E-3</v>
      </c>
      <c r="AS725" s="7">
        <f t="shared" si="162"/>
        <v>1.4826436951526021E-2</v>
      </c>
      <c r="AU725" s="86">
        <v>2022</v>
      </c>
      <c r="AV725" s="91">
        <f t="shared" si="163"/>
        <v>-2.3456368791347305E-2</v>
      </c>
      <c r="AW725" s="92">
        <f t="shared" si="164"/>
        <v>-1.8776411608760851E-2</v>
      </c>
      <c r="AX725" s="93">
        <f t="shared" si="165"/>
        <v>-1.5037386698850803E-2</v>
      </c>
      <c r="AY725" s="94">
        <f t="shared" si="166"/>
        <v>-1.5576484481969292E-2</v>
      </c>
      <c r="AZ725" s="7">
        <f t="shared" si="167"/>
        <v>-1.271243363910614E-2</v>
      </c>
    </row>
    <row r="726" spans="1:52" x14ac:dyDescent="0.25">
      <c r="A726" s="7">
        <v>724</v>
      </c>
      <c r="B726" s="82">
        <v>6041.14</v>
      </c>
      <c r="C726" s="43">
        <v>635.9</v>
      </c>
      <c r="D726" s="35">
        <v>316.10000000000002</v>
      </c>
      <c r="E726" s="41">
        <v>1292</v>
      </c>
      <c r="F726" s="36">
        <v>102.54</v>
      </c>
      <c r="G726" s="39">
        <v>127.6</v>
      </c>
      <c r="H726" s="45">
        <v>160.05000000000001</v>
      </c>
      <c r="I726" s="36">
        <v>109.48</v>
      </c>
      <c r="J726" s="36">
        <v>53.5</v>
      </c>
      <c r="K726" s="46">
        <v>112.93</v>
      </c>
      <c r="L726" s="36">
        <v>82.19</v>
      </c>
      <c r="M726" s="47">
        <v>46.97</v>
      </c>
      <c r="N726" s="33">
        <v>619</v>
      </c>
      <c r="O726" s="47">
        <v>24.84</v>
      </c>
      <c r="P726" s="33">
        <v>88.63</v>
      </c>
      <c r="Q726" s="47">
        <v>48.4</v>
      </c>
      <c r="R726" s="33">
        <v>9.02</v>
      </c>
      <c r="S726" s="33">
        <v>119.2</v>
      </c>
      <c r="T726" s="33">
        <v>40.6</v>
      </c>
      <c r="U726" s="33">
        <v>12.68</v>
      </c>
      <c r="V726" s="56">
        <v>23.01</v>
      </c>
      <c r="W726" s="38">
        <v>23.01</v>
      </c>
      <c r="X726" s="36">
        <v>9.49</v>
      </c>
      <c r="Y726" s="41">
        <v>34.979999999999997</v>
      </c>
      <c r="Z726" s="45">
        <v>74.42</v>
      </c>
      <c r="AA726" s="39">
        <v>456.4</v>
      </c>
      <c r="AB726" s="36">
        <v>175.5</v>
      </c>
      <c r="AC726" s="36">
        <v>13.47</v>
      </c>
      <c r="AD726" s="41">
        <v>24.92</v>
      </c>
      <c r="AE726" s="39">
        <v>169.35</v>
      </c>
      <c r="AG726" s="86">
        <v>2022</v>
      </c>
      <c r="AH726" s="86"/>
      <c r="AI726" s="87">
        <f t="shared" si="158"/>
        <v>251.11666666666667</v>
      </c>
      <c r="AJ726" s="88">
        <f t="shared" si="159"/>
        <v>350.875</v>
      </c>
      <c r="AK726" s="89">
        <f t="shared" si="160"/>
        <v>230.84071428571428</v>
      </c>
      <c r="AL726" s="90">
        <f t="shared" si="161"/>
        <v>172.62689655172414</v>
      </c>
      <c r="AN726" s="86">
        <v>2022</v>
      </c>
      <c r="AO726" s="91">
        <f t="shared" si="154"/>
        <v>3.0994889493595378E-2</v>
      </c>
      <c r="AP726" s="92">
        <f t="shared" si="155"/>
        <v>4.1871511696948097E-2</v>
      </c>
      <c r="AQ726" s="93">
        <f t="shared" si="156"/>
        <v>3.8892000358936578E-2</v>
      </c>
      <c r="AR726" s="94">
        <f t="shared" si="157"/>
        <v>3.296525494488791E-2</v>
      </c>
      <c r="AS726" s="7">
        <f t="shared" si="162"/>
        <v>1.5599704691498588E-2</v>
      </c>
      <c r="AU726" s="86">
        <v>2022</v>
      </c>
      <c r="AV726" s="91">
        <f t="shared" si="163"/>
        <v>1.2608035270239385E-2</v>
      </c>
      <c r="AW726" s="92">
        <f t="shared" si="164"/>
        <v>-3.6087198066501672E-4</v>
      </c>
      <c r="AX726" s="93">
        <f t="shared" si="165"/>
        <v>5.0786206553379183E-3</v>
      </c>
      <c r="AY726" s="94">
        <f t="shared" si="166"/>
        <v>7.6649020752399821E-3</v>
      </c>
      <c r="AZ726" s="7">
        <f t="shared" si="167"/>
        <v>1.4826436951526021E-2</v>
      </c>
    </row>
    <row r="727" spans="1:52" x14ac:dyDescent="0.25">
      <c r="A727" s="7">
        <v>725</v>
      </c>
      <c r="B727" s="82">
        <v>6135.38</v>
      </c>
      <c r="C727" s="43">
        <v>658</v>
      </c>
      <c r="D727" s="35">
        <v>321.64999999999998</v>
      </c>
      <c r="E727" s="41">
        <v>1354.5</v>
      </c>
      <c r="F727" s="36">
        <v>104.06</v>
      </c>
      <c r="G727" s="39">
        <v>131.30000000000001</v>
      </c>
      <c r="H727" s="45">
        <v>165</v>
      </c>
      <c r="I727" s="36">
        <v>110.34</v>
      </c>
      <c r="J727" s="36">
        <v>53.25</v>
      </c>
      <c r="K727" s="46">
        <v>120.45</v>
      </c>
      <c r="L727" s="36">
        <v>82.29</v>
      </c>
      <c r="M727" s="47">
        <v>47.34</v>
      </c>
      <c r="N727" s="33">
        <v>643</v>
      </c>
      <c r="O727" s="47">
        <v>24.97</v>
      </c>
      <c r="P727" s="33">
        <v>90.19</v>
      </c>
      <c r="Q727" s="47">
        <v>48.59</v>
      </c>
      <c r="R727" s="33">
        <v>9.09</v>
      </c>
      <c r="S727" s="33">
        <v>121.6</v>
      </c>
      <c r="T727" s="33">
        <v>41.49</v>
      </c>
      <c r="U727" s="33">
        <v>13.04</v>
      </c>
      <c r="V727" s="56">
        <v>23.27</v>
      </c>
      <c r="W727" s="38">
        <v>23.27</v>
      </c>
      <c r="X727" s="36">
        <v>9.4</v>
      </c>
      <c r="Y727" s="41">
        <v>36.67</v>
      </c>
      <c r="Z727" s="45">
        <v>76.44</v>
      </c>
      <c r="AA727" s="39">
        <v>472.4</v>
      </c>
      <c r="AB727" s="36">
        <v>177.55</v>
      </c>
      <c r="AC727" s="36">
        <v>13.53</v>
      </c>
      <c r="AD727" s="41">
        <v>25.53</v>
      </c>
      <c r="AE727" s="39">
        <v>173</v>
      </c>
      <c r="AG727" s="86">
        <v>2022</v>
      </c>
      <c r="AH727" s="86"/>
      <c r="AI727" s="87">
        <f t="shared" si="158"/>
        <v>258.90000000000003</v>
      </c>
      <c r="AJ727" s="88">
        <f t="shared" si="159"/>
        <v>365.56666666666666</v>
      </c>
      <c r="AK727" s="89">
        <f t="shared" si="160"/>
        <v>239.81857142857146</v>
      </c>
      <c r="AL727" s="90">
        <f t="shared" si="161"/>
        <v>178.31758620689652</v>
      </c>
      <c r="AN727" s="86">
        <v>2022</v>
      </c>
      <c r="AO727" s="91">
        <f t="shared" si="154"/>
        <v>9.1541135573578493E-3</v>
      </c>
      <c r="AP727" s="92">
        <f t="shared" si="155"/>
        <v>8.2748244734203533E-3</v>
      </c>
      <c r="AQ727" s="93">
        <f t="shared" si="156"/>
        <v>7.7171433166737516E-3</v>
      </c>
      <c r="AR727" s="94">
        <f t="shared" si="157"/>
        <v>6.8784675153399947E-3</v>
      </c>
      <c r="AS727" s="7">
        <f t="shared" si="162"/>
        <v>1.3682934064393699E-2</v>
      </c>
      <c r="AU727" s="86">
        <v>2022</v>
      </c>
      <c r="AV727" s="91">
        <f t="shared" si="163"/>
        <v>3.0994889493595378E-2</v>
      </c>
      <c r="AW727" s="92">
        <f t="shared" si="164"/>
        <v>4.1871511696948097E-2</v>
      </c>
      <c r="AX727" s="93">
        <f t="shared" si="165"/>
        <v>3.8892000358936578E-2</v>
      </c>
      <c r="AY727" s="94">
        <f t="shared" si="166"/>
        <v>3.296525494488791E-2</v>
      </c>
      <c r="AZ727" s="7">
        <f t="shared" si="167"/>
        <v>1.5599704691498588E-2</v>
      </c>
    </row>
    <row r="728" spans="1:52" x14ac:dyDescent="0.25">
      <c r="A728" s="7">
        <v>726</v>
      </c>
      <c r="B728" s="82">
        <v>6219.33</v>
      </c>
      <c r="C728" s="43">
        <v>663</v>
      </c>
      <c r="D728" s="35">
        <v>319.8</v>
      </c>
      <c r="E728" s="41">
        <v>1367</v>
      </c>
      <c r="F728" s="36">
        <v>105.9</v>
      </c>
      <c r="G728" s="39">
        <v>132.56</v>
      </c>
      <c r="H728" s="45">
        <v>166.05</v>
      </c>
      <c r="I728" s="36">
        <v>112</v>
      </c>
      <c r="J728" s="36">
        <v>52.92</v>
      </c>
      <c r="K728" s="46">
        <v>120.75</v>
      </c>
      <c r="L728" s="36">
        <v>83.34</v>
      </c>
      <c r="M728" s="47">
        <v>47.23</v>
      </c>
      <c r="N728" s="33">
        <v>644.5</v>
      </c>
      <c r="O728" s="47">
        <v>24.83</v>
      </c>
      <c r="P728" s="33">
        <v>92.03</v>
      </c>
      <c r="Q728" s="47">
        <v>48.27</v>
      </c>
      <c r="R728" s="33">
        <v>9.09</v>
      </c>
      <c r="S728" s="33">
        <v>126.25</v>
      </c>
      <c r="T728" s="33">
        <v>41.95</v>
      </c>
      <c r="U728" s="33">
        <v>12.99</v>
      </c>
      <c r="V728" s="56">
        <v>23.27</v>
      </c>
      <c r="W728" s="38">
        <v>23.27</v>
      </c>
      <c r="X728" s="36">
        <v>9.42</v>
      </c>
      <c r="Y728" s="41">
        <v>35.67</v>
      </c>
      <c r="Z728" s="45">
        <v>78.42</v>
      </c>
      <c r="AA728" s="39">
        <v>477.2</v>
      </c>
      <c r="AB728" s="36">
        <v>176.3</v>
      </c>
      <c r="AC728" s="36">
        <v>13.65</v>
      </c>
      <c r="AD728" s="41">
        <v>25.07</v>
      </c>
      <c r="AE728" s="39">
        <v>174.05</v>
      </c>
      <c r="AG728" s="86">
        <v>2022</v>
      </c>
      <c r="AH728" s="86"/>
      <c r="AI728" s="87">
        <f t="shared" si="158"/>
        <v>261.27</v>
      </c>
      <c r="AJ728" s="88">
        <f t="shared" si="159"/>
        <v>368.5916666666667</v>
      </c>
      <c r="AK728" s="89">
        <f t="shared" si="160"/>
        <v>241.66928571428571</v>
      </c>
      <c r="AL728" s="90">
        <f t="shared" si="161"/>
        <v>179.5441379310345</v>
      </c>
      <c r="AN728" s="86">
        <v>2022</v>
      </c>
      <c r="AO728" s="91">
        <f t="shared" si="154"/>
        <v>-1.7504242099488358E-2</v>
      </c>
      <c r="AP728" s="92">
        <f t="shared" si="155"/>
        <v>-1.6820781804616793E-2</v>
      </c>
      <c r="AQ728" s="93">
        <f t="shared" si="156"/>
        <v>-1.4884567753453091E-2</v>
      </c>
      <c r="AR728" s="94">
        <f t="shared" si="157"/>
        <v>-1.1546483623275707E-2</v>
      </c>
      <c r="AS728" s="7">
        <f t="shared" si="162"/>
        <v>-4.0197255974518155E-3</v>
      </c>
      <c r="AU728" s="86">
        <v>2022</v>
      </c>
      <c r="AV728" s="91">
        <f t="shared" si="163"/>
        <v>9.1541135573578493E-3</v>
      </c>
      <c r="AW728" s="92">
        <f t="shared" si="164"/>
        <v>8.2748244734203533E-3</v>
      </c>
      <c r="AX728" s="93">
        <f t="shared" si="165"/>
        <v>7.7171433166737516E-3</v>
      </c>
      <c r="AY728" s="94">
        <f t="shared" si="166"/>
        <v>6.8784675153399947E-3</v>
      </c>
      <c r="AZ728" s="7">
        <f t="shared" si="167"/>
        <v>1.3682934064393699E-2</v>
      </c>
    </row>
    <row r="729" spans="1:52" x14ac:dyDescent="0.25">
      <c r="A729" s="7">
        <v>727</v>
      </c>
      <c r="B729" s="82">
        <v>6194.33</v>
      </c>
      <c r="C729" s="43">
        <v>655.4</v>
      </c>
      <c r="D729" s="35">
        <v>315.75</v>
      </c>
      <c r="E729" s="41">
        <v>1344</v>
      </c>
      <c r="F729" s="36">
        <v>106.12</v>
      </c>
      <c r="G729" s="39">
        <v>128.04</v>
      </c>
      <c r="H729" s="45">
        <v>162.5</v>
      </c>
      <c r="I729" s="36">
        <v>111.06</v>
      </c>
      <c r="J729" s="36">
        <v>54.48</v>
      </c>
      <c r="K729" s="46">
        <v>119.73</v>
      </c>
      <c r="L729" s="36">
        <v>83.49</v>
      </c>
      <c r="M729" s="47">
        <v>47.4</v>
      </c>
      <c r="N729" s="33">
        <v>638.5</v>
      </c>
      <c r="O729" s="47">
        <v>24.99</v>
      </c>
      <c r="P729" s="33">
        <v>92.29</v>
      </c>
      <c r="Q729" s="47">
        <v>48.4</v>
      </c>
      <c r="R729" s="33">
        <v>9.14</v>
      </c>
      <c r="S729" s="33">
        <v>126.8</v>
      </c>
      <c r="T729" s="33">
        <v>41.06</v>
      </c>
      <c r="U729" s="33">
        <v>13.03</v>
      </c>
      <c r="V729" s="56">
        <v>23.28</v>
      </c>
      <c r="W729" s="38">
        <v>23.28</v>
      </c>
      <c r="X729" s="36">
        <v>9.43</v>
      </c>
      <c r="Y729" s="41">
        <v>34.58</v>
      </c>
      <c r="Z729" s="45">
        <v>76.959999999999994</v>
      </c>
      <c r="AA729" s="39">
        <v>471.1</v>
      </c>
      <c r="AB729" s="36">
        <v>175.6</v>
      </c>
      <c r="AC729" s="36">
        <v>13.62</v>
      </c>
      <c r="AD729" s="41">
        <v>25.68</v>
      </c>
      <c r="AE729" s="39">
        <v>170.95</v>
      </c>
      <c r="AG729" s="86">
        <v>2022</v>
      </c>
      <c r="AH729" s="86"/>
      <c r="AI729" s="87">
        <f t="shared" si="158"/>
        <v>256.69666666666666</v>
      </c>
      <c r="AJ729" s="88">
        <f t="shared" si="159"/>
        <v>362.39166666666665</v>
      </c>
      <c r="AK729" s="89">
        <f t="shared" si="160"/>
        <v>238.07214285714281</v>
      </c>
      <c r="AL729" s="90">
        <f t="shared" si="161"/>
        <v>177.47103448275865</v>
      </c>
      <c r="AN729" s="86">
        <v>2022</v>
      </c>
      <c r="AO729" s="91">
        <f t="shared" si="154"/>
        <v>-5.2850965471567804E-3</v>
      </c>
      <c r="AP729" s="92">
        <f t="shared" si="155"/>
        <v>-1.2799227355301552E-2</v>
      </c>
      <c r="AQ729" s="93">
        <f t="shared" si="156"/>
        <v>-9.5529266338834126E-3</v>
      </c>
      <c r="AR729" s="94">
        <f t="shared" si="157"/>
        <v>-6.1496193647920389E-3</v>
      </c>
      <c r="AS729" s="7">
        <f t="shared" si="162"/>
        <v>-1.7629025253740232E-3</v>
      </c>
      <c r="AU729" s="86">
        <v>2022</v>
      </c>
      <c r="AV729" s="91">
        <f t="shared" si="163"/>
        <v>-1.7504242099488358E-2</v>
      </c>
      <c r="AW729" s="92">
        <f t="shared" si="164"/>
        <v>-1.6820781804616793E-2</v>
      </c>
      <c r="AX729" s="93">
        <f t="shared" si="165"/>
        <v>-1.4884567753453091E-2</v>
      </c>
      <c r="AY729" s="94">
        <f t="shared" si="166"/>
        <v>-1.1546483623275707E-2</v>
      </c>
      <c r="AZ729" s="7">
        <f t="shared" si="167"/>
        <v>-4.0197255974518155E-3</v>
      </c>
    </row>
    <row r="730" spans="1:52" x14ac:dyDescent="0.25">
      <c r="A730" s="7">
        <v>728</v>
      </c>
      <c r="B730" s="82">
        <v>6183.41</v>
      </c>
      <c r="C730" s="43">
        <v>649.29999999999995</v>
      </c>
      <c r="D730" s="35">
        <v>314.25</v>
      </c>
      <c r="E730" s="41">
        <v>1320</v>
      </c>
      <c r="F730" s="36">
        <v>110</v>
      </c>
      <c r="G730" s="39">
        <v>130.22</v>
      </c>
      <c r="H730" s="45">
        <v>161.44999999999999</v>
      </c>
      <c r="I730" s="36">
        <v>113.7</v>
      </c>
      <c r="J730" s="36">
        <v>54.59</v>
      </c>
      <c r="K730" s="46">
        <v>121.29</v>
      </c>
      <c r="L730" s="36">
        <v>86.2</v>
      </c>
      <c r="M730" s="47">
        <v>47.29</v>
      </c>
      <c r="N730" s="33">
        <v>627.5</v>
      </c>
      <c r="O730" s="47">
        <v>24.94</v>
      </c>
      <c r="P730" s="33">
        <v>93.28</v>
      </c>
      <c r="Q730" s="47">
        <v>49.81</v>
      </c>
      <c r="R730" s="33">
        <v>9.14</v>
      </c>
      <c r="S730" s="33">
        <v>129</v>
      </c>
      <c r="T730" s="33">
        <v>41.2</v>
      </c>
      <c r="U730" s="33">
        <v>13.1</v>
      </c>
      <c r="V730" s="56">
        <v>22.93</v>
      </c>
      <c r="W730" s="38">
        <v>22.93</v>
      </c>
      <c r="X730" s="36">
        <v>9.5500000000000007</v>
      </c>
      <c r="Y730" s="41">
        <v>34.49</v>
      </c>
      <c r="Z730" s="45">
        <v>77.64</v>
      </c>
      <c r="AA730" s="39">
        <v>463.75</v>
      </c>
      <c r="AB730" s="36">
        <v>175.85</v>
      </c>
      <c r="AC730" s="36">
        <v>13.55</v>
      </c>
      <c r="AD730" s="41">
        <v>26.01</v>
      </c>
      <c r="AE730" s="39">
        <v>172.05</v>
      </c>
      <c r="AG730" s="86">
        <v>2022</v>
      </c>
      <c r="AH730" s="86"/>
      <c r="AI730" s="87">
        <f t="shared" si="158"/>
        <v>255.34</v>
      </c>
      <c r="AJ730" s="88">
        <f t="shared" si="159"/>
        <v>357.75333333333333</v>
      </c>
      <c r="AK730" s="89">
        <f t="shared" si="160"/>
        <v>235.79785714285711</v>
      </c>
      <c r="AL730" s="90">
        <f t="shared" si="161"/>
        <v>176.37965517241381</v>
      </c>
      <c r="AN730" s="86">
        <v>2022</v>
      </c>
      <c r="AO730" s="91">
        <f t="shared" si="154"/>
        <v>-1.0195556251794958E-2</v>
      </c>
      <c r="AP730" s="92">
        <f t="shared" si="155"/>
        <v>-8.4089596183588387E-3</v>
      </c>
      <c r="AQ730" s="93">
        <f t="shared" si="156"/>
        <v>-9.0483071153561936E-3</v>
      </c>
      <c r="AR730" s="94">
        <f t="shared" si="157"/>
        <v>-4.8113297921216483E-3</v>
      </c>
      <c r="AS730" s="7">
        <f t="shared" si="162"/>
        <v>9.8117381833001654E-3</v>
      </c>
      <c r="AU730" s="86">
        <v>2022</v>
      </c>
      <c r="AV730" s="91">
        <f t="shared" si="163"/>
        <v>-5.2850965471567804E-3</v>
      </c>
      <c r="AW730" s="92">
        <f t="shared" si="164"/>
        <v>-1.2799227355301552E-2</v>
      </c>
      <c r="AX730" s="93">
        <f t="shared" si="165"/>
        <v>-9.5529266338834126E-3</v>
      </c>
      <c r="AY730" s="94">
        <f t="shared" si="166"/>
        <v>-6.1496193647920389E-3</v>
      </c>
      <c r="AZ730" s="7">
        <f t="shared" si="167"/>
        <v>-1.7629025253740232E-3</v>
      </c>
    </row>
    <row r="731" spans="1:52" x14ac:dyDescent="0.25">
      <c r="A731" s="7">
        <v>729</v>
      </c>
      <c r="B731" s="82">
        <v>6244.08</v>
      </c>
      <c r="C731" s="43">
        <v>639</v>
      </c>
      <c r="D731" s="35">
        <v>318.10000000000002</v>
      </c>
      <c r="E731" s="41">
        <v>1310.5</v>
      </c>
      <c r="F731" s="36">
        <v>109.58</v>
      </c>
      <c r="G731" s="39">
        <v>128.26</v>
      </c>
      <c r="H731" s="45">
        <v>160.35</v>
      </c>
      <c r="I731" s="36">
        <v>112.72</v>
      </c>
      <c r="J731" s="36">
        <v>55.1</v>
      </c>
      <c r="K731" s="46">
        <v>120.27</v>
      </c>
      <c r="L731" s="36">
        <v>87.33</v>
      </c>
      <c r="M731" s="47">
        <v>47.5</v>
      </c>
      <c r="N731" s="33">
        <v>626.5</v>
      </c>
      <c r="O731" s="47">
        <v>25</v>
      </c>
      <c r="P731" s="33">
        <v>93.18</v>
      </c>
      <c r="Q731" s="47">
        <v>50.34</v>
      </c>
      <c r="R731" s="33">
        <v>9.19</v>
      </c>
      <c r="S731" s="33">
        <v>128.65</v>
      </c>
      <c r="T731" s="33">
        <v>41.4</v>
      </c>
      <c r="U731" s="33">
        <v>13.15</v>
      </c>
      <c r="V731" s="56">
        <v>23.23</v>
      </c>
      <c r="W731" s="38">
        <v>23.23</v>
      </c>
      <c r="X731" s="36">
        <v>9.6300000000000008</v>
      </c>
      <c r="Y731" s="41">
        <v>33.950000000000003</v>
      </c>
      <c r="Z731" s="45">
        <v>77.14</v>
      </c>
      <c r="AA731" s="39">
        <v>463.7</v>
      </c>
      <c r="AB731" s="36">
        <v>177.7</v>
      </c>
      <c r="AC731" s="36">
        <v>13.64</v>
      </c>
      <c r="AD731" s="41">
        <v>25.81</v>
      </c>
      <c r="AE731" s="39">
        <v>166.25</v>
      </c>
      <c r="AG731" s="86">
        <v>2022</v>
      </c>
      <c r="AH731" s="86"/>
      <c r="AI731" s="87">
        <f t="shared" si="158"/>
        <v>252.73666666666668</v>
      </c>
      <c r="AJ731" s="88">
        <f t="shared" si="159"/>
        <v>354.74500000000006</v>
      </c>
      <c r="AK731" s="89">
        <f t="shared" si="160"/>
        <v>233.66428571428565</v>
      </c>
      <c r="AL731" s="90">
        <f t="shared" si="161"/>
        <v>175.53103448275863</v>
      </c>
      <c r="AN731" s="86">
        <v>2022</v>
      </c>
      <c r="AO731" s="91">
        <f t="shared" si="154"/>
        <v>2.0218672927025321E-2</v>
      </c>
      <c r="AP731" s="92">
        <f t="shared" si="155"/>
        <v>2.522469191484944E-2</v>
      </c>
      <c r="AQ731" s="93">
        <f t="shared" si="156"/>
        <v>2.0585088496927962E-2</v>
      </c>
      <c r="AR731" s="94">
        <f t="shared" si="157"/>
        <v>1.7006522080779615E-2</v>
      </c>
      <c r="AS731" s="7">
        <f t="shared" si="162"/>
        <v>9.924600581671E-3</v>
      </c>
      <c r="AU731" s="86">
        <v>2022</v>
      </c>
      <c r="AV731" s="91">
        <f t="shared" si="163"/>
        <v>-1.0195556251794958E-2</v>
      </c>
      <c r="AW731" s="92">
        <f t="shared" si="164"/>
        <v>-8.4089596183588387E-3</v>
      </c>
      <c r="AX731" s="93">
        <f t="shared" si="165"/>
        <v>-9.0483071153561936E-3</v>
      </c>
      <c r="AY731" s="94">
        <f t="shared" si="166"/>
        <v>-4.8113297921216483E-3</v>
      </c>
      <c r="AZ731" s="7">
        <f t="shared" si="167"/>
        <v>9.8117381833001654E-3</v>
      </c>
    </row>
    <row r="732" spans="1:52" x14ac:dyDescent="0.25">
      <c r="A732" s="7">
        <v>730</v>
      </c>
      <c r="B732" s="82">
        <v>6306.05</v>
      </c>
      <c r="C732" s="43">
        <v>650.79999999999995</v>
      </c>
      <c r="D732" s="35">
        <v>317.5</v>
      </c>
      <c r="E732" s="41">
        <v>1350</v>
      </c>
      <c r="F732" s="36">
        <v>112.52</v>
      </c>
      <c r="G732" s="39">
        <v>129.63999999999999</v>
      </c>
      <c r="H732" s="45">
        <v>161.30000000000001</v>
      </c>
      <c r="I732" s="36">
        <v>113.42</v>
      </c>
      <c r="J732" s="36">
        <v>56.5</v>
      </c>
      <c r="K732" s="46">
        <v>119.85</v>
      </c>
      <c r="L732" s="36">
        <v>86.85</v>
      </c>
      <c r="M732" s="47">
        <v>47.84</v>
      </c>
      <c r="N732" s="33">
        <v>639</v>
      </c>
      <c r="O732" s="47">
        <v>25.35</v>
      </c>
      <c r="P732" s="33">
        <v>94.23</v>
      </c>
      <c r="Q732" s="47">
        <v>50.16</v>
      </c>
      <c r="R732" s="33">
        <v>9.3000000000000007</v>
      </c>
      <c r="S732" s="33">
        <v>127.9</v>
      </c>
      <c r="T732" s="33">
        <v>41.55</v>
      </c>
      <c r="U732" s="33">
        <v>13.4</v>
      </c>
      <c r="V732" s="56">
        <v>23.46</v>
      </c>
      <c r="W732" s="38">
        <v>23.46</v>
      </c>
      <c r="X732" s="36">
        <v>9.6999999999999993</v>
      </c>
      <c r="Y732" s="41">
        <v>33.35</v>
      </c>
      <c r="Z732" s="45">
        <v>77.72</v>
      </c>
      <c r="AA732" s="39">
        <v>476.45</v>
      </c>
      <c r="AB732" s="36">
        <v>179.2</v>
      </c>
      <c r="AC732" s="36">
        <v>13.8</v>
      </c>
      <c r="AD732" s="41">
        <v>25.27</v>
      </c>
      <c r="AE732" s="39">
        <v>167.45</v>
      </c>
      <c r="AG732" s="86">
        <v>2022</v>
      </c>
      <c r="AH732" s="86"/>
      <c r="AI732" s="87">
        <f t="shared" si="158"/>
        <v>257.84666666666664</v>
      </c>
      <c r="AJ732" s="88">
        <f t="shared" si="159"/>
        <v>363.69333333333333</v>
      </c>
      <c r="AK732" s="89">
        <f t="shared" si="160"/>
        <v>238.47428571428568</v>
      </c>
      <c r="AL732" s="90">
        <f t="shared" si="161"/>
        <v>178.51620689655175</v>
      </c>
      <c r="AN732" s="86">
        <v>2022</v>
      </c>
      <c r="AO732" s="91">
        <f t="shared" si="154"/>
        <v>-1.1880445742947894E-2</v>
      </c>
      <c r="AP732" s="92">
        <f t="shared" si="155"/>
        <v>-7.3550977013599949E-3</v>
      </c>
      <c r="AQ732" s="93">
        <f t="shared" si="156"/>
        <v>-1.0447367790477202E-2</v>
      </c>
      <c r="AR732" s="94">
        <f t="shared" si="157"/>
        <v>-1.2849214888245782E-2</v>
      </c>
      <c r="AS732" s="7">
        <f t="shared" si="162"/>
        <v>-5.1537808929520059E-3</v>
      </c>
      <c r="AU732" s="86">
        <v>2022</v>
      </c>
      <c r="AV732" s="91">
        <f t="shared" si="163"/>
        <v>2.0218672927025321E-2</v>
      </c>
      <c r="AW732" s="92">
        <f t="shared" si="164"/>
        <v>2.522469191484944E-2</v>
      </c>
      <c r="AX732" s="93">
        <f t="shared" si="165"/>
        <v>2.0585088496927962E-2</v>
      </c>
      <c r="AY732" s="94">
        <f t="shared" si="166"/>
        <v>1.7006522080779615E-2</v>
      </c>
      <c r="AZ732" s="7">
        <f t="shared" si="167"/>
        <v>9.924600581671E-3</v>
      </c>
    </row>
    <row r="733" spans="1:52" x14ac:dyDescent="0.25">
      <c r="A733" s="7">
        <v>731</v>
      </c>
      <c r="B733" s="82">
        <v>6273.55</v>
      </c>
      <c r="C733" s="43">
        <v>636.70000000000005</v>
      </c>
      <c r="D733" s="35">
        <v>307.95</v>
      </c>
      <c r="E733" s="41">
        <v>1342.5</v>
      </c>
      <c r="F733" s="36">
        <v>111.86</v>
      </c>
      <c r="G733" s="39">
        <v>129.4</v>
      </c>
      <c r="H733" s="45">
        <v>159.19999999999999</v>
      </c>
      <c r="I733" s="36">
        <v>111.34</v>
      </c>
      <c r="J733" s="36">
        <v>56.23</v>
      </c>
      <c r="K733" s="46">
        <v>118.18</v>
      </c>
      <c r="L733" s="36">
        <v>87.33</v>
      </c>
      <c r="M733" s="47">
        <v>47.88</v>
      </c>
      <c r="N733" s="33">
        <v>619.5</v>
      </c>
      <c r="O733" s="47">
        <v>25.09</v>
      </c>
      <c r="P733" s="33">
        <v>94.27</v>
      </c>
      <c r="Q733" s="47">
        <v>50.04</v>
      </c>
      <c r="R733" s="33">
        <v>9.33</v>
      </c>
      <c r="S733" s="33">
        <v>129.1</v>
      </c>
      <c r="T733" s="33">
        <v>41.19</v>
      </c>
      <c r="U733" s="33">
        <v>13.3</v>
      </c>
      <c r="V733" s="56">
        <v>23.36</v>
      </c>
      <c r="W733" s="38">
        <v>23.36</v>
      </c>
      <c r="X733" s="36">
        <v>9.77</v>
      </c>
      <c r="Y733" s="41">
        <v>33.71</v>
      </c>
      <c r="Z733" s="45">
        <v>77.2</v>
      </c>
      <c r="AA733" s="39">
        <v>473.05</v>
      </c>
      <c r="AB733" s="36">
        <v>178.45</v>
      </c>
      <c r="AC733" s="36">
        <v>13.71</v>
      </c>
      <c r="AD733" s="41">
        <v>25.55</v>
      </c>
      <c r="AE733" s="39">
        <v>161.9</v>
      </c>
      <c r="AG733" s="86">
        <v>2022</v>
      </c>
      <c r="AH733" s="86"/>
      <c r="AI733" s="87">
        <f t="shared" si="158"/>
        <v>254.78333333333333</v>
      </c>
      <c r="AJ733" s="88">
        <f t="shared" si="159"/>
        <v>361.01833333333337</v>
      </c>
      <c r="AK733" s="89">
        <f t="shared" si="160"/>
        <v>235.9828571428572</v>
      </c>
      <c r="AL733" s="90">
        <f t="shared" si="161"/>
        <v>176.22241379310341</v>
      </c>
      <c r="AN733" s="86">
        <v>2022</v>
      </c>
      <c r="AO733" s="91">
        <f t="shared" si="154"/>
        <v>-1.0728069601622352E-2</v>
      </c>
      <c r="AP733" s="92">
        <f t="shared" si="155"/>
        <v>-2.0285211739016151E-2</v>
      </c>
      <c r="AQ733" s="93">
        <f t="shared" si="156"/>
        <v>-1.6063515509601365E-2</v>
      </c>
      <c r="AR733" s="94">
        <f t="shared" si="157"/>
        <v>-1.3533054819047003E-2</v>
      </c>
      <c r="AS733" s="7">
        <f t="shared" si="162"/>
        <v>-1.3042057527237468E-2</v>
      </c>
      <c r="AU733" s="86">
        <v>2022</v>
      </c>
      <c r="AV733" s="91">
        <f t="shared" si="163"/>
        <v>-1.1880445742947894E-2</v>
      </c>
      <c r="AW733" s="92">
        <f t="shared" si="164"/>
        <v>-7.3550977013599949E-3</v>
      </c>
      <c r="AX733" s="93">
        <f t="shared" si="165"/>
        <v>-1.0447367790477202E-2</v>
      </c>
      <c r="AY733" s="94">
        <f t="shared" si="166"/>
        <v>-1.2849214888245782E-2</v>
      </c>
      <c r="AZ733" s="7">
        <f t="shared" si="167"/>
        <v>-5.1537808929520059E-3</v>
      </c>
    </row>
    <row r="734" spans="1:52" x14ac:dyDescent="0.25">
      <c r="A734" s="7">
        <v>732</v>
      </c>
      <c r="B734" s="82">
        <v>6191.73</v>
      </c>
      <c r="C734" s="43">
        <v>630</v>
      </c>
      <c r="D734" s="35">
        <v>301</v>
      </c>
      <c r="E734" s="41">
        <v>1308.5</v>
      </c>
      <c r="F734" s="36">
        <v>111.4</v>
      </c>
      <c r="G734" s="39">
        <v>127.6</v>
      </c>
      <c r="H734" s="45">
        <v>158.55000000000001</v>
      </c>
      <c r="I734" s="36">
        <v>112.08</v>
      </c>
      <c r="J734" s="36">
        <v>56.88</v>
      </c>
      <c r="K734" s="46">
        <v>118.53</v>
      </c>
      <c r="L734" s="36">
        <v>87.4</v>
      </c>
      <c r="M734" s="47">
        <v>49.39</v>
      </c>
      <c r="N734" s="33">
        <v>613</v>
      </c>
      <c r="O734" s="47">
        <v>25.87</v>
      </c>
      <c r="P734" s="33">
        <v>93.82</v>
      </c>
      <c r="Q734" s="47">
        <v>49.68</v>
      </c>
      <c r="R734" s="33">
        <v>9.39</v>
      </c>
      <c r="S734" s="33">
        <v>128.69999999999999</v>
      </c>
      <c r="T734" s="33">
        <v>40.29</v>
      </c>
      <c r="U734" s="33">
        <v>13.31</v>
      </c>
      <c r="V734" s="56">
        <v>23.5</v>
      </c>
      <c r="W734" s="38">
        <v>23.5</v>
      </c>
      <c r="X734" s="36">
        <v>9.69</v>
      </c>
      <c r="Y734" s="41">
        <v>32.700000000000003</v>
      </c>
      <c r="Z734" s="45">
        <v>73</v>
      </c>
      <c r="AA734" s="39">
        <v>470.15</v>
      </c>
      <c r="AB734" s="36">
        <v>176.85</v>
      </c>
      <c r="AC734" s="36">
        <v>13.29</v>
      </c>
      <c r="AD734" s="41">
        <v>24.82</v>
      </c>
      <c r="AE734" s="39">
        <v>158.4</v>
      </c>
      <c r="AG734" s="86">
        <v>2022</v>
      </c>
      <c r="AH734" s="86"/>
      <c r="AI734" s="87">
        <f t="shared" si="158"/>
        <v>252.04999999999998</v>
      </c>
      <c r="AJ734" s="88">
        <f t="shared" si="159"/>
        <v>353.69499999999999</v>
      </c>
      <c r="AK734" s="89">
        <f t="shared" si="160"/>
        <v>232.19214285714287</v>
      </c>
      <c r="AL734" s="90">
        <f t="shared" si="161"/>
        <v>173.83758620689656</v>
      </c>
      <c r="AN734" s="86">
        <v>2022</v>
      </c>
      <c r="AO734" s="91">
        <f t="shared" si="154"/>
        <v>5.1828340937644532E-2</v>
      </c>
      <c r="AP734" s="92">
        <f t="shared" si="155"/>
        <v>4.208899381293689E-2</v>
      </c>
      <c r="AQ734" s="93">
        <f t="shared" si="156"/>
        <v>4.1348144547773011E-2</v>
      </c>
      <c r="AR734" s="94">
        <f t="shared" si="157"/>
        <v>3.9952075758387232E-2</v>
      </c>
      <c r="AS734" s="7">
        <f t="shared" si="162"/>
        <v>1.5720969745127801E-2</v>
      </c>
      <c r="AU734" s="86">
        <v>2022</v>
      </c>
      <c r="AV734" s="91">
        <f t="shared" si="163"/>
        <v>-1.0728069601622352E-2</v>
      </c>
      <c r="AW734" s="92">
        <f t="shared" si="164"/>
        <v>-2.0285211739016151E-2</v>
      </c>
      <c r="AX734" s="93">
        <f t="shared" si="165"/>
        <v>-1.6063515509601365E-2</v>
      </c>
      <c r="AY734" s="94">
        <f t="shared" si="166"/>
        <v>-1.3533054819047003E-2</v>
      </c>
      <c r="AZ734" s="7">
        <f t="shared" si="167"/>
        <v>-1.3042057527237468E-2</v>
      </c>
    </row>
    <row r="735" spans="1:52" x14ac:dyDescent="0.25">
      <c r="A735" s="7">
        <v>733</v>
      </c>
      <c r="B735" s="82">
        <v>6289.07</v>
      </c>
      <c r="C735" s="43">
        <v>666.2</v>
      </c>
      <c r="D735" s="35">
        <v>321.39999999999998</v>
      </c>
      <c r="E735" s="41">
        <v>1357</v>
      </c>
      <c r="F735" s="36">
        <v>114</v>
      </c>
      <c r="G735" s="39">
        <v>131.63999999999999</v>
      </c>
      <c r="H735" s="45">
        <v>161.80000000000001</v>
      </c>
      <c r="I735" s="36">
        <v>113.6</v>
      </c>
      <c r="J735" s="36">
        <v>57.76</v>
      </c>
      <c r="K735" s="46">
        <v>120.84</v>
      </c>
      <c r="L735" s="36">
        <v>87.88</v>
      </c>
      <c r="M735" s="47">
        <v>50.63</v>
      </c>
      <c r="N735" s="33">
        <v>646.5</v>
      </c>
      <c r="O735" s="47">
        <v>25.92</v>
      </c>
      <c r="P735" s="33">
        <v>96</v>
      </c>
      <c r="Q735" s="47">
        <v>50.04</v>
      </c>
      <c r="R735" s="33">
        <v>9.6300000000000008</v>
      </c>
      <c r="S735" s="33">
        <v>125.35</v>
      </c>
      <c r="T735" s="33">
        <v>41.71</v>
      </c>
      <c r="U735" s="33">
        <v>13.54</v>
      </c>
      <c r="V735" s="56">
        <v>24.1</v>
      </c>
      <c r="W735" s="38">
        <v>24.1</v>
      </c>
      <c r="X735" s="36">
        <v>9.76</v>
      </c>
      <c r="Y735" s="41">
        <v>33.42</v>
      </c>
      <c r="Z735" s="45">
        <v>74.08</v>
      </c>
      <c r="AA735" s="39">
        <v>503.4</v>
      </c>
      <c r="AB735" s="36">
        <v>182.8</v>
      </c>
      <c r="AC735" s="36">
        <v>13.57</v>
      </c>
      <c r="AD735" s="41">
        <v>25.73</v>
      </c>
      <c r="AE735" s="39">
        <v>160.30000000000001</v>
      </c>
      <c r="AG735" s="86">
        <v>2022</v>
      </c>
      <c r="AH735" s="86"/>
      <c r="AI735" s="87">
        <f t="shared" si="158"/>
        <v>265.11333333333329</v>
      </c>
      <c r="AJ735" s="88">
        <f t="shared" si="159"/>
        <v>368.58166666666671</v>
      </c>
      <c r="AK735" s="89">
        <f t="shared" si="160"/>
        <v>241.79285714285717</v>
      </c>
      <c r="AL735" s="90">
        <f t="shared" si="161"/>
        <v>180.78275862068966</v>
      </c>
      <c r="AN735" s="86">
        <v>2022</v>
      </c>
      <c r="AO735" s="91">
        <f t="shared" si="154"/>
        <v>4.0988759524229956E-3</v>
      </c>
      <c r="AP735" s="92">
        <f t="shared" si="155"/>
        <v>-2.4146616082370976E-3</v>
      </c>
      <c r="AQ735" s="93">
        <f t="shared" si="156"/>
        <v>-3.6808366074859247E-3</v>
      </c>
      <c r="AR735" s="94">
        <f t="shared" si="157"/>
        <v>-4.3546264329449346E-3</v>
      </c>
      <c r="AS735" s="7">
        <f t="shared" si="162"/>
        <v>1.1866619388876275E-2</v>
      </c>
      <c r="AU735" s="86">
        <v>2022</v>
      </c>
      <c r="AV735" s="91">
        <f t="shared" si="163"/>
        <v>5.1828340937644532E-2</v>
      </c>
      <c r="AW735" s="92">
        <f t="shared" si="164"/>
        <v>4.208899381293689E-2</v>
      </c>
      <c r="AX735" s="93">
        <f t="shared" si="165"/>
        <v>4.1348144547773011E-2</v>
      </c>
      <c r="AY735" s="94">
        <f t="shared" si="166"/>
        <v>3.9952075758387232E-2</v>
      </c>
      <c r="AZ735" s="7">
        <f t="shared" si="167"/>
        <v>1.5720969745127801E-2</v>
      </c>
    </row>
    <row r="736" spans="1:52" x14ac:dyDescent="0.25">
      <c r="A736" s="7">
        <v>734</v>
      </c>
      <c r="B736" s="82">
        <v>6363.7</v>
      </c>
      <c r="C736" s="43">
        <v>656</v>
      </c>
      <c r="D736" s="35">
        <v>323.2</v>
      </c>
      <c r="E736" s="41">
        <v>1348</v>
      </c>
      <c r="F736" s="36">
        <v>113.98</v>
      </c>
      <c r="G736" s="39">
        <v>132.80000000000001</v>
      </c>
      <c r="H736" s="45">
        <v>165.2</v>
      </c>
      <c r="I736" s="36">
        <v>113.34</v>
      </c>
      <c r="J736" s="36">
        <v>58.16</v>
      </c>
      <c r="K736" s="46">
        <v>121.62</v>
      </c>
      <c r="L736" s="36">
        <v>86.79</v>
      </c>
      <c r="M736" s="47">
        <v>50.69</v>
      </c>
      <c r="N736" s="33">
        <v>640</v>
      </c>
      <c r="O736" s="47">
        <v>26.49</v>
      </c>
      <c r="P736" s="33">
        <v>93.99</v>
      </c>
      <c r="Q736" s="47">
        <v>49.1</v>
      </c>
      <c r="R736" s="33">
        <v>9.73</v>
      </c>
      <c r="S736" s="33">
        <v>124.5</v>
      </c>
      <c r="T736" s="33">
        <v>42.15</v>
      </c>
      <c r="U736" s="33">
        <v>13.48</v>
      </c>
      <c r="V736" s="56">
        <v>23.59</v>
      </c>
      <c r="W736" s="38">
        <v>23.59</v>
      </c>
      <c r="X736" s="36">
        <v>9.75</v>
      </c>
      <c r="Y736" s="41">
        <v>33.14</v>
      </c>
      <c r="Z736" s="45">
        <v>73.8</v>
      </c>
      <c r="AA736" s="39">
        <v>505</v>
      </c>
      <c r="AB736" s="36">
        <v>180.8</v>
      </c>
      <c r="AC736" s="36">
        <v>13.77</v>
      </c>
      <c r="AD736" s="41">
        <v>26.41</v>
      </c>
      <c r="AE736" s="39">
        <v>160.80000000000001</v>
      </c>
      <c r="AG736" s="86">
        <v>2022</v>
      </c>
      <c r="AH736" s="86"/>
      <c r="AI736" s="87">
        <f t="shared" si="158"/>
        <v>266.2</v>
      </c>
      <c r="AJ736" s="88">
        <f t="shared" si="159"/>
        <v>367.69166666666666</v>
      </c>
      <c r="AK736" s="89">
        <f t="shared" si="160"/>
        <v>240.90285714285713</v>
      </c>
      <c r="AL736" s="90">
        <f t="shared" si="161"/>
        <v>179.9955172413793</v>
      </c>
      <c r="AN736" s="86">
        <v>2022</v>
      </c>
      <c r="AO736" s="91">
        <f t="shared" si="154"/>
        <v>2.3040320560981691E-2</v>
      </c>
      <c r="AP736" s="92">
        <f t="shared" si="155"/>
        <v>1.7414953652290274E-2</v>
      </c>
      <c r="AQ736" s="93">
        <f t="shared" si="156"/>
        <v>1.2770411309834464E-2</v>
      </c>
      <c r="AR736" s="94">
        <f t="shared" si="157"/>
        <v>9.521309917679896E-3</v>
      </c>
      <c r="AS736" s="7">
        <f t="shared" si="162"/>
        <v>2.2974055973725804E-3</v>
      </c>
      <c r="AU736" s="86">
        <v>2022</v>
      </c>
      <c r="AV736" s="91">
        <f t="shared" si="163"/>
        <v>4.0988759524229956E-3</v>
      </c>
      <c r="AW736" s="92">
        <f t="shared" si="164"/>
        <v>-2.4146616082370976E-3</v>
      </c>
      <c r="AX736" s="93">
        <f t="shared" si="165"/>
        <v>-3.6808366074859247E-3</v>
      </c>
      <c r="AY736" s="94">
        <f t="shared" si="166"/>
        <v>-4.3546264329449346E-3</v>
      </c>
      <c r="AZ736" s="7">
        <f t="shared" si="167"/>
        <v>1.1866619388876275E-2</v>
      </c>
    </row>
    <row r="737" spans="1:52" x14ac:dyDescent="0.25">
      <c r="A737" s="7">
        <v>735</v>
      </c>
      <c r="B737" s="82">
        <v>6378.32</v>
      </c>
      <c r="C737" s="43">
        <v>657.5</v>
      </c>
      <c r="D737" s="35">
        <v>327.64999999999998</v>
      </c>
      <c r="E737" s="41">
        <v>1367</v>
      </c>
      <c r="F737" s="36">
        <v>113.16</v>
      </c>
      <c r="G737" s="39">
        <v>135</v>
      </c>
      <c r="H737" s="45">
        <v>165.5</v>
      </c>
      <c r="I737" s="36">
        <v>113.5</v>
      </c>
      <c r="J737" s="36">
        <v>57.14</v>
      </c>
      <c r="K737" s="46">
        <v>122.4</v>
      </c>
      <c r="L737" s="36">
        <v>86.45</v>
      </c>
      <c r="M737" s="47">
        <v>50.69</v>
      </c>
      <c r="N737" s="33">
        <v>645</v>
      </c>
      <c r="O737" s="47">
        <v>26.57</v>
      </c>
      <c r="P737" s="33">
        <v>94.29</v>
      </c>
      <c r="Q737" s="47">
        <v>49.28</v>
      </c>
      <c r="R737" s="33">
        <v>9.73</v>
      </c>
      <c r="S737" s="33">
        <v>124.55</v>
      </c>
      <c r="T737" s="33">
        <v>42.33</v>
      </c>
      <c r="U737" s="33">
        <v>13.41</v>
      </c>
      <c r="V737" s="56">
        <v>23.82</v>
      </c>
      <c r="W737" s="38">
        <v>23.82</v>
      </c>
      <c r="X737" s="36">
        <v>9.7799999999999994</v>
      </c>
      <c r="Y737" s="41">
        <v>34.17</v>
      </c>
      <c r="Z737" s="45">
        <v>75.38</v>
      </c>
      <c r="AA737" s="39">
        <v>515.6</v>
      </c>
      <c r="AB737" s="36">
        <v>179.35</v>
      </c>
      <c r="AC737" s="36">
        <v>13.7</v>
      </c>
      <c r="AD737" s="41">
        <v>26.4</v>
      </c>
      <c r="AE737" s="39">
        <v>166.4</v>
      </c>
      <c r="AG737" s="86">
        <v>2022</v>
      </c>
      <c r="AH737" s="86"/>
      <c r="AI737" s="87">
        <f t="shared" si="158"/>
        <v>272.33333333333331</v>
      </c>
      <c r="AJ737" s="88">
        <f t="shared" si="159"/>
        <v>374.09500000000003</v>
      </c>
      <c r="AK737" s="89">
        <f t="shared" si="160"/>
        <v>243.97928571428571</v>
      </c>
      <c r="AL737" s="90">
        <f t="shared" si="161"/>
        <v>181.70931034482757</v>
      </c>
      <c r="AN737" s="86">
        <v>2022</v>
      </c>
      <c r="AO737" s="91">
        <f t="shared" si="154"/>
        <v>-5.8017135862912517E-3</v>
      </c>
      <c r="AP737" s="92">
        <f t="shared" si="155"/>
        <v>-7.9302494464419376E-3</v>
      </c>
      <c r="AQ737" s="93">
        <f t="shared" si="156"/>
        <v>-4.9945692110862222E-3</v>
      </c>
      <c r="AR737" s="94">
        <f t="shared" si="157"/>
        <v>-3.1008222682306318E-3</v>
      </c>
      <c r="AS737" s="7">
        <f t="shared" si="162"/>
        <v>4.3146157608900835E-3</v>
      </c>
      <c r="AU737" s="86">
        <v>2022</v>
      </c>
      <c r="AV737" s="91">
        <f t="shared" si="163"/>
        <v>2.3040320560981691E-2</v>
      </c>
      <c r="AW737" s="92">
        <f t="shared" si="164"/>
        <v>1.7414953652290274E-2</v>
      </c>
      <c r="AX737" s="93">
        <f t="shared" si="165"/>
        <v>1.2770411309834464E-2</v>
      </c>
      <c r="AY737" s="94">
        <f t="shared" si="166"/>
        <v>9.521309917679896E-3</v>
      </c>
      <c r="AZ737" s="7">
        <f t="shared" si="167"/>
        <v>2.2974055973725804E-3</v>
      </c>
    </row>
    <row r="738" spans="1:52" x14ac:dyDescent="0.25">
      <c r="A738" s="7">
        <v>736</v>
      </c>
      <c r="B738" s="82">
        <v>6405.84</v>
      </c>
      <c r="C738" s="43">
        <v>658</v>
      </c>
      <c r="D738" s="35">
        <v>327.8</v>
      </c>
      <c r="E738" s="41">
        <v>1354.5</v>
      </c>
      <c r="F738" s="36">
        <v>113.3</v>
      </c>
      <c r="G738" s="39">
        <v>134.56</v>
      </c>
      <c r="H738" s="45">
        <v>165.75</v>
      </c>
      <c r="I738" s="36">
        <v>114</v>
      </c>
      <c r="J738" s="36">
        <v>56.71</v>
      </c>
      <c r="K738" s="46">
        <v>122.33</v>
      </c>
      <c r="L738" s="36">
        <v>86.84</v>
      </c>
      <c r="M738" s="47">
        <v>50.26</v>
      </c>
      <c r="N738" s="33">
        <v>643.5</v>
      </c>
      <c r="O738" s="47">
        <v>26.5</v>
      </c>
      <c r="P738" s="33">
        <v>94.43</v>
      </c>
      <c r="Q738" s="47">
        <v>49.94</v>
      </c>
      <c r="R738" s="33">
        <v>9.6999999999999993</v>
      </c>
      <c r="S738" s="33">
        <v>125.2</v>
      </c>
      <c r="T738" s="33">
        <v>42.38</v>
      </c>
      <c r="U738" s="33">
        <v>13.37</v>
      </c>
      <c r="V738" s="56">
        <v>23.4</v>
      </c>
      <c r="W738" s="38">
        <v>23.4</v>
      </c>
      <c r="X738" s="36">
        <v>9.75</v>
      </c>
      <c r="Y738" s="41">
        <v>33.82</v>
      </c>
      <c r="Z738" s="45">
        <v>75.7</v>
      </c>
      <c r="AA738" s="39">
        <v>512.20000000000005</v>
      </c>
      <c r="AB738" s="36">
        <v>180.5</v>
      </c>
      <c r="AC738" s="36">
        <v>13.7</v>
      </c>
      <c r="AD738" s="41">
        <v>26.19</v>
      </c>
      <c r="AE738" s="39">
        <v>165.5</v>
      </c>
      <c r="AG738" s="86">
        <v>2022</v>
      </c>
      <c r="AH738" s="86"/>
      <c r="AI738" s="87">
        <f t="shared" si="158"/>
        <v>270.75333333333333</v>
      </c>
      <c r="AJ738" s="88">
        <f t="shared" si="159"/>
        <v>371.12833333333333</v>
      </c>
      <c r="AK738" s="89">
        <f t="shared" si="160"/>
        <v>242.76071428571433</v>
      </c>
      <c r="AL738" s="90">
        <f t="shared" si="161"/>
        <v>181.1458620689655</v>
      </c>
      <c r="AN738" s="86">
        <v>2022</v>
      </c>
      <c r="AO738" s="91">
        <f t="shared" si="154"/>
        <v>4.36067269101027E-2</v>
      </c>
      <c r="AP738" s="92">
        <f t="shared" si="155"/>
        <v>5.2928681453405409E-2</v>
      </c>
      <c r="AQ738" s="93">
        <f t="shared" si="156"/>
        <v>4.6918629455813037E-2</v>
      </c>
      <c r="AR738" s="94">
        <f t="shared" si="157"/>
        <v>3.9562326416319349E-2</v>
      </c>
      <c r="AS738" s="7">
        <f t="shared" si="162"/>
        <v>-3.8121464163950506E-3</v>
      </c>
      <c r="AU738" s="86">
        <v>2022</v>
      </c>
      <c r="AV738" s="91">
        <f t="shared" si="163"/>
        <v>-5.8017135862912517E-3</v>
      </c>
      <c r="AW738" s="92">
        <f t="shared" si="164"/>
        <v>-7.9302494464419376E-3</v>
      </c>
      <c r="AX738" s="93">
        <f t="shared" si="165"/>
        <v>-4.9945692110862222E-3</v>
      </c>
      <c r="AY738" s="94">
        <f t="shared" si="166"/>
        <v>-3.1008222682306318E-3</v>
      </c>
      <c r="AZ738" s="7">
        <f t="shared" si="167"/>
        <v>4.3146157608900835E-3</v>
      </c>
    </row>
    <row r="739" spans="1:52" x14ac:dyDescent="0.25">
      <c r="A739" s="7">
        <v>737</v>
      </c>
      <c r="B739" s="82">
        <v>6381.42</v>
      </c>
      <c r="C739" s="43">
        <v>686.8</v>
      </c>
      <c r="D739" s="35">
        <v>338.55</v>
      </c>
      <c r="E739" s="41">
        <v>1434</v>
      </c>
      <c r="F739" s="36">
        <v>113.14</v>
      </c>
      <c r="G739" s="39">
        <v>140.58000000000001</v>
      </c>
      <c r="H739" s="45">
        <v>172.25</v>
      </c>
      <c r="I739" s="36">
        <v>112.2</v>
      </c>
      <c r="J739" s="36">
        <v>56.52</v>
      </c>
      <c r="K739" s="46">
        <v>124.95</v>
      </c>
      <c r="L739" s="36">
        <v>86.97</v>
      </c>
      <c r="M739" s="47">
        <v>50.85</v>
      </c>
      <c r="N739" s="33">
        <v>675</v>
      </c>
      <c r="O739" s="47">
        <v>26.62</v>
      </c>
      <c r="P739" s="33">
        <v>95.89</v>
      </c>
      <c r="Q739" s="47">
        <v>49.53</v>
      </c>
      <c r="R739" s="33">
        <v>9.4600000000000009</v>
      </c>
      <c r="S739" s="33">
        <v>122.85</v>
      </c>
      <c r="T739" s="33">
        <v>44.36</v>
      </c>
      <c r="U739" s="33">
        <v>13.9</v>
      </c>
      <c r="V739" s="56">
        <v>23.58</v>
      </c>
      <c r="W739" s="38">
        <v>23.58</v>
      </c>
      <c r="X739" s="36">
        <v>9.76</v>
      </c>
      <c r="Y739" s="41">
        <v>36.43</v>
      </c>
      <c r="Z739" s="45">
        <v>78.900000000000006</v>
      </c>
      <c r="AA739" s="39">
        <v>532</v>
      </c>
      <c r="AB739" s="36">
        <v>186.6</v>
      </c>
      <c r="AC739" s="36">
        <v>14.17</v>
      </c>
      <c r="AD739" s="41">
        <v>26.52</v>
      </c>
      <c r="AE739" s="39">
        <v>175.1</v>
      </c>
      <c r="AG739" s="86">
        <v>2022</v>
      </c>
      <c r="AH739" s="86"/>
      <c r="AI739" s="87">
        <f t="shared" si="158"/>
        <v>282.56</v>
      </c>
      <c r="AJ739" s="88">
        <f t="shared" si="159"/>
        <v>390.77166666666659</v>
      </c>
      <c r="AK739" s="89">
        <f t="shared" si="160"/>
        <v>254.15071428571426</v>
      </c>
      <c r="AL739" s="90">
        <f t="shared" si="161"/>
        <v>188.31241379310347</v>
      </c>
      <c r="AN739" s="86">
        <v>2022</v>
      </c>
      <c r="AO739" s="91">
        <f t="shared" si="154"/>
        <v>2.3357870894677318E-2</v>
      </c>
      <c r="AP739" s="92">
        <f t="shared" si="155"/>
        <v>2.3428003565594942E-2</v>
      </c>
      <c r="AQ739" s="93">
        <f t="shared" si="156"/>
        <v>2.0522131131415381E-2</v>
      </c>
      <c r="AR739" s="94">
        <f t="shared" si="157"/>
        <v>1.5718560133014359E-2</v>
      </c>
      <c r="AS739" s="7">
        <f t="shared" si="162"/>
        <v>3.015786455052321E-2</v>
      </c>
      <c r="AU739" s="86">
        <v>2022</v>
      </c>
      <c r="AV739" s="91">
        <f t="shared" si="163"/>
        <v>4.36067269101027E-2</v>
      </c>
      <c r="AW739" s="92">
        <f t="shared" si="164"/>
        <v>5.2928681453405409E-2</v>
      </c>
      <c r="AX739" s="93">
        <f t="shared" si="165"/>
        <v>4.6918629455813037E-2</v>
      </c>
      <c r="AY739" s="94">
        <f t="shared" si="166"/>
        <v>3.9562326416319349E-2</v>
      </c>
      <c r="AZ739" s="7">
        <f t="shared" si="167"/>
        <v>-3.8121464163950506E-3</v>
      </c>
    </row>
    <row r="740" spans="1:52" x14ac:dyDescent="0.25">
      <c r="A740" s="7">
        <v>738</v>
      </c>
      <c r="B740" s="82">
        <v>6573.87</v>
      </c>
      <c r="C740" s="43">
        <v>706.2</v>
      </c>
      <c r="D740" s="35">
        <v>346.8</v>
      </c>
      <c r="E740" s="41">
        <v>1468</v>
      </c>
      <c r="F740" s="36">
        <v>113</v>
      </c>
      <c r="G740" s="39">
        <v>141.97999999999999</v>
      </c>
      <c r="H740" s="45">
        <v>170.9</v>
      </c>
      <c r="I740" s="36">
        <v>110.8</v>
      </c>
      <c r="J740" s="36">
        <v>57.03</v>
      </c>
      <c r="K740" s="46">
        <v>122.8</v>
      </c>
      <c r="L740" s="36">
        <v>82.43</v>
      </c>
      <c r="M740" s="47">
        <v>51.76</v>
      </c>
      <c r="N740" s="33">
        <v>694.5</v>
      </c>
      <c r="O740" s="47">
        <v>26.59</v>
      </c>
      <c r="P740" s="33">
        <v>95.31</v>
      </c>
      <c r="Q740" s="47">
        <v>49.33</v>
      </c>
      <c r="R740" s="33">
        <v>9.5399999999999991</v>
      </c>
      <c r="S740" s="33">
        <v>112.25</v>
      </c>
      <c r="T740" s="33">
        <v>45.33</v>
      </c>
      <c r="U740" s="33">
        <v>13.99</v>
      </c>
      <c r="V740" s="56">
        <v>23.93</v>
      </c>
      <c r="W740" s="38">
        <v>23.93</v>
      </c>
      <c r="X740" s="36">
        <v>9.68</v>
      </c>
      <c r="Y740" s="41">
        <v>37.4</v>
      </c>
      <c r="Z740" s="45">
        <v>80.06</v>
      </c>
      <c r="AA740" s="39">
        <v>543.6</v>
      </c>
      <c r="AB740" s="36">
        <v>186.95</v>
      </c>
      <c r="AC740" s="36">
        <v>14.23</v>
      </c>
      <c r="AD740" s="41">
        <v>26.68</v>
      </c>
      <c r="AE740" s="39">
        <v>181.9</v>
      </c>
      <c r="AG740" s="86">
        <v>2022</v>
      </c>
      <c r="AH740" s="86"/>
      <c r="AI740" s="87">
        <f t="shared" si="158"/>
        <v>289.16000000000003</v>
      </c>
      <c r="AJ740" s="88">
        <f t="shared" si="159"/>
        <v>399.92666666666673</v>
      </c>
      <c r="AK740" s="89">
        <f t="shared" si="160"/>
        <v>259.36642857142857</v>
      </c>
      <c r="AL740" s="90">
        <f t="shared" si="161"/>
        <v>191.27241379310345</v>
      </c>
      <c r="AN740" s="86">
        <v>2022</v>
      </c>
      <c r="AO740" s="91">
        <f t="shared" si="154"/>
        <v>-3.7925946419514883E-3</v>
      </c>
      <c r="AP740" s="92">
        <f t="shared" si="155"/>
        <v>-9.4350630949008186E-3</v>
      </c>
      <c r="AQ740" s="93">
        <f t="shared" si="156"/>
        <v>-7.0611627785291189E-3</v>
      </c>
      <c r="AR740" s="94">
        <f t="shared" si="157"/>
        <v>-5.7671852746578314E-3</v>
      </c>
      <c r="AS740" s="7">
        <f t="shared" si="162"/>
        <v>4.5163655502771594E-3</v>
      </c>
      <c r="AU740" s="86">
        <v>2022</v>
      </c>
      <c r="AV740" s="91">
        <f t="shared" si="163"/>
        <v>2.3357870894677318E-2</v>
      </c>
      <c r="AW740" s="92">
        <f t="shared" si="164"/>
        <v>2.3428003565594942E-2</v>
      </c>
      <c r="AX740" s="93">
        <f t="shared" si="165"/>
        <v>2.0522131131415381E-2</v>
      </c>
      <c r="AY740" s="94">
        <f t="shared" si="166"/>
        <v>1.5718560133014359E-2</v>
      </c>
      <c r="AZ740" s="7">
        <f t="shared" si="167"/>
        <v>3.015786455052321E-2</v>
      </c>
    </row>
    <row r="741" spans="1:52" x14ac:dyDescent="0.25">
      <c r="A741" s="7">
        <v>739</v>
      </c>
      <c r="B741" s="82">
        <v>6603.56</v>
      </c>
      <c r="C741" s="43">
        <v>700.7</v>
      </c>
      <c r="D741" s="35">
        <v>346.5</v>
      </c>
      <c r="E741" s="41">
        <v>1448.5</v>
      </c>
      <c r="F741" s="36">
        <v>112.86</v>
      </c>
      <c r="G741" s="39">
        <v>141.13999999999999</v>
      </c>
      <c r="H741" s="45">
        <v>170.25</v>
      </c>
      <c r="I741" s="36">
        <v>109.34</v>
      </c>
      <c r="J741" s="36">
        <v>56.92</v>
      </c>
      <c r="K741" s="46">
        <v>124.62</v>
      </c>
      <c r="L741" s="36">
        <v>84.09</v>
      </c>
      <c r="M741" s="47">
        <v>52.18</v>
      </c>
      <c r="N741" s="33">
        <v>686</v>
      </c>
      <c r="O741" s="47">
        <v>26.7</v>
      </c>
      <c r="P741" s="33">
        <v>95.14</v>
      </c>
      <c r="Q741" s="47">
        <v>50.22</v>
      </c>
      <c r="R741" s="33">
        <v>9.6300000000000008</v>
      </c>
      <c r="S741" s="33">
        <v>112.75</v>
      </c>
      <c r="T741" s="33">
        <v>45.4</v>
      </c>
      <c r="U741" s="33">
        <v>14.24</v>
      </c>
      <c r="V741" s="56">
        <v>24.16</v>
      </c>
      <c r="W741" s="38">
        <v>24.16</v>
      </c>
      <c r="X741" s="36">
        <v>9.75</v>
      </c>
      <c r="Y741" s="41">
        <v>37.340000000000003</v>
      </c>
      <c r="Z741" s="45">
        <v>79.739999999999995</v>
      </c>
      <c r="AA741" s="39">
        <v>541.79999999999995</v>
      </c>
      <c r="AB741" s="36">
        <v>188.25</v>
      </c>
      <c r="AC741" s="36">
        <v>14.39</v>
      </c>
      <c r="AD741" s="41">
        <v>26.89</v>
      </c>
      <c r="AE741" s="39">
        <v>181.25</v>
      </c>
      <c r="AG741" s="86">
        <v>2022</v>
      </c>
      <c r="AH741" s="86"/>
      <c r="AI741" s="87">
        <f t="shared" si="158"/>
        <v>288.06333333333333</v>
      </c>
      <c r="AJ741" s="88">
        <f t="shared" si="159"/>
        <v>396.15333333333336</v>
      </c>
      <c r="AK741" s="89">
        <f t="shared" si="160"/>
        <v>257.53499999999997</v>
      </c>
      <c r="AL741" s="90">
        <f t="shared" si="161"/>
        <v>190.16931034482761</v>
      </c>
      <c r="AN741" s="86">
        <v>2022</v>
      </c>
      <c r="AO741" s="91">
        <f t="shared" si="154"/>
        <v>6.7577731748806923E-3</v>
      </c>
      <c r="AP741" s="92">
        <f t="shared" si="155"/>
        <v>5.200006731400305E-3</v>
      </c>
      <c r="AQ741" s="93">
        <f t="shared" si="156"/>
        <v>4.6928434137941425E-3</v>
      </c>
      <c r="AR741" s="94">
        <f t="shared" si="157"/>
        <v>4.2611756130198986E-3</v>
      </c>
      <c r="AS741" s="7">
        <f t="shared" si="162"/>
        <v>2.7651751479503945E-3</v>
      </c>
      <c r="AU741" s="86">
        <v>2022</v>
      </c>
      <c r="AV741" s="91">
        <f t="shared" si="163"/>
        <v>-3.7925946419514883E-3</v>
      </c>
      <c r="AW741" s="92">
        <f t="shared" si="164"/>
        <v>-9.4350630949008186E-3</v>
      </c>
      <c r="AX741" s="93">
        <f t="shared" si="165"/>
        <v>-7.0611627785291189E-3</v>
      </c>
      <c r="AY741" s="94">
        <f t="shared" si="166"/>
        <v>-5.7671852746578314E-3</v>
      </c>
      <c r="AZ741" s="7">
        <f t="shared" si="167"/>
        <v>4.5163655502771594E-3</v>
      </c>
    </row>
    <row r="742" spans="1:52" x14ac:dyDescent="0.25">
      <c r="A742" s="7">
        <v>740</v>
      </c>
      <c r="B742" s="82">
        <v>6621.82</v>
      </c>
      <c r="C742" s="43">
        <v>704.2</v>
      </c>
      <c r="D742" s="35">
        <v>342.75</v>
      </c>
      <c r="E742" s="41">
        <v>1455</v>
      </c>
      <c r="F742" s="36">
        <v>114.38</v>
      </c>
      <c r="G742" s="39">
        <v>140.97999999999999</v>
      </c>
      <c r="H742" s="45">
        <v>170.95</v>
      </c>
      <c r="I742" s="36">
        <v>111.7</v>
      </c>
      <c r="J742" s="36">
        <v>57.78</v>
      </c>
      <c r="K742" s="46">
        <v>124.69</v>
      </c>
      <c r="L742" s="36">
        <v>84.63</v>
      </c>
      <c r="M742" s="47">
        <v>52.47</v>
      </c>
      <c r="N742" s="33">
        <v>691</v>
      </c>
      <c r="O742" s="47">
        <v>26.63</v>
      </c>
      <c r="P742" s="33">
        <v>95.24</v>
      </c>
      <c r="Q742" s="47">
        <v>49.86</v>
      </c>
      <c r="R742" s="33">
        <v>9.64</v>
      </c>
      <c r="S742" s="33">
        <v>116.2</v>
      </c>
      <c r="T742" s="33">
        <v>45.12</v>
      </c>
      <c r="U742" s="33">
        <v>14.36</v>
      </c>
      <c r="V742" s="56">
        <v>24.41</v>
      </c>
      <c r="W742" s="38">
        <v>24.41</v>
      </c>
      <c r="X742" s="36">
        <v>9.76</v>
      </c>
      <c r="Y742" s="41">
        <v>37.35</v>
      </c>
      <c r="Z742" s="45">
        <v>79.92</v>
      </c>
      <c r="AA742" s="39">
        <v>547.20000000000005</v>
      </c>
      <c r="AB742" s="36">
        <v>184.5</v>
      </c>
      <c r="AC742" s="36">
        <v>14.53</v>
      </c>
      <c r="AD742" s="41">
        <v>26.9</v>
      </c>
      <c r="AE742" s="39">
        <v>181.85</v>
      </c>
      <c r="AG742" s="86">
        <v>2022</v>
      </c>
      <c r="AH742" s="86"/>
      <c r="AI742" s="87">
        <f t="shared" si="158"/>
        <v>290.01000000000005</v>
      </c>
      <c r="AJ742" s="88">
        <f t="shared" si="159"/>
        <v>398.21333333333337</v>
      </c>
      <c r="AK742" s="89">
        <f t="shared" si="160"/>
        <v>258.74357142857144</v>
      </c>
      <c r="AL742" s="90">
        <f t="shared" si="161"/>
        <v>190.9796551724138</v>
      </c>
      <c r="AN742" s="86">
        <v>2022</v>
      </c>
      <c r="AO742" s="91">
        <f t="shared" si="154"/>
        <v>-1.6539659551969715E-2</v>
      </c>
      <c r="AP742" s="92">
        <f t="shared" si="155"/>
        <v>-1.174830911404303E-2</v>
      </c>
      <c r="AQ742" s="93">
        <f t="shared" si="156"/>
        <v>-9.8663596887154942E-3</v>
      </c>
      <c r="AR742" s="94">
        <f t="shared" si="157"/>
        <v>-6.8900641158742516E-3</v>
      </c>
      <c r="AS742" s="7">
        <f t="shared" si="162"/>
        <v>-5.2281698989099512E-3</v>
      </c>
      <c r="AU742" s="86">
        <v>2022</v>
      </c>
      <c r="AV742" s="91">
        <f t="shared" si="163"/>
        <v>6.7577731748806923E-3</v>
      </c>
      <c r="AW742" s="92">
        <f t="shared" si="164"/>
        <v>5.200006731400305E-3</v>
      </c>
      <c r="AX742" s="93">
        <f t="shared" si="165"/>
        <v>4.6928434137941425E-3</v>
      </c>
      <c r="AY742" s="94">
        <f t="shared" si="166"/>
        <v>4.2611756130198986E-3</v>
      </c>
      <c r="AZ742" s="7">
        <f t="shared" si="167"/>
        <v>2.7651751479503945E-3</v>
      </c>
    </row>
    <row r="743" spans="1:52" x14ac:dyDescent="0.25">
      <c r="A743" s="7">
        <v>741</v>
      </c>
      <c r="B743" s="82">
        <v>6587.2</v>
      </c>
      <c r="C743" s="43">
        <v>698.6</v>
      </c>
      <c r="D743" s="35">
        <v>345.55</v>
      </c>
      <c r="E743" s="41">
        <v>1442.5</v>
      </c>
      <c r="F743" s="36">
        <v>114.26</v>
      </c>
      <c r="G743" s="39">
        <v>138.54</v>
      </c>
      <c r="H743" s="45">
        <v>171.25</v>
      </c>
      <c r="I743" s="36">
        <v>112.26</v>
      </c>
      <c r="J743" s="36">
        <v>58.24</v>
      </c>
      <c r="K743" s="46">
        <v>124.29</v>
      </c>
      <c r="L743" s="36">
        <v>84.72</v>
      </c>
      <c r="M743" s="47">
        <v>52.09</v>
      </c>
      <c r="N743" s="33">
        <v>683.5</v>
      </c>
      <c r="O743" s="47">
        <v>26.7</v>
      </c>
      <c r="P743" s="33">
        <v>95.22</v>
      </c>
      <c r="Q743" s="47">
        <v>50.29</v>
      </c>
      <c r="R743" s="33">
        <v>9.5299999999999994</v>
      </c>
      <c r="S743" s="33">
        <v>119.25</v>
      </c>
      <c r="T743" s="33">
        <v>43.51</v>
      </c>
      <c r="U743" s="33">
        <v>14.26</v>
      </c>
      <c r="V743" s="56">
        <v>23.88</v>
      </c>
      <c r="W743" s="38">
        <v>23.88</v>
      </c>
      <c r="X743" s="36">
        <v>9.76</v>
      </c>
      <c r="Y743" s="41">
        <v>36.56</v>
      </c>
      <c r="Z743" s="45">
        <v>78.36</v>
      </c>
      <c r="AA743" s="39">
        <v>538</v>
      </c>
      <c r="AB743" s="36">
        <v>185.4</v>
      </c>
      <c r="AC743" s="36">
        <v>14.24</v>
      </c>
      <c r="AD743" s="41">
        <v>26.51</v>
      </c>
      <c r="AE743" s="39">
        <v>179.1</v>
      </c>
      <c r="AG743" s="86">
        <v>2022</v>
      </c>
      <c r="AH743" s="86"/>
      <c r="AI743" s="87">
        <f t="shared" si="158"/>
        <v>285.21333333333331</v>
      </c>
      <c r="AJ743" s="88">
        <f t="shared" si="159"/>
        <v>393.53499999999991</v>
      </c>
      <c r="AK743" s="89">
        <f t="shared" si="160"/>
        <v>256.19071428571431</v>
      </c>
      <c r="AL743" s="90">
        <f t="shared" si="161"/>
        <v>189.66379310344831</v>
      </c>
      <c r="AN743" s="86">
        <v>2022</v>
      </c>
      <c r="AO743" s="91">
        <f t="shared" si="154"/>
        <v>2.1153756252630302E-3</v>
      </c>
      <c r="AP743" s="92">
        <f t="shared" si="155"/>
        <v>5.0948454394148159E-3</v>
      </c>
      <c r="AQ743" s="93">
        <f t="shared" si="156"/>
        <v>1.8652399021934145E-3</v>
      </c>
      <c r="AR743" s="94">
        <f t="shared" si="157"/>
        <v>2.4907958729106379E-4</v>
      </c>
      <c r="AS743" s="7">
        <f t="shared" si="162"/>
        <v>-9.8554772892883273E-3</v>
      </c>
      <c r="AU743" s="86">
        <v>2022</v>
      </c>
      <c r="AV743" s="91">
        <f t="shared" si="163"/>
        <v>-1.6539659551969715E-2</v>
      </c>
      <c r="AW743" s="92">
        <f t="shared" si="164"/>
        <v>-1.174830911404303E-2</v>
      </c>
      <c r="AX743" s="93">
        <f t="shared" si="165"/>
        <v>-9.8663596887154942E-3</v>
      </c>
      <c r="AY743" s="94">
        <f t="shared" si="166"/>
        <v>-6.8900641158742516E-3</v>
      </c>
      <c r="AZ743" s="7">
        <f t="shared" si="167"/>
        <v>-5.2281698989099512E-3</v>
      </c>
    </row>
    <row r="744" spans="1:52" x14ac:dyDescent="0.25">
      <c r="A744" s="7">
        <v>742</v>
      </c>
      <c r="B744" s="82">
        <v>6522.28</v>
      </c>
      <c r="C744" s="43">
        <v>696.8</v>
      </c>
      <c r="D744" s="35">
        <v>346.55</v>
      </c>
      <c r="E744" s="41">
        <v>1453.5</v>
      </c>
      <c r="F744" s="36">
        <v>113.06</v>
      </c>
      <c r="G744" s="39">
        <v>138.4</v>
      </c>
      <c r="H744" s="45">
        <v>169.35</v>
      </c>
      <c r="I744" s="36">
        <v>112.34</v>
      </c>
      <c r="J744" s="36">
        <v>57.43</v>
      </c>
      <c r="K744" s="46">
        <v>122.64</v>
      </c>
      <c r="L744" s="36">
        <v>84.5</v>
      </c>
      <c r="M744" s="47">
        <v>52.51</v>
      </c>
      <c r="N744" s="33">
        <v>683</v>
      </c>
      <c r="O744" s="47">
        <v>26.63</v>
      </c>
      <c r="P744" s="33">
        <v>94.64</v>
      </c>
      <c r="Q744" s="47">
        <v>49.91</v>
      </c>
      <c r="R744" s="33">
        <v>9.56</v>
      </c>
      <c r="S744" s="33">
        <v>117.4</v>
      </c>
      <c r="T744" s="33">
        <v>43.37</v>
      </c>
      <c r="U744" s="33">
        <v>14.33</v>
      </c>
      <c r="V744" s="56">
        <v>24.08</v>
      </c>
      <c r="W744" s="38">
        <v>24.08</v>
      </c>
      <c r="X744" s="36">
        <v>9.73</v>
      </c>
      <c r="Y744" s="41">
        <v>36.299999999999997</v>
      </c>
      <c r="Z744" s="45">
        <v>78.2</v>
      </c>
      <c r="AA744" s="39">
        <v>540.4</v>
      </c>
      <c r="AB744" s="36">
        <v>184.15</v>
      </c>
      <c r="AC744" s="36">
        <v>14.12</v>
      </c>
      <c r="AD744" s="41">
        <v>25.99</v>
      </c>
      <c r="AE744" s="39">
        <v>178.65</v>
      </c>
      <c r="AG744" s="86">
        <v>2022</v>
      </c>
      <c r="AH744" s="86"/>
      <c r="AI744" s="87">
        <f t="shared" si="158"/>
        <v>285.81666666666666</v>
      </c>
      <c r="AJ744" s="88">
        <f t="shared" si="159"/>
        <v>395.54</v>
      </c>
      <c r="AK744" s="89">
        <f t="shared" si="160"/>
        <v>256.66857142857145</v>
      </c>
      <c r="AL744" s="90">
        <f t="shared" si="161"/>
        <v>189.71103448275858</v>
      </c>
      <c r="AN744" s="86">
        <v>2022</v>
      </c>
      <c r="AO744" s="91">
        <f t="shared" si="154"/>
        <v>1.6304157676832555E-2</v>
      </c>
      <c r="AP744" s="92">
        <f t="shared" si="155"/>
        <v>1.293590197367314E-2</v>
      </c>
      <c r="AQ744" s="93">
        <f t="shared" si="156"/>
        <v>1.1159471914865137E-2</v>
      </c>
      <c r="AR744" s="94">
        <f t="shared" si="157"/>
        <v>9.9152613230287998E-3</v>
      </c>
      <c r="AS744" s="7">
        <f t="shared" si="162"/>
        <v>1.2155258590554325E-2</v>
      </c>
      <c r="AU744" s="86">
        <v>2022</v>
      </c>
      <c r="AV744" s="91">
        <f t="shared" si="163"/>
        <v>2.1153756252630302E-3</v>
      </c>
      <c r="AW744" s="92">
        <f t="shared" si="164"/>
        <v>5.0948454394148159E-3</v>
      </c>
      <c r="AX744" s="93">
        <f t="shared" si="165"/>
        <v>1.8652399021934145E-3</v>
      </c>
      <c r="AY744" s="94">
        <f t="shared" si="166"/>
        <v>2.4907958729106379E-4</v>
      </c>
      <c r="AZ744" s="7">
        <f t="shared" si="167"/>
        <v>-9.8554772892883273E-3</v>
      </c>
    </row>
    <row r="745" spans="1:52" x14ac:dyDescent="0.25">
      <c r="A745" s="7">
        <v>743</v>
      </c>
      <c r="B745" s="82">
        <v>6601.56</v>
      </c>
      <c r="C745" s="43">
        <v>698.2</v>
      </c>
      <c r="D745" s="35">
        <v>348.1</v>
      </c>
      <c r="E745" s="41">
        <v>1470</v>
      </c>
      <c r="F745" s="36">
        <v>114.64</v>
      </c>
      <c r="G745" s="39">
        <v>142.28</v>
      </c>
      <c r="H745" s="45">
        <v>173.35</v>
      </c>
      <c r="I745" s="36">
        <v>114.74</v>
      </c>
      <c r="J745" s="36">
        <v>57.4</v>
      </c>
      <c r="K745" s="46">
        <v>124.22</v>
      </c>
      <c r="L745" s="36">
        <v>86.04</v>
      </c>
      <c r="M745" s="47">
        <v>53.31</v>
      </c>
      <c r="N745" s="33">
        <v>687</v>
      </c>
      <c r="O745" s="47">
        <v>27.08</v>
      </c>
      <c r="P745" s="33">
        <v>95.44</v>
      </c>
      <c r="Q745" s="47">
        <v>49.89</v>
      </c>
      <c r="R745" s="33">
        <v>9.7100000000000009</v>
      </c>
      <c r="S745" s="33">
        <v>117</v>
      </c>
      <c r="T745" s="33">
        <v>44.32</v>
      </c>
      <c r="U745" s="33">
        <v>14.38</v>
      </c>
      <c r="V745" s="56">
        <v>24.03</v>
      </c>
      <c r="W745" s="38">
        <v>24.03</v>
      </c>
      <c r="X745" s="36">
        <v>9.81</v>
      </c>
      <c r="Y745" s="41">
        <v>36.24</v>
      </c>
      <c r="Z745" s="45">
        <v>79.44</v>
      </c>
      <c r="AA745" s="39">
        <v>551.1</v>
      </c>
      <c r="AB745" s="36">
        <v>185.7</v>
      </c>
      <c r="AC745" s="36">
        <v>14.4</v>
      </c>
      <c r="AD745" s="41">
        <v>26.27</v>
      </c>
      <c r="AE745" s="39">
        <v>178.05</v>
      </c>
      <c r="AG745" s="86">
        <v>2022</v>
      </c>
      <c r="AH745" s="86"/>
      <c r="AI745" s="87">
        <f t="shared" si="158"/>
        <v>290.47666666666669</v>
      </c>
      <c r="AJ745" s="88">
        <f t="shared" si="159"/>
        <v>400.65666666666669</v>
      </c>
      <c r="AK745" s="89">
        <f t="shared" si="160"/>
        <v>259.53285714285715</v>
      </c>
      <c r="AL745" s="90">
        <f t="shared" si="161"/>
        <v>191.59206896551726</v>
      </c>
      <c r="AN745" s="86">
        <v>2022</v>
      </c>
      <c r="AO745" s="91">
        <f t="shared" si="154"/>
        <v>-3.7065513007355278E-3</v>
      </c>
      <c r="AP745" s="92">
        <f t="shared" si="155"/>
        <v>1.6972137407754351E-3</v>
      </c>
      <c r="AQ745" s="93">
        <f t="shared" si="156"/>
        <v>1.6348053921057678E-3</v>
      </c>
      <c r="AR745" s="94">
        <f t="shared" si="157"/>
        <v>2.2641495850558436E-3</v>
      </c>
      <c r="AS745" s="7">
        <f t="shared" si="162"/>
        <v>1.8722847326994941E-3</v>
      </c>
      <c r="AU745" s="86">
        <v>2022</v>
      </c>
      <c r="AV745" s="91">
        <f t="shared" si="163"/>
        <v>1.6304157676832555E-2</v>
      </c>
      <c r="AW745" s="92">
        <f t="shared" si="164"/>
        <v>1.293590197367314E-2</v>
      </c>
      <c r="AX745" s="93">
        <f t="shared" si="165"/>
        <v>1.1159471914865137E-2</v>
      </c>
      <c r="AY745" s="94">
        <f t="shared" si="166"/>
        <v>9.9152613230287998E-3</v>
      </c>
      <c r="AZ745" s="7">
        <f t="shared" si="167"/>
        <v>1.2155258590554325E-2</v>
      </c>
    </row>
    <row r="746" spans="1:52" x14ac:dyDescent="0.25">
      <c r="A746" s="7">
        <v>744</v>
      </c>
      <c r="B746" s="82">
        <v>6613.92</v>
      </c>
      <c r="C746" s="43">
        <v>699.3</v>
      </c>
      <c r="D746" s="35">
        <v>348.25</v>
      </c>
      <c r="E746" s="41">
        <v>1477.5</v>
      </c>
      <c r="F746" s="36">
        <v>114.18</v>
      </c>
      <c r="G746" s="39">
        <v>140.80000000000001</v>
      </c>
      <c r="H746" s="45">
        <v>174.85</v>
      </c>
      <c r="I746" s="36">
        <v>114.74</v>
      </c>
      <c r="J746" s="36">
        <v>55.63</v>
      </c>
      <c r="K746" s="46">
        <v>124.18</v>
      </c>
      <c r="L746" s="36">
        <v>87.18</v>
      </c>
      <c r="M746" s="47">
        <v>52.62</v>
      </c>
      <c r="N746" s="33">
        <v>688.5</v>
      </c>
      <c r="O746" s="47">
        <v>26.99</v>
      </c>
      <c r="P746" s="33">
        <v>96.28</v>
      </c>
      <c r="Q746" s="47">
        <v>50.64</v>
      </c>
      <c r="R746" s="33">
        <v>9.7100000000000009</v>
      </c>
      <c r="S746" s="33">
        <v>118.85</v>
      </c>
      <c r="T746" s="33">
        <v>44.16</v>
      </c>
      <c r="U746" s="33">
        <v>14.51</v>
      </c>
      <c r="V746" s="56">
        <v>23.92</v>
      </c>
      <c r="W746" s="38">
        <v>23.92</v>
      </c>
      <c r="X746" s="36">
        <v>9.89</v>
      </c>
      <c r="Y746" s="41">
        <v>36.07</v>
      </c>
      <c r="Z746" s="45">
        <v>78.88</v>
      </c>
      <c r="AA746" s="39">
        <v>549.6</v>
      </c>
      <c r="AB746" s="36">
        <v>189</v>
      </c>
      <c r="AC746" s="36">
        <v>14.55</v>
      </c>
      <c r="AD746" s="41">
        <v>26.25</v>
      </c>
      <c r="AE746" s="39">
        <v>177.8</v>
      </c>
      <c r="AG746" s="86">
        <v>2022</v>
      </c>
      <c r="AH746" s="86"/>
      <c r="AI746" s="87">
        <f t="shared" si="158"/>
        <v>289.40000000000003</v>
      </c>
      <c r="AJ746" s="88">
        <f t="shared" si="159"/>
        <v>401.33666666666664</v>
      </c>
      <c r="AK746" s="89">
        <f t="shared" si="160"/>
        <v>259.95714285714291</v>
      </c>
      <c r="AL746" s="90">
        <f t="shared" si="161"/>
        <v>192.02586206896552</v>
      </c>
      <c r="AN746" s="86">
        <v>2022</v>
      </c>
      <c r="AO746" s="91">
        <f t="shared" si="154"/>
        <v>-6.265837364662713E-3</v>
      </c>
      <c r="AP746" s="92">
        <f t="shared" si="155"/>
        <v>-7.9775084924542088E-3</v>
      </c>
      <c r="AQ746" s="93">
        <f t="shared" si="156"/>
        <v>-5.904819475737854E-3</v>
      </c>
      <c r="AR746" s="94">
        <f t="shared" si="157"/>
        <v>-3.9991021324356051E-3</v>
      </c>
      <c r="AS746" s="7">
        <f t="shared" si="162"/>
        <v>2.5098579964678353E-4</v>
      </c>
      <c r="AU746" s="86">
        <v>2022</v>
      </c>
      <c r="AV746" s="91">
        <f t="shared" si="163"/>
        <v>-3.7065513007355278E-3</v>
      </c>
      <c r="AW746" s="92">
        <f t="shared" si="164"/>
        <v>1.6972137407754351E-3</v>
      </c>
      <c r="AX746" s="93">
        <f t="shared" si="165"/>
        <v>1.6348053921057678E-3</v>
      </c>
      <c r="AY746" s="94">
        <f t="shared" si="166"/>
        <v>2.2641495850558436E-3</v>
      </c>
      <c r="AZ746" s="7">
        <f t="shared" si="167"/>
        <v>1.8722847326994941E-3</v>
      </c>
    </row>
    <row r="747" spans="1:52" x14ac:dyDescent="0.25">
      <c r="A747" s="7">
        <v>745</v>
      </c>
      <c r="B747" s="82">
        <v>6615.58</v>
      </c>
      <c r="C747" s="43">
        <v>697.9</v>
      </c>
      <c r="D747" s="35">
        <v>344.75</v>
      </c>
      <c r="E747" s="41">
        <v>1463.5</v>
      </c>
      <c r="F747" s="36">
        <v>114.08</v>
      </c>
      <c r="G747" s="39">
        <v>140.86000000000001</v>
      </c>
      <c r="H747" s="45">
        <v>173.65</v>
      </c>
      <c r="I747" s="36">
        <v>115.56</v>
      </c>
      <c r="J747" s="36">
        <v>58.07</v>
      </c>
      <c r="K747" s="46">
        <v>124.27</v>
      </c>
      <c r="L747" s="36">
        <v>87.27</v>
      </c>
      <c r="M747" s="47">
        <v>52.44</v>
      </c>
      <c r="N747" s="33">
        <v>686</v>
      </c>
      <c r="O747" s="47">
        <v>27.17</v>
      </c>
      <c r="P747" s="33">
        <v>96.25</v>
      </c>
      <c r="Q747" s="47">
        <v>50.69</v>
      </c>
      <c r="R747" s="33">
        <v>9.6999999999999993</v>
      </c>
      <c r="S747" s="33">
        <v>120.7</v>
      </c>
      <c r="T747" s="33">
        <v>44.61</v>
      </c>
      <c r="U747" s="33">
        <v>14.49</v>
      </c>
      <c r="V747" s="56">
        <v>23.82</v>
      </c>
      <c r="W747" s="38">
        <v>23.82</v>
      </c>
      <c r="X747" s="36">
        <v>9.8800000000000008</v>
      </c>
      <c r="Y747" s="41">
        <v>35.92</v>
      </c>
      <c r="Z747" s="45">
        <v>79.16</v>
      </c>
      <c r="AA747" s="39">
        <v>542.9</v>
      </c>
      <c r="AB747" s="36">
        <v>188.7</v>
      </c>
      <c r="AC747" s="36">
        <v>14.69</v>
      </c>
      <c r="AD747" s="41">
        <v>26.63</v>
      </c>
      <c r="AE747" s="39">
        <v>179</v>
      </c>
      <c r="AG747" s="86">
        <v>2022</v>
      </c>
      <c r="AH747" s="86"/>
      <c r="AI747" s="87">
        <f t="shared" si="158"/>
        <v>287.58666666666664</v>
      </c>
      <c r="AJ747" s="88">
        <f t="shared" si="159"/>
        <v>398.13500000000005</v>
      </c>
      <c r="AK747" s="89">
        <f t="shared" si="160"/>
        <v>258.42214285714289</v>
      </c>
      <c r="AL747" s="90">
        <f t="shared" si="161"/>
        <v>191.25793103448274</v>
      </c>
      <c r="AN747" s="86">
        <v>2022</v>
      </c>
      <c r="AO747" s="91">
        <f t="shared" si="154"/>
        <v>5.5287681394595202E-3</v>
      </c>
      <c r="AP747" s="92">
        <f t="shared" si="155"/>
        <v>1.1980860763308739E-2</v>
      </c>
      <c r="AQ747" s="93">
        <f t="shared" si="156"/>
        <v>1.05143577369252E-2</v>
      </c>
      <c r="AR747" s="94">
        <f t="shared" si="157"/>
        <v>8.7677229522149791E-3</v>
      </c>
      <c r="AS747" s="7">
        <f t="shared" si="162"/>
        <v>3.9981377294205219E-3</v>
      </c>
      <c r="AU747" s="86">
        <v>2022</v>
      </c>
      <c r="AV747" s="91">
        <f t="shared" si="163"/>
        <v>-6.265837364662713E-3</v>
      </c>
      <c r="AW747" s="92">
        <f t="shared" si="164"/>
        <v>-7.9775084924542088E-3</v>
      </c>
      <c r="AX747" s="93">
        <f t="shared" si="165"/>
        <v>-5.904819475737854E-3</v>
      </c>
      <c r="AY747" s="94">
        <f t="shared" si="166"/>
        <v>-3.9991021324356051E-3</v>
      </c>
      <c r="AZ747" s="7">
        <f t="shared" si="167"/>
        <v>2.5098579964678353E-4</v>
      </c>
    </row>
    <row r="748" spans="1:52" x14ac:dyDescent="0.25">
      <c r="A748" s="7">
        <v>746</v>
      </c>
      <c r="B748" s="82">
        <v>6642.03</v>
      </c>
      <c r="C748" s="43">
        <v>701.9</v>
      </c>
      <c r="D748" s="35">
        <v>348.95</v>
      </c>
      <c r="E748" s="41">
        <v>1487</v>
      </c>
      <c r="F748" s="36">
        <v>113.76</v>
      </c>
      <c r="G748" s="39">
        <v>142.08000000000001</v>
      </c>
      <c r="H748" s="45">
        <v>175.15</v>
      </c>
      <c r="I748" s="36">
        <v>116.38</v>
      </c>
      <c r="J748" s="36">
        <v>57.61</v>
      </c>
      <c r="K748" s="46">
        <v>126.96</v>
      </c>
      <c r="L748" s="36">
        <v>86.55</v>
      </c>
      <c r="M748" s="47">
        <v>52.74</v>
      </c>
      <c r="N748" s="33">
        <v>690.5</v>
      </c>
      <c r="O748" s="47">
        <v>27.13</v>
      </c>
      <c r="P748" s="33">
        <v>96.26</v>
      </c>
      <c r="Q748" s="47">
        <v>50.58</v>
      </c>
      <c r="R748" s="33">
        <v>9.6999999999999993</v>
      </c>
      <c r="S748" s="33">
        <v>121.75</v>
      </c>
      <c r="T748" s="33">
        <v>45.08</v>
      </c>
      <c r="U748" s="33">
        <v>14.39</v>
      </c>
      <c r="V748" s="56">
        <v>24.08</v>
      </c>
      <c r="W748" s="38">
        <v>24.08</v>
      </c>
      <c r="X748" s="36">
        <v>9.8699999999999992</v>
      </c>
      <c r="Y748" s="41">
        <v>36.19</v>
      </c>
      <c r="Z748" s="45">
        <v>79.98</v>
      </c>
      <c r="AA748" s="39">
        <v>546.1</v>
      </c>
      <c r="AB748" s="36">
        <v>189.8</v>
      </c>
      <c r="AC748" s="36">
        <v>14.48</v>
      </c>
      <c r="AD748" s="41">
        <v>26.71</v>
      </c>
      <c r="AE748" s="39">
        <v>179.35</v>
      </c>
      <c r="AG748" s="86">
        <v>2022</v>
      </c>
      <c r="AH748" s="86"/>
      <c r="AI748" s="87">
        <f t="shared" si="158"/>
        <v>289.17666666666668</v>
      </c>
      <c r="AJ748" s="88">
        <f t="shared" si="159"/>
        <v>402.90499999999997</v>
      </c>
      <c r="AK748" s="89">
        <f t="shared" si="160"/>
        <v>261.13928571428568</v>
      </c>
      <c r="AL748" s="90">
        <f t="shared" si="161"/>
        <v>192.93482758620692</v>
      </c>
      <c r="AN748" s="86">
        <v>2022</v>
      </c>
      <c r="AO748" s="91">
        <f t="shared" si="154"/>
        <v>2.9970145124664539E-3</v>
      </c>
      <c r="AP748" s="92">
        <f t="shared" si="155"/>
        <v>1.1417083431579068E-3</v>
      </c>
      <c r="AQ748" s="93">
        <f t="shared" si="156"/>
        <v>1.2718992327577713E-3</v>
      </c>
      <c r="AR748" s="94">
        <f t="shared" si="157"/>
        <v>1.4727145668266435E-3</v>
      </c>
      <c r="AS748" s="7">
        <f t="shared" si="162"/>
        <v>5.6865145143879864E-3</v>
      </c>
      <c r="AU748" s="86">
        <v>2022</v>
      </c>
      <c r="AV748" s="91">
        <f t="shared" si="163"/>
        <v>5.5287681394595202E-3</v>
      </c>
      <c r="AW748" s="92">
        <f t="shared" si="164"/>
        <v>1.1980860763308739E-2</v>
      </c>
      <c r="AX748" s="93">
        <f t="shared" si="165"/>
        <v>1.05143577369252E-2</v>
      </c>
      <c r="AY748" s="94">
        <f t="shared" si="166"/>
        <v>8.7677229522149791E-3</v>
      </c>
      <c r="AZ748" s="7">
        <f t="shared" si="167"/>
        <v>3.9981377294205219E-3</v>
      </c>
    </row>
    <row r="749" spans="1:52" x14ac:dyDescent="0.25">
      <c r="A749" s="7">
        <v>747</v>
      </c>
      <c r="B749" s="82">
        <v>6679.8</v>
      </c>
      <c r="C749" s="43">
        <v>702.2</v>
      </c>
      <c r="D749" s="35">
        <v>351.3</v>
      </c>
      <c r="E749" s="41">
        <v>1487</v>
      </c>
      <c r="F749" s="36">
        <v>113.26</v>
      </c>
      <c r="G749" s="39">
        <v>142.78</v>
      </c>
      <c r="H749" s="45">
        <v>174.75</v>
      </c>
      <c r="I749" s="36">
        <v>116.44</v>
      </c>
      <c r="J749" s="36">
        <v>57.82</v>
      </c>
      <c r="K749" s="46">
        <v>128.15</v>
      </c>
      <c r="L749" s="36">
        <v>87</v>
      </c>
      <c r="M749" s="47">
        <v>53.23</v>
      </c>
      <c r="N749" s="33">
        <v>689</v>
      </c>
      <c r="O749" s="47">
        <v>27.28</v>
      </c>
      <c r="P749" s="33">
        <v>96.8</v>
      </c>
      <c r="Q749" s="47">
        <v>50.47</v>
      </c>
      <c r="R749" s="33">
        <v>9.73</v>
      </c>
      <c r="S749" s="33">
        <v>122.25</v>
      </c>
      <c r="T749" s="33">
        <v>45.1</v>
      </c>
      <c r="U749" s="33">
        <v>14.45</v>
      </c>
      <c r="V749" s="56">
        <v>24.37</v>
      </c>
      <c r="W749" s="38">
        <v>24.37</v>
      </c>
      <c r="X749" s="36">
        <v>9.93</v>
      </c>
      <c r="Y749" s="41">
        <v>36.24</v>
      </c>
      <c r="Z749" s="45">
        <v>79.959999999999994</v>
      </c>
      <c r="AA749" s="39">
        <v>547.70000000000005</v>
      </c>
      <c r="AB749" s="36">
        <v>190.65</v>
      </c>
      <c r="AC749" s="36">
        <v>14.65</v>
      </c>
      <c r="AD749" s="41">
        <v>26.82</v>
      </c>
      <c r="AE749" s="39">
        <v>179.65</v>
      </c>
      <c r="AG749" s="86">
        <v>2022</v>
      </c>
      <c r="AH749" s="86"/>
      <c r="AI749" s="87">
        <f t="shared" si="158"/>
        <v>290.04333333333335</v>
      </c>
      <c r="AJ749" s="88">
        <f t="shared" si="159"/>
        <v>403.36500000000001</v>
      </c>
      <c r="AK749" s="89">
        <f t="shared" si="160"/>
        <v>261.47142857142859</v>
      </c>
      <c r="AL749" s="90">
        <f t="shared" si="161"/>
        <v>193.21896551724132</v>
      </c>
      <c r="AN749" s="86">
        <v>2022</v>
      </c>
      <c r="AO749" s="91">
        <f t="shared" si="154"/>
        <v>-2.9995517911118844E-3</v>
      </c>
      <c r="AP749" s="92">
        <f t="shared" si="155"/>
        <v>-4.5657572339362533E-3</v>
      </c>
      <c r="AQ749" s="93">
        <f t="shared" si="156"/>
        <v>-3.2481014041413937E-3</v>
      </c>
      <c r="AR749" s="94">
        <f t="shared" si="157"/>
        <v>-2.0041582267749515E-3</v>
      </c>
      <c r="AS749" s="7">
        <f t="shared" si="162"/>
        <v>1.0224857031647546E-3</v>
      </c>
      <c r="AU749" s="86">
        <v>2022</v>
      </c>
      <c r="AV749" s="91">
        <f t="shared" si="163"/>
        <v>2.9970145124664539E-3</v>
      </c>
      <c r="AW749" s="92">
        <f t="shared" si="164"/>
        <v>1.1417083431579068E-3</v>
      </c>
      <c r="AX749" s="93">
        <f t="shared" si="165"/>
        <v>1.2718992327577713E-3</v>
      </c>
      <c r="AY749" s="94">
        <f t="shared" si="166"/>
        <v>1.4727145668266435E-3</v>
      </c>
      <c r="AZ749" s="7">
        <f t="shared" si="167"/>
        <v>5.6865145143879864E-3</v>
      </c>
    </row>
    <row r="750" spans="1:52" x14ac:dyDescent="0.25">
      <c r="A750" s="7">
        <v>748</v>
      </c>
      <c r="B750" s="82">
        <v>6686.63</v>
      </c>
      <c r="C750" s="43">
        <v>700.2</v>
      </c>
      <c r="D750" s="35">
        <v>350.25</v>
      </c>
      <c r="E750" s="41">
        <v>1478.5</v>
      </c>
      <c r="F750" s="36">
        <v>113.82</v>
      </c>
      <c r="G750" s="39">
        <v>142.32</v>
      </c>
      <c r="H750" s="45">
        <v>175.2</v>
      </c>
      <c r="I750" s="36">
        <v>117.22</v>
      </c>
      <c r="J750" s="36">
        <v>58.44</v>
      </c>
      <c r="K750" s="46">
        <v>128.63999999999999</v>
      </c>
      <c r="L750" s="36">
        <v>87.54</v>
      </c>
      <c r="M750" s="47">
        <v>53.33</v>
      </c>
      <c r="N750" s="33">
        <v>691</v>
      </c>
      <c r="O750" s="47">
        <v>27.27</v>
      </c>
      <c r="P750" s="33">
        <v>97.08</v>
      </c>
      <c r="Q750" s="47">
        <v>50.47</v>
      </c>
      <c r="R750" s="33">
        <v>9.74</v>
      </c>
      <c r="S750" s="33">
        <v>122.8</v>
      </c>
      <c r="T750" s="33">
        <v>45.31</v>
      </c>
      <c r="U750" s="33">
        <v>14.43</v>
      </c>
      <c r="V750" s="56">
        <v>24.3</v>
      </c>
      <c r="W750" s="38">
        <v>24.3</v>
      </c>
      <c r="X750" s="36">
        <v>9.93</v>
      </c>
      <c r="Y750" s="41">
        <v>36.29</v>
      </c>
      <c r="Z750" s="45">
        <v>80.16</v>
      </c>
      <c r="AA750" s="39">
        <v>545.29999999999995</v>
      </c>
      <c r="AB750" s="36">
        <v>186.9</v>
      </c>
      <c r="AC750" s="36">
        <v>14.65</v>
      </c>
      <c r="AD750" s="41">
        <v>26.83</v>
      </c>
      <c r="AE750" s="39">
        <v>179.9</v>
      </c>
      <c r="AG750" s="86">
        <v>2022</v>
      </c>
      <c r="AH750" s="86"/>
      <c r="AI750" s="87">
        <f t="shared" si="158"/>
        <v>289.17333333333329</v>
      </c>
      <c r="AJ750" s="88">
        <f t="shared" si="159"/>
        <v>401.52333333333331</v>
      </c>
      <c r="AK750" s="89">
        <f t="shared" si="160"/>
        <v>260.62214285714288</v>
      </c>
      <c r="AL750" s="90">
        <f t="shared" si="161"/>
        <v>192.83172413793099</v>
      </c>
      <c r="AN750" s="86">
        <v>2022</v>
      </c>
      <c r="AO750" s="91">
        <f t="shared" si="154"/>
        <v>-3.6771486536329506E-3</v>
      </c>
      <c r="AP750" s="92">
        <f t="shared" si="155"/>
        <v>5.6119611147546359E-3</v>
      </c>
      <c r="AQ750" s="93">
        <f t="shared" si="156"/>
        <v>2.6941028473079077E-3</v>
      </c>
      <c r="AR750" s="94">
        <f t="shared" si="157"/>
        <v>-6.258807035586346E-5</v>
      </c>
      <c r="AS750" s="7">
        <f t="shared" si="162"/>
        <v>-6.7791996865386494E-3</v>
      </c>
      <c r="AU750" s="86">
        <v>2022</v>
      </c>
      <c r="AV750" s="91">
        <f t="shared" si="163"/>
        <v>-2.9995517911118844E-3</v>
      </c>
      <c r="AW750" s="92">
        <f t="shared" si="164"/>
        <v>-4.5657572339362533E-3</v>
      </c>
      <c r="AX750" s="93">
        <f t="shared" si="165"/>
        <v>-3.2481014041413937E-3</v>
      </c>
      <c r="AY750" s="94">
        <f t="shared" si="166"/>
        <v>-2.0041582267749515E-3</v>
      </c>
      <c r="AZ750" s="7">
        <f t="shared" si="167"/>
        <v>1.0224857031647546E-3</v>
      </c>
    </row>
    <row r="751" spans="1:52" x14ac:dyDescent="0.25">
      <c r="A751" s="7">
        <v>749</v>
      </c>
      <c r="B751" s="82">
        <v>6641.3</v>
      </c>
      <c r="C751" s="43">
        <v>698.7</v>
      </c>
      <c r="D751" s="35">
        <v>352.7</v>
      </c>
      <c r="E751" s="41">
        <v>1496</v>
      </c>
      <c r="F751" s="36">
        <v>107.36</v>
      </c>
      <c r="G751" s="39">
        <v>141.08000000000001</v>
      </c>
      <c r="H751" s="45">
        <v>175.85</v>
      </c>
      <c r="I751" s="36">
        <v>115.3</v>
      </c>
      <c r="J751" s="36">
        <v>57.74</v>
      </c>
      <c r="K751" s="46">
        <v>128.13</v>
      </c>
      <c r="L751" s="36">
        <v>87.89</v>
      </c>
      <c r="M751" s="47">
        <v>52.8</v>
      </c>
      <c r="N751" s="33">
        <v>690</v>
      </c>
      <c r="O751" s="47">
        <v>27.1</v>
      </c>
      <c r="P751" s="33">
        <v>96.79</v>
      </c>
      <c r="Q751" s="47">
        <v>50.29</v>
      </c>
      <c r="R751" s="33">
        <v>9.6300000000000008</v>
      </c>
      <c r="S751" s="33">
        <v>122.4</v>
      </c>
      <c r="T751" s="33">
        <v>44.21</v>
      </c>
      <c r="U751" s="33">
        <v>14.37</v>
      </c>
      <c r="V751" s="56">
        <v>24.01</v>
      </c>
      <c r="W751" s="38">
        <v>24.01</v>
      </c>
      <c r="X751" s="36">
        <v>9.8800000000000008</v>
      </c>
      <c r="Y751" s="41">
        <v>35.53</v>
      </c>
      <c r="Z751" s="45">
        <v>79</v>
      </c>
      <c r="AA751" s="39">
        <v>545.20000000000005</v>
      </c>
      <c r="AB751" s="36">
        <v>186.4</v>
      </c>
      <c r="AC751" s="36">
        <v>14.55</v>
      </c>
      <c r="AD751" s="41">
        <v>26.8</v>
      </c>
      <c r="AE751" s="39">
        <v>178.05</v>
      </c>
      <c r="AG751" s="86">
        <v>2022</v>
      </c>
      <c r="AH751" s="86"/>
      <c r="AI751" s="87">
        <f t="shared" si="158"/>
        <v>288.11000000000007</v>
      </c>
      <c r="AJ751" s="88">
        <f t="shared" si="159"/>
        <v>403.77666666666664</v>
      </c>
      <c r="AK751" s="89">
        <f t="shared" si="160"/>
        <v>261.32428571428579</v>
      </c>
      <c r="AL751" s="90">
        <f t="shared" si="161"/>
        <v>192.8196551724138</v>
      </c>
      <c r="AN751" s="86">
        <v>2022</v>
      </c>
      <c r="AO751" s="91">
        <f t="shared" si="154"/>
        <v>-1.1569655108610147E-4</v>
      </c>
      <c r="AP751" s="92">
        <f t="shared" si="155"/>
        <v>-5.4609396283423614E-3</v>
      </c>
      <c r="AQ751" s="93">
        <f t="shared" si="156"/>
        <v>-3.3045969157098325E-3</v>
      </c>
      <c r="AR751" s="94">
        <f t="shared" si="157"/>
        <v>-1.6721002473277071E-3</v>
      </c>
      <c r="AS751" s="7">
        <f t="shared" si="162"/>
        <v>1.2919157393883618E-3</v>
      </c>
      <c r="AU751" s="86">
        <v>2022</v>
      </c>
      <c r="AV751" s="91">
        <f t="shared" si="163"/>
        <v>-3.6771486536329506E-3</v>
      </c>
      <c r="AW751" s="92">
        <f t="shared" si="164"/>
        <v>5.6119611147546359E-3</v>
      </c>
      <c r="AX751" s="93">
        <f t="shared" si="165"/>
        <v>2.6941028473079077E-3</v>
      </c>
      <c r="AY751" s="94">
        <f t="shared" si="166"/>
        <v>-6.258807035586346E-5</v>
      </c>
      <c r="AZ751" s="7">
        <f t="shared" si="167"/>
        <v>-6.7791996865386494E-3</v>
      </c>
    </row>
    <row r="752" spans="1:52" x14ac:dyDescent="0.25">
      <c r="A752" s="7">
        <v>750</v>
      </c>
      <c r="B752" s="82">
        <v>6649.88</v>
      </c>
      <c r="C752" s="43">
        <v>702</v>
      </c>
      <c r="D752" s="35">
        <v>347.5</v>
      </c>
      <c r="E752" s="41">
        <v>1484</v>
      </c>
      <c r="F752" s="36">
        <v>109.18</v>
      </c>
      <c r="G752" s="39">
        <v>138.88</v>
      </c>
      <c r="H752" s="45">
        <v>175.5</v>
      </c>
      <c r="I752" s="36">
        <v>116.5</v>
      </c>
      <c r="J752" s="36">
        <v>58.94</v>
      </c>
      <c r="K752" s="46">
        <v>126.15</v>
      </c>
      <c r="L752" s="36">
        <v>88.19</v>
      </c>
      <c r="M752" s="47">
        <v>53.57</v>
      </c>
      <c r="N752" s="33">
        <v>693.5</v>
      </c>
      <c r="O752" s="47">
        <v>27.36</v>
      </c>
      <c r="P752" s="33">
        <v>96.59</v>
      </c>
      <c r="Q752" s="47">
        <v>50.3</v>
      </c>
      <c r="R752" s="33">
        <v>9.61</v>
      </c>
      <c r="S752" s="33">
        <v>121.85</v>
      </c>
      <c r="T752" s="33">
        <v>44.18</v>
      </c>
      <c r="U752" s="33">
        <v>14.36</v>
      </c>
      <c r="V752" s="56">
        <v>24.08</v>
      </c>
      <c r="W752" s="38">
        <v>24.08</v>
      </c>
      <c r="X752" s="36">
        <v>9.84</v>
      </c>
      <c r="Y752" s="41">
        <v>34.76</v>
      </c>
      <c r="Z752" s="45">
        <v>78.06</v>
      </c>
      <c r="AA752" s="39">
        <v>552.6</v>
      </c>
      <c r="AB752" s="36">
        <v>186.95</v>
      </c>
      <c r="AC752" s="36">
        <v>14.7</v>
      </c>
      <c r="AD752" s="41">
        <v>26.44</v>
      </c>
      <c r="AE752" s="39">
        <v>172.75</v>
      </c>
      <c r="AG752" s="86">
        <v>2022</v>
      </c>
      <c r="AH752" s="86"/>
      <c r="AI752" s="87">
        <f t="shared" si="158"/>
        <v>288.07666666666665</v>
      </c>
      <c r="AJ752" s="88">
        <f t="shared" si="159"/>
        <v>401.57166666666666</v>
      </c>
      <c r="AK752" s="89">
        <f t="shared" si="160"/>
        <v>260.46071428571429</v>
      </c>
      <c r="AL752" s="90">
        <f t="shared" si="161"/>
        <v>192.49724137931037</v>
      </c>
      <c r="AN752" s="86">
        <v>2022</v>
      </c>
      <c r="AO752" s="91">
        <f t="shared" si="154"/>
        <v>1.5146430926952354E-2</v>
      </c>
      <c r="AP752" s="92">
        <f t="shared" si="155"/>
        <v>2.9969743881332851E-2</v>
      </c>
      <c r="AQ752" s="93">
        <f t="shared" si="156"/>
        <v>2.9464273471458712E-2</v>
      </c>
      <c r="AR752" s="94">
        <f t="shared" si="157"/>
        <v>2.6497468839678639E-2</v>
      </c>
      <c r="AS752" s="7">
        <f t="shared" si="162"/>
        <v>4.3414317250837445E-3</v>
      </c>
      <c r="AU752" s="86">
        <v>2022</v>
      </c>
      <c r="AV752" s="91">
        <f t="shared" si="163"/>
        <v>-1.1569655108610147E-4</v>
      </c>
      <c r="AW752" s="92">
        <f t="shared" si="164"/>
        <v>-5.4609396283423614E-3</v>
      </c>
      <c r="AX752" s="93">
        <f t="shared" si="165"/>
        <v>-3.3045969157098325E-3</v>
      </c>
      <c r="AY752" s="94">
        <f t="shared" si="166"/>
        <v>-1.6721002473277071E-3</v>
      </c>
      <c r="AZ752" s="7">
        <f t="shared" si="167"/>
        <v>1.2919157393883618E-3</v>
      </c>
    </row>
    <row r="753" spans="1:52" x14ac:dyDescent="0.25">
      <c r="A753" s="7">
        <v>751</v>
      </c>
      <c r="B753" s="82">
        <v>6678.75</v>
      </c>
      <c r="C753" s="43">
        <v>737.3</v>
      </c>
      <c r="D753" s="35">
        <v>354.8</v>
      </c>
      <c r="E753" s="41">
        <v>1542.5</v>
      </c>
      <c r="F753" s="36">
        <v>109.2</v>
      </c>
      <c r="G753" s="39">
        <v>138.91999999999999</v>
      </c>
      <c r="H753" s="45">
        <v>177.3</v>
      </c>
      <c r="I753" s="36">
        <v>117.42</v>
      </c>
      <c r="J753" s="36">
        <v>60.31</v>
      </c>
      <c r="K753" s="46">
        <v>125.65</v>
      </c>
      <c r="L753" s="36">
        <v>86.48</v>
      </c>
      <c r="M753" s="47">
        <v>53.43</v>
      </c>
      <c r="N753" s="33">
        <v>724</v>
      </c>
      <c r="O753" s="47">
        <v>27.02</v>
      </c>
      <c r="P753" s="33">
        <v>96.62</v>
      </c>
      <c r="Q753" s="47">
        <v>50.08</v>
      </c>
      <c r="R753" s="33">
        <v>9.61</v>
      </c>
      <c r="S753" s="33">
        <v>122.15</v>
      </c>
      <c r="T753" s="33">
        <v>43.75</v>
      </c>
      <c r="U753" s="33">
        <v>14.52</v>
      </c>
      <c r="V753" s="56">
        <v>23.99</v>
      </c>
      <c r="W753" s="38">
        <v>23.99</v>
      </c>
      <c r="X753" s="36">
        <v>9.77</v>
      </c>
      <c r="Y753" s="41">
        <v>35.090000000000003</v>
      </c>
      <c r="Z753" s="45">
        <v>77.48</v>
      </c>
      <c r="AA753" s="39">
        <v>567.4</v>
      </c>
      <c r="AB753" s="36">
        <v>188.95</v>
      </c>
      <c r="AC753" s="36">
        <v>14.88</v>
      </c>
      <c r="AD753" s="41">
        <v>26.73</v>
      </c>
      <c r="AE753" s="39">
        <v>171</v>
      </c>
      <c r="AG753" s="86">
        <v>2022</v>
      </c>
      <c r="AH753" s="86"/>
      <c r="AI753" s="87">
        <f t="shared" si="158"/>
        <v>292.44</v>
      </c>
      <c r="AJ753" s="88">
        <f t="shared" si="159"/>
        <v>413.60666666666663</v>
      </c>
      <c r="AK753" s="89">
        <f t="shared" si="160"/>
        <v>268.13500000000005</v>
      </c>
      <c r="AL753" s="90">
        <f t="shared" si="161"/>
        <v>197.59793103448274</v>
      </c>
      <c r="AN753" s="86">
        <v>2022</v>
      </c>
      <c r="AO753" s="91">
        <f t="shared" si="154"/>
        <v>1.0828432043040234E-2</v>
      </c>
      <c r="AP753" s="92">
        <f t="shared" si="155"/>
        <v>5.6011347334831009E-4</v>
      </c>
      <c r="AQ753" s="93">
        <f t="shared" si="156"/>
        <v>-2.9755799983485804E-3</v>
      </c>
      <c r="AR753" s="94">
        <f t="shared" si="157"/>
        <v>-2.3715870262495139E-3</v>
      </c>
      <c r="AS753" s="7">
        <f t="shared" si="162"/>
        <v>7.7559423544825276E-3</v>
      </c>
      <c r="AU753" s="86">
        <v>2022</v>
      </c>
      <c r="AV753" s="91">
        <f t="shared" si="163"/>
        <v>1.5146430926952354E-2</v>
      </c>
      <c r="AW753" s="92">
        <f t="shared" si="164"/>
        <v>2.9969743881332851E-2</v>
      </c>
      <c r="AX753" s="93">
        <f t="shared" si="165"/>
        <v>2.9464273471458712E-2</v>
      </c>
      <c r="AY753" s="94">
        <f t="shared" si="166"/>
        <v>2.6497468839678639E-2</v>
      </c>
      <c r="AZ753" s="7">
        <f t="shared" si="167"/>
        <v>4.3414317250837445E-3</v>
      </c>
    </row>
    <row r="754" spans="1:52" x14ac:dyDescent="0.25">
      <c r="A754" s="7">
        <v>752</v>
      </c>
      <c r="B754" s="82">
        <v>6730.55</v>
      </c>
      <c r="C754" s="43">
        <v>721</v>
      </c>
      <c r="D754" s="35">
        <v>358.4</v>
      </c>
      <c r="E754" s="41">
        <v>1532.5</v>
      </c>
      <c r="F754" s="36">
        <v>110.14</v>
      </c>
      <c r="G754" s="39">
        <v>141.12</v>
      </c>
      <c r="H754" s="45">
        <v>178</v>
      </c>
      <c r="I754" s="36">
        <v>116.54</v>
      </c>
      <c r="J754" s="36">
        <v>59.27</v>
      </c>
      <c r="K754" s="46">
        <v>126.84</v>
      </c>
      <c r="L754" s="36">
        <v>87.45</v>
      </c>
      <c r="M754" s="47">
        <v>52.63</v>
      </c>
      <c r="N754" s="33">
        <v>715</v>
      </c>
      <c r="O754" s="47">
        <v>27.38</v>
      </c>
      <c r="P754" s="33">
        <v>98.26</v>
      </c>
      <c r="Q754" s="47">
        <v>50.83</v>
      </c>
      <c r="R754" s="33">
        <v>9.5</v>
      </c>
      <c r="S754" s="33">
        <v>121.95</v>
      </c>
      <c r="T754" s="33">
        <v>44.99</v>
      </c>
      <c r="U754" s="33">
        <v>14.49</v>
      </c>
      <c r="V754" s="56">
        <v>23.37</v>
      </c>
      <c r="W754" s="38">
        <v>23.37</v>
      </c>
      <c r="X754" s="36">
        <v>9.76</v>
      </c>
      <c r="Y754" s="41">
        <v>36.67</v>
      </c>
      <c r="Z754" s="45">
        <v>79.64</v>
      </c>
      <c r="AA754" s="39">
        <v>567.1</v>
      </c>
      <c r="AB754" s="36">
        <v>190</v>
      </c>
      <c r="AC754" s="36">
        <v>14.91</v>
      </c>
      <c r="AD754" s="41">
        <v>27.04</v>
      </c>
      <c r="AE754" s="39">
        <v>178.6</v>
      </c>
      <c r="AG754" s="86">
        <v>2022</v>
      </c>
      <c r="AH754" s="86"/>
      <c r="AI754" s="87">
        <f t="shared" si="158"/>
        <v>295.60666666666668</v>
      </c>
      <c r="AJ754" s="88">
        <f t="shared" si="159"/>
        <v>413.83833333333331</v>
      </c>
      <c r="AK754" s="89">
        <f t="shared" si="160"/>
        <v>267.33714285714285</v>
      </c>
      <c r="AL754" s="90">
        <f t="shared" si="161"/>
        <v>197.12931034482762</v>
      </c>
      <c r="AN754" s="86">
        <v>2022</v>
      </c>
      <c r="AO754" s="91">
        <f t="shared" si="154"/>
        <v>-1.013734466971878E-2</v>
      </c>
      <c r="AP754" s="92">
        <f t="shared" si="155"/>
        <v>-8.3929714904772829E-3</v>
      </c>
      <c r="AQ754" s="93">
        <f t="shared" si="156"/>
        <v>-6.0383891928866146E-3</v>
      </c>
      <c r="AR754" s="94">
        <f t="shared" si="157"/>
        <v>-3.6594218743170709E-3</v>
      </c>
      <c r="AS754" s="7">
        <f t="shared" si="162"/>
        <v>-6.0604259681601002E-3</v>
      </c>
      <c r="AU754" s="86">
        <v>2022</v>
      </c>
      <c r="AV754" s="91">
        <f t="shared" si="163"/>
        <v>1.0828432043040234E-2</v>
      </c>
      <c r="AW754" s="92">
        <f t="shared" si="164"/>
        <v>5.6011347334831009E-4</v>
      </c>
      <c r="AX754" s="93">
        <f t="shared" si="165"/>
        <v>-2.9755799983485804E-3</v>
      </c>
      <c r="AY754" s="94">
        <f t="shared" si="166"/>
        <v>-2.3715870262495139E-3</v>
      </c>
      <c r="AZ754" s="7">
        <f t="shared" si="167"/>
        <v>7.7559423544825276E-3</v>
      </c>
    </row>
    <row r="755" spans="1:52" x14ac:dyDescent="0.25">
      <c r="A755" s="7">
        <v>753</v>
      </c>
      <c r="B755" s="82">
        <v>6689.76</v>
      </c>
      <c r="C755" s="43">
        <v>715.3</v>
      </c>
      <c r="D755" s="35">
        <v>360.75</v>
      </c>
      <c r="E755" s="41">
        <v>1520.5</v>
      </c>
      <c r="F755" s="36">
        <v>110.98</v>
      </c>
      <c r="G755" s="39">
        <v>140.47999999999999</v>
      </c>
      <c r="H755" s="45">
        <v>180.55</v>
      </c>
      <c r="I755" s="36">
        <v>117.16</v>
      </c>
      <c r="J755" s="36">
        <v>58.89</v>
      </c>
      <c r="K755" s="46">
        <v>127.73</v>
      </c>
      <c r="L755" s="36">
        <v>85.77</v>
      </c>
      <c r="M755" s="47">
        <v>52.75</v>
      </c>
      <c r="N755" s="33">
        <v>714</v>
      </c>
      <c r="O755" s="47">
        <v>27.39</v>
      </c>
      <c r="P755" s="33">
        <v>98.25</v>
      </c>
      <c r="Q755" s="47">
        <v>51.22</v>
      </c>
      <c r="R755" s="33">
        <v>9.5299999999999994</v>
      </c>
      <c r="S755" s="33">
        <v>121.9</v>
      </c>
      <c r="T755" s="33">
        <v>45.69</v>
      </c>
      <c r="U755" s="33">
        <v>14.45</v>
      </c>
      <c r="V755" s="56">
        <v>23.39</v>
      </c>
      <c r="W755" s="38">
        <v>23.39</v>
      </c>
      <c r="X755" s="36">
        <v>9.65</v>
      </c>
      <c r="Y755" s="41">
        <v>36.72</v>
      </c>
      <c r="Z755" s="45">
        <v>79.599999999999994</v>
      </c>
      <c r="AA755" s="39">
        <v>559.70000000000005</v>
      </c>
      <c r="AB755" s="36">
        <v>190.7</v>
      </c>
      <c r="AC755" s="36">
        <v>14.6</v>
      </c>
      <c r="AD755" s="41">
        <v>27.14</v>
      </c>
      <c r="AE755" s="39">
        <v>177.65</v>
      </c>
      <c r="AG755" s="86">
        <v>2022</v>
      </c>
      <c r="AH755" s="86"/>
      <c r="AI755" s="87">
        <f t="shared" si="158"/>
        <v>292.61</v>
      </c>
      <c r="AJ755" s="88">
        <f t="shared" si="159"/>
        <v>410.36500000000001</v>
      </c>
      <c r="AK755" s="89">
        <f t="shared" si="160"/>
        <v>265.72285714285709</v>
      </c>
      <c r="AL755" s="90">
        <f t="shared" si="161"/>
        <v>196.40793103448271</v>
      </c>
      <c r="AN755" s="86">
        <v>2022</v>
      </c>
      <c r="AO755" s="91">
        <f t="shared" si="154"/>
        <v>-2.1336705284622327E-2</v>
      </c>
      <c r="AP755" s="92">
        <f t="shared" si="155"/>
        <v>-1.2549803223958964E-2</v>
      </c>
      <c r="AQ755" s="93">
        <f t="shared" si="156"/>
        <v>-1.0039998709718835E-2</v>
      </c>
      <c r="AR755" s="94">
        <f t="shared" si="157"/>
        <v>-9.1839117389388158E-3</v>
      </c>
      <c r="AS755" s="7">
        <f t="shared" si="162"/>
        <v>-6.3380450120778347E-4</v>
      </c>
      <c r="AU755" s="86">
        <v>2022</v>
      </c>
      <c r="AV755" s="91">
        <f t="shared" si="163"/>
        <v>-1.013734466971878E-2</v>
      </c>
      <c r="AW755" s="92">
        <f t="shared" si="164"/>
        <v>-8.3929714904772829E-3</v>
      </c>
      <c r="AX755" s="93">
        <f t="shared" si="165"/>
        <v>-6.0383891928866146E-3</v>
      </c>
      <c r="AY755" s="94">
        <f t="shared" si="166"/>
        <v>-3.6594218743170709E-3</v>
      </c>
      <c r="AZ755" s="7">
        <f t="shared" si="167"/>
        <v>-6.0604259681601002E-3</v>
      </c>
    </row>
    <row r="756" spans="1:52" x14ac:dyDescent="0.25">
      <c r="A756" s="7">
        <v>754</v>
      </c>
      <c r="B756" s="82">
        <v>6685.52</v>
      </c>
      <c r="C756" s="43">
        <v>714.5</v>
      </c>
      <c r="D756" s="35">
        <v>356.8</v>
      </c>
      <c r="E756" s="41">
        <v>1509.5</v>
      </c>
      <c r="F756" s="36">
        <v>110.32</v>
      </c>
      <c r="G756" s="39">
        <v>139.5</v>
      </c>
      <c r="H756" s="45">
        <v>176.85</v>
      </c>
      <c r="I756" s="36">
        <v>116.6</v>
      </c>
      <c r="J756" s="36">
        <v>58.76</v>
      </c>
      <c r="K756" s="46">
        <v>127.49</v>
      </c>
      <c r="L756" s="36">
        <v>85.94</v>
      </c>
      <c r="M756" s="47">
        <v>52.32</v>
      </c>
      <c r="N756" s="33">
        <v>707.5</v>
      </c>
      <c r="O756" s="47">
        <v>27.31</v>
      </c>
      <c r="P756" s="33">
        <v>97.71</v>
      </c>
      <c r="Q756" s="47">
        <v>50.48</v>
      </c>
      <c r="R756" s="33">
        <v>9.51</v>
      </c>
      <c r="S756" s="33">
        <v>122.4</v>
      </c>
      <c r="T756" s="33">
        <v>45.86</v>
      </c>
      <c r="U756" s="33">
        <v>14.44</v>
      </c>
      <c r="V756" s="56">
        <v>23.13</v>
      </c>
      <c r="W756" s="38">
        <v>23.13</v>
      </c>
      <c r="X756" s="36">
        <v>9.3699999999999992</v>
      </c>
      <c r="Y756" s="41">
        <v>35.909999999999997</v>
      </c>
      <c r="Z756" s="45">
        <v>79.400000000000006</v>
      </c>
      <c r="AA756" s="39">
        <v>546.20000000000005</v>
      </c>
      <c r="AB756" s="36">
        <v>187.75</v>
      </c>
      <c r="AC756" s="36">
        <v>14.66</v>
      </c>
      <c r="AD756" s="41">
        <v>26.78</v>
      </c>
      <c r="AE756" s="39">
        <v>173.4</v>
      </c>
      <c r="AG756" s="86">
        <v>2022</v>
      </c>
      <c r="AH756" s="86"/>
      <c r="AI756" s="87">
        <f t="shared" si="158"/>
        <v>286.36666666666667</v>
      </c>
      <c r="AJ756" s="88">
        <f t="shared" si="159"/>
        <v>405.21500000000009</v>
      </c>
      <c r="AK756" s="89">
        <f t="shared" si="160"/>
        <v>263.05500000000001</v>
      </c>
      <c r="AL756" s="90">
        <f t="shared" si="161"/>
        <v>194.60413793103444</v>
      </c>
      <c r="AN756" s="86">
        <v>2022</v>
      </c>
      <c r="AO756" s="91">
        <f t="shared" si="154"/>
        <v>-6.6464905133278114E-3</v>
      </c>
      <c r="AP756" s="92">
        <f t="shared" si="155"/>
        <v>6.3752164488780532E-4</v>
      </c>
      <c r="AQ756" s="93">
        <f t="shared" si="156"/>
        <v>4.7247045023144865E-4</v>
      </c>
      <c r="AR756" s="94">
        <f t="shared" si="157"/>
        <v>1.1535353821730031E-3</v>
      </c>
      <c r="AS756" s="7">
        <f t="shared" si="162"/>
        <v>-4.2764063229188071E-3</v>
      </c>
      <c r="AU756" s="86">
        <v>2022</v>
      </c>
      <c r="AV756" s="91">
        <f t="shared" si="163"/>
        <v>-2.1336705284622327E-2</v>
      </c>
      <c r="AW756" s="92">
        <f t="shared" si="164"/>
        <v>-1.2549803223958964E-2</v>
      </c>
      <c r="AX756" s="93">
        <f t="shared" si="165"/>
        <v>-1.0039998709718835E-2</v>
      </c>
      <c r="AY756" s="94">
        <f t="shared" si="166"/>
        <v>-9.1839117389388158E-3</v>
      </c>
      <c r="AZ756" s="7">
        <f t="shared" si="167"/>
        <v>-6.3380450120778347E-4</v>
      </c>
    </row>
    <row r="757" spans="1:52" x14ac:dyDescent="0.25">
      <c r="A757" s="7">
        <v>755</v>
      </c>
      <c r="B757" s="82">
        <v>6656.93</v>
      </c>
      <c r="C757" s="43">
        <v>714.2</v>
      </c>
      <c r="D757" s="35">
        <v>358.95</v>
      </c>
      <c r="E757" s="41">
        <v>1517.5</v>
      </c>
      <c r="F757" s="36">
        <v>110.84</v>
      </c>
      <c r="G757" s="39">
        <v>138.24</v>
      </c>
      <c r="H757" s="45">
        <v>178.3</v>
      </c>
      <c r="I757" s="36">
        <v>116.1</v>
      </c>
      <c r="J757" s="36">
        <v>57.72</v>
      </c>
      <c r="K757" s="46">
        <v>126.82</v>
      </c>
      <c r="L757" s="36">
        <v>85.39</v>
      </c>
      <c r="M757" s="47">
        <v>52.46</v>
      </c>
      <c r="N757" s="33">
        <v>709.5</v>
      </c>
      <c r="O757" s="47">
        <v>27.46</v>
      </c>
      <c r="P757" s="33">
        <v>97.9</v>
      </c>
      <c r="Q757" s="47">
        <v>50.82</v>
      </c>
      <c r="R757" s="33">
        <v>9.44</v>
      </c>
      <c r="S757" s="33">
        <v>123.3</v>
      </c>
      <c r="T757" s="33">
        <v>46.05</v>
      </c>
      <c r="U757" s="33">
        <v>14.5</v>
      </c>
      <c r="V757" s="56">
        <v>22.75</v>
      </c>
      <c r="W757" s="38">
        <v>22.75</v>
      </c>
      <c r="X757" s="36">
        <v>9.4700000000000006</v>
      </c>
      <c r="Y757" s="41">
        <v>35.08</v>
      </c>
      <c r="Z757" s="45">
        <v>78.86</v>
      </c>
      <c r="AA757" s="39">
        <v>545.20000000000005</v>
      </c>
      <c r="AB757" s="36">
        <v>189.15</v>
      </c>
      <c r="AC757" s="36">
        <v>14.46</v>
      </c>
      <c r="AD757" s="41">
        <v>26.87</v>
      </c>
      <c r="AE757" s="39">
        <v>169.95</v>
      </c>
      <c r="AG757" s="86">
        <v>2022</v>
      </c>
      <c r="AH757" s="86"/>
      <c r="AI757" s="87">
        <f t="shared" si="158"/>
        <v>284.46333333333337</v>
      </c>
      <c r="AJ757" s="88">
        <f t="shared" si="159"/>
        <v>405.4733333333333</v>
      </c>
      <c r="AK757" s="89">
        <f t="shared" si="160"/>
        <v>263.17928571428564</v>
      </c>
      <c r="AL757" s="90">
        <f t="shared" si="161"/>
        <v>194.82862068965517</v>
      </c>
      <c r="AN757" s="86">
        <v>2022</v>
      </c>
      <c r="AO757" s="91">
        <f t="shared" si="154"/>
        <v>-2.7713003433365923E-2</v>
      </c>
      <c r="AP757" s="92">
        <f t="shared" si="155"/>
        <v>-1.0403479061508153E-2</v>
      </c>
      <c r="AQ757" s="93">
        <f t="shared" si="156"/>
        <v>-7.8409340726444798E-3</v>
      </c>
      <c r="AR757" s="94">
        <f t="shared" si="157"/>
        <v>-5.7433323362884731E-3</v>
      </c>
      <c r="AS757" s="7">
        <f t="shared" si="162"/>
        <v>-2.1766790397376402E-3</v>
      </c>
      <c r="AU757" s="86">
        <v>2022</v>
      </c>
      <c r="AV757" s="91">
        <f t="shared" si="163"/>
        <v>-6.6464905133278114E-3</v>
      </c>
      <c r="AW757" s="92">
        <f t="shared" si="164"/>
        <v>6.3752164488780532E-4</v>
      </c>
      <c r="AX757" s="93">
        <f t="shared" si="165"/>
        <v>4.7247045023144865E-4</v>
      </c>
      <c r="AY757" s="94">
        <f t="shared" si="166"/>
        <v>1.1535353821730031E-3</v>
      </c>
      <c r="AZ757" s="7">
        <f t="shared" si="167"/>
        <v>-4.2764063229188071E-3</v>
      </c>
    </row>
    <row r="758" spans="1:52" x14ac:dyDescent="0.25">
      <c r="A758" s="7">
        <v>756</v>
      </c>
      <c r="B758" s="82">
        <v>6642.44</v>
      </c>
      <c r="C758" s="43">
        <v>712.8</v>
      </c>
      <c r="D758" s="35">
        <v>356.45</v>
      </c>
      <c r="E758" s="41">
        <v>1516.5</v>
      </c>
      <c r="F758" s="36">
        <v>108.4</v>
      </c>
      <c r="G758" s="39">
        <v>137.54</v>
      </c>
      <c r="H758" s="45">
        <v>178.2</v>
      </c>
      <c r="I758" s="36">
        <v>115.94</v>
      </c>
      <c r="J758" s="36">
        <v>56.54</v>
      </c>
      <c r="K758" s="46">
        <v>125.56</v>
      </c>
      <c r="L758" s="36">
        <v>90.6</v>
      </c>
      <c r="M758" s="47">
        <v>52</v>
      </c>
      <c r="N758" s="33">
        <v>712</v>
      </c>
      <c r="O758" s="47">
        <v>27.27</v>
      </c>
      <c r="P758" s="33">
        <v>97.85</v>
      </c>
      <c r="Q758" s="47">
        <v>50.56</v>
      </c>
      <c r="R758" s="33">
        <v>9.35</v>
      </c>
      <c r="S758" s="33">
        <v>120.5</v>
      </c>
      <c r="T758" s="33">
        <v>45.86</v>
      </c>
      <c r="U758" s="33">
        <v>14.49</v>
      </c>
      <c r="V758" s="56">
        <v>22.5</v>
      </c>
      <c r="W758" s="38">
        <v>22.5</v>
      </c>
      <c r="X758" s="36">
        <v>9.33</v>
      </c>
      <c r="Y758" s="41">
        <v>34.9</v>
      </c>
      <c r="Z758" s="45">
        <v>79.2</v>
      </c>
      <c r="AA758" s="39">
        <v>522.6</v>
      </c>
      <c r="AB758" s="36">
        <v>187.7</v>
      </c>
      <c r="AC758" s="36">
        <v>14.45</v>
      </c>
      <c r="AD758" s="41">
        <v>26.39</v>
      </c>
      <c r="AE758" s="39">
        <v>169.6</v>
      </c>
      <c r="AG758" s="86">
        <v>2022</v>
      </c>
      <c r="AH758" s="86"/>
      <c r="AI758" s="87">
        <f t="shared" si="158"/>
        <v>276.58</v>
      </c>
      <c r="AJ758" s="88">
        <f t="shared" si="159"/>
        <v>401.25500000000005</v>
      </c>
      <c r="AK758" s="89">
        <f t="shared" si="160"/>
        <v>261.11571428571426</v>
      </c>
      <c r="AL758" s="90">
        <f t="shared" si="161"/>
        <v>193.70965517241379</v>
      </c>
      <c r="AN758" s="86">
        <v>2022</v>
      </c>
      <c r="AO758" s="91">
        <f t="shared" si="154"/>
        <v>-3.2660833514111926E-3</v>
      </c>
      <c r="AP758" s="92">
        <f t="shared" si="155"/>
        <v>-9.5948960137594438E-4</v>
      </c>
      <c r="AQ758" s="93">
        <f t="shared" si="156"/>
        <v>4.3221122545557999E-4</v>
      </c>
      <c r="AR758" s="94">
        <f t="shared" si="157"/>
        <v>1.0929973404918563E-3</v>
      </c>
      <c r="AS758" s="7">
        <f t="shared" si="162"/>
        <v>-1.9691559125863279E-3</v>
      </c>
      <c r="AU758" s="86">
        <v>2022</v>
      </c>
      <c r="AV758" s="91">
        <f t="shared" si="163"/>
        <v>-2.7713003433365923E-2</v>
      </c>
      <c r="AW758" s="92">
        <f t="shared" si="164"/>
        <v>-1.0403479061508153E-2</v>
      </c>
      <c r="AX758" s="93">
        <f t="shared" si="165"/>
        <v>-7.8409340726444798E-3</v>
      </c>
      <c r="AY758" s="94">
        <f t="shared" si="166"/>
        <v>-5.7433323362884731E-3</v>
      </c>
      <c r="AZ758" s="7">
        <f t="shared" si="167"/>
        <v>-2.1766790397376402E-3</v>
      </c>
    </row>
    <row r="759" spans="1:52" x14ac:dyDescent="0.25">
      <c r="A759" s="7">
        <v>757</v>
      </c>
      <c r="B759" s="82">
        <v>6629.36</v>
      </c>
      <c r="C759" s="43">
        <v>719</v>
      </c>
      <c r="D759" s="35">
        <v>355</v>
      </c>
      <c r="E759" s="41">
        <v>1517.5</v>
      </c>
      <c r="F759" s="36">
        <v>110.14</v>
      </c>
      <c r="G759" s="39">
        <v>136.08000000000001</v>
      </c>
      <c r="H759" s="45">
        <v>178.4</v>
      </c>
      <c r="I759" s="36">
        <v>116.78</v>
      </c>
      <c r="J759" s="36">
        <v>56.81</v>
      </c>
      <c r="K759" s="46">
        <v>125.45</v>
      </c>
      <c r="L759" s="36">
        <v>89</v>
      </c>
      <c r="M759" s="47">
        <v>52</v>
      </c>
      <c r="N759" s="33">
        <v>717.5</v>
      </c>
      <c r="O759" s="47">
        <v>27.02</v>
      </c>
      <c r="P759" s="33">
        <v>97.94</v>
      </c>
      <c r="Q759" s="47">
        <v>49.88</v>
      </c>
      <c r="R759" s="33">
        <v>9.34</v>
      </c>
      <c r="S759" s="33">
        <v>122.75</v>
      </c>
      <c r="T759" s="33">
        <v>45.21</v>
      </c>
      <c r="U759" s="33">
        <v>14.29</v>
      </c>
      <c r="V759" s="56">
        <v>22.31</v>
      </c>
      <c r="W759" s="38">
        <v>22.31</v>
      </c>
      <c r="X759" s="36">
        <v>9.2200000000000006</v>
      </c>
      <c r="Y759" s="41">
        <v>34.479999999999997</v>
      </c>
      <c r="Z759" s="45">
        <v>77.92</v>
      </c>
      <c r="AA759" s="39">
        <v>522.6</v>
      </c>
      <c r="AB759" s="36">
        <v>186.15</v>
      </c>
      <c r="AC759" s="36">
        <v>14.08</v>
      </c>
      <c r="AD759" s="41">
        <v>26.21</v>
      </c>
      <c r="AE759" s="39">
        <v>168.35</v>
      </c>
      <c r="AG759" s="86">
        <v>2022</v>
      </c>
      <c r="AH759" s="86"/>
      <c r="AI759" s="87">
        <f t="shared" si="158"/>
        <v>275.67666666666668</v>
      </c>
      <c r="AJ759" s="88">
        <f t="shared" si="159"/>
        <v>400.86999999999995</v>
      </c>
      <c r="AK759" s="89">
        <f t="shared" si="160"/>
        <v>261.2285714285714</v>
      </c>
      <c r="AL759" s="90">
        <f t="shared" si="161"/>
        <v>193.92137931034483</v>
      </c>
      <c r="AN759" s="86">
        <v>2022</v>
      </c>
      <c r="AO759" s="91">
        <f t="shared" si="154"/>
        <v>8.2221926653204287E-3</v>
      </c>
      <c r="AP759" s="92">
        <f t="shared" si="155"/>
        <v>7.708234589767337E-3</v>
      </c>
      <c r="AQ759" s="93">
        <f t="shared" si="156"/>
        <v>6.3463852127313104E-3</v>
      </c>
      <c r="AR759" s="94">
        <f t="shared" si="157"/>
        <v>3.7217357905441869E-3</v>
      </c>
      <c r="AS759" s="7">
        <f t="shared" si="162"/>
        <v>-1.6728613320138349E-3</v>
      </c>
      <c r="AU759" s="86">
        <v>2022</v>
      </c>
      <c r="AV759" s="91">
        <f t="shared" si="163"/>
        <v>-3.2660833514111926E-3</v>
      </c>
      <c r="AW759" s="92">
        <f t="shared" si="164"/>
        <v>-9.5948960137594438E-4</v>
      </c>
      <c r="AX759" s="93">
        <f t="shared" si="165"/>
        <v>4.3221122545557999E-4</v>
      </c>
      <c r="AY759" s="94">
        <f t="shared" si="166"/>
        <v>1.0929973404918563E-3</v>
      </c>
      <c r="AZ759" s="7">
        <f t="shared" si="167"/>
        <v>-1.9691559125863279E-3</v>
      </c>
    </row>
    <row r="760" spans="1:52" x14ac:dyDescent="0.25">
      <c r="A760" s="7">
        <v>758</v>
      </c>
      <c r="B760" s="82">
        <v>6618.27</v>
      </c>
      <c r="C760" s="43">
        <v>720.3</v>
      </c>
      <c r="D760" s="35">
        <v>355</v>
      </c>
      <c r="E760" s="41">
        <v>1528.5</v>
      </c>
      <c r="F760" s="36">
        <v>111.64</v>
      </c>
      <c r="G760" s="39">
        <v>138.38</v>
      </c>
      <c r="H760" s="45">
        <v>179.75</v>
      </c>
      <c r="I760" s="36">
        <v>117.18</v>
      </c>
      <c r="J760" s="36">
        <v>56.29</v>
      </c>
      <c r="K760" s="46">
        <v>124.4</v>
      </c>
      <c r="L760" s="36">
        <v>88.73</v>
      </c>
      <c r="M760" s="47">
        <v>52.89</v>
      </c>
      <c r="N760" s="33">
        <v>714</v>
      </c>
      <c r="O760" s="47">
        <v>27.35</v>
      </c>
      <c r="P760" s="33">
        <v>98.62</v>
      </c>
      <c r="Q760" s="47">
        <v>50.21</v>
      </c>
      <c r="R760" s="33">
        <v>9.5500000000000007</v>
      </c>
      <c r="S760" s="33">
        <v>120</v>
      </c>
      <c r="T760" s="33">
        <v>46.8</v>
      </c>
      <c r="U760" s="33">
        <v>14.38</v>
      </c>
      <c r="V760" s="56">
        <v>22.63</v>
      </c>
      <c r="W760" s="38">
        <v>22.63</v>
      </c>
      <c r="X760" s="36">
        <v>9.3000000000000007</v>
      </c>
      <c r="Y760" s="41">
        <v>34.78</v>
      </c>
      <c r="Z760" s="45">
        <v>79.12</v>
      </c>
      <c r="AA760" s="39">
        <v>523.5</v>
      </c>
      <c r="AB760" s="36">
        <v>186.35</v>
      </c>
      <c r="AC760" s="36">
        <v>13.77</v>
      </c>
      <c r="AD760" s="41">
        <v>26.65</v>
      </c>
      <c r="AE760" s="39">
        <v>171.95</v>
      </c>
      <c r="AG760" s="86">
        <v>2022</v>
      </c>
      <c r="AH760" s="86"/>
      <c r="AI760" s="87">
        <f t="shared" si="158"/>
        <v>277.94333333333333</v>
      </c>
      <c r="AJ760" s="88">
        <f t="shared" si="159"/>
        <v>403.96</v>
      </c>
      <c r="AK760" s="89">
        <f t="shared" si="160"/>
        <v>262.88642857142861</v>
      </c>
      <c r="AL760" s="90">
        <f t="shared" si="161"/>
        <v>194.64310344827584</v>
      </c>
      <c r="AN760" s="86">
        <v>2022</v>
      </c>
      <c r="AO760" s="91">
        <f t="shared" si="154"/>
        <v>-8.2390895026564909E-3</v>
      </c>
      <c r="AP760" s="92">
        <f t="shared" si="155"/>
        <v>4.9097270356812639E-4</v>
      </c>
      <c r="AQ760" s="93">
        <f t="shared" si="156"/>
        <v>-9.9988859936811503E-4</v>
      </c>
      <c r="AR760" s="94">
        <f t="shared" si="157"/>
        <v>-2.3030657348109243E-3</v>
      </c>
      <c r="AS760" s="7">
        <f t="shared" si="162"/>
        <v>2.5233180272185656E-3</v>
      </c>
      <c r="AU760" s="86">
        <v>2022</v>
      </c>
      <c r="AV760" s="91">
        <f t="shared" si="163"/>
        <v>8.2221926653204287E-3</v>
      </c>
      <c r="AW760" s="92">
        <f t="shared" si="164"/>
        <v>7.708234589767337E-3</v>
      </c>
      <c r="AX760" s="93">
        <f t="shared" si="165"/>
        <v>6.3463852127313104E-3</v>
      </c>
      <c r="AY760" s="94">
        <f t="shared" si="166"/>
        <v>3.7217357905441869E-3</v>
      </c>
      <c r="AZ760" s="7">
        <f t="shared" si="167"/>
        <v>-1.6728613320138349E-3</v>
      </c>
    </row>
    <row r="761" spans="1:52" x14ac:dyDescent="0.25">
      <c r="A761" s="7">
        <v>759</v>
      </c>
      <c r="B761" s="82">
        <v>6634.97</v>
      </c>
      <c r="C761" s="43">
        <v>716.2</v>
      </c>
      <c r="D761" s="35">
        <v>349.7</v>
      </c>
      <c r="E761" s="41">
        <v>1536</v>
      </c>
      <c r="F761" s="36">
        <v>112.1</v>
      </c>
      <c r="G761" s="39">
        <v>137.16</v>
      </c>
      <c r="H761" s="45">
        <v>181.65</v>
      </c>
      <c r="I761" s="36">
        <v>117.1</v>
      </c>
      <c r="J761" s="36">
        <v>56.62</v>
      </c>
      <c r="K761" s="46">
        <v>123.82</v>
      </c>
      <c r="L761" s="36">
        <v>88.52</v>
      </c>
      <c r="M761" s="47">
        <v>52.68</v>
      </c>
      <c r="N761" s="33">
        <v>712</v>
      </c>
      <c r="O761" s="47">
        <v>27.03</v>
      </c>
      <c r="P761" s="33">
        <v>97.38</v>
      </c>
      <c r="Q761" s="47">
        <v>49.62</v>
      </c>
      <c r="R761" s="33">
        <v>9.57</v>
      </c>
      <c r="S761" s="33">
        <v>121.5</v>
      </c>
      <c r="T761" s="33">
        <v>46.12</v>
      </c>
      <c r="U761" s="33">
        <v>14.39</v>
      </c>
      <c r="V761" s="56">
        <v>22.44</v>
      </c>
      <c r="W761" s="38">
        <v>22.44</v>
      </c>
      <c r="X761" s="36">
        <v>9.26</v>
      </c>
      <c r="Y761" s="41">
        <v>35.42</v>
      </c>
      <c r="Z761" s="45">
        <v>78.34</v>
      </c>
      <c r="AA761" s="39">
        <v>517.9</v>
      </c>
      <c r="AB761" s="36">
        <v>184.45</v>
      </c>
      <c r="AC761" s="36">
        <v>13.77</v>
      </c>
      <c r="AD761" s="41">
        <v>26.57</v>
      </c>
      <c r="AE761" s="39">
        <v>171.9</v>
      </c>
      <c r="AG761" s="86">
        <v>2022</v>
      </c>
      <c r="AH761" s="86"/>
      <c r="AI761" s="87">
        <f t="shared" si="158"/>
        <v>275.65333333333331</v>
      </c>
      <c r="AJ761" s="88">
        <f t="shared" si="159"/>
        <v>404.15833333333336</v>
      </c>
      <c r="AK761" s="89">
        <f t="shared" si="160"/>
        <v>262.62357142857144</v>
      </c>
      <c r="AL761" s="90">
        <f t="shared" si="161"/>
        <v>194.19482758620686</v>
      </c>
      <c r="AN761" s="86">
        <v>2022</v>
      </c>
      <c r="AO761" s="91">
        <f t="shared" si="154"/>
        <v>1.5454193673212905E-2</v>
      </c>
      <c r="AP761" s="92">
        <f t="shared" si="155"/>
        <v>1.6668384915152778E-2</v>
      </c>
      <c r="AQ761" s="93">
        <f t="shared" si="156"/>
        <v>1.5948954641760504E-2</v>
      </c>
      <c r="AR761" s="94">
        <f t="shared" si="157"/>
        <v>1.4413182637415499E-2</v>
      </c>
      <c r="AS761" s="7">
        <f t="shared" si="162"/>
        <v>1.0731020637621408E-3</v>
      </c>
      <c r="AU761" s="86">
        <v>2022</v>
      </c>
      <c r="AV761" s="91">
        <f t="shared" si="163"/>
        <v>-8.2390895026564909E-3</v>
      </c>
      <c r="AW761" s="92">
        <f t="shared" si="164"/>
        <v>4.9097270356812639E-4</v>
      </c>
      <c r="AX761" s="93">
        <f t="shared" si="165"/>
        <v>-9.9988859936811503E-4</v>
      </c>
      <c r="AY761" s="94">
        <f t="shared" si="166"/>
        <v>-2.3030657348109243E-3</v>
      </c>
      <c r="AZ761" s="7">
        <f t="shared" si="167"/>
        <v>2.5233180272185656E-3</v>
      </c>
    </row>
    <row r="762" spans="1:52" x14ac:dyDescent="0.25">
      <c r="A762" s="7">
        <v>760</v>
      </c>
      <c r="B762" s="82">
        <v>6642.09</v>
      </c>
      <c r="C762" s="43">
        <v>726.7</v>
      </c>
      <c r="D762" s="35">
        <v>354.3</v>
      </c>
      <c r="E762" s="41">
        <v>1562</v>
      </c>
      <c r="F762" s="36">
        <v>113.48</v>
      </c>
      <c r="G762" s="39">
        <v>141.04</v>
      </c>
      <c r="H762" s="45">
        <v>183.7</v>
      </c>
      <c r="I762" s="36">
        <v>118.1</v>
      </c>
      <c r="J762" s="36">
        <v>57.89</v>
      </c>
      <c r="K762" s="46">
        <v>125.64</v>
      </c>
      <c r="L762" s="36">
        <v>88.93</v>
      </c>
      <c r="M762" s="47">
        <v>53.63</v>
      </c>
      <c r="N762" s="33">
        <v>723.5</v>
      </c>
      <c r="O762" s="47">
        <v>27.41</v>
      </c>
      <c r="P762" s="33">
        <v>97.45</v>
      </c>
      <c r="Q762" s="47">
        <v>49.73</v>
      </c>
      <c r="R762" s="33">
        <v>9.6999999999999993</v>
      </c>
      <c r="S762" s="33">
        <v>118.15</v>
      </c>
      <c r="T762" s="33">
        <v>47.03</v>
      </c>
      <c r="U762" s="33">
        <v>14.35</v>
      </c>
      <c r="V762" s="56">
        <v>23.09</v>
      </c>
      <c r="W762" s="38">
        <v>23.09</v>
      </c>
      <c r="X762" s="36">
        <v>9.23</v>
      </c>
      <c r="Y762" s="41">
        <v>36.57</v>
      </c>
      <c r="Z762" s="45">
        <v>80.099999999999994</v>
      </c>
      <c r="AA762" s="39">
        <v>524</v>
      </c>
      <c r="AB762" s="36">
        <v>188.45</v>
      </c>
      <c r="AC762" s="36">
        <v>13.8</v>
      </c>
      <c r="AD762" s="41">
        <v>27.06</v>
      </c>
      <c r="AE762" s="39">
        <v>174.7</v>
      </c>
      <c r="AG762" s="86">
        <v>2022</v>
      </c>
      <c r="AH762" s="86"/>
      <c r="AI762" s="87">
        <f t="shared" si="158"/>
        <v>279.91333333333336</v>
      </c>
      <c r="AJ762" s="88">
        <f t="shared" si="159"/>
        <v>410.89499999999998</v>
      </c>
      <c r="AK762" s="89">
        <f t="shared" si="160"/>
        <v>266.81214285714287</v>
      </c>
      <c r="AL762" s="90">
        <f t="shared" si="161"/>
        <v>196.99379310344827</v>
      </c>
      <c r="AN762" s="86">
        <v>2022</v>
      </c>
      <c r="AO762" s="91">
        <f t="shared" si="154"/>
        <v>-3.7987948650772827E-3</v>
      </c>
      <c r="AP762" s="92">
        <f t="shared" si="155"/>
        <v>5.1107947285802119E-3</v>
      </c>
      <c r="AQ762" s="93">
        <f t="shared" si="156"/>
        <v>3.362451376972012E-3</v>
      </c>
      <c r="AR762" s="94">
        <f t="shared" si="157"/>
        <v>2.8532318539706151E-3</v>
      </c>
      <c r="AS762" s="7">
        <f t="shared" si="162"/>
        <v>7.8649943014924197E-3</v>
      </c>
      <c r="AU762" s="86">
        <v>2022</v>
      </c>
      <c r="AV762" s="91">
        <f t="shared" si="163"/>
        <v>1.5454193673212905E-2</v>
      </c>
      <c r="AW762" s="92">
        <f t="shared" si="164"/>
        <v>1.6668384915152778E-2</v>
      </c>
      <c r="AX762" s="93">
        <f t="shared" si="165"/>
        <v>1.5948954641760504E-2</v>
      </c>
      <c r="AY762" s="94">
        <f t="shared" si="166"/>
        <v>1.4413182637415499E-2</v>
      </c>
      <c r="AZ762" s="7">
        <f t="shared" si="167"/>
        <v>1.0731020637621408E-3</v>
      </c>
    </row>
    <row r="763" spans="1:52" x14ac:dyDescent="0.25">
      <c r="A763" s="7">
        <v>761</v>
      </c>
      <c r="B763" s="82">
        <v>6694.33</v>
      </c>
      <c r="C763" s="43">
        <v>727.4</v>
      </c>
      <c r="D763" s="35">
        <v>355.5</v>
      </c>
      <c r="E763" s="41">
        <v>1578</v>
      </c>
      <c r="F763" s="36">
        <v>113</v>
      </c>
      <c r="G763" s="39">
        <v>139.5</v>
      </c>
      <c r="H763" s="45">
        <v>183.9</v>
      </c>
      <c r="I763" s="36">
        <v>118.16</v>
      </c>
      <c r="J763" s="36">
        <v>57.48</v>
      </c>
      <c r="K763" s="46">
        <v>125.6</v>
      </c>
      <c r="L763" s="36">
        <v>90.02</v>
      </c>
      <c r="M763" s="47">
        <v>53.51</v>
      </c>
      <c r="N763" s="33">
        <v>726</v>
      </c>
      <c r="O763" s="47">
        <v>27.08</v>
      </c>
      <c r="P763" s="33">
        <v>95.48</v>
      </c>
      <c r="Q763" s="47">
        <v>49.73</v>
      </c>
      <c r="R763" s="33">
        <v>9.67</v>
      </c>
      <c r="S763" s="33">
        <v>119.65</v>
      </c>
      <c r="T763" s="33">
        <v>47</v>
      </c>
      <c r="U763" s="33">
        <v>14.35</v>
      </c>
      <c r="V763" s="56">
        <v>22.72</v>
      </c>
      <c r="W763" s="38">
        <v>22.72</v>
      </c>
      <c r="X763" s="36">
        <v>9.27</v>
      </c>
      <c r="Y763" s="41">
        <v>36.4</v>
      </c>
      <c r="Z763" s="45">
        <v>80.02</v>
      </c>
      <c r="AA763" s="39">
        <v>524.70000000000005</v>
      </c>
      <c r="AB763" s="36">
        <v>189</v>
      </c>
      <c r="AC763" s="37">
        <v>13.89</v>
      </c>
      <c r="AD763" s="41">
        <v>27.02</v>
      </c>
      <c r="AE763" s="39">
        <v>172.35</v>
      </c>
      <c r="AG763" s="86">
        <v>2022</v>
      </c>
      <c r="AH763" s="86"/>
      <c r="AI763" s="87">
        <f t="shared" si="158"/>
        <v>278.85000000000002</v>
      </c>
      <c r="AJ763" s="88">
        <f t="shared" si="159"/>
        <v>412.99499999999995</v>
      </c>
      <c r="AK763" s="89">
        <f t="shared" si="160"/>
        <v>267.70928571428573</v>
      </c>
      <c r="AL763" s="90">
        <f t="shared" si="161"/>
        <v>197.55586206896552</v>
      </c>
      <c r="AN763" s="86">
        <v>2022</v>
      </c>
      <c r="AO763" s="91">
        <f t="shared" si="154"/>
        <v>-5.1545036160420978E-2</v>
      </c>
      <c r="AP763" s="92">
        <f t="shared" si="155"/>
        <v>-5.0129743297941294E-2</v>
      </c>
      <c r="AQ763" s="93">
        <f t="shared" si="156"/>
        <v>-4.5280995109300295E-2</v>
      </c>
      <c r="AR763" s="94">
        <f t="shared" si="157"/>
        <v>-4.0658949367442243E-2</v>
      </c>
      <c r="AS763" s="7">
        <f t="shared" si="162"/>
        <v>-2.8580903540757617E-2</v>
      </c>
      <c r="AU763" s="86">
        <v>2022</v>
      </c>
      <c r="AV763" s="91">
        <f t="shared" si="163"/>
        <v>-3.7987948650772827E-3</v>
      </c>
      <c r="AW763" s="92">
        <f t="shared" si="164"/>
        <v>5.1107947285802119E-3</v>
      </c>
      <c r="AX763" s="93">
        <f t="shared" si="165"/>
        <v>3.362451376972012E-3</v>
      </c>
      <c r="AY763" s="94">
        <f t="shared" si="166"/>
        <v>2.8532318539706151E-3</v>
      </c>
      <c r="AZ763" s="7">
        <f t="shared" si="167"/>
        <v>7.8649943014924197E-3</v>
      </c>
    </row>
    <row r="764" spans="1:52" x14ac:dyDescent="0.25">
      <c r="A764" s="7">
        <v>762</v>
      </c>
      <c r="B764" s="82">
        <v>6503</v>
      </c>
      <c r="C764" s="43">
        <v>701.6</v>
      </c>
      <c r="D764" s="35">
        <v>339.15</v>
      </c>
      <c r="E764" s="41">
        <v>1499</v>
      </c>
      <c r="F764" s="36">
        <v>110.68</v>
      </c>
      <c r="G764" s="39">
        <v>132.78</v>
      </c>
      <c r="H764" s="45">
        <v>174.95</v>
      </c>
      <c r="I764" s="36">
        <v>115.92</v>
      </c>
      <c r="J764" s="36">
        <v>56.43</v>
      </c>
      <c r="K764" s="46">
        <v>121.89</v>
      </c>
      <c r="L764" s="36">
        <v>88.93</v>
      </c>
      <c r="M764" s="47">
        <v>51.67</v>
      </c>
      <c r="N764" s="33">
        <v>696</v>
      </c>
      <c r="O764" s="47">
        <v>26.22</v>
      </c>
      <c r="P764" s="33">
        <v>93.93</v>
      </c>
      <c r="Q764" s="47">
        <v>48.63</v>
      </c>
      <c r="R764" s="33">
        <v>9.35</v>
      </c>
      <c r="S764" s="33">
        <v>119.7</v>
      </c>
      <c r="T764" s="33">
        <v>45.24</v>
      </c>
      <c r="U764" s="33">
        <v>13.99</v>
      </c>
      <c r="V764" s="56">
        <v>22.13</v>
      </c>
      <c r="W764" s="38">
        <v>22.13</v>
      </c>
      <c r="X764" s="36">
        <v>9.27</v>
      </c>
      <c r="Y764" s="41">
        <v>34.840000000000003</v>
      </c>
      <c r="Z764" s="45">
        <v>77.38</v>
      </c>
      <c r="AA764" s="39">
        <v>495.5</v>
      </c>
      <c r="AB764" s="36">
        <v>183.7</v>
      </c>
      <c r="AC764" s="37">
        <v>13.54</v>
      </c>
      <c r="AD764" s="41">
        <v>26.48</v>
      </c>
      <c r="AE764" s="39">
        <v>165.15</v>
      </c>
      <c r="AG764" s="86">
        <v>2022</v>
      </c>
      <c r="AH764" s="86"/>
      <c r="AI764" s="87">
        <f t="shared" si="158"/>
        <v>264.47666666666663</v>
      </c>
      <c r="AJ764" s="88">
        <f t="shared" si="159"/>
        <v>392.29166666666669</v>
      </c>
      <c r="AK764" s="89">
        <f t="shared" si="160"/>
        <v>255.58714285714288</v>
      </c>
      <c r="AL764" s="90">
        <f t="shared" si="161"/>
        <v>189.52344827586205</v>
      </c>
      <c r="AN764" s="86">
        <v>2022</v>
      </c>
      <c r="AO764" s="91">
        <f t="shared" si="154"/>
        <v>-1.5262846123791515E-2</v>
      </c>
      <c r="AP764" s="92">
        <f t="shared" si="155"/>
        <v>-1.1012214551248135E-2</v>
      </c>
      <c r="AQ764" s="93">
        <f t="shared" si="156"/>
        <v>-1.0809844000648368E-2</v>
      </c>
      <c r="AR764" s="94">
        <f t="shared" si="157"/>
        <v>-9.486588867176687E-3</v>
      </c>
      <c r="AS764" s="7">
        <f t="shared" si="162"/>
        <v>-1.2924803936644653E-2</v>
      </c>
      <c r="AU764" s="86">
        <v>2022</v>
      </c>
      <c r="AV764" s="91">
        <f t="shared" si="163"/>
        <v>-5.1545036160420978E-2</v>
      </c>
      <c r="AW764" s="92">
        <f t="shared" si="164"/>
        <v>-5.0129743297941294E-2</v>
      </c>
      <c r="AX764" s="93">
        <f t="shared" si="165"/>
        <v>-4.5280995109300295E-2</v>
      </c>
      <c r="AY764" s="94">
        <f t="shared" si="166"/>
        <v>-4.0658949367442243E-2</v>
      </c>
      <c r="AZ764" s="7">
        <f t="shared" si="167"/>
        <v>-2.8580903540757617E-2</v>
      </c>
    </row>
    <row r="765" spans="1:52" x14ac:dyDescent="0.25">
      <c r="A765" s="7">
        <v>763</v>
      </c>
      <c r="B765" s="82">
        <v>6418.95</v>
      </c>
      <c r="C765" s="43">
        <v>693.8</v>
      </c>
      <c r="D765" s="35">
        <v>335.75</v>
      </c>
      <c r="E765" s="41">
        <v>1486.5</v>
      </c>
      <c r="F765" s="36">
        <v>109.98</v>
      </c>
      <c r="G765" s="39">
        <v>130.82</v>
      </c>
      <c r="H765" s="45">
        <v>170.95</v>
      </c>
      <c r="I765" s="36">
        <v>115.82</v>
      </c>
      <c r="J765" s="36">
        <v>55.66</v>
      </c>
      <c r="K765" s="46">
        <v>120.69</v>
      </c>
      <c r="L765" s="36">
        <v>87.62</v>
      </c>
      <c r="M765" s="47">
        <v>52.54</v>
      </c>
      <c r="N765" s="33">
        <v>692</v>
      </c>
      <c r="O765" s="47">
        <v>26.03</v>
      </c>
      <c r="P765" s="33">
        <v>92.39</v>
      </c>
      <c r="Q765" s="47">
        <v>48.63</v>
      </c>
      <c r="R765" s="33">
        <v>9.3800000000000008</v>
      </c>
      <c r="S765" s="33">
        <v>119.5</v>
      </c>
      <c r="T765" s="33">
        <v>44.61</v>
      </c>
      <c r="U765" s="33">
        <v>13.89</v>
      </c>
      <c r="V765" s="56">
        <v>22.41</v>
      </c>
      <c r="W765" s="38">
        <v>22.41</v>
      </c>
      <c r="X765" s="36">
        <v>9.18</v>
      </c>
      <c r="Y765" s="41">
        <v>34.17</v>
      </c>
      <c r="Z765" s="45">
        <v>76.66</v>
      </c>
      <c r="AA765" s="39">
        <v>491.05</v>
      </c>
      <c r="AB765" s="36">
        <v>182.95</v>
      </c>
      <c r="AC765" s="37">
        <v>13.36</v>
      </c>
      <c r="AD765" s="41">
        <v>25.84</v>
      </c>
      <c r="AE765" s="39">
        <v>159.44999999999999</v>
      </c>
      <c r="AG765" s="86">
        <v>2022</v>
      </c>
      <c r="AH765" s="86"/>
      <c r="AI765" s="87">
        <f t="shared" si="158"/>
        <v>260.44</v>
      </c>
      <c r="AJ765" s="88">
        <f t="shared" si="159"/>
        <v>387.97166666666664</v>
      </c>
      <c r="AK765" s="89">
        <f t="shared" si="160"/>
        <v>252.82428571428574</v>
      </c>
      <c r="AL765" s="90">
        <f t="shared" si="161"/>
        <v>187.72551724137932</v>
      </c>
      <c r="AN765" s="86">
        <v>2022</v>
      </c>
      <c r="AO765" s="91">
        <f t="shared" si="154"/>
        <v>-7.6921107868734842E-3</v>
      </c>
      <c r="AP765" s="92">
        <f t="shared" si="155"/>
        <v>-6.0270724236733434E-3</v>
      </c>
      <c r="AQ765" s="93">
        <f t="shared" si="156"/>
        <v>-5.2662210343717101E-3</v>
      </c>
      <c r="AR765" s="94">
        <f t="shared" si="157"/>
        <v>-3.3835166530738021E-3</v>
      </c>
      <c r="AS765" s="7">
        <f t="shared" si="162"/>
        <v>8.0978976312325972E-3</v>
      </c>
      <c r="AU765" s="86">
        <v>2022</v>
      </c>
      <c r="AV765" s="91">
        <f t="shared" si="163"/>
        <v>-1.5262846123791515E-2</v>
      </c>
      <c r="AW765" s="92">
        <f t="shared" si="164"/>
        <v>-1.1012214551248135E-2</v>
      </c>
      <c r="AX765" s="93">
        <f t="shared" si="165"/>
        <v>-1.0809844000648368E-2</v>
      </c>
      <c r="AY765" s="94">
        <f t="shared" si="166"/>
        <v>-9.486588867176687E-3</v>
      </c>
      <c r="AZ765" s="7">
        <f t="shared" si="167"/>
        <v>-1.2924803936644653E-2</v>
      </c>
    </row>
    <row r="766" spans="1:52" x14ac:dyDescent="0.25">
      <c r="A766" s="7">
        <v>764</v>
      </c>
      <c r="B766" s="82">
        <v>6470.93</v>
      </c>
      <c r="C766" s="43">
        <v>687.3</v>
      </c>
      <c r="D766" s="35">
        <v>335.05</v>
      </c>
      <c r="E766" s="41">
        <v>1478.5</v>
      </c>
      <c r="F766" s="36">
        <v>110.94</v>
      </c>
      <c r="G766" s="39">
        <v>131.96</v>
      </c>
      <c r="H766" s="45">
        <v>171.75</v>
      </c>
      <c r="I766" s="36">
        <v>116.58</v>
      </c>
      <c r="J766" s="36">
        <v>56.65</v>
      </c>
      <c r="K766" s="46">
        <v>121</v>
      </c>
      <c r="L766" s="36">
        <v>88.76</v>
      </c>
      <c r="M766" s="47">
        <v>52.2</v>
      </c>
      <c r="N766" s="33">
        <v>688</v>
      </c>
      <c r="O766" s="47">
        <v>26.26</v>
      </c>
      <c r="P766" s="33">
        <v>92.86</v>
      </c>
      <c r="Q766" s="47">
        <v>49.56</v>
      </c>
      <c r="R766" s="33">
        <v>9.4499999999999993</v>
      </c>
      <c r="S766" s="33">
        <v>119.6</v>
      </c>
      <c r="T766" s="33">
        <v>44.63</v>
      </c>
      <c r="U766" s="33">
        <v>13.95</v>
      </c>
      <c r="V766" s="56">
        <v>22.39</v>
      </c>
      <c r="W766" s="38">
        <v>22.39</v>
      </c>
      <c r="X766" s="36">
        <v>9.23</v>
      </c>
      <c r="Y766" s="41">
        <v>34.090000000000003</v>
      </c>
      <c r="Z766" s="45">
        <v>76.64</v>
      </c>
      <c r="AA766" s="39">
        <v>485.85</v>
      </c>
      <c r="AB766" s="36">
        <v>183.15</v>
      </c>
      <c r="AC766" s="37">
        <v>13.48</v>
      </c>
      <c r="AD766" s="41">
        <v>25.9</v>
      </c>
      <c r="AE766" s="39">
        <v>157.5</v>
      </c>
      <c r="AG766" s="86">
        <v>2022</v>
      </c>
      <c r="AH766" s="86"/>
      <c r="AI766" s="87">
        <f t="shared" si="158"/>
        <v>258.43666666666667</v>
      </c>
      <c r="AJ766" s="88">
        <f t="shared" si="159"/>
        <v>385.63333333333338</v>
      </c>
      <c r="AK766" s="89">
        <f t="shared" si="160"/>
        <v>251.49285714285716</v>
      </c>
      <c r="AL766" s="90">
        <f t="shared" si="161"/>
        <v>187.09034482758622</v>
      </c>
      <c r="AN766" s="86">
        <v>2022</v>
      </c>
      <c r="AO766" s="91">
        <f t="shared" si="154"/>
        <v>-2.726651274973876E-2</v>
      </c>
      <c r="AP766" s="92">
        <f t="shared" si="155"/>
        <v>-1.4867317832137647E-2</v>
      </c>
      <c r="AQ766" s="93">
        <f t="shared" si="156"/>
        <v>-1.1340850350762849E-2</v>
      </c>
      <c r="AR766" s="94">
        <f t="shared" si="157"/>
        <v>-9.4514543959951965E-3</v>
      </c>
      <c r="AS766" s="7">
        <f t="shared" si="162"/>
        <v>-1.2780234062182828E-2</v>
      </c>
      <c r="AU766" s="86">
        <v>2022</v>
      </c>
      <c r="AV766" s="91">
        <f t="shared" si="163"/>
        <v>-7.6921107868734842E-3</v>
      </c>
      <c r="AW766" s="92">
        <f t="shared" si="164"/>
        <v>-6.0270724236733434E-3</v>
      </c>
      <c r="AX766" s="93">
        <f t="shared" si="165"/>
        <v>-5.2662210343717101E-3</v>
      </c>
      <c r="AY766" s="94">
        <f t="shared" si="166"/>
        <v>-3.3835166530738021E-3</v>
      </c>
      <c r="AZ766" s="7">
        <f t="shared" si="167"/>
        <v>8.0978976312325972E-3</v>
      </c>
    </row>
    <row r="767" spans="1:52" x14ac:dyDescent="0.25">
      <c r="A767" s="7">
        <v>765</v>
      </c>
      <c r="B767" s="82">
        <v>6388.23</v>
      </c>
      <c r="C767" s="43">
        <v>682.9</v>
      </c>
      <c r="D767" s="35">
        <v>330</v>
      </c>
      <c r="E767" s="41">
        <v>1466</v>
      </c>
      <c r="F767" s="36">
        <v>111.08</v>
      </c>
      <c r="G767" s="39">
        <v>130.72</v>
      </c>
      <c r="H767" s="45">
        <v>170.45</v>
      </c>
      <c r="I767" s="36">
        <v>116.9</v>
      </c>
      <c r="J767" s="36">
        <v>57.3</v>
      </c>
      <c r="K767" s="46">
        <v>121.45</v>
      </c>
      <c r="L767" s="36">
        <v>88.81</v>
      </c>
      <c r="M767" s="47">
        <v>52.94</v>
      </c>
      <c r="N767" s="33">
        <v>680</v>
      </c>
      <c r="O767" s="47">
        <v>26.39</v>
      </c>
      <c r="P767" s="33">
        <v>93.43</v>
      </c>
      <c r="Q767" s="47">
        <v>48.82</v>
      </c>
      <c r="R767" s="33">
        <v>9.5299999999999994</v>
      </c>
      <c r="S767" s="33">
        <v>119.5</v>
      </c>
      <c r="T767" s="33">
        <v>44.94</v>
      </c>
      <c r="U767" s="33">
        <v>13.49</v>
      </c>
      <c r="V767" s="56">
        <v>22.9</v>
      </c>
      <c r="W767" s="38">
        <v>22.9</v>
      </c>
      <c r="X767" s="36">
        <v>9.14</v>
      </c>
      <c r="Y767" s="41">
        <v>33.380000000000003</v>
      </c>
      <c r="Z767" s="45">
        <v>75.72</v>
      </c>
      <c r="AA767" s="39">
        <v>467.35</v>
      </c>
      <c r="AB767" s="36">
        <v>183.1</v>
      </c>
      <c r="AC767" s="37">
        <v>13.25</v>
      </c>
      <c r="AD767" s="41">
        <v>25.85</v>
      </c>
      <c r="AE767" s="39">
        <v>156.1</v>
      </c>
      <c r="AG767" s="86">
        <v>2022</v>
      </c>
      <c r="AH767" s="86"/>
      <c r="AI767" s="87">
        <f t="shared" si="158"/>
        <v>251.39000000000001</v>
      </c>
      <c r="AJ767" s="88">
        <f t="shared" si="159"/>
        <v>379.90000000000003</v>
      </c>
      <c r="AK767" s="89">
        <f t="shared" si="160"/>
        <v>248.64071428571424</v>
      </c>
      <c r="AL767" s="90">
        <f t="shared" si="161"/>
        <v>185.32206896551727</v>
      </c>
      <c r="AN767" s="86">
        <v>2022</v>
      </c>
      <c r="AO767" s="91">
        <f t="shared" si="154"/>
        <v>2.4662874418234455E-2</v>
      </c>
      <c r="AP767" s="92">
        <f t="shared" si="155"/>
        <v>2.1501272264630937E-2</v>
      </c>
      <c r="AQ767" s="93">
        <f t="shared" si="156"/>
        <v>1.8747647925721918E-2</v>
      </c>
      <c r="AR767" s="94">
        <f t="shared" si="157"/>
        <v>1.9228407581209833E-2</v>
      </c>
      <c r="AS767" s="7">
        <f t="shared" si="162"/>
        <v>1.2419715633281855E-2</v>
      </c>
      <c r="AU767" s="86">
        <v>2022</v>
      </c>
      <c r="AV767" s="91">
        <f t="shared" si="163"/>
        <v>-2.726651274973876E-2</v>
      </c>
      <c r="AW767" s="92">
        <f t="shared" si="164"/>
        <v>-1.4867317832137647E-2</v>
      </c>
      <c r="AX767" s="93">
        <f t="shared" si="165"/>
        <v>-1.1340850350762849E-2</v>
      </c>
      <c r="AY767" s="94">
        <f t="shared" si="166"/>
        <v>-9.4514543959951965E-3</v>
      </c>
      <c r="AZ767" s="7">
        <f t="shared" si="167"/>
        <v>-1.2780234062182828E-2</v>
      </c>
    </row>
    <row r="768" spans="1:52" x14ac:dyDescent="0.25">
      <c r="A768" s="7">
        <v>766</v>
      </c>
      <c r="B768" s="82">
        <v>6467.57</v>
      </c>
      <c r="C768" s="43">
        <v>691.5</v>
      </c>
      <c r="D768" s="35">
        <v>340.1</v>
      </c>
      <c r="E768" s="41">
        <v>1495.5</v>
      </c>
      <c r="F768" s="36">
        <v>113.3</v>
      </c>
      <c r="G768" s="39">
        <v>133.91999999999999</v>
      </c>
      <c r="H768" s="45">
        <v>172.5</v>
      </c>
      <c r="I768" s="36">
        <v>119.54</v>
      </c>
      <c r="J768" s="36">
        <v>58.99</v>
      </c>
      <c r="K768" s="46">
        <v>123.18</v>
      </c>
      <c r="L768" s="36">
        <v>91.09</v>
      </c>
      <c r="M768" s="47">
        <v>54.02</v>
      </c>
      <c r="N768" s="33">
        <v>690</v>
      </c>
      <c r="O768" s="47">
        <v>26.7</v>
      </c>
      <c r="P768" s="33">
        <v>94.18</v>
      </c>
      <c r="Q768" s="47">
        <v>49.71</v>
      </c>
      <c r="R768" s="33">
        <v>9.73</v>
      </c>
      <c r="S768" s="33">
        <v>121.3</v>
      </c>
      <c r="T768" s="33">
        <v>46.02</v>
      </c>
      <c r="U768" s="33">
        <v>13.72</v>
      </c>
      <c r="V768" s="56">
        <v>23.55</v>
      </c>
      <c r="W768" s="38">
        <v>23.55</v>
      </c>
      <c r="X768" s="36">
        <v>9.24</v>
      </c>
      <c r="Y768" s="41">
        <v>33.770000000000003</v>
      </c>
      <c r="Z768" s="45">
        <v>76.66</v>
      </c>
      <c r="AA768" s="39">
        <v>481.35</v>
      </c>
      <c r="AB768" s="36">
        <v>187.15</v>
      </c>
      <c r="AC768" s="37">
        <v>13.54</v>
      </c>
      <c r="AD768" s="41">
        <v>26.37</v>
      </c>
      <c r="AE768" s="39">
        <v>157.5</v>
      </c>
      <c r="AG768" s="86">
        <v>2022</v>
      </c>
      <c r="AH768" s="86"/>
      <c r="AI768" s="87">
        <f t="shared" si="158"/>
        <v>257.58999999999997</v>
      </c>
      <c r="AJ768" s="88">
        <f t="shared" si="159"/>
        <v>388.06833333333333</v>
      </c>
      <c r="AK768" s="89">
        <f t="shared" si="160"/>
        <v>253.30214285714283</v>
      </c>
      <c r="AL768" s="90">
        <f t="shared" si="161"/>
        <v>188.88551724137932</v>
      </c>
      <c r="AN768" s="86">
        <v>2022</v>
      </c>
      <c r="AO768" s="91">
        <f t="shared" si="154"/>
        <v>-1.3043984626732237E-2</v>
      </c>
      <c r="AP768" s="92">
        <f t="shared" si="155"/>
        <v>-1.7969343887030267E-2</v>
      </c>
      <c r="AQ768" s="93">
        <f t="shared" si="156"/>
        <v>-1.5221798924491362E-2</v>
      </c>
      <c r="AR768" s="94">
        <f t="shared" si="157"/>
        <v>-1.3169809116268276E-2</v>
      </c>
      <c r="AS768" s="7">
        <f t="shared" si="162"/>
        <v>5.6141642069587805E-3</v>
      </c>
      <c r="AU768" s="86">
        <v>2022</v>
      </c>
      <c r="AV768" s="91">
        <f t="shared" si="163"/>
        <v>2.4662874418234455E-2</v>
      </c>
      <c r="AW768" s="92">
        <f t="shared" si="164"/>
        <v>2.1501272264630937E-2</v>
      </c>
      <c r="AX768" s="93">
        <f t="shared" si="165"/>
        <v>1.8747647925721918E-2</v>
      </c>
      <c r="AY768" s="94">
        <f t="shared" si="166"/>
        <v>1.9228407581209833E-2</v>
      </c>
      <c r="AZ768" s="7">
        <f t="shared" si="167"/>
        <v>1.2419715633281855E-2</v>
      </c>
    </row>
    <row r="769" spans="1:52" x14ac:dyDescent="0.25">
      <c r="A769" s="7">
        <v>767</v>
      </c>
      <c r="B769" s="82">
        <v>6503.88</v>
      </c>
      <c r="C769" s="43">
        <v>684</v>
      </c>
      <c r="D769" s="35">
        <v>334.7</v>
      </c>
      <c r="E769" s="41">
        <v>1464.5</v>
      </c>
      <c r="F769" s="36">
        <v>111.84</v>
      </c>
      <c r="G769" s="39">
        <v>130.84</v>
      </c>
      <c r="H769" s="45">
        <v>171.65</v>
      </c>
      <c r="I769" s="36">
        <v>117.88</v>
      </c>
      <c r="J769" s="36">
        <v>59</v>
      </c>
      <c r="K769" s="46">
        <v>121.49</v>
      </c>
      <c r="L769" s="36">
        <v>91.29</v>
      </c>
      <c r="M769" s="47">
        <v>53.81</v>
      </c>
      <c r="N769" s="33">
        <v>683.5</v>
      </c>
      <c r="O769" s="47">
        <v>26.58</v>
      </c>
      <c r="P769" s="33">
        <v>93.76</v>
      </c>
      <c r="Q769" s="47">
        <v>49.73</v>
      </c>
      <c r="R769" s="33">
        <v>9.75</v>
      </c>
      <c r="S769" s="33">
        <v>120.5</v>
      </c>
      <c r="T769" s="33">
        <v>45.62</v>
      </c>
      <c r="U769" s="33">
        <v>13.61</v>
      </c>
      <c r="V769" s="56">
        <v>23.38</v>
      </c>
      <c r="W769" s="38">
        <v>23.38</v>
      </c>
      <c r="X769" s="36">
        <v>9.3000000000000007</v>
      </c>
      <c r="Y769" s="41">
        <v>33.340000000000003</v>
      </c>
      <c r="Z769" s="45">
        <v>75.040000000000006</v>
      </c>
      <c r="AA769" s="39">
        <v>475.1</v>
      </c>
      <c r="AB769" s="36">
        <v>186.05</v>
      </c>
      <c r="AC769" s="37">
        <v>13.11</v>
      </c>
      <c r="AD769" s="41">
        <v>26.04</v>
      </c>
      <c r="AE769" s="39">
        <v>156.75</v>
      </c>
      <c r="AG769" s="86">
        <v>2022</v>
      </c>
      <c r="AH769" s="86"/>
      <c r="AI769" s="87">
        <f t="shared" si="158"/>
        <v>254.23000000000002</v>
      </c>
      <c r="AJ769" s="88">
        <f t="shared" si="159"/>
        <v>381.09499999999997</v>
      </c>
      <c r="AK769" s="89">
        <f t="shared" si="160"/>
        <v>249.44642857142861</v>
      </c>
      <c r="AL769" s="90">
        <f t="shared" si="161"/>
        <v>186.39793103448275</v>
      </c>
      <c r="AN769" s="86">
        <v>2022</v>
      </c>
      <c r="AO769" s="91">
        <f t="shared" si="154"/>
        <v>-5.1921488416002103E-3</v>
      </c>
      <c r="AP769" s="92">
        <f t="shared" si="155"/>
        <v>-1.0898419904048504E-2</v>
      </c>
      <c r="AQ769" s="93">
        <f t="shared" si="156"/>
        <v>-1.0265588087909158E-2</v>
      </c>
      <c r="AR769" s="94">
        <f t="shared" si="157"/>
        <v>-9.2590194504155038E-3</v>
      </c>
      <c r="AS769" s="7">
        <f t="shared" si="162"/>
        <v>-4.2789842371015342E-3</v>
      </c>
      <c r="AU769" s="86">
        <v>2022</v>
      </c>
      <c r="AV769" s="91">
        <f t="shared" si="163"/>
        <v>-1.3043984626732237E-2</v>
      </c>
      <c r="AW769" s="92">
        <f t="shared" si="164"/>
        <v>-1.7969343887030267E-2</v>
      </c>
      <c r="AX769" s="93">
        <f t="shared" si="165"/>
        <v>-1.5221798924491362E-2</v>
      </c>
      <c r="AY769" s="94">
        <f t="shared" si="166"/>
        <v>-1.3169809116268276E-2</v>
      </c>
      <c r="AZ769" s="7">
        <f t="shared" si="167"/>
        <v>5.6141642069587805E-3</v>
      </c>
    </row>
    <row r="770" spans="1:52" x14ac:dyDescent="0.25">
      <c r="A770" s="7">
        <v>768</v>
      </c>
      <c r="B770" s="82">
        <v>6476.05</v>
      </c>
      <c r="C770" s="43">
        <v>673.8</v>
      </c>
      <c r="D770" s="35">
        <v>333.25</v>
      </c>
      <c r="E770" s="41">
        <v>1443</v>
      </c>
      <c r="F770" s="36">
        <v>111.74</v>
      </c>
      <c r="G770" s="39">
        <v>131.18</v>
      </c>
      <c r="H770" s="45">
        <v>170.05</v>
      </c>
      <c r="I770" s="36">
        <v>117.56</v>
      </c>
      <c r="J770" s="36">
        <v>59.21</v>
      </c>
      <c r="K770" s="46">
        <v>121.55</v>
      </c>
      <c r="L770" s="36">
        <v>90.98</v>
      </c>
      <c r="M770" s="47">
        <v>53.8</v>
      </c>
      <c r="N770" s="33">
        <v>673</v>
      </c>
      <c r="O770" s="47">
        <v>26.43</v>
      </c>
      <c r="P770" s="33">
        <v>94.19</v>
      </c>
      <c r="Q770" s="47">
        <v>49.97</v>
      </c>
      <c r="R770" s="33">
        <v>9.77</v>
      </c>
      <c r="S770" s="33">
        <v>118.6</v>
      </c>
      <c r="T770" s="33">
        <v>46.14</v>
      </c>
      <c r="U770" s="33">
        <v>13.58</v>
      </c>
      <c r="V770" s="56">
        <v>23.57</v>
      </c>
      <c r="W770" s="38">
        <v>23.57</v>
      </c>
      <c r="X770" s="36">
        <v>9.36</v>
      </c>
      <c r="Y770" s="41">
        <v>33.31</v>
      </c>
      <c r="Z770" s="45">
        <v>75.58</v>
      </c>
      <c r="AA770" s="39">
        <v>471.95</v>
      </c>
      <c r="AB770" s="36">
        <v>184.95</v>
      </c>
      <c r="AC770" s="37">
        <v>13.19</v>
      </c>
      <c r="AD770" s="41">
        <v>26.61</v>
      </c>
      <c r="AE770" s="39">
        <v>155.6</v>
      </c>
      <c r="AG770" s="86">
        <v>2022</v>
      </c>
      <c r="AH770" s="86"/>
      <c r="AI770" s="87">
        <f t="shared" si="158"/>
        <v>252.91</v>
      </c>
      <c r="AJ770" s="88">
        <f t="shared" si="159"/>
        <v>376.94166666666661</v>
      </c>
      <c r="AK770" s="89">
        <f t="shared" si="160"/>
        <v>246.88571428571427</v>
      </c>
      <c r="AL770" s="90">
        <f t="shared" si="161"/>
        <v>184.67206896551727</v>
      </c>
      <c r="AN770" s="86">
        <v>2022</v>
      </c>
      <c r="AO770" s="91">
        <f t="shared" si="154"/>
        <v>1.1268830809378808E-2</v>
      </c>
      <c r="AP770" s="92">
        <f t="shared" si="155"/>
        <v>1.7009705303650056E-2</v>
      </c>
      <c r="AQ770" s="93">
        <f t="shared" si="156"/>
        <v>1.6575049184122396E-2</v>
      </c>
      <c r="AR770" s="94">
        <f t="shared" si="157"/>
        <v>1.5057445723920508E-2</v>
      </c>
      <c r="AS770" s="7">
        <f t="shared" si="162"/>
        <v>1.0378239822113795E-2</v>
      </c>
      <c r="AU770" s="86">
        <v>2022</v>
      </c>
      <c r="AV770" s="91">
        <f t="shared" si="163"/>
        <v>-5.1921488416002103E-3</v>
      </c>
      <c r="AW770" s="92">
        <f t="shared" si="164"/>
        <v>-1.0898419904048504E-2</v>
      </c>
      <c r="AX770" s="93">
        <f t="shared" si="165"/>
        <v>-1.0265588087909158E-2</v>
      </c>
      <c r="AY770" s="94">
        <f t="shared" si="166"/>
        <v>-9.2590194504155038E-3</v>
      </c>
      <c r="AZ770" s="7">
        <f t="shared" si="167"/>
        <v>-4.2789842371015342E-3</v>
      </c>
    </row>
    <row r="771" spans="1:52" x14ac:dyDescent="0.25">
      <c r="A771" s="7">
        <v>769</v>
      </c>
      <c r="B771" s="82">
        <v>6543.26</v>
      </c>
      <c r="C771" s="43">
        <v>690.2</v>
      </c>
      <c r="D771" s="35">
        <v>336.75</v>
      </c>
      <c r="E771" s="41">
        <v>1472.5</v>
      </c>
      <c r="F771" s="36">
        <v>112.82</v>
      </c>
      <c r="G771" s="39">
        <v>132.47999999999999</v>
      </c>
      <c r="H771" s="45">
        <v>171.65</v>
      </c>
      <c r="I771" s="36">
        <v>119.36</v>
      </c>
      <c r="J771" s="36">
        <v>59.63</v>
      </c>
      <c r="K771" s="46">
        <v>121.75</v>
      </c>
      <c r="L771" s="36">
        <v>90.41</v>
      </c>
      <c r="M771" s="47">
        <v>54</v>
      </c>
      <c r="N771" s="33">
        <v>689</v>
      </c>
      <c r="O771" s="47">
        <v>26.51</v>
      </c>
      <c r="P771" s="33">
        <v>93.95</v>
      </c>
      <c r="Q771" s="47">
        <v>49.97</v>
      </c>
      <c r="R771" s="33">
        <v>9.83</v>
      </c>
      <c r="S771" s="33">
        <v>119.15</v>
      </c>
      <c r="T771" s="33">
        <v>46.27</v>
      </c>
      <c r="U771" s="33">
        <v>13.62</v>
      </c>
      <c r="V771" s="56">
        <v>23.63</v>
      </c>
      <c r="W771" s="38">
        <v>23.63</v>
      </c>
      <c r="X771" s="36">
        <v>9.3699999999999992</v>
      </c>
      <c r="Y771" s="41">
        <v>33.54</v>
      </c>
      <c r="Z771" s="45">
        <v>75.86</v>
      </c>
      <c r="AA771" s="39">
        <v>478.5</v>
      </c>
      <c r="AB771" s="36">
        <v>185.5</v>
      </c>
      <c r="AC771" s="37">
        <v>13.15</v>
      </c>
      <c r="AD771" s="41">
        <v>26.8</v>
      </c>
      <c r="AE771" s="39">
        <v>156.30000000000001</v>
      </c>
      <c r="AG771" s="86">
        <v>2022</v>
      </c>
      <c r="AH771" s="86"/>
      <c r="AI771" s="87">
        <f t="shared" si="158"/>
        <v>255.76</v>
      </c>
      <c r="AJ771" s="88">
        <f t="shared" si="159"/>
        <v>383.3533333333333</v>
      </c>
      <c r="AK771" s="89">
        <f t="shared" si="160"/>
        <v>250.97785714285718</v>
      </c>
      <c r="AL771" s="90">
        <f t="shared" si="161"/>
        <v>187.45275862068965</v>
      </c>
      <c r="AN771" s="86">
        <v>2022</v>
      </c>
      <c r="AO771" s="91">
        <f t="shared" ref="AO771:AO834" si="168">(AI772-AI771)/AI771</f>
        <v>-4.7049317068082993E-3</v>
      </c>
      <c r="AP771" s="92">
        <f t="shared" ref="AP771:AP834" si="169">(AJ772-AJ771)/AJ771</f>
        <v>-6.0909865572229003E-3</v>
      </c>
      <c r="AQ771" s="93">
        <f t="shared" ref="AQ771:AQ834" si="170">(AK772-AK771)/AK771</f>
        <v>-6.0961553238902729E-3</v>
      </c>
      <c r="AR771" s="94">
        <f t="shared" ref="AR771:AR834" si="171">(AL772-AL771)/AL771</f>
        <v>-6.1771885514142521E-3</v>
      </c>
      <c r="AS771" s="7">
        <f t="shared" si="162"/>
        <v>-5.7448427847892553E-3</v>
      </c>
      <c r="AU771" s="86">
        <v>2022</v>
      </c>
      <c r="AV771" s="91">
        <f t="shared" si="163"/>
        <v>1.1268830809378808E-2</v>
      </c>
      <c r="AW771" s="92">
        <f t="shared" si="164"/>
        <v>1.7009705303650056E-2</v>
      </c>
      <c r="AX771" s="93">
        <f t="shared" si="165"/>
        <v>1.6575049184122396E-2</v>
      </c>
      <c r="AY771" s="94">
        <f t="shared" si="166"/>
        <v>1.5057445723920508E-2</v>
      </c>
      <c r="AZ771" s="7">
        <f t="shared" si="167"/>
        <v>1.0378239822113795E-2</v>
      </c>
    </row>
    <row r="772" spans="1:52" x14ac:dyDescent="0.25">
      <c r="A772" s="7">
        <v>770</v>
      </c>
      <c r="B772" s="82">
        <v>6505.67</v>
      </c>
      <c r="C772" s="43">
        <v>686.6</v>
      </c>
      <c r="D772" s="35">
        <v>335.4</v>
      </c>
      <c r="E772" s="41">
        <v>1462.5</v>
      </c>
      <c r="F772" s="36">
        <v>111.62</v>
      </c>
      <c r="G772" s="39">
        <v>131.82</v>
      </c>
      <c r="H772" s="45">
        <v>169.75</v>
      </c>
      <c r="I772" s="36">
        <v>117.98</v>
      </c>
      <c r="J772" s="36">
        <v>59.37</v>
      </c>
      <c r="K772" s="46">
        <v>121.24</v>
      </c>
      <c r="L772" s="36">
        <v>89.94</v>
      </c>
      <c r="M772" s="47">
        <v>53.56</v>
      </c>
      <c r="N772" s="33">
        <v>684.5</v>
      </c>
      <c r="O772" s="47">
        <v>26.35</v>
      </c>
      <c r="P772" s="33">
        <v>93.49</v>
      </c>
      <c r="Q772" s="47">
        <v>49.84</v>
      </c>
      <c r="R772" s="33">
        <v>9.82</v>
      </c>
      <c r="S772" s="33">
        <v>118.4</v>
      </c>
      <c r="T772" s="33">
        <v>45.69</v>
      </c>
      <c r="U772" s="33">
        <v>13.41</v>
      </c>
      <c r="V772" s="56">
        <v>23.52</v>
      </c>
      <c r="W772" s="38">
        <v>23.52</v>
      </c>
      <c r="X772" s="36">
        <v>9.33</v>
      </c>
      <c r="Y772" s="41">
        <v>33.299999999999997</v>
      </c>
      <c r="Z772" s="45">
        <v>75.3</v>
      </c>
      <c r="AA772" s="39">
        <v>476.3</v>
      </c>
      <c r="AB772" s="36">
        <v>184.7</v>
      </c>
      <c r="AC772" s="37">
        <v>13.11</v>
      </c>
      <c r="AD772" s="41">
        <v>26.64</v>
      </c>
      <c r="AE772" s="39">
        <v>155.55000000000001</v>
      </c>
      <c r="AG772" s="86">
        <v>2022</v>
      </c>
      <c r="AH772" s="86"/>
      <c r="AI772" s="87">
        <f t="shared" ref="AI772:AI835" si="172">AVERAGE(G772,AA772,AE772)</f>
        <v>254.5566666666667</v>
      </c>
      <c r="AJ772" s="88">
        <f t="shared" ref="AJ772:AJ835" si="173">AVERAGE(E772,Y772,AD772,G772,AA772,AE772)</f>
        <v>381.01833333333337</v>
      </c>
      <c r="AK772" s="89">
        <f t="shared" ref="AK772:AK835" si="174">AVERAGE(Z772,V772,Q772,O772,M772,K772,H772,C772,E772,Y772,AD772,G772,AA772,AE772)</f>
        <v>249.44785714285717</v>
      </c>
      <c r="AL772" s="90">
        <f t="shared" ref="AL772:AL835" si="175">AVERAGE(AC772,AB772,X772,W772,U772,T772,S772,R772,P772,N772,L772,J772,I772,F772,D772,Z772,V772,Q772,O772,M772,K772,H772,C772,E772,Y772,AD772,G772,AA772,AE772)</f>
        <v>186.29482758620691</v>
      </c>
      <c r="AN772" s="86">
        <v>2022</v>
      </c>
      <c r="AO772" s="91">
        <f t="shared" si="168"/>
        <v>1.3657731742768443E-2</v>
      </c>
      <c r="AP772" s="92">
        <f t="shared" si="169"/>
        <v>1.4798063085328319E-2</v>
      </c>
      <c r="AQ772" s="93">
        <f t="shared" si="170"/>
        <v>1.3985172967725822E-2</v>
      </c>
      <c r="AR772" s="94">
        <f t="shared" si="171"/>
        <v>1.2444123608296196E-2</v>
      </c>
      <c r="AS772" s="7">
        <f t="shared" ref="AS772:AS835" si="176">(B773-B772)/B772</f>
        <v>-4.7558514342105436E-3</v>
      </c>
      <c r="AU772" s="86">
        <v>2022</v>
      </c>
      <c r="AV772" s="91">
        <f t="shared" ref="AV772:AV835" si="177">(AI772-AI771)/AI771</f>
        <v>-4.7049317068082993E-3</v>
      </c>
      <c r="AW772" s="92">
        <f t="shared" ref="AW772:AW835" si="178">(AJ772-AJ771)/AJ771</f>
        <v>-6.0909865572229003E-3</v>
      </c>
      <c r="AX772" s="93">
        <f t="shared" ref="AX772:AX835" si="179">(AK772-AK771)/AK771</f>
        <v>-6.0961553238902729E-3</v>
      </c>
      <c r="AY772" s="94">
        <f t="shared" ref="AY772:AY835" si="180">(AL772-AL771)/AL771</f>
        <v>-6.1771885514142521E-3</v>
      </c>
      <c r="AZ772" s="7">
        <f t="shared" ref="AZ772:AZ835" si="181">(B772-B771)/B771</f>
        <v>-5.7448427847892553E-3</v>
      </c>
    </row>
    <row r="773" spans="1:52" x14ac:dyDescent="0.25">
      <c r="A773" s="7">
        <v>771</v>
      </c>
      <c r="B773" s="82">
        <v>6474.73</v>
      </c>
      <c r="C773" s="43">
        <v>696.5</v>
      </c>
      <c r="D773" s="35">
        <v>338.7</v>
      </c>
      <c r="E773" s="41">
        <v>1485</v>
      </c>
      <c r="F773" s="36">
        <v>112.02</v>
      </c>
      <c r="G773" s="39">
        <v>133.5</v>
      </c>
      <c r="H773" s="45">
        <v>171.95</v>
      </c>
      <c r="I773" s="36">
        <v>118.02</v>
      </c>
      <c r="J773" s="36">
        <v>59.38</v>
      </c>
      <c r="K773" s="46">
        <v>122.45</v>
      </c>
      <c r="L773" s="36">
        <v>90.98</v>
      </c>
      <c r="M773" s="47">
        <v>53.91</v>
      </c>
      <c r="N773" s="33">
        <v>693.5</v>
      </c>
      <c r="O773" s="47">
        <v>26.4</v>
      </c>
      <c r="P773" s="33">
        <v>94.25</v>
      </c>
      <c r="Q773" s="47">
        <v>50.06</v>
      </c>
      <c r="R773" s="33">
        <v>9.86</v>
      </c>
      <c r="S773" s="33">
        <v>119.4</v>
      </c>
      <c r="T773" s="33">
        <v>46.38</v>
      </c>
      <c r="U773" s="33">
        <v>13.53</v>
      </c>
      <c r="V773" s="56">
        <v>23.62</v>
      </c>
      <c r="W773" s="38">
        <v>23.62</v>
      </c>
      <c r="X773" s="36">
        <v>9.39</v>
      </c>
      <c r="Y773" s="41">
        <v>34.04</v>
      </c>
      <c r="Z773" s="45">
        <v>76.28</v>
      </c>
      <c r="AA773" s="39">
        <v>482.6</v>
      </c>
      <c r="AB773" s="36">
        <v>186.25</v>
      </c>
      <c r="AC773" s="37">
        <v>13.39</v>
      </c>
      <c r="AD773" s="41">
        <v>26.8</v>
      </c>
      <c r="AE773" s="39">
        <v>158</v>
      </c>
      <c r="AG773" s="86">
        <v>2022</v>
      </c>
      <c r="AH773" s="86"/>
      <c r="AI773" s="87">
        <f t="shared" si="172"/>
        <v>258.03333333333336</v>
      </c>
      <c r="AJ773" s="88">
        <f t="shared" si="173"/>
        <v>386.65666666666669</v>
      </c>
      <c r="AK773" s="89">
        <f t="shared" si="174"/>
        <v>252.93642857142859</v>
      </c>
      <c r="AL773" s="90">
        <f t="shared" si="175"/>
        <v>188.61310344827589</v>
      </c>
      <c r="AN773" s="86">
        <v>2022</v>
      </c>
      <c r="AO773" s="91">
        <f t="shared" si="168"/>
        <v>-1.5411445549670555E-2</v>
      </c>
      <c r="AP773" s="92">
        <f t="shared" si="169"/>
        <v>-2.2970421648836021E-2</v>
      </c>
      <c r="AQ773" s="93">
        <f t="shared" si="170"/>
        <v>-2.2072175108935079E-2</v>
      </c>
      <c r="AR773" s="94">
        <f t="shared" si="171"/>
        <v>-1.9115942505914651E-2</v>
      </c>
      <c r="AS773" s="7">
        <f t="shared" si="176"/>
        <v>-6.3168657225849364E-4</v>
      </c>
      <c r="AU773" s="86">
        <v>2022</v>
      </c>
      <c r="AV773" s="91">
        <f t="shared" si="177"/>
        <v>1.3657731742768443E-2</v>
      </c>
      <c r="AW773" s="92">
        <f t="shared" si="178"/>
        <v>1.4798063085328319E-2</v>
      </c>
      <c r="AX773" s="93">
        <f t="shared" si="179"/>
        <v>1.3985172967725822E-2</v>
      </c>
      <c r="AY773" s="94">
        <f t="shared" si="180"/>
        <v>1.2444123608296196E-2</v>
      </c>
      <c r="AZ773" s="7">
        <f t="shared" si="181"/>
        <v>-4.7558514342105436E-3</v>
      </c>
    </row>
    <row r="774" spans="1:52" x14ac:dyDescent="0.25">
      <c r="A774" s="7">
        <v>772</v>
      </c>
      <c r="B774" s="82">
        <v>6470.64</v>
      </c>
      <c r="C774" s="43">
        <v>679.9</v>
      </c>
      <c r="D774" s="35">
        <v>333.6</v>
      </c>
      <c r="E774" s="41">
        <v>1445</v>
      </c>
      <c r="F774" s="36">
        <v>111.02</v>
      </c>
      <c r="G774" s="39">
        <v>130.72</v>
      </c>
      <c r="H774" s="45">
        <v>169.2</v>
      </c>
      <c r="I774" s="36">
        <v>116.92</v>
      </c>
      <c r="J774" s="36">
        <v>58.65</v>
      </c>
      <c r="K774" s="46">
        <v>120.36</v>
      </c>
      <c r="L774" s="36">
        <v>89.84</v>
      </c>
      <c r="M774" s="47">
        <v>53.25</v>
      </c>
      <c r="N774" s="33">
        <v>681</v>
      </c>
      <c r="O774" s="47">
        <v>26.06</v>
      </c>
      <c r="P774" s="33">
        <v>93.29</v>
      </c>
      <c r="Q774" s="47">
        <v>49.23</v>
      </c>
      <c r="R774" s="33">
        <v>9.83</v>
      </c>
      <c r="S774" s="33">
        <v>119.3</v>
      </c>
      <c r="T774" s="33">
        <v>45.65</v>
      </c>
      <c r="U774" s="33">
        <v>13.39</v>
      </c>
      <c r="V774" s="56">
        <v>23.48</v>
      </c>
      <c r="W774" s="38">
        <v>23.48</v>
      </c>
      <c r="X774" s="36">
        <v>9.2799999999999994</v>
      </c>
      <c r="Y774" s="41">
        <v>33.49</v>
      </c>
      <c r="Z774" s="45">
        <v>74.819999999999993</v>
      </c>
      <c r="AA774" s="39">
        <v>475.5</v>
      </c>
      <c r="AB774" s="36">
        <v>183.75</v>
      </c>
      <c r="AC774" s="37">
        <v>13.27</v>
      </c>
      <c r="AD774" s="41">
        <v>25.99</v>
      </c>
      <c r="AE774" s="39">
        <v>155.94999999999999</v>
      </c>
      <c r="AG774" s="86">
        <v>2022</v>
      </c>
      <c r="AH774" s="86"/>
      <c r="AI774" s="87">
        <f t="shared" si="172"/>
        <v>254.0566666666667</v>
      </c>
      <c r="AJ774" s="88">
        <f t="shared" si="173"/>
        <v>377.77499999999992</v>
      </c>
      <c r="AK774" s="89">
        <f t="shared" si="174"/>
        <v>247.35357142857137</v>
      </c>
      <c r="AL774" s="90">
        <f t="shared" si="175"/>
        <v>185.00758620689652</v>
      </c>
      <c r="AN774" s="86">
        <v>2022</v>
      </c>
      <c r="AO774" s="91">
        <f t="shared" si="168"/>
        <v>1.6754792237952024E-2</v>
      </c>
      <c r="AP774" s="92">
        <f t="shared" si="169"/>
        <v>1.8525136214237028E-2</v>
      </c>
      <c r="AQ774" s="93">
        <f t="shared" si="170"/>
        <v>1.8446700067861383E-2</v>
      </c>
      <c r="AR774" s="94">
        <f t="shared" si="171"/>
        <v>1.6290105531553401E-2</v>
      </c>
      <c r="AS774" s="7">
        <f t="shared" si="176"/>
        <v>7.3516684593795522E-3</v>
      </c>
      <c r="AU774" s="86">
        <v>2022</v>
      </c>
      <c r="AV774" s="91">
        <f t="shared" si="177"/>
        <v>-1.5411445549670555E-2</v>
      </c>
      <c r="AW774" s="92">
        <f t="shared" si="178"/>
        <v>-2.2970421648836021E-2</v>
      </c>
      <c r="AX774" s="93">
        <f t="shared" si="179"/>
        <v>-2.2072175108935079E-2</v>
      </c>
      <c r="AY774" s="94">
        <f t="shared" si="180"/>
        <v>-1.9115942505914651E-2</v>
      </c>
      <c r="AZ774" s="7">
        <f t="shared" si="181"/>
        <v>-6.3168657225849364E-4</v>
      </c>
    </row>
    <row r="775" spans="1:52" x14ac:dyDescent="0.25">
      <c r="A775" s="7">
        <v>773</v>
      </c>
      <c r="B775" s="82">
        <v>6518.21</v>
      </c>
      <c r="C775" s="43">
        <v>694.1</v>
      </c>
      <c r="D775" s="35">
        <v>337.1</v>
      </c>
      <c r="E775" s="41">
        <v>1473</v>
      </c>
      <c r="F775" s="36">
        <v>113.86</v>
      </c>
      <c r="G775" s="39">
        <v>132.74</v>
      </c>
      <c r="H775" s="45">
        <v>170.95</v>
      </c>
      <c r="I775" s="36">
        <v>118.54</v>
      </c>
      <c r="J775" s="36">
        <v>60.02</v>
      </c>
      <c r="K775" s="46">
        <v>122.73</v>
      </c>
      <c r="L775" s="36">
        <v>91.68</v>
      </c>
      <c r="M775" s="47">
        <v>54.93</v>
      </c>
      <c r="N775" s="33">
        <v>687</v>
      </c>
      <c r="O775" s="47">
        <v>26.49</v>
      </c>
      <c r="P775" s="33">
        <v>94.95</v>
      </c>
      <c r="Q775" s="47">
        <v>49.58</v>
      </c>
      <c r="R775" s="33">
        <v>9.99</v>
      </c>
      <c r="S775" s="33">
        <v>120</v>
      </c>
      <c r="T775" s="33">
        <v>46.96</v>
      </c>
      <c r="U775" s="33">
        <v>13.56</v>
      </c>
      <c r="V775" s="56">
        <v>24.19</v>
      </c>
      <c r="W775" s="38">
        <v>24.19</v>
      </c>
      <c r="X775" s="36">
        <v>9.39</v>
      </c>
      <c r="Y775" s="41">
        <v>33.78</v>
      </c>
      <c r="Z775" s="45">
        <v>75.22</v>
      </c>
      <c r="AA775" s="39">
        <v>483.6</v>
      </c>
      <c r="AB775" s="36">
        <v>184.9</v>
      </c>
      <c r="AC775" s="37">
        <v>13.65</v>
      </c>
      <c r="AD775" s="41">
        <v>26.92</v>
      </c>
      <c r="AE775" s="39">
        <v>158.6</v>
      </c>
      <c r="AG775" s="86">
        <v>2023</v>
      </c>
      <c r="AH775" s="86"/>
      <c r="AI775" s="87">
        <f t="shared" si="172"/>
        <v>258.31333333333333</v>
      </c>
      <c r="AJ775" s="88">
        <f t="shared" si="173"/>
        <v>384.77333333333331</v>
      </c>
      <c r="AK775" s="89">
        <f t="shared" si="174"/>
        <v>251.91642857142855</v>
      </c>
      <c r="AL775" s="90">
        <f t="shared" si="175"/>
        <v>188.02137931034483</v>
      </c>
      <c r="AN775" s="86">
        <v>2023</v>
      </c>
      <c r="AO775" s="91">
        <f t="shared" si="168"/>
        <v>9.949157354117711E-3</v>
      </c>
      <c r="AP775" s="92">
        <f t="shared" si="169"/>
        <v>1.1149421304317748E-2</v>
      </c>
      <c r="AQ775" s="93">
        <f t="shared" si="170"/>
        <v>1.0198960539634847E-2</v>
      </c>
      <c r="AR775" s="94">
        <f t="shared" si="171"/>
        <v>8.6178754433647742E-3</v>
      </c>
      <c r="AS775" s="7">
        <f t="shared" si="176"/>
        <v>9.4934038639442591E-3</v>
      </c>
      <c r="AU775" s="86">
        <v>2023</v>
      </c>
      <c r="AV775" s="91">
        <f t="shared" si="177"/>
        <v>1.6754792237952024E-2</v>
      </c>
      <c r="AW775" s="92">
        <f t="shared" si="178"/>
        <v>1.8525136214237028E-2</v>
      </c>
      <c r="AX775" s="93">
        <f t="shared" si="179"/>
        <v>1.8446700067861383E-2</v>
      </c>
      <c r="AY775" s="94">
        <f t="shared" si="180"/>
        <v>1.6290105531553401E-2</v>
      </c>
      <c r="AZ775" s="7">
        <f t="shared" si="181"/>
        <v>7.3516684593795522E-3</v>
      </c>
    </row>
    <row r="776" spans="1:52" x14ac:dyDescent="0.25">
      <c r="A776" s="7">
        <v>774</v>
      </c>
      <c r="B776" s="82">
        <v>6580.09</v>
      </c>
      <c r="C776" s="43">
        <v>702.8</v>
      </c>
      <c r="D776" s="35">
        <v>338.4</v>
      </c>
      <c r="E776" s="41">
        <v>1490</v>
      </c>
      <c r="F776" s="36">
        <v>114.54</v>
      </c>
      <c r="G776" s="39">
        <v>133.9</v>
      </c>
      <c r="H776" s="45">
        <v>170.1</v>
      </c>
      <c r="I776" s="36">
        <v>118</v>
      </c>
      <c r="J776" s="36">
        <v>58.98</v>
      </c>
      <c r="K776" s="46">
        <v>122.42</v>
      </c>
      <c r="L776" s="36">
        <v>92.33</v>
      </c>
      <c r="M776" s="47">
        <v>56.01</v>
      </c>
      <c r="N776" s="33">
        <v>699.5</v>
      </c>
      <c r="O776" s="47">
        <v>26.66</v>
      </c>
      <c r="P776" s="33">
        <v>94.84</v>
      </c>
      <c r="Q776" s="47">
        <v>49.96</v>
      </c>
      <c r="R776" s="33">
        <v>10.11</v>
      </c>
      <c r="S776" s="33">
        <v>116.05</v>
      </c>
      <c r="T776" s="33">
        <v>48.19</v>
      </c>
      <c r="U776" s="33">
        <v>13.51</v>
      </c>
      <c r="V776" s="56">
        <v>24.57</v>
      </c>
      <c r="W776" s="38">
        <v>24.57</v>
      </c>
      <c r="X776" s="36">
        <v>9.5299999999999994</v>
      </c>
      <c r="Y776" s="41">
        <v>34.1</v>
      </c>
      <c r="Z776" s="45">
        <v>75.900000000000006</v>
      </c>
      <c r="AA776" s="39">
        <v>489.1</v>
      </c>
      <c r="AB776" s="36">
        <v>184.45</v>
      </c>
      <c r="AC776" s="37">
        <v>13.81</v>
      </c>
      <c r="AD776" s="41">
        <v>27.63</v>
      </c>
      <c r="AE776" s="39">
        <v>159.65</v>
      </c>
      <c r="AG776" s="86">
        <v>2023</v>
      </c>
      <c r="AH776" s="86"/>
      <c r="AI776" s="87">
        <f t="shared" si="172"/>
        <v>260.88333333333333</v>
      </c>
      <c r="AJ776" s="88">
        <f t="shared" si="173"/>
        <v>389.06333333333333</v>
      </c>
      <c r="AK776" s="89">
        <f t="shared" si="174"/>
        <v>254.48571428571429</v>
      </c>
      <c r="AL776" s="90">
        <f t="shared" si="175"/>
        <v>189.64172413793102</v>
      </c>
      <c r="AN776" s="86">
        <v>2023</v>
      </c>
      <c r="AO776" s="91">
        <f t="shared" si="168"/>
        <v>4.0183990289401235E-2</v>
      </c>
      <c r="AP776" s="92">
        <f t="shared" si="169"/>
        <v>4.1098707151363552E-2</v>
      </c>
      <c r="AQ776" s="93">
        <f t="shared" si="170"/>
        <v>4.0288537105647282E-2</v>
      </c>
      <c r="AR776" s="94">
        <f t="shared" si="171"/>
        <v>3.6182565672838694E-2</v>
      </c>
      <c r="AS776" s="7">
        <f t="shared" si="176"/>
        <v>1.2118375280581236E-2</v>
      </c>
      <c r="AU776" s="86">
        <v>2023</v>
      </c>
      <c r="AV776" s="91">
        <f t="shared" si="177"/>
        <v>9.949157354117711E-3</v>
      </c>
      <c r="AW776" s="92">
        <f t="shared" si="178"/>
        <v>1.1149421304317748E-2</v>
      </c>
      <c r="AX776" s="93">
        <f t="shared" si="179"/>
        <v>1.0198960539634847E-2</v>
      </c>
      <c r="AY776" s="94">
        <f t="shared" si="180"/>
        <v>8.6178754433647742E-3</v>
      </c>
      <c r="AZ776" s="7">
        <f t="shared" si="181"/>
        <v>9.4934038639442591E-3</v>
      </c>
    </row>
    <row r="777" spans="1:52" x14ac:dyDescent="0.25">
      <c r="A777" s="7">
        <v>775</v>
      </c>
      <c r="B777" s="82">
        <v>6659.83</v>
      </c>
      <c r="C777" s="43">
        <v>738</v>
      </c>
      <c r="D777" s="35">
        <v>356.15</v>
      </c>
      <c r="E777" s="41">
        <v>1553</v>
      </c>
      <c r="F777" s="36">
        <v>115.38</v>
      </c>
      <c r="G777" s="39">
        <v>139.80000000000001</v>
      </c>
      <c r="H777" s="45">
        <v>173.3</v>
      </c>
      <c r="I777" s="36">
        <v>119</v>
      </c>
      <c r="J777" s="36">
        <v>57.6</v>
      </c>
      <c r="K777" s="46">
        <v>125.71</v>
      </c>
      <c r="L777" s="36">
        <v>92.27</v>
      </c>
      <c r="M777" s="47">
        <v>58.31</v>
      </c>
      <c r="N777" s="33">
        <v>731</v>
      </c>
      <c r="O777" s="47">
        <v>27.05</v>
      </c>
      <c r="P777" s="33">
        <v>97.08</v>
      </c>
      <c r="Q777" s="47">
        <v>50.42</v>
      </c>
      <c r="R777" s="33">
        <v>10.38</v>
      </c>
      <c r="S777" s="33">
        <v>113.95</v>
      </c>
      <c r="T777" s="33">
        <v>50.34</v>
      </c>
      <c r="U777" s="33">
        <v>13.25</v>
      </c>
      <c r="V777" s="56">
        <v>25.47</v>
      </c>
      <c r="W777" s="38">
        <v>25.47</v>
      </c>
      <c r="X777" s="36">
        <v>9.81</v>
      </c>
      <c r="Y777" s="41">
        <v>34.94</v>
      </c>
      <c r="Z777" s="45">
        <v>77.760000000000005</v>
      </c>
      <c r="AA777" s="39">
        <v>511</v>
      </c>
      <c r="AB777" s="36">
        <v>186.4</v>
      </c>
      <c r="AC777" s="37">
        <v>14.18</v>
      </c>
      <c r="AD777" s="41">
        <v>28.28</v>
      </c>
      <c r="AE777" s="39">
        <v>163.30000000000001</v>
      </c>
      <c r="AG777" s="86">
        <v>2023</v>
      </c>
      <c r="AH777" s="86"/>
      <c r="AI777" s="87">
        <f t="shared" si="172"/>
        <v>271.36666666666662</v>
      </c>
      <c r="AJ777" s="88">
        <f t="shared" si="173"/>
        <v>405.05333333333334</v>
      </c>
      <c r="AK777" s="89">
        <f t="shared" si="174"/>
        <v>264.73857142857145</v>
      </c>
      <c r="AL777" s="90">
        <f t="shared" si="175"/>
        <v>196.50344827586207</v>
      </c>
      <c r="AN777" s="86">
        <v>2023</v>
      </c>
      <c r="AO777" s="91">
        <f t="shared" si="168"/>
        <v>8.8686893502027825E-3</v>
      </c>
      <c r="AP777" s="92">
        <f t="shared" si="169"/>
        <v>1.226175976825964E-3</v>
      </c>
      <c r="AQ777" s="93">
        <f t="shared" si="170"/>
        <v>-1.5729803525850717E-3</v>
      </c>
      <c r="AR777" s="94">
        <f t="shared" si="171"/>
        <v>-2.7620819148561275E-3</v>
      </c>
      <c r="AS777" s="7">
        <f t="shared" si="176"/>
        <v>1.0842619105893099E-2</v>
      </c>
      <c r="AU777" s="86">
        <v>2023</v>
      </c>
      <c r="AV777" s="91">
        <f t="shared" si="177"/>
        <v>4.0183990289401235E-2</v>
      </c>
      <c r="AW777" s="92">
        <f t="shared" si="178"/>
        <v>4.1098707151363552E-2</v>
      </c>
      <c r="AX777" s="93">
        <f t="shared" si="179"/>
        <v>4.0288537105647282E-2</v>
      </c>
      <c r="AY777" s="94">
        <f t="shared" si="180"/>
        <v>3.6182565672838694E-2</v>
      </c>
      <c r="AZ777" s="7">
        <f t="shared" si="181"/>
        <v>1.2118375280581236E-2</v>
      </c>
    </row>
    <row r="778" spans="1:52" x14ac:dyDescent="0.25">
      <c r="A778" s="7">
        <v>776</v>
      </c>
      <c r="B778" s="82">
        <v>6732.04</v>
      </c>
      <c r="C778" s="43">
        <v>728.4</v>
      </c>
      <c r="D778" s="35">
        <v>354.05</v>
      </c>
      <c r="E778" s="41">
        <v>1548.5</v>
      </c>
      <c r="F778" s="36">
        <v>115.2</v>
      </c>
      <c r="G778" s="39">
        <v>139.62</v>
      </c>
      <c r="H778" s="45">
        <v>173.95</v>
      </c>
      <c r="I778" s="36">
        <v>118.8</v>
      </c>
      <c r="J778" s="36">
        <v>57.94</v>
      </c>
      <c r="K778" s="46">
        <v>125.09</v>
      </c>
      <c r="L778" s="36">
        <v>90.35</v>
      </c>
      <c r="M778" s="47">
        <v>58.61</v>
      </c>
      <c r="N778" s="33">
        <v>726</v>
      </c>
      <c r="O778" s="47">
        <v>26.75</v>
      </c>
      <c r="P778" s="33">
        <v>97.41</v>
      </c>
      <c r="Q778" s="47">
        <v>50.57</v>
      </c>
      <c r="R778" s="33">
        <v>10.4</v>
      </c>
      <c r="S778" s="33">
        <v>113.5</v>
      </c>
      <c r="T778" s="33">
        <v>51.37</v>
      </c>
      <c r="U778" s="33">
        <v>13.35</v>
      </c>
      <c r="V778" s="56">
        <v>25.44</v>
      </c>
      <c r="W778" s="38">
        <v>25.44</v>
      </c>
      <c r="X778" s="36">
        <v>9.9</v>
      </c>
      <c r="Y778" s="41">
        <v>35.1</v>
      </c>
      <c r="Z778" s="45">
        <v>78.400000000000006</v>
      </c>
      <c r="AA778" s="39">
        <v>518</v>
      </c>
      <c r="AB778" s="36">
        <v>184.3</v>
      </c>
      <c r="AC778" s="37">
        <v>14.34</v>
      </c>
      <c r="AD778" s="41">
        <v>28.38</v>
      </c>
      <c r="AE778" s="39">
        <v>163.69999999999999</v>
      </c>
      <c r="AG778" s="86">
        <v>2023</v>
      </c>
      <c r="AH778" s="86"/>
      <c r="AI778" s="87">
        <f t="shared" si="172"/>
        <v>273.77333333333331</v>
      </c>
      <c r="AJ778" s="88">
        <f t="shared" si="173"/>
        <v>405.54999999999995</v>
      </c>
      <c r="AK778" s="89">
        <f t="shared" si="174"/>
        <v>264.32214285714286</v>
      </c>
      <c r="AL778" s="90">
        <f t="shared" si="175"/>
        <v>195.96068965517244</v>
      </c>
      <c r="AN778" s="86">
        <v>2023</v>
      </c>
      <c r="AO778" s="91">
        <f t="shared" si="168"/>
        <v>1.683874738226275E-2</v>
      </c>
      <c r="AP778" s="92">
        <f t="shared" si="169"/>
        <v>2.3572925656516131E-2</v>
      </c>
      <c r="AQ778" s="93">
        <f t="shared" si="170"/>
        <v>2.285901132546608E-2</v>
      </c>
      <c r="AR778" s="94">
        <f t="shared" si="171"/>
        <v>2.0852176544908677E-2</v>
      </c>
      <c r="AS778" s="7">
        <f t="shared" si="176"/>
        <v>3.7759728106190804E-3</v>
      </c>
      <c r="AU778" s="86">
        <v>2023</v>
      </c>
      <c r="AV778" s="91">
        <f t="shared" si="177"/>
        <v>8.8686893502027825E-3</v>
      </c>
      <c r="AW778" s="92">
        <f t="shared" si="178"/>
        <v>1.226175976825964E-3</v>
      </c>
      <c r="AX778" s="93">
        <f t="shared" si="179"/>
        <v>-1.5729803525850717E-3</v>
      </c>
      <c r="AY778" s="94">
        <f t="shared" si="180"/>
        <v>-2.7620819148561275E-3</v>
      </c>
      <c r="AZ778" s="7">
        <f t="shared" si="181"/>
        <v>1.0842619105893099E-2</v>
      </c>
    </row>
    <row r="779" spans="1:52" x14ac:dyDescent="0.25">
      <c r="A779" s="7">
        <v>777</v>
      </c>
      <c r="B779" s="82">
        <v>6757.46</v>
      </c>
      <c r="C779" s="43">
        <v>748.8</v>
      </c>
      <c r="D779" s="35">
        <v>358.6</v>
      </c>
      <c r="E779" s="41">
        <v>1591.5</v>
      </c>
      <c r="F779" s="36">
        <v>116.54</v>
      </c>
      <c r="G779" s="39">
        <v>141.9</v>
      </c>
      <c r="H779" s="45">
        <v>176.1</v>
      </c>
      <c r="I779" s="36">
        <v>122.4</v>
      </c>
      <c r="J779" s="36">
        <v>58.68</v>
      </c>
      <c r="K779" s="46">
        <v>128.44</v>
      </c>
      <c r="L779" s="36">
        <v>91.12</v>
      </c>
      <c r="M779" s="47">
        <v>59.11</v>
      </c>
      <c r="N779" s="33">
        <v>742.5</v>
      </c>
      <c r="O779" s="47">
        <v>27.35</v>
      </c>
      <c r="P779" s="33">
        <v>98.48</v>
      </c>
      <c r="Q779" s="47">
        <v>49.65</v>
      </c>
      <c r="R779" s="33">
        <v>10.52</v>
      </c>
      <c r="S779" s="33">
        <v>115.95</v>
      </c>
      <c r="T779" s="33">
        <v>52.38</v>
      </c>
      <c r="U779" s="33">
        <v>12.95</v>
      </c>
      <c r="V779" s="56">
        <v>25.51</v>
      </c>
      <c r="W779" s="38">
        <v>25.51</v>
      </c>
      <c r="X779" s="36">
        <v>9.89</v>
      </c>
      <c r="Y779" s="41">
        <v>35.090000000000003</v>
      </c>
      <c r="Z779" s="45">
        <v>79.48</v>
      </c>
      <c r="AA779" s="39">
        <v>527.6</v>
      </c>
      <c r="AB779" s="36">
        <v>186.3</v>
      </c>
      <c r="AC779" s="37">
        <v>14.44</v>
      </c>
      <c r="AD779" s="41">
        <v>28.92</v>
      </c>
      <c r="AE779" s="39">
        <v>165.65</v>
      </c>
      <c r="AG779" s="86">
        <v>2023</v>
      </c>
      <c r="AH779" s="86"/>
      <c r="AI779" s="87">
        <f t="shared" si="172"/>
        <v>278.38333333333333</v>
      </c>
      <c r="AJ779" s="88">
        <f t="shared" si="173"/>
        <v>415.11000000000007</v>
      </c>
      <c r="AK779" s="89">
        <f t="shared" si="174"/>
        <v>270.36428571428576</v>
      </c>
      <c r="AL779" s="90">
        <f t="shared" si="175"/>
        <v>200.04689655172416</v>
      </c>
      <c r="AN779" s="86">
        <v>2023</v>
      </c>
      <c r="AO779" s="91">
        <f t="shared" si="168"/>
        <v>3.5562473807098805E-3</v>
      </c>
      <c r="AP779" s="92">
        <f t="shared" si="169"/>
        <v>9.1100350911002808E-3</v>
      </c>
      <c r="AQ779" s="93">
        <f t="shared" si="170"/>
        <v>9.1780930490606115E-3</v>
      </c>
      <c r="AR779" s="94">
        <f t="shared" si="171"/>
        <v>9.2426603417126336E-3</v>
      </c>
      <c r="AS779" s="7">
        <f t="shared" si="176"/>
        <v>1.3940149109280679E-2</v>
      </c>
      <c r="AU779" s="86">
        <v>2023</v>
      </c>
      <c r="AV779" s="91">
        <f t="shared" si="177"/>
        <v>1.683874738226275E-2</v>
      </c>
      <c r="AW779" s="92">
        <f t="shared" si="178"/>
        <v>2.3572925656516131E-2</v>
      </c>
      <c r="AX779" s="93">
        <f t="shared" si="179"/>
        <v>2.285901132546608E-2</v>
      </c>
      <c r="AY779" s="94">
        <f t="shared" si="180"/>
        <v>2.0852176544908677E-2</v>
      </c>
      <c r="AZ779" s="7">
        <f t="shared" si="181"/>
        <v>3.7759728106190804E-3</v>
      </c>
    </row>
    <row r="780" spans="1:52" x14ac:dyDescent="0.25">
      <c r="A780" s="7">
        <v>778</v>
      </c>
      <c r="B780" s="82">
        <v>6851.66</v>
      </c>
      <c r="C780" s="43">
        <v>759.6</v>
      </c>
      <c r="D780" s="35">
        <v>365.85</v>
      </c>
      <c r="E780" s="41">
        <v>1611</v>
      </c>
      <c r="F780" s="36">
        <v>117.5</v>
      </c>
      <c r="G780" s="39">
        <v>144.82</v>
      </c>
      <c r="H780" s="45">
        <v>175.85</v>
      </c>
      <c r="I780" s="36">
        <v>122.14</v>
      </c>
      <c r="J780" s="36">
        <v>58.32</v>
      </c>
      <c r="K780" s="46">
        <v>129.58000000000001</v>
      </c>
      <c r="L780" s="36">
        <v>90.44</v>
      </c>
      <c r="M780" s="47">
        <v>59.02</v>
      </c>
      <c r="N780" s="33">
        <v>752.5</v>
      </c>
      <c r="O780" s="47">
        <v>27.41</v>
      </c>
      <c r="P780" s="33">
        <v>99.75</v>
      </c>
      <c r="Q780" s="47">
        <v>49.14</v>
      </c>
      <c r="R780" s="33">
        <v>10.53</v>
      </c>
      <c r="S780" s="33">
        <v>114.6</v>
      </c>
      <c r="T780" s="33">
        <v>52.99</v>
      </c>
      <c r="U780" s="33">
        <v>13.16</v>
      </c>
      <c r="V780" s="56">
        <v>25.07</v>
      </c>
      <c r="W780" s="38">
        <v>25.07</v>
      </c>
      <c r="X780" s="36">
        <v>9.89</v>
      </c>
      <c r="Y780" s="41">
        <v>34.99</v>
      </c>
      <c r="Z780" s="45">
        <v>80.819999999999993</v>
      </c>
      <c r="AA780" s="39">
        <v>526.5</v>
      </c>
      <c r="AB780" s="36">
        <v>187.85</v>
      </c>
      <c r="AC780" s="37">
        <v>14.55</v>
      </c>
      <c r="AD780" s="41">
        <v>29.24</v>
      </c>
      <c r="AE780" s="39">
        <v>166.8</v>
      </c>
      <c r="AG780" s="86">
        <v>2023</v>
      </c>
      <c r="AH780" s="86"/>
      <c r="AI780" s="87">
        <f t="shared" si="172"/>
        <v>279.37333333333328</v>
      </c>
      <c r="AJ780" s="88">
        <f t="shared" si="173"/>
        <v>418.89166666666671</v>
      </c>
      <c r="AK780" s="89">
        <f t="shared" si="174"/>
        <v>272.84571428571428</v>
      </c>
      <c r="AL780" s="90">
        <f t="shared" si="175"/>
        <v>201.89586206896547</v>
      </c>
      <c r="AN780" s="86">
        <v>2023</v>
      </c>
      <c r="AO780" s="91">
        <f t="shared" si="168"/>
        <v>-7.087290602777508E-3</v>
      </c>
      <c r="AP780" s="92">
        <f t="shared" si="169"/>
        <v>-4.6034177492191887E-3</v>
      </c>
      <c r="AQ780" s="93">
        <f t="shared" si="170"/>
        <v>-5.5211736617242083E-3</v>
      </c>
      <c r="AR780" s="94">
        <f t="shared" si="171"/>
        <v>-5.8924197862329098E-3</v>
      </c>
      <c r="AS780" s="7">
        <f t="shared" si="176"/>
        <v>-8.538076903990353E-4</v>
      </c>
      <c r="AU780" s="86">
        <v>2023</v>
      </c>
      <c r="AV780" s="91">
        <f t="shared" si="177"/>
        <v>3.5562473807098805E-3</v>
      </c>
      <c r="AW780" s="92">
        <f t="shared" si="178"/>
        <v>9.1100350911002808E-3</v>
      </c>
      <c r="AX780" s="93">
        <f t="shared" si="179"/>
        <v>9.1780930490606115E-3</v>
      </c>
      <c r="AY780" s="94">
        <f t="shared" si="180"/>
        <v>9.2426603417126336E-3</v>
      </c>
      <c r="AZ780" s="7">
        <f t="shared" si="181"/>
        <v>1.3940149109280679E-2</v>
      </c>
    </row>
    <row r="781" spans="1:52" x14ac:dyDescent="0.25">
      <c r="A781" s="7">
        <v>779</v>
      </c>
      <c r="B781" s="82">
        <v>6845.81</v>
      </c>
      <c r="C781" s="43">
        <v>756.3</v>
      </c>
      <c r="D781" s="35">
        <v>364.35</v>
      </c>
      <c r="E781" s="41">
        <v>1606.5</v>
      </c>
      <c r="F781" s="36">
        <v>115.1</v>
      </c>
      <c r="G781" s="39">
        <v>144.28</v>
      </c>
      <c r="H781" s="45">
        <v>172.65</v>
      </c>
      <c r="I781" s="36">
        <v>121.84</v>
      </c>
      <c r="J781" s="36">
        <v>58.41</v>
      </c>
      <c r="K781" s="46">
        <v>128.82</v>
      </c>
      <c r="L781" s="36">
        <v>90.07</v>
      </c>
      <c r="M781" s="47">
        <v>58.35</v>
      </c>
      <c r="N781" s="33">
        <v>745</v>
      </c>
      <c r="O781" s="47">
        <v>27.45</v>
      </c>
      <c r="P781" s="33">
        <v>99.4</v>
      </c>
      <c r="Q781" s="47">
        <v>49.49</v>
      </c>
      <c r="R781" s="33">
        <v>10.48</v>
      </c>
      <c r="S781" s="33">
        <v>115.6</v>
      </c>
      <c r="T781" s="33">
        <v>51.72</v>
      </c>
      <c r="U781" s="33">
        <v>13.16</v>
      </c>
      <c r="V781" s="56">
        <v>24.55</v>
      </c>
      <c r="W781" s="38">
        <v>24.55</v>
      </c>
      <c r="X781" s="36">
        <v>9.89</v>
      </c>
      <c r="Y781" s="41">
        <v>34.39</v>
      </c>
      <c r="Z781" s="45">
        <v>79.36</v>
      </c>
      <c r="AA781" s="39">
        <v>524.29999999999995</v>
      </c>
      <c r="AB781" s="36">
        <v>187.5</v>
      </c>
      <c r="AC781" s="37">
        <v>14.66</v>
      </c>
      <c r="AD781" s="41">
        <v>28.71</v>
      </c>
      <c r="AE781" s="39">
        <v>163.6</v>
      </c>
      <c r="AG781" s="86">
        <v>2023</v>
      </c>
      <c r="AH781" s="86"/>
      <c r="AI781" s="87">
        <f t="shared" si="172"/>
        <v>277.39333333333332</v>
      </c>
      <c r="AJ781" s="88">
        <f t="shared" si="173"/>
        <v>416.96333333333337</v>
      </c>
      <c r="AK781" s="89">
        <f t="shared" si="174"/>
        <v>271.33928571428567</v>
      </c>
      <c r="AL781" s="90">
        <f t="shared" si="175"/>
        <v>200.70620689655175</v>
      </c>
      <c r="AN781" s="86">
        <v>2023</v>
      </c>
      <c r="AO781" s="91">
        <f t="shared" si="168"/>
        <v>2.5895839842341815E-2</v>
      </c>
      <c r="AP781" s="92">
        <f t="shared" si="169"/>
        <v>1.4497677653510737E-2</v>
      </c>
      <c r="AQ781" s="93">
        <f t="shared" si="170"/>
        <v>1.4999670944389788E-2</v>
      </c>
      <c r="AR781" s="94">
        <f t="shared" si="171"/>
        <v>1.3684438396833103E-2</v>
      </c>
      <c r="AS781" s="7">
        <f t="shared" si="176"/>
        <v>4.221560341288998E-3</v>
      </c>
      <c r="AU781" s="86">
        <v>2023</v>
      </c>
      <c r="AV781" s="91">
        <f t="shared" si="177"/>
        <v>-7.087290602777508E-3</v>
      </c>
      <c r="AW781" s="92">
        <f t="shared" si="178"/>
        <v>-4.6034177492191887E-3</v>
      </c>
      <c r="AX781" s="93">
        <f t="shared" si="179"/>
        <v>-5.5211736617242083E-3</v>
      </c>
      <c r="AY781" s="94">
        <f t="shared" si="180"/>
        <v>-5.8924197862329098E-3</v>
      </c>
      <c r="AZ781" s="7">
        <f t="shared" si="181"/>
        <v>-8.538076903990353E-4</v>
      </c>
    </row>
    <row r="782" spans="1:52" x14ac:dyDescent="0.25">
      <c r="A782" s="7">
        <v>780</v>
      </c>
      <c r="B782" s="82">
        <v>6874.71</v>
      </c>
      <c r="C782" s="43">
        <v>772.3</v>
      </c>
      <c r="D782" s="35">
        <v>367.7</v>
      </c>
      <c r="E782" s="41">
        <v>1620.5</v>
      </c>
      <c r="F782" s="36">
        <v>113.9</v>
      </c>
      <c r="G782" s="39">
        <v>146.78</v>
      </c>
      <c r="H782" s="45">
        <v>173.15</v>
      </c>
      <c r="I782" s="36">
        <v>123.1</v>
      </c>
      <c r="J782" s="36">
        <v>58.79</v>
      </c>
      <c r="K782" s="46">
        <v>131.36000000000001</v>
      </c>
      <c r="L782" s="36">
        <v>90.07</v>
      </c>
      <c r="M782" s="47">
        <v>58.6</v>
      </c>
      <c r="N782" s="33">
        <v>763</v>
      </c>
      <c r="O782" s="47">
        <v>27.33</v>
      </c>
      <c r="P782" s="33">
        <v>99.68</v>
      </c>
      <c r="Q782" s="47">
        <v>49.78</v>
      </c>
      <c r="R782" s="33">
        <v>10.43</v>
      </c>
      <c r="S782" s="33">
        <v>113.5</v>
      </c>
      <c r="T782" s="33">
        <v>52.04</v>
      </c>
      <c r="U782" s="33">
        <v>13.3</v>
      </c>
      <c r="V782" s="56">
        <v>24.26</v>
      </c>
      <c r="W782" s="38">
        <v>24.26</v>
      </c>
      <c r="X782" s="36">
        <v>9.7899999999999991</v>
      </c>
      <c r="Y782" s="41">
        <v>34.97</v>
      </c>
      <c r="Z782" s="45">
        <v>80.900000000000006</v>
      </c>
      <c r="AA782" s="39">
        <v>543.4</v>
      </c>
      <c r="AB782" s="36">
        <v>190.2</v>
      </c>
      <c r="AC782" s="37">
        <v>14.64</v>
      </c>
      <c r="AD782" s="41">
        <v>28.85</v>
      </c>
      <c r="AE782" s="39">
        <v>163.55000000000001</v>
      </c>
      <c r="AG782" s="86">
        <v>2023</v>
      </c>
      <c r="AH782" s="86"/>
      <c r="AI782" s="87">
        <f t="shared" si="172"/>
        <v>284.57666666666665</v>
      </c>
      <c r="AJ782" s="88">
        <f t="shared" si="173"/>
        <v>423.00833333333338</v>
      </c>
      <c r="AK782" s="89">
        <f t="shared" si="174"/>
        <v>275.40928571428572</v>
      </c>
      <c r="AL782" s="90">
        <f t="shared" si="175"/>
        <v>203.45275862068965</v>
      </c>
      <c r="AN782" s="86">
        <v>2023</v>
      </c>
      <c r="AO782" s="91">
        <f t="shared" si="168"/>
        <v>1.9069260773312439E-2</v>
      </c>
      <c r="AP782" s="92">
        <f t="shared" si="169"/>
        <v>4.6137782943596779E-3</v>
      </c>
      <c r="AQ782" s="93">
        <f t="shared" si="170"/>
        <v>3.0214771262510542E-3</v>
      </c>
      <c r="AR782" s="94">
        <f t="shared" si="171"/>
        <v>3.4829741039605149E-3</v>
      </c>
      <c r="AS782" s="7">
        <f t="shared" si="176"/>
        <v>1.0413530170727223E-2</v>
      </c>
      <c r="AU782" s="86">
        <v>2023</v>
      </c>
      <c r="AV782" s="91">
        <f t="shared" si="177"/>
        <v>2.5895839842341815E-2</v>
      </c>
      <c r="AW782" s="92">
        <f t="shared" si="178"/>
        <v>1.4497677653510737E-2</v>
      </c>
      <c r="AX782" s="93">
        <f t="shared" si="179"/>
        <v>1.4999670944389788E-2</v>
      </c>
      <c r="AY782" s="94">
        <f t="shared" si="180"/>
        <v>1.3684438396833103E-2</v>
      </c>
      <c r="AZ782" s="7">
        <f t="shared" si="181"/>
        <v>4.221560341288998E-3</v>
      </c>
    </row>
    <row r="783" spans="1:52" x14ac:dyDescent="0.25">
      <c r="A783" s="7">
        <v>781</v>
      </c>
      <c r="B783" s="82">
        <v>6946.3</v>
      </c>
      <c r="C783" s="43">
        <v>773.7</v>
      </c>
      <c r="D783" s="35">
        <v>367.15</v>
      </c>
      <c r="E783" s="41">
        <v>1615.5</v>
      </c>
      <c r="F783" s="36">
        <v>116.24</v>
      </c>
      <c r="G783" s="39">
        <v>147.06</v>
      </c>
      <c r="H783" s="45">
        <v>170.45</v>
      </c>
      <c r="I783" s="36">
        <v>125.24</v>
      </c>
      <c r="J783" s="36">
        <v>59.45</v>
      </c>
      <c r="K783" s="46">
        <v>130.41999999999999</v>
      </c>
      <c r="L783" s="36">
        <v>90.3</v>
      </c>
      <c r="M783" s="47">
        <v>59.68</v>
      </c>
      <c r="N783" s="33">
        <v>762.5</v>
      </c>
      <c r="O783" s="47">
        <v>27.81</v>
      </c>
      <c r="P783" s="33">
        <v>101.04</v>
      </c>
      <c r="Q783" s="47">
        <v>49.36</v>
      </c>
      <c r="R783" s="33">
        <v>10.52</v>
      </c>
      <c r="S783" s="33">
        <v>113.85</v>
      </c>
      <c r="T783" s="33">
        <v>52.7</v>
      </c>
      <c r="U783" s="33">
        <v>13.43</v>
      </c>
      <c r="V783" s="56">
        <v>24.84</v>
      </c>
      <c r="W783" s="38">
        <v>24.84</v>
      </c>
      <c r="X783" s="36">
        <v>9.91</v>
      </c>
      <c r="Y783" s="41">
        <v>34.950000000000003</v>
      </c>
      <c r="Z783" s="45">
        <v>81.36</v>
      </c>
      <c r="AA783" s="39">
        <v>554</v>
      </c>
      <c r="AB783" s="36">
        <v>191.35</v>
      </c>
      <c r="AC783" s="37">
        <v>14.78</v>
      </c>
      <c r="AD783" s="41">
        <v>29.3</v>
      </c>
      <c r="AE783" s="39">
        <v>168.95</v>
      </c>
      <c r="AG783" s="86">
        <v>2023</v>
      </c>
      <c r="AH783" s="86"/>
      <c r="AI783" s="87">
        <f t="shared" si="172"/>
        <v>290.00333333333333</v>
      </c>
      <c r="AJ783" s="88">
        <f t="shared" si="173"/>
        <v>424.96</v>
      </c>
      <c r="AK783" s="89">
        <f t="shared" si="174"/>
        <v>276.24142857142857</v>
      </c>
      <c r="AL783" s="90">
        <f t="shared" si="175"/>
        <v>204.16137931034484</v>
      </c>
      <c r="AN783" s="86">
        <v>2023</v>
      </c>
      <c r="AO783" s="91">
        <f t="shared" si="168"/>
        <v>1.4792933414558524E-2</v>
      </c>
      <c r="AP783" s="92">
        <f t="shared" si="169"/>
        <v>1.9229260793172727E-2</v>
      </c>
      <c r="AQ783" s="93">
        <f t="shared" si="170"/>
        <v>1.641938469971916E-2</v>
      </c>
      <c r="AR783" s="94">
        <f t="shared" si="171"/>
        <v>1.4680746130512004E-2</v>
      </c>
      <c r="AS783" s="7">
        <f t="shared" si="176"/>
        <v>4.5434259965736424E-3</v>
      </c>
      <c r="AU783" s="86">
        <v>2023</v>
      </c>
      <c r="AV783" s="91">
        <f t="shared" si="177"/>
        <v>1.9069260773312439E-2</v>
      </c>
      <c r="AW783" s="92">
        <f t="shared" si="178"/>
        <v>4.6137782943596779E-3</v>
      </c>
      <c r="AX783" s="93">
        <f t="shared" si="179"/>
        <v>3.0214771262510542E-3</v>
      </c>
      <c r="AY783" s="94">
        <f t="shared" si="180"/>
        <v>3.4829741039605149E-3</v>
      </c>
      <c r="AZ783" s="7">
        <f t="shared" si="181"/>
        <v>1.0413530170727223E-2</v>
      </c>
    </row>
    <row r="784" spans="1:52" x14ac:dyDescent="0.25">
      <c r="A784" s="7">
        <v>782</v>
      </c>
      <c r="B784" s="82">
        <v>6977.86</v>
      </c>
      <c r="C784" s="43">
        <v>785.3</v>
      </c>
      <c r="D784" s="35">
        <v>373.9</v>
      </c>
      <c r="E784" s="41">
        <v>1651</v>
      </c>
      <c r="F784" s="36">
        <v>116.84</v>
      </c>
      <c r="G784" s="39">
        <v>148.38</v>
      </c>
      <c r="H784" s="45">
        <v>173.85</v>
      </c>
      <c r="I784" s="36">
        <v>126.54</v>
      </c>
      <c r="J784" s="36">
        <v>59.73</v>
      </c>
      <c r="K784" s="46">
        <v>129.27000000000001</v>
      </c>
      <c r="L784" s="36">
        <v>91.18</v>
      </c>
      <c r="M784" s="47">
        <v>59.86</v>
      </c>
      <c r="N784" s="33">
        <v>774.5</v>
      </c>
      <c r="O784" s="47">
        <v>27.81</v>
      </c>
      <c r="P784" s="33">
        <v>101.38</v>
      </c>
      <c r="Q784" s="47">
        <v>49.72</v>
      </c>
      <c r="R784" s="33">
        <v>10.49</v>
      </c>
      <c r="S784" s="33">
        <v>112.85</v>
      </c>
      <c r="T784" s="33">
        <v>53.25</v>
      </c>
      <c r="U784" s="33">
        <v>13.32</v>
      </c>
      <c r="V784" s="56">
        <v>24.7</v>
      </c>
      <c r="W784" s="38">
        <v>24.7</v>
      </c>
      <c r="X784" s="36">
        <v>9.92</v>
      </c>
      <c r="Y784" s="41">
        <v>35.6</v>
      </c>
      <c r="Z784" s="45">
        <v>81.58</v>
      </c>
      <c r="AA784" s="39">
        <v>563.6</v>
      </c>
      <c r="AB784" s="36">
        <v>193.9</v>
      </c>
      <c r="AC784" s="37">
        <v>14.22</v>
      </c>
      <c r="AD784" s="41">
        <v>29.31</v>
      </c>
      <c r="AE784" s="39">
        <v>170.9</v>
      </c>
      <c r="AG784" s="86">
        <v>2023</v>
      </c>
      <c r="AH784" s="86"/>
      <c r="AI784" s="87">
        <f t="shared" si="172"/>
        <v>294.29333333333335</v>
      </c>
      <c r="AJ784" s="88">
        <f t="shared" si="173"/>
        <v>433.13166666666666</v>
      </c>
      <c r="AK784" s="89">
        <f t="shared" si="174"/>
        <v>280.77714285714285</v>
      </c>
      <c r="AL784" s="90">
        <f t="shared" si="175"/>
        <v>207.15862068965518</v>
      </c>
      <c r="AN784" s="86">
        <v>2023</v>
      </c>
      <c r="AO784" s="91">
        <f t="shared" si="168"/>
        <v>-2.4805183037332982E-3</v>
      </c>
      <c r="AP784" s="92">
        <f t="shared" si="169"/>
        <v>-9.1658040857476603E-3</v>
      </c>
      <c r="AQ784" s="93">
        <f t="shared" si="170"/>
        <v>-3.5106642787364984E-3</v>
      </c>
      <c r="AR784" s="94">
        <f t="shared" si="171"/>
        <v>-6.3586124242624004E-4</v>
      </c>
      <c r="AS784" s="7">
        <f t="shared" si="176"/>
        <v>5.5117184924891064E-3</v>
      </c>
      <c r="AU784" s="86">
        <v>2023</v>
      </c>
      <c r="AV784" s="91">
        <f t="shared" si="177"/>
        <v>1.4792933414558524E-2</v>
      </c>
      <c r="AW784" s="92">
        <f t="shared" si="178"/>
        <v>1.9229260793172727E-2</v>
      </c>
      <c r="AX784" s="93">
        <f t="shared" si="179"/>
        <v>1.641938469971916E-2</v>
      </c>
      <c r="AY784" s="94">
        <f t="shared" si="180"/>
        <v>1.4680746130512004E-2</v>
      </c>
      <c r="AZ784" s="7">
        <f t="shared" si="181"/>
        <v>4.5434259965736424E-3</v>
      </c>
    </row>
    <row r="785" spans="1:52" x14ac:dyDescent="0.25">
      <c r="A785" s="7">
        <v>783</v>
      </c>
      <c r="B785" s="82">
        <v>7016.32</v>
      </c>
      <c r="C785" s="43">
        <v>792.7</v>
      </c>
      <c r="D785" s="35">
        <v>377.45</v>
      </c>
      <c r="E785" s="41">
        <v>1629</v>
      </c>
      <c r="F785" s="36">
        <v>115.32</v>
      </c>
      <c r="G785" s="39">
        <v>147.34</v>
      </c>
      <c r="H785" s="45">
        <v>173.75</v>
      </c>
      <c r="I785" s="36">
        <v>126.7</v>
      </c>
      <c r="J785" s="36">
        <v>59.38</v>
      </c>
      <c r="K785" s="46">
        <v>131.11000000000001</v>
      </c>
      <c r="L785" s="36">
        <v>91.85</v>
      </c>
      <c r="M785" s="47">
        <v>59.56</v>
      </c>
      <c r="N785" s="33">
        <v>777.5</v>
      </c>
      <c r="O785" s="47">
        <v>28.05</v>
      </c>
      <c r="P785" s="33">
        <v>101.1</v>
      </c>
      <c r="Q785" s="47">
        <v>50.13</v>
      </c>
      <c r="R785" s="33">
        <v>10.61</v>
      </c>
      <c r="S785" s="33">
        <v>115.65</v>
      </c>
      <c r="T785" s="33">
        <v>53.94</v>
      </c>
      <c r="U785" s="33">
        <v>13.19</v>
      </c>
      <c r="V785" s="56">
        <v>24.79</v>
      </c>
      <c r="W785" s="38">
        <v>24.79</v>
      </c>
      <c r="X785" s="36">
        <v>9.6999999999999993</v>
      </c>
      <c r="Y785" s="41">
        <v>35.53</v>
      </c>
      <c r="Z785" s="45">
        <v>82.02</v>
      </c>
      <c r="AA785" s="39">
        <v>560.6</v>
      </c>
      <c r="AB785" s="36">
        <v>195.2</v>
      </c>
      <c r="AC785" s="37">
        <v>14.32</v>
      </c>
      <c r="AD785" s="41">
        <v>29.75</v>
      </c>
      <c r="AE785" s="39">
        <v>172.75</v>
      </c>
      <c r="AG785" s="86">
        <v>2023</v>
      </c>
      <c r="AH785" s="86"/>
      <c r="AI785" s="87">
        <f t="shared" si="172"/>
        <v>293.56333333333333</v>
      </c>
      <c r="AJ785" s="88">
        <f t="shared" si="173"/>
        <v>429.16166666666663</v>
      </c>
      <c r="AK785" s="89">
        <f t="shared" si="174"/>
        <v>279.79142857142858</v>
      </c>
      <c r="AL785" s="90">
        <f t="shared" si="175"/>
        <v>207.02689655172415</v>
      </c>
      <c r="AN785" s="86">
        <v>2023</v>
      </c>
      <c r="AO785" s="91">
        <f t="shared" si="168"/>
        <v>-7.0172251302955714E-3</v>
      </c>
      <c r="AP785" s="92">
        <f t="shared" si="169"/>
        <v>8.9010745756261094E-3</v>
      </c>
      <c r="AQ785" s="93">
        <f t="shared" si="170"/>
        <v>7.9625639506979828E-3</v>
      </c>
      <c r="AR785" s="94">
        <f t="shared" si="171"/>
        <v>7.8817011949138503E-3</v>
      </c>
      <c r="AS785" s="7">
        <f t="shared" si="176"/>
        <v>6.4136185350725165E-4</v>
      </c>
      <c r="AU785" s="86">
        <v>2023</v>
      </c>
      <c r="AV785" s="91">
        <f t="shared" si="177"/>
        <v>-2.4805183037332982E-3</v>
      </c>
      <c r="AW785" s="92">
        <f t="shared" si="178"/>
        <v>-9.1658040857476603E-3</v>
      </c>
      <c r="AX785" s="93">
        <f t="shared" si="179"/>
        <v>-3.5106642787364984E-3</v>
      </c>
      <c r="AY785" s="94">
        <f t="shared" si="180"/>
        <v>-6.3586124242624004E-4</v>
      </c>
      <c r="AZ785" s="7">
        <f t="shared" si="181"/>
        <v>5.5117184924891064E-3</v>
      </c>
    </row>
    <row r="786" spans="1:52" x14ac:dyDescent="0.25">
      <c r="A786" s="7">
        <v>784</v>
      </c>
      <c r="B786" s="82">
        <v>7020.82</v>
      </c>
      <c r="C786" s="43">
        <v>797.4</v>
      </c>
      <c r="D786" s="35">
        <v>387</v>
      </c>
      <c r="E786" s="41">
        <v>1658</v>
      </c>
      <c r="F786" s="36">
        <v>116.32</v>
      </c>
      <c r="G786" s="39">
        <v>148.16</v>
      </c>
      <c r="H786" s="45">
        <v>176.75</v>
      </c>
      <c r="I786" s="36">
        <v>127.98</v>
      </c>
      <c r="J786" s="36">
        <v>59.6</v>
      </c>
      <c r="K786" s="46">
        <v>131.53</v>
      </c>
      <c r="L786" s="36">
        <v>91.9</v>
      </c>
      <c r="M786" s="47">
        <v>59.49</v>
      </c>
      <c r="N786" s="33">
        <v>778</v>
      </c>
      <c r="O786" s="47">
        <v>28.06</v>
      </c>
      <c r="P786" s="33">
        <v>102.88</v>
      </c>
      <c r="Q786" s="47">
        <v>50.08</v>
      </c>
      <c r="R786" s="33">
        <v>10.57</v>
      </c>
      <c r="S786" s="33">
        <v>116.95</v>
      </c>
      <c r="T786" s="33">
        <v>53.8</v>
      </c>
      <c r="U786" s="33">
        <v>12.47</v>
      </c>
      <c r="V786" s="56">
        <v>24.57</v>
      </c>
      <c r="W786" s="38">
        <v>24.57</v>
      </c>
      <c r="X786" s="36">
        <v>9.68</v>
      </c>
      <c r="Y786" s="41">
        <v>35.840000000000003</v>
      </c>
      <c r="Z786" s="45">
        <v>82.5</v>
      </c>
      <c r="AA786" s="39">
        <v>555.1</v>
      </c>
      <c r="AB786" s="36">
        <v>196.75</v>
      </c>
      <c r="AC786" s="37">
        <v>14.36</v>
      </c>
      <c r="AD786" s="41">
        <v>29.54</v>
      </c>
      <c r="AE786" s="39">
        <v>171.25</v>
      </c>
      <c r="AG786" s="86">
        <v>2023</v>
      </c>
      <c r="AH786" s="86"/>
      <c r="AI786" s="87">
        <f t="shared" si="172"/>
        <v>291.50333333333333</v>
      </c>
      <c r="AJ786" s="88">
        <f t="shared" si="173"/>
        <v>432.98166666666663</v>
      </c>
      <c r="AK786" s="89">
        <f t="shared" si="174"/>
        <v>282.01928571428573</v>
      </c>
      <c r="AL786" s="90">
        <f t="shared" si="175"/>
        <v>208.65862068965518</v>
      </c>
      <c r="AN786" s="86">
        <v>2023</v>
      </c>
      <c r="AO786" s="91">
        <f t="shared" si="168"/>
        <v>-7.0553795839954324E-3</v>
      </c>
      <c r="AP786" s="92">
        <f t="shared" si="169"/>
        <v>-9.7001797612668533E-4</v>
      </c>
      <c r="AQ786" s="93">
        <f t="shared" si="170"/>
        <v>2.2034967213494311E-4</v>
      </c>
      <c r="AR786" s="94">
        <f t="shared" si="171"/>
        <v>5.3543983738473314E-4</v>
      </c>
      <c r="AS786" s="7">
        <f t="shared" si="176"/>
        <v>7.353841858928175E-3</v>
      </c>
      <c r="AU786" s="86">
        <v>2023</v>
      </c>
      <c r="AV786" s="91">
        <f t="shared" si="177"/>
        <v>-7.0172251302955714E-3</v>
      </c>
      <c r="AW786" s="92">
        <f t="shared" si="178"/>
        <v>8.9010745756261094E-3</v>
      </c>
      <c r="AX786" s="93">
        <f t="shared" si="179"/>
        <v>7.9625639506979828E-3</v>
      </c>
      <c r="AY786" s="94">
        <f t="shared" si="180"/>
        <v>7.8817011949138503E-3</v>
      </c>
      <c r="AZ786" s="7">
        <f t="shared" si="181"/>
        <v>6.4136185350725165E-4</v>
      </c>
    </row>
    <row r="787" spans="1:52" x14ac:dyDescent="0.25">
      <c r="A787" s="7">
        <v>785</v>
      </c>
      <c r="B787" s="82">
        <v>7072.45</v>
      </c>
      <c r="C787" s="43">
        <v>801.9</v>
      </c>
      <c r="D787" s="35">
        <v>383.6</v>
      </c>
      <c r="E787" s="41">
        <v>1662</v>
      </c>
      <c r="F787" s="36">
        <v>118.54</v>
      </c>
      <c r="G787" s="39">
        <v>148.34</v>
      </c>
      <c r="H787" s="45">
        <v>175.65</v>
      </c>
      <c r="I787" s="36">
        <v>129.30000000000001</v>
      </c>
      <c r="J787" s="36">
        <v>59.6</v>
      </c>
      <c r="K787" s="46">
        <v>131.19999999999999</v>
      </c>
      <c r="L787" s="36">
        <v>91.33</v>
      </c>
      <c r="M787" s="47">
        <v>59.64</v>
      </c>
      <c r="N787" s="33">
        <v>785.5</v>
      </c>
      <c r="O787" s="47">
        <v>28.26</v>
      </c>
      <c r="P787" s="33">
        <v>103.88</v>
      </c>
      <c r="Q787" s="47">
        <v>49.98</v>
      </c>
      <c r="R787" s="33">
        <v>10.6</v>
      </c>
      <c r="S787" s="33">
        <v>116.15</v>
      </c>
      <c r="T787" s="33">
        <v>54.5</v>
      </c>
      <c r="U787" s="33">
        <v>12.53</v>
      </c>
      <c r="V787" s="56">
        <v>24.74</v>
      </c>
      <c r="W787" s="38">
        <v>24.74</v>
      </c>
      <c r="X787" s="36">
        <v>9.6199999999999992</v>
      </c>
      <c r="Y787" s="41">
        <v>35.58</v>
      </c>
      <c r="Z787" s="45">
        <v>82.4</v>
      </c>
      <c r="AA787" s="39">
        <v>543.70000000000005</v>
      </c>
      <c r="AB787" s="36">
        <v>191.05</v>
      </c>
      <c r="AC787" s="37">
        <v>14.26</v>
      </c>
      <c r="AD787" s="41">
        <v>29.45</v>
      </c>
      <c r="AE787" s="39">
        <v>176.3</v>
      </c>
      <c r="AG787" s="86">
        <v>2023</v>
      </c>
      <c r="AH787" s="86"/>
      <c r="AI787" s="87">
        <f t="shared" si="172"/>
        <v>289.44666666666672</v>
      </c>
      <c r="AJ787" s="88">
        <f t="shared" si="173"/>
        <v>432.56166666666667</v>
      </c>
      <c r="AK787" s="89">
        <f t="shared" si="174"/>
        <v>282.0814285714286</v>
      </c>
      <c r="AL787" s="90">
        <f t="shared" si="175"/>
        <v>208.77034482758617</v>
      </c>
      <c r="AN787" s="86">
        <v>2023</v>
      </c>
      <c r="AO787" s="91">
        <f t="shared" si="168"/>
        <v>-2.6901904783840507E-2</v>
      </c>
      <c r="AP787" s="92">
        <f t="shared" si="169"/>
        <v>-2.7814916562956406E-2</v>
      </c>
      <c r="AQ787" s="93">
        <f t="shared" si="170"/>
        <v>-2.6588067275406795E-2</v>
      </c>
      <c r="AR787" s="94">
        <f t="shared" si="171"/>
        <v>-2.279521797586518E-2</v>
      </c>
      <c r="AS787" s="7">
        <f t="shared" si="176"/>
        <v>-1.7774604274332098E-2</v>
      </c>
      <c r="AU787" s="86">
        <v>2023</v>
      </c>
      <c r="AV787" s="91">
        <f t="shared" si="177"/>
        <v>-7.0553795839954324E-3</v>
      </c>
      <c r="AW787" s="92">
        <f t="shared" si="178"/>
        <v>-9.7001797612668533E-4</v>
      </c>
      <c r="AX787" s="93">
        <f t="shared" si="179"/>
        <v>2.2034967213494311E-4</v>
      </c>
      <c r="AY787" s="94">
        <f t="shared" si="180"/>
        <v>5.3543983738473314E-4</v>
      </c>
      <c r="AZ787" s="7">
        <f t="shared" si="181"/>
        <v>7.353841858928175E-3</v>
      </c>
    </row>
    <row r="788" spans="1:52" x14ac:dyDescent="0.25">
      <c r="A788" s="7">
        <v>786</v>
      </c>
      <c r="B788" s="82">
        <v>6946.74</v>
      </c>
      <c r="C788" s="43">
        <v>776.6</v>
      </c>
      <c r="D788" s="35">
        <v>376.6</v>
      </c>
      <c r="E788" s="41">
        <v>1614.5</v>
      </c>
      <c r="F788" s="36">
        <v>116.92</v>
      </c>
      <c r="G788" s="39">
        <v>142.97999999999999</v>
      </c>
      <c r="H788" s="45">
        <v>170.95</v>
      </c>
      <c r="I788" s="36">
        <v>127.22</v>
      </c>
      <c r="J788" s="36">
        <v>58.34</v>
      </c>
      <c r="K788" s="46">
        <v>131.63999999999999</v>
      </c>
      <c r="L788" s="36">
        <v>91.25</v>
      </c>
      <c r="M788" s="47">
        <v>58.9</v>
      </c>
      <c r="N788" s="33">
        <v>765.5</v>
      </c>
      <c r="O788" s="47">
        <v>27.88</v>
      </c>
      <c r="P788" s="33">
        <v>102.38</v>
      </c>
      <c r="Q788" s="47">
        <v>50.21</v>
      </c>
      <c r="R788" s="33">
        <v>10.43</v>
      </c>
      <c r="S788" s="33">
        <v>118</v>
      </c>
      <c r="T788" s="33">
        <v>53.08</v>
      </c>
      <c r="U788" s="33">
        <v>12.47</v>
      </c>
      <c r="V788" s="56">
        <v>24.22</v>
      </c>
      <c r="W788" s="38">
        <v>24.22</v>
      </c>
      <c r="X788" s="36">
        <v>9.57</v>
      </c>
      <c r="Y788" s="41">
        <v>34.840000000000003</v>
      </c>
      <c r="Z788" s="45">
        <v>80.56</v>
      </c>
      <c r="AA788" s="39">
        <v>530</v>
      </c>
      <c r="AB788" s="36">
        <v>192.3</v>
      </c>
      <c r="AC788" s="37">
        <v>13.91</v>
      </c>
      <c r="AD788" s="41">
        <v>28.86</v>
      </c>
      <c r="AE788" s="39">
        <v>172</v>
      </c>
      <c r="AG788" s="86">
        <v>2023</v>
      </c>
      <c r="AH788" s="86"/>
      <c r="AI788" s="87">
        <f t="shared" si="172"/>
        <v>281.66000000000003</v>
      </c>
      <c r="AJ788" s="88">
        <f t="shared" si="173"/>
        <v>420.53</v>
      </c>
      <c r="AK788" s="89">
        <f t="shared" si="174"/>
        <v>274.5814285714286</v>
      </c>
      <c r="AL788" s="90">
        <f t="shared" si="175"/>
        <v>204.01137931034481</v>
      </c>
      <c r="AN788" s="86">
        <v>2023</v>
      </c>
      <c r="AO788" s="91">
        <f t="shared" si="168"/>
        <v>1.0177755686523939E-3</v>
      </c>
      <c r="AP788" s="92">
        <f t="shared" si="169"/>
        <v>5.2473466023035369E-3</v>
      </c>
      <c r="AQ788" s="93">
        <f t="shared" si="170"/>
        <v>6.4929997346609E-3</v>
      </c>
      <c r="AR788" s="94">
        <f t="shared" si="171"/>
        <v>7.1801268691909954E-3</v>
      </c>
      <c r="AS788" s="7">
        <f t="shared" si="176"/>
        <v>2.6933496863276929E-3</v>
      </c>
      <c r="AU788" s="86">
        <v>2023</v>
      </c>
      <c r="AV788" s="91">
        <f t="shared" si="177"/>
        <v>-2.6901904783840507E-2</v>
      </c>
      <c r="AW788" s="92">
        <f t="shared" si="178"/>
        <v>-2.7814916562956406E-2</v>
      </c>
      <c r="AX788" s="93">
        <f t="shared" si="179"/>
        <v>-2.6588067275406795E-2</v>
      </c>
      <c r="AY788" s="94">
        <f t="shared" si="180"/>
        <v>-2.279521797586518E-2</v>
      </c>
      <c r="AZ788" s="7">
        <f t="shared" si="181"/>
        <v>-1.7774604274332098E-2</v>
      </c>
    </row>
    <row r="789" spans="1:52" x14ac:dyDescent="0.25">
      <c r="A789" s="7">
        <v>787</v>
      </c>
      <c r="B789" s="82">
        <v>6965.45</v>
      </c>
      <c r="C789" s="43">
        <v>782.8</v>
      </c>
      <c r="D789" s="35">
        <v>380.4</v>
      </c>
      <c r="E789" s="41">
        <v>1628</v>
      </c>
      <c r="F789" s="36">
        <v>118.92</v>
      </c>
      <c r="G789" s="39">
        <v>143.44</v>
      </c>
      <c r="H789" s="45">
        <v>174.45</v>
      </c>
      <c r="I789" s="36">
        <v>129.41999999999999</v>
      </c>
      <c r="J789" s="36">
        <v>58.85</v>
      </c>
      <c r="K789" s="46">
        <v>131.66999999999999</v>
      </c>
      <c r="L789" s="36">
        <v>90.73</v>
      </c>
      <c r="M789" s="47">
        <v>59.65</v>
      </c>
      <c r="N789" s="33">
        <v>772</v>
      </c>
      <c r="O789" s="47">
        <v>28.26</v>
      </c>
      <c r="P789" s="33">
        <v>103.68</v>
      </c>
      <c r="Q789" s="47">
        <v>50.35</v>
      </c>
      <c r="R789" s="33">
        <v>10.51</v>
      </c>
      <c r="S789" s="33">
        <v>120.25</v>
      </c>
      <c r="T789" s="33">
        <v>52.82</v>
      </c>
      <c r="U789" s="33">
        <v>12.52</v>
      </c>
      <c r="V789" s="56">
        <v>24.48</v>
      </c>
      <c r="W789" s="38">
        <v>24.48</v>
      </c>
      <c r="X789" s="36">
        <v>9.6199999999999992</v>
      </c>
      <c r="Y789" s="41">
        <v>34.29</v>
      </c>
      <c r="Z789" s="45">
        <v>81.02</v>
      </c>
      <c r="AA789" s="39">
        <v>531.6</v>
      </c>
      <c r="AB789" s="36">
        <v>191.5</v>
      </c>
      <c r="AC789" s="37">
        <v>14.01</v>
      </c>
      <c r="AD789" s="41">
        <v>28.29</v>
      </c>
      <c r="AE789" s="39">
        <v>170.8</v>
      </c>
      <c r="AG789" s="86">
        <v>2023</v>
      </c>
      <c r="AH789" s="86"/>
      <c r="AI789" s="87">
        <f t="shared" si="172"/>
        <v>281.94666666666666</v>
      </c>
      <c r="AJ789" s="88">
        <f t="shared" si="173"/>
        <v>422.73666666666668</v>
      </c>
      <c r="AK789" s="89">
        <f t="shared" si="174"/>
        <v>276.3642857142857</v>
      </c>
      <c r="AL789" s="90">
        <f t="shared" si="175"/>
        <v>205.47620689655173</v>
      </c>
      <c r="AN789" s="86">
        <v>2023</v>
      </c>
      <c r="AO789" s="91">
        <f t="shared" si="168"/>
        <v>1.2520098363756844E-2</v>
      </c>
      <c r="AP789" s="92">
        <f t="shared" si="169"/>
        <v>1.0353174947366891E-2</v>
      </c>
      <c r="AQ789" s="93">
        <f t="shared" si="170"/>
        <v>8.0871520508645923E-3</v>
      </c>
      <c r="AR789" s="94">
        <f t="shared" si="171"/>
        <v>8.3456260562091988E-3</v>
      </c>
      <c r="AS789" s="7">
        <f t="shared" si="176"/>
        <v>3.3106260184195425E-3</v>
      </c>
      <c r="AU789" s="86">
        <v>2023</v>
      </c>
      <c r="AV789" s="91">
        <f t="shared" si="177"/>
        <v>1.0177755686523939E-3</v>
      </c>
      <c r="AW789" s="92">
        <f t="shared" si="178"/>
        <v>5.2473466023035369E-3</v>
      </c>
      <c r="AX789" s="93">
        <f t="shared" si="179"/>
        <v>6.4929997346609E-3</v>
      </c>
      <c r="AY789" s="94">
        <f t="shared" si="180"/>
        <v>7.1801268691909954E-3</v>
      </c>
      <c r="AZ789" s="7">
        <f t="shared" si="181"/>
        <v>2.6933496863276929E-3</v>
      </c>
    </row>
    <row r="790" spans="1:52" x14ac:dyDescent="0.25">
      <c r="A790" s="7">
        <v>788</v>
      </c>
      <c r="B790" s="82">
        <v>6988.51</v>
      </c>
      <c r="C790" s="43">
        <v>788.1</v>
      </c>
      <c r="D790" s="35">
        <v>383</v>
      </c>
      <c r="E790" s="41">
        <v>1643</v>
      </c>
      <c r="F790" s="36">
        <v>119.22</v>
      </c>
      <c r="G790" s="39">
        <v>145.58000000000001</v>
      </c>
      <c r="H790" s="45">
        <v>174.1</v>
      </c>
      <c r="I790" s="36">
        <v>131.38</v>
      </c>
      <c r="J790" s="36">
        <v>59.2</v>
      </c>
      <c r="K790" s="46">
        <v>130.58000000000001</v>
      </c>
      <c r="L790" s="36">
        <v>89.93</v>
      </c>
      <c r="M790" s="47">
        <v>60.2</v>
      </c>
      <c r="N790" s="33">
        <v>781</v>
      </c>
      <c r="O790" s="47">
        <v>28.04</v>
      </c>
      <c r="P790" s="33">
        <v>102.9</v>
      </c>
      <c r="Q790" s="47">
        <v>50.31</v>
      </c>
      <c r="R790" s="33">
        <v>10.58</v>
      </c>
      <c r="S790" s="33">
        <v>121.5</v>
      </c>
      <c r="T790" s="33">
        <v>53.48</v>
      </c>
      <c r="U790" s="33">
        <v>12.61</v>
      </c>
      <c r="V790" s="56">
        <v>24.7</v>
      </c>
      <c r="W790" s="38">
        <v>24.7</v>
      </c>
      <c r="X790" s="36">
        <v>9.59</v>
      </c>
      <c r="Y790" s="41">
        <v>34.42</v>
      </c>
      <c r="Z790" s="45">
        <v>81.680000000000007</v>
      </c>
      <c r="AA790" s="39">
        <v>537.29999999999995</v>
      </c>
      <c r="AB790" s="36">
        <v>195.05</v>
      </c>
      <c r="AC790" s="37">
        <v>14.01</v>
      </c>
      <c r="AD790" s="41">
        <v>28.83</v>
      </c>
      <c r="AE790" s="39">
        <v>173.55</v>
      </c>
      <c r="AG790" s="86">
        <v>2023</v>
      </c>
      <c r="AH790" s="86"/>
      <c r="AI790" s="87">
        <f t="shared" si="172"/>
        <v>285.47666666666669</v>
      </c>
      <c r="AJ790" s="88">
        <f t="shared" si="173"/>
        <v>427.1133333333334</v>
      </c>
      <c r="AK790" s="89">
        <f t="shared" si="174"/>
        <v>278.59928571428571</v>
      </c>
      <c r="AL790" s="90">
        <f t="shared" si="175"/>
        <v>207.19103448275862</v>
      </c>
      <c r="AN790" s="86">
        <v>2023</v>
      </c>
      <c r="AO790" s="91">
        <f t="shared" si="168"/>
        <v>1.8682204033019733E-3</v>
      </c>
      <c r="AP790" s="92">
        <f t="shared" si="169"/>
        <v>3.6836436855165679E-3</v>
      </c>
      <c r="AQ790" s="93">
        <f t="shared" si="170"/>
        <v>4.0047277323548838E-3</v>
      </c>
      <c r="AR790" s="94">
        <f t="shared" si="171"/>
        <v>3.3285956322166078E-3</v>
      </c>
      <c r="AS790" s="7">
        <f t="shared" si="176"/>
        <v>3.2753762962347364E-3</v>
      </c>
      <c r="AU790" s="86">
        <v>2023</v>
      </c>
      <c r="AV790" s="91">
        <f t="shared" si="177"/>
        <v>1.2520098363756844E-2</v>
      </c>
      <c r="AW790" s="92">
        <f t="shared" si="178"/>
        <v>1.0353174947366891E-2</v>
      </c>
      <c r="AX790" s="93">
        <f t="shared" si="179"/>
        <v>8.0871520508645923E-3</v>
      </c>
      <c r="AY790" s="94">
        <f t="shared" si="180"/>
        <v>8.3456260562091988E-3</v>
      </c>
      <c r="AZ790" s="7">
        <f t="shared" si="181"/>
        <v>3.3106260184195425E-3</v>
      </c>
    </row>
    <row r="791" spans="1:52" x14ac:dyDescent="0.25">
      <c r="A791" s="7">
        <v>789</v>
      </c>
      <c r="B791" s="82">
        <v>7011.4</v>
      </c>
      <c r="C791" s="43">
        <v>794.8</v>
      </c>
      <c r="D791" s="35">
        <v>379.5</v>
      </c>
      <c r="E791" s="41">
        <v>1650.5</v>
      </c>
      <c r="F791" s="36">
        <v>120.78</v>
      </c>
      <c r="G791" s="39">
        <v>146.08000000000001</v>
      </c>
      <c r="H791" s="45">
        <v>170.95</v>
      </c>
      <c r="I791" s="36">
        <v>131.28</v>
      </c>
      <c r="J791" s="36">
        <v>58.69</v>
      </c>
      <c r="K791" s="46">
        <v>131.53</v>
      </c>
      <c r="L791" s="36">
        <v>89.38</v>
      </c>
      <c r="M791" s="47">
        <v>60.75</v>
      </c>
      <c r="N791" s="33">
        <v>786</v>
      </c>
      <c r="O791" s="47">
        <v>28.27</v>
      </c>
      <c r="P791" s="33">
        <v>104.54</v>
      </c>
      <c r="Q791" s="47">
        <v>50.15</v>
      </c>
      <c r="R791" s="33">
        <v>10.65</v>
      </c>
      <c r="S791" s="33">
        <v>122.9</v>
      </c>
      <c r="T791" s="33">
        <v>53.34</v>
      </c>
      <c r="U791" s="33">
        <v>12.96</v>
      </c>
      <c r="V791" s="56">
        <v>25.1</v>
      </c>
      <c r="W791" s="38">
        <v>25.1</v>
      </c>
      <c r="X791" s="36">
        <v>9.6300000000000008</v>
      </c>
      <c r="Y791" s="41">
        <v>34.729999999999997</v>
      </c>
      <c r="Z791" s="45">
        <v>82.34</v>
      </c>
      <c r="AA791" s="39">
        <v>538.79999999999995</v>
      </c>
      <c r="AB791" s="36">
        <v>193.75</v>
      </c>
      <c r="AC791" s="37">
        <v>14.03</v>
      </c>
      <c r="AD791" s="41">
        <v>28.86</v>
      </c>
      <c r="AE791" s="39">
        <v>173.15</v>
      </c>
      <c r="AG791" s="86">
        <v>2023</v>
      </c>
      <c r="AH791" s="86"/>
      <c r="AI791" s="87">
        <f t="shared" si="172"/>
        <v>286.01</v>
      </c>
      <c r="AJ791" s="88">
        <f t="shared" si="173"/>
        <v>428.68666666666667</v>
      </c>
      <c r="AK791" s="89">
        <f t="shared" si="174"/>
        <v>279.71499999999997</v>
      </c>
      <c r="AL791" s="90">
        <f t="shared" si="175"/>
        <v>207.88068965517238</v>
      </c>
      <c r="AN791" s="86">
        <v>2023</v>
      </c>
      <c r="AO791" s="91">
        <f t="shared" si="168"/>
        <v>-7.0859993240328743E-3</v>
      </c>
      <c r="AP791" s="92">
        <f t="shared" si="169"/>
        <v>3.110274792776439E-4</v>
      </c>
      <c r="AQ791" s="93">
        <f t="shared" si="170"/>
        <v>-2.0428957025000573E-5</v>
      </c>
      <c r="AR791" s="94">
        <f t="shared" si="171"/>
        <v>-8.7915150268521225E-4</v>
      </c>
      <c r="AS791" s="7">
        <f t="shared" si="176"/>
        <v>-1.6359072367857126E-3</v>
      </c>
      <c r="AU791" s="86">
        <v>2023</v>
      </c>
      <c r="AV791" s="91">
        <f t="shared" si="177"/>
        <v>1.8682204033019733E-3</v>
      </c>
      <c r="AW791" s="92">
        <f t="shared" si="178"/>
        <v>3.6836436855165679E-3</v>
      </c>
      <c r="AX791" s="93">
        <f t="shared" si="179"/>
        <v>4.0047277323548838E-3</v>
      </c>
      <c r="AY791" s="94">
        <f t="shared" si="180"/>
        <v>3.3285956322166078E-3</v>
      </c>
      <c r="AZ791" s="7">
        <f t="shared" si="181"/>
        <v>3.2753762962347364E-3</v>
      </c>
    </row>
    <row r="792" spans="1:52" x14ac:dyDescent="0.25">
      <c r="A792" s="7">
        <v>790</v>
      </c>
      <c r="B792" s="82">
        <v>6999.93</v>
      </c>
      <c r="C792" s="43">
        <v>792.3</v>
      </c>
      <c r="D792" s="35">
        <v>381.25</v>
      </c>
      <c r="E792" s="41">
        <v>1658</v>
      </c>
      <c r="F792" s="36">
        <v>120.14</v>
      </c>
      <c r="G792" s="39">
        <v>145.9</v>
      </c>
      <c r="H792" s="45">
        <v>171.25</v>
      </c>
      <c r="I792" s="36">
        <v>130.30000000000001</v>
      </c>
      <c r="J792" s="36">
        <v>58.39</v>
      </c>
      <c r="K792" s="46">
        <v>132.85</v>
      </c>
      <c r="L792" s="36">
        <v>89.91</v>
      </c>
      <c r="M792" s="47">
        <v>60.99</v>
      </c>
      <c r="N792" s="33">
        <v>784</v>
      </c>
      <c r="O792" s="47">
        <v>28.53</v>
      </c>
      <c r="P792" s="33">
        <v>103.68</v>
      </c>
      <c r="Q792" s="47">
        <v>49.8</v>
      </c>
      <c r="R792" s="33">
        <v>10.69</v>
      </c>
      <c r="S792" s="33">
        <v>121.2</v>
      </c>
      <c r="T792" s="33">
        <v>52.98</v>
      </c>
      <c r="U792" s="33">
        <v>13.1</v>
      </c>
      <c r="V792" s="56">
        <v>24.99</v>
      </c>
      <c r="W792" s="38">
        <v>24.99</v>
      </c>
      <c r="X792" s="36">
        <v>9.61</v>
      </c>
      <c r="Y792" s="41">
        <v>34.1</v>
      </c>
      <c r="Z792" s="45">
        <v>82.3</v>
      </c>
      <c r="AA792" s="39">
        <v>534.20000000000005</v>
      </c>
      <c r="AB792" s="36">
        <v>193.15</v>
      </c>
      <c r="AC792" s="37">
        <v>13.92</v>
      </c>
      <c r="AD792" s="41">
        <v>28.87</v>
      </c>
      <c r="AE792" s="39">
        <v>171.85</v>
      </c>
      <c r="AG792" s="86">
        <v>2023</v>
      </c>
      <c r="AH792" s="86"/>
      <c r="AI792" s="87">
        <f t="shared" si="172"/>
        <v>283.98333333333335</v>
      </c>
      <c r="AJ792" s="88">
        <f t="shared" si="173"/>
        <v>428.81999999999994</v>
      </c>
      <c r="AK792" s="89">
        <f t="shared" si="174"/>
        <v>279.70928571428573</v>
      </c>
      <c r="AL792" s="90">
        <f t="shared" si="175"/>
        <v>207.69793103448279</v>
      </c>
      <c r="AN792" s="86">
        <v>2023</v>
      </c>
      <c r="AO792" s="91">
        <f t="shared" si="168"/>
        <v>1.7360173719114996E-2</v>
      </c>
      <c r="AP792" s="92">
        <f t="shared" si="169"/>
        <v>2.083236167467328E-2</v>
      </c>
      <c r="AQ792" s="93">
        <f t="shared" si="170"/>
        <v>1.5766369674636561E-2</v>
      </c>
      <c r="AR792" s="94">
        <f t="shared" si="171"/>
        <v>1.194539815780209E-2</v>
      </c>
      <c r="AS792" s="7">
        <f t="shared" si="176"/>
        <v>1.1155825843972745E-2</v>
      </c>
      <c r="AU792" s="86">
        <v>2023</v>
      </c>
      <c r="AV792" s="91">
        <f t="shared" si="177"/>
        <v>-7.0859993240328743E-3</v>
      </c>
      <c r="AW792" s="92">
        <f t="shared" si="178"/>
        <v>3.110274792776439E-4</v>
      </c>
      <c r="AX792" s="93">
        <f t="shared" si="179"/>
        <v>-2.0428957025000573E-5</v>
      </c>
      <c r="AY792" s="94">
        <f t="shared" si="180"/>
        <v>-8.7915150268521225E-4</v>
      </c>
      <c r="AZ792" s="7">
        <f t="shared" si="181"/>
        <v>-1.6359072367857126E-3</v>
      </c>
    </row>
    <row r="793" spans="1:52" x14ac:dyDescent="0.25">
      <c r="A793" s="7">
        <v>791</v>
      </c>
      <c r="B793" s="82">
        <v>7078.02</v>
      </c>
      <c r="C793" s="43">
        <v>801.6</v>
      </c>
      <c r="D793" s="35">
        <v>385.3</v>
      </c>
      <c r="E793" s="41">
        <v>1696.5</v>
      </c>
      <c r="F793" s="36">
        <v>120.94</v>
      </c>
      <c r="G793" s="39">
        <v>146.84</v>
      </c>
      <c r="H793" s="45">
        <v>167.9</v>
      </c>
      <c r="I793" s="36">
        <v>132</v>
      </c>
      <c r="J793" s="36">
        <v>58.51</v>
      </c>
      <c r="K793" s="46">
        <v>133.94999999999999</v>
      </c>
      <c r="L793" s="36">
        <v>89.72</v>
      </c>
      <c r="M793" s="47">
        <v>61.73</v>
      </c>
      <c r="N793" s="33">
        <v>790</v>
      </c>
      <c r="O793" s="47">
        <v>28.65</v>
      </c>
      <c r="P793" s="33">
        <v>104.6</v>
      </c>
      <c r="Q793" s="47">
        <v>49.2</v>
      </c>
      <c r="R793" s="33">
        <v>10.85</v>
      </c>
      <c r="S793" s="33">
        <v>123.15</v>
      </c>
      <c r="T793" s="33">
        <v>52.65</v>
      </c>
      <c r="U793" s="33">
        <v>13.07</v>
      </c>
      <c r="V793" s="56">
        <v>25.46</v>
      </c>
      <c r="W793" s="38">
        <v>25.46</v>
      </c>
      <c r="X793" s="36">
        <v>9.56</v>
      </c>
      <c r="Y793" s="41">
        <v>34.31</v>
      </c>
      <c r="Z793" s="45">
        <v>82.66</v>
      </c>
      <c r="AA793" s="39">
        <v>547.9</v>
      </c>
      <c r="AB793" s="36">
        <v>187.65</v>
      </c>
      <c r="AC793" s="37">
        <v>14.06</v>
      </c>
      <c r="AD793" s="41">
        <v>28.97</v>
      </c>
      <c r="AE793" s="39">
        <v>172</v>
      </c>
      <c r="AG793" s="86">
        <v>2023</v>
      </c>
      <c r="AH793" s="86"/>
      <c r="AI793" s="87">
        <f t="shared" si="172"/>
        <v>288.91333333333336</v>
      </c>
      <c r="AJ793" s="88">
        <f t="shared" si="173"/>
        <v>437.75333333333333</v>
      </c>
      <c r="AK793" s="89">
        <f t="shared" si="174"/>
        <v>284.1192857142857</v>
      </c>
      <c r="AL793" s="90">
        <f t="shared" si="175"/>
        <v>210.17896551724141</v>
      </c>
      <c r="AN793" s="86">
        <v>2023</v>
      </c>
      <c r="AO793" s="91">
        <f t="shared" si="168"/>
        <v>1.3660382583012177E-2</v>
      </c>
      <c r="AP793" s="92">
        <f t="shared" si="169"/>
        <v>4.6297001355406374E-3</v>
      </c>
      <c r="AQ793" s="93">
        <f t="shared" si="170"/>
        <v>3.1928239396430119E-3</v>
      </c>
      <c r="AR793" s="94">
        <f t="shared" si="171"/>
        <v>-3.822686413387472E-4</v>
      </c>
      <c r="AS793" s="7">
        <f t="shared" si="176"/>
        <v>-2.1658599438827294E-3</v>
      </c>
      <c r="AU793" s="86">
        <v>2023</v>
      </c>
      <c r="AV793" s="91">
        <f t="shared" si="177"/>
        <v>1.7360173719114996E-2</v>
      </c>
      <c r="AW793" s="92">
        <f t="shared" si="178"/>
        <v>2.083236167467328E-2</v>
      </c>
      <c r="AX793" s="93">
        <f t="shared" si="179"/>
        <v>1.5766369674636561E-2</v>
      </c>
      <c r="AY793" s="94">
        <f t="shared" si="180"/>
        <v>1.194539815780209E-2</v>
      </c>
      <c r="AZ793" s="7">
        <f t="shared" si="181"/>
        <v>1.1155825843972745E-2</v>
      </c>
    </row>
    <row r="794" spans="1:52" x14ac:dyDescent="0.25">
      <c r="A794" s="7">
        <v>792</v>
      </c>
      <c r="B794" s="82">
        <v>7062.69</v>
      </c>
      <c r="C794" s="43">
        <v>801</v>
      </c>
      <c r="D794" s="35">
        <v>378.45</v>
      </c>
      <c r="E794" s="41">
        <v>1697.5</v>
      </c>
      <c r="F794" s="36">
        <v>116.62</v>
      </c>
      <c r="G794" s="39">
        <v>147.88</v>
      </c>
      <c r="H794" s="45">
        <v>166.15</v>
      </c>
      <c r="I794" s="36">
        <v>132.19999999999999</v>
      </c>
      <c r="J794" s="36">
        <v>58.62</v>
      </c>
      <c r="K794" s="46">
        <v>134.78</v>
      </c>
      <c r="L794" s="36">
        <v>89.55</v>
      </c>
      <c r="M794" s="47">
        <v>62.03</v>
      </c>
      <c r="N794" s="33">
        <v>788</v>
      </c>
      <c r="O794" s="47">
        <v>28.64</v>
      </c>
      <c r="P794" s="33">
        <v>105.04</v>
      </c>
      <c r="Q794" s="47">
        <v>49.53</v>
      </c>
      <c r="R794" s="33">
        <v>10.96</v>
      </c>
      <c r="S794" s="33">
        <v>121.3</v>
      </c>
      <c r="T794" s="33">
        <v>54.19</v>
      </c>
      <c r="U794" s="33">
        <v>13</v>
      </c>
      <c r="V794" s="56">
        <v>26.6</v>
      </c>
      <c r="W794" s="38">
        <v>26.6</v>
      </c>
      <c r="X794" s="36">
        <v>9.5500000000000007</v>
      </c>
      <c r="Y794" s="41">
        <v>33.69</v>
      </c>
      <c r="Z794" s="45">
        <v>82.96</v>
      </c>
      <c r="AA794" s="39">
        <v>557.70000000000005</v>
      </c>
      <c r="AB794" s="36">
        <v>184.2</v>
      </c>
      <c r="AC794" s="37">
        <v>14.21</v>
      </c>
      <c r="AD794" s="41">
        <v>28.91</v>
      </c>
      <c r="AE794" s="39">
        <v>173</v>
      </c>
      <c r="AG794" s="86">
        <v>2023</v>
      </c>
      <c r="AH794" s="86"/>
      <c r="AI794" s="87">
        <f t="shared" si="172"/>
        <v>292.86</v>
      </c>
      <c r="AJ794" s="88">
        <f t="shared" si="173"/>
        <v>439.78000000000003</v>
      </c>
      <c r="AK794" s="89">
        <f t="shared" si="174"/>
        <v>285.02642857142854</v>
      </c>
      <c r="AL794" s="90">
        <f t="shared" si="175"/>
        <v>210.09862068965515</v>
      </c>
      <c r="AN794" s="86">
        <v>2023</v>
      </c>
      <c r="AO794" s="91">
        <f t="shared" si="168"/>
        <v>8.4795920690205161E-3</v>
      </c>
      <c r="AP794" s="92">
        <f t="shared" si="169"/>
        <v>5.8741491958098531E-3</v>
      </c>
      <c r="AQ794" s="93">
        <f t="shared" si="170"/>
        <v>3.3530725220969762E-3</v>
      </c>
      <c r="AR794" s="94">
        <f t="shared" si="171"/>
        <v>1.9695184199211998E-3</v>
      </c>
      <c r="AS794" s="7">
        <f t="shared" si="176"/>
        <v>-4.4940383904715888E-3</v>
      </c>
      <c r="AU794" s="86">
        <v>2023</v>
      </c>
      <c r="AV794" s="91">
        <f t="shared" si="177"/>
        <v>1.3660382583012177E-2</v>
      </c>
      <c r="AW794" s="92">
        <f t="shared" si="178"/>
        <v>4.6297001355406374E-3</v>
      </c>
      <c r="AX794" s="93">
        <f t="shared" si="179"/>
        <v>3.1928239396430119E-3</v>
      </c>
      <c r="AY794" s="94">
        <f t="shared" si="180"/>
        <v>-3.822686413387472E-4</v>
      </c>
      <c r="AZ794" s="7">
        <f t="shared" si="181"/>
        <v>-2.1658599438827294E-3</v>
      </c>
    </row>
    <row r="795" spans="1:52" x14ac:dyDescent="0.25">
      <c r="A795" s="7">
        <v>793</v>
      </c>
      <c r="B795" s="82">
        <v>7030.95</v>
      </c>
      <c r="C795" s="43">
        <v>798.8</v>
      </c>
      <c r="D795" s="35">
        <v>380.3</v>
      </c>
      <c r="E795" s="41">
        <v>1706</v>
      </c>
      <c r="F795" s="36">
        <v>115.52</v>
      </c>
      <c r="G795" s="39">
        <v>147.18</v>
      </c>
      <c r="H795" s="45">
        <v>166.4</v>
      </c>
      <c r="I795" s="36">
        <v>131.80000000000001</v>
      </c>
      <c r="J795" s="36">
        <v>57.91</v>
      </c>
      <c r="K795" s="46">
        <v>134.4</v>
      </c>
      <c r="L795" s="36">
        <v>89.79</v>
      </c>
      <c r="M795" s="47">
        <v>62.11</v>
      </c>
      <c r="N795" s="33">
        <v>785</v>
      </c>
      <c r="O795" s="47">
        <v>28.64</v>
      </c>
      <c r="P795" s="33">
        <v>103.92</v>
      </c>
      <c r="Q795" s="47">
        <v>50.1</v>
      </c>
      <c r="R795" s="33">
        <v>10.94</v>
      </c>
      <c r="S795" s="33">
        <v>123.2</v>
      </c>
      <c r="T795" s="33">
        <v>53.4</v>
      </c>
      <c r="U795" s="33">
        <v>12.97</v>
      </c>
      <c r="V795" s="56">
        <v>26.62</v>
      </c>
      <c r="W795" s="38">
        <v>26.62</v>
      </c>
      <c r="X795" s="36">
        <v>9.6199999999999992</v>
      </c>
      <c r="Y795" s="41">
        <v>33.53</v>
      </c>
      <c r="Z795" s="45">
        <v>82.5</v>
      </c>
      <c r="AA795" s="39">
        <v>566</v>
      </c>
      <c r="AB795" s="36">
        <v>186.1</v>
      </c>
      <c r="AC795" s="37">
        <v>14.02</v>
      </c>
      <c r="AD795" s="41">
        <v>28.62</v>
      </c>
      <c r="AE795" s="39">
        <v>172.85</v>
      </c>
      <c r="AG795" s="86">
        <v>2023</v>
      </c>
      <c r="AH795" s="86"/>
      <c r="AI795" s="87">
        <f t="shared" si="172"/>
        <v>295.34333333333336</v>
      </c>
      <c r="AJ795" s="88">
        <f t="shared" si="173"/>
        <v>442.36333333333329</v>
      </c>
      <c r="AK795" s="89">
        <f t="shared" si="174"/>
        <v>285.98214285714283</v>
      </c>
      <c r="AL795" s="90">
        <f t="shared" si="175"/>
        <v>210.51241379310346</v>
      </c>
      <c r="AN795" s="86">
        <v>2023</v>
      </c>
      <c r="AO795" s="91">
        <f t="shared" si="168"/>
        <v>7.5505344062840804E-3</v>
      </c>
      <c r="AP795" s="92">
        <f t="shared" si="169"/>
        <v>6.0508330256427226E-3</v>
      </c>
      <c r="AQ795" s="93">
        <f t="shared" si="170"/>
        <v>4.4957852013738833E-3</v>
      </c>
      <c r="AR795" s="94">
        <f t="shared" si="171"/>
        <v>3.7953368300010413E-3</v>
      </c>
      <c r="AS795" s="7">
        <f t="shared" si="176"/>
        <v>-7.7087733521075715E-4</v>
      </c>
      <c r="AU795" s="86">
        <v>2023</v>
      </c>
      <c r="AV795" s="91">
        <f t="shared" si="177"/>
        <v>8.4795920690205161E-3</v>
      </c>
      <c r="AW795" s="92">
        <f t="shared" si="178"/>
        <v>5.8741491958098531E-3</v>
      </c>
      <c r="AX795" s="93">
        <f t="shared" si="179"/>
        <v>3.3530725220969762E-3</v>
      </c>
      <c r="AY795" s="94">
        <f t="shared" si="180"/>
        <v>1.9695184199211998E-3</v>
      </c>
      <c r="AZ795" s="7">
        <f t="shared" si="181"/>
        <v>-4.4940383904715888E-3</v>
      </c>
    </row>
    <row r="796" spans="1:52" x14ac:dyDescent="0.25">
      <c r="A796" s="7">
        <v>794</v>
      </c>
      <c r="B796" s="82">
        <v>7025.53</v>
      </c>
      <c r="C796" s="43">
        <v>800</v>
      </c>
      <c r="D796" s="35">
        <v>378.05</v>
      </c>
      <c r="E796" s="41">
        <v>1714.5</v>
      </c>
      <c r="F796" s="36">
        <v>114.84</v>
      </c>
      <c r="G796" s="39">
        <v>148.32</v>
      </c>
      <c r="H796" s="45">
        <v>167.9</v>
      </c>
      <c r="I796" s="36">
        <v>131.80000000000001</v>
      </c>
      <c r="J796" s="36">
        <v>56.98</v>
      </c>
      <c r="K796" s="46">
        <v>132.78</v>
      </c>
      <c r="L796" s="36">
        <v>89.67</v>
      </c>
      <c r="M796" s="47">
        <v>62.9</v>
      </c>
      <c r="N796" s="33">
        <v>792</v>
      </c>
      <c r="O796" s="47">
        <v>28.62</v>
      </c>
      <c r="P796" s="33">
        <v>103.64</v>
      </c>
      <c r="Q796" s="47">
        <v>50.31</v>
      </c>
      <c r="R796" s="33">
        <v>11.04</v>
      </c>
      <c r="S796" s="33">
        <v>121.4</v>
      </c>
      <c r="T796" s="33">
        <v>52.55</v>
      </c>
      <c r="U796" s="33">
        <v>13.02</v>
      </c>
      <c r="V796" s="56">
        <v>27.28</v>
      </c>
      <c r="W796" s="38">
        <v>27.28</v>
      </c>
      <c r="X796" s="36">
        <v>9.7200000000000006</v>
      </c>
      <c r="Y796" s="41">
        <v>34.06</v>
      </c>
      <c r="Z796" s="45">
        <v>81.72</v>
      </c>
      <c r="AA796" s="39">
        <v>570.5</v>
      </c>
      <c r="AB796" s="36">
        <v>189.9</v>
      </c>
      <c r="AC796" s="37">
        <v>14.39</v>
      </c>
      <c r="AD796" s="41">
        <v>28.96</v>
      </c>
      <c r="AE796" s="39">
        <v>173.9</v>
      </c>
      <c r="AG796" s="86">
        <v>2023</v>
      </c>
      <c r="AH796" s="86"/>
      <c r="AI796" s="87">
        <f t="shared" si="172"/>
        <v>297.57333333333332</v>
      </c>
      <c r="AJ796" s="88">
        <f t="shared" si="173"/>
        <v>445.04</v>
      </c>
      <c r="AK796" s="89">
        <f t="shared" si="174"/>
        <v>287.26785714285717</v>
      </c>
      <c r="AL796" s="90">
        <f t="shared" si="175"/>
        <v>211.31137931034485</v>
      </c>
      <c r="AN796" s="86">
        <v>2023</v>
      </c>
      <c r="AO796" s="91">
        <f t="shared" si="168"/>
        <v>-3.4949368222959736E-3</v>
      </c>
      <c r="AP796" s="92">
        <f t="shared" si="169"/>
        <v>-8.1603151776619195E-3</v>
      </c>
      <c r="AQ796" s="93">
        <f t="shared" si="170"/>
        <v>-6.1639833405853868E-3</v>
      </c>
      <c r="AR796" s="94">
        <f t="shared" si="171"/>
        <v>-5.8207939582542063E-3</v>
      </c>
      <c r="AS796" s="7">
        <f t="shared" si="176"/>
        <v>4.8508795777684995E-3</v>
      </c>
      <c r="AU796" s="86">
        <v>2023</v>
      </c>
      <c r="AV796" s="91">
        <f t="shared" si="177"/>
        <v>7.5505344062840804E-3</v>
      </c>
      <c r="AW796" s="92">
        <f t="shared" si="178"/>
        <v>6.0508330256427226E-3</v>
      </c>
      <c r="AX796" s="93">
        <f t="shared" si="179"/>
        <v>4.4957852013738833E-3</v>
      </c>
      <c r="AY796" s="94">
        <f t="shared" si="180"/>
        <v>3.7953368300010413E-3</v>
      </c>
      <c r="AZ796" s="7">
        <f t="shared" si="181"/>
        <v>-7.7087733521075715E-4</v>
      </c>
    </row>
    <row r="797" spans="1:52" x14ac:dyDescent="0.25">
      <c r="A797" s="7">
        <v>795</v>
      </c>
      <c r="B797" s="82">
        <v>7059.61</v>
      </c>
      <c r="C797" s="43">
        <v>795.5</v>
      </c>
      <c r="D797" s="35">
        <v>372.4</v>
      </c>
      <c r="E797" s="41">
        <v>1695.5</v>
      </c>
      <c r="F797" s="36">
        <v>116.04</v>
      </c>
      <c r="G797" s="39">
        <v>149.4</v>
      </c>
      <c r="H797" s="45">
        <v>168.25</v>
      </c>
      <c r="I797" s="36">
        <v>131.4</v>
      </c>
      <c r="J797" s="36">
        <v>55.97</v>
      </c>
      <c r="K797" s="46">
        <v>132.41999999999999</v>
      </c>
      <c r="L797" s="36">
        <v>88.7</v>
      </c>
      <c r="M797" s="47">
        <v>63.19</v>
      </c>
      <c r="N797" s="33">
        <v>784.5</v>
      </c>
      <c r="O797" s="47">
        <v>28.61</v>
      </c>
      <c r="P797" s="33">
        <v>104.72</v>
      </c>
      <c r="Q797" s="47">
        <v>50.7</v>
      </c>
      <c r="R797" s="33">
        <v>11.07</v>
      </c>
      <c r="S797" s="33">
        <v>122.25</v>
      </c>
      <c r="T797" s="33">
        <v>53.36</v>
      </c>
      <c r="U797" s="33">
        <v>13.15</v>
      </c>
      <c r="V797" s="56">
        <v>27.38</v>
      </c>
      <c r="W797" s="38">
        <v>27.38</v>
      </c>
      <c r="X797" s="36">
        <v>9.7200000000000006</v>
      </c>
      <c r="Y797" s="41">
        <v>34.26</v>
      </c>
      <c r="Z797" s="45">
        <v>82.46</v>
      </c>
      <c r="AA797" s="39">
        <v>563.4</v>
      </c>
      <c r="AB797" s="36">
        <v>190.25</v>
      </c>
      <c r="AC797" s="37">
        <v>14.49</v>
      </c>
      <c r="AD797" s="41">
        <v>29.09</v>
      </c>
      <c r="AE797" s="39">
        <v>176.8</v>
      </c>
      <c r="AG797" s="86">
        <v>2023</v>
      </c>
      <c r="AH797" s="86"/>
      <c r="AI797" s="87">
        <f t="shared" si="172"/>
        <v>296.5333333333333</v>
      </c>
      <c r="AJ797" s="88">
        <f t="shared" si="173"/>
        <v>441.40833333333336</v>
      </c>
      <c r="AK797" s="89">
        <f t="shared" si="174"/>
        <v>285.49714285714293</v>
      </c>
      <c r="AL797" s="90">
        <f t="shared" si="175"/>
        <v>210.08137931034483</v>
      </c>
      <c r="AN797" s="86">
        <v>2023</v>
      </c>
      <c r="AO797" s="91">
        <f t="shared" si="168"/>
        <v>4.8842176258992863E-2</v>
      </c>
      <c r="AP797" s="92">
        <f t="shared" si="169"/>
        <v>3.5439596745266061E-2</v>
      </c>
      <c r="AQ797" s="93">
        <f t="shared" si="170"/>
        <v>2.7708558504463358E-2</v>
      </c>
      <c r="AR797" s="94">
        <f t="shared" si="171"/>
        <v>2.1055879823254121E-2</v>
      </c>
      <c r="AS797" s="7">
        <f t="shared" si="176"/>
        <v>2.8046875110665013E-3</v>
      </c>
      <c r="AU797" s="86">
        <v>2023</v>
      </c>
      <c r="AV797" s="91">
        <f t="shared" si="177"/>
        <v>-3.4949368222959736E-3</v>
      </c>
      <c r="AW797" s="92">
        <f t="shared" si="178"/>
        <v>-8.1603151776619195E-3</v>
      </c>
      <c r="AX797" s="93">
        <f t="shared" si="179"/>
        <v>-6.1639833405853868E-3</v>
      </c>
      <c r="AY797" s="94">
        <f t="shared" si="180"/>
        <v>-5.8207939582542063E-3</v>
      </c>
      <c r="AZ797" s="7">
        <f t="shared" si="181"/>
        <v>4.8508795777684995E-3</v>
      </c>
    </row>
    <row r="798" spans="1:52" x14ac:dyDescent="0.25">
      <c r="A798" s="7">
        <v>796</v>
      </c>
      <c r="B798" s="82">
        <v>7079.41</v>
      </c>
      <c r="C798" s="43">
        <v>809.1</v>
      </c>
      <c r="D798" s="35">
        <v>377.4</v>
      </c>
      <c r="E798" s="41">
        <v>1740.5</v>
      </c>
      <c r="F798" s="36">
        <v>117.76</v>
      </c>
      <c r="G798" s="39">
        <v>152.4</v>
      </c>
      <c r="H798" s="45">
        <v>170.75</v>
      </c>
      <c r="I798" s="36">
        <v>132.63999999999999</v>
      </c>
      <c r="J798" s="36">
        <v>55.18</v>
      </c>
      <c r="K798" s="46">
        <v>133.36000000000001</v>
      </c>
      <c r="L798" s="36">
        <v>86.77</v>
      </c>
      <c r="M798" s="47">
        <v>61.6</v>
      </c>
      <c r="N798" s="33">
        <v>797</v>
      </c>
      <c r="O798" s="47">
        <v>28.83</v>
      </c>
      <c r="P798" s="33">
        <v>105.04</v>
      </c>
      <c r="Q798" s="47">
        <v>50.52</v>
      </c>
      <c r="R798" s="33">
        <v>11.19</v>
      </c>
      <c r="S798" s="33">
        <v>118.2</v>
      </c>
      <c r="T798" s="33">
        <v>55.34</v>
      </c>
      <c r="U798" s="33">
        <v>12.91</v>
      </c>
      <c r="V798" s="56">
        <v>27.5</v>
      </c>
      <c r="W798" s="38">
        <v>27.5</v>
      </c>
      <c r="X798" s="36">
        <v>9.65</v>
      </c>
      <c r="Y798" s="41">
        <v>38.51</v>
      </c>
      <c r="Z798" s="45">
        <v>83.74</v>
      </c>
      <c r="AA798" s="39">
        <v>592.29999999999995</v>
      </c>
      <c r="AB798" s="36">
        <v>191.15</v>
      </c>
      <c r="AC798" s="37">
        <v>15.2</v>
      </c>
      <c r="AD798" s="41">
        <v>30.25</v>
      </c>
      <c r="AE798" s="39">
        <v>188.35</v>
      </c>
      <c r="AG798" s="86">
        <v>2023</v>
      </c>
      <c r="AH798" s="86"/>
      <c r="AI798" s="87">
        <f t="shared" si="172"/>
        <v>311.01666666666665</v>
      </c>
      <c r="AJ798" s="88">
        <f t="shared" si="173"/>
        <v>457.05166666666668</v>
      </c>
      <c r="AK798" s="89">
        <f t="shared" si="174"/>
        <v>293.40785714285721</v>
      </c>
      <c r="AL798" s="90">
        <f t="shared" si="175"/>
        <v>214.50482758620691</v>
      </c>
      <c r="AN798" s="86">
        <v>2023</v>
      </c>
      <c r="AO798" s="91">
        <f t="shared" si="168"/>
        <v>1.0063769358555444E-2</v>
      </c>
      <c r="AP798" s="92">
        <f t="shared" si="169"/>
        <v>1.7146128628783713E-2</v>
      </c>
      <c r="AQ798" s="93">
        <f t="shared" si="170"/>
        <v>1.8389808433409191E-2</v>
      </c>
      <c r="AR798" s="94">
        <f t="shared" si="171"/>
        <v>1.714614573420109E-2</v>
      </c>
      <c r="AS798" s="7">
        <f t="shared" si="176"/>
        <v>4.804072655772193E-3</v>
      </c>
      <c r="AU798" s="86">
        <v>2023</v>
      </c>
      <c r="AV798" s="91">
        <f t="shared" si="177"/>
        <v>4.8842176258992863E-2</v>
      </c>
      <c r="AW798" s="92">
        <f t="shared" si="178"/>
        <v>3.5439596745266061E-2</v>
      </c>
      <c r="AX798" s="93">
        <f t="shared" si="179"/>
        <v>2.7708558504463358E-2</v>
      </c>
      <c r="AY798" s="94">
        <f t="shared" si="180"/>
        <v>2.1055879823254121E-2</v>
      </c>
      <c r="AZ798" s="7">
        <f t="shared" si="181"/>
        <v>2.8046875110665013E-3</v>
      </c>
    </row>
    <row r="799" spans="1:52" x14ac:dyDescent="0.25">
      <c r="A799" s="7">
        <v>797</v>
      </c>
      <c r="B799" s="82">
        <v>7113.42</v>
      </c>
      <c r="C799" s="43">
        <v>829.4</v>
      </c>
      <c r="D799" s="35">
        <v>384.4</v>
      </c>
      <c r="E799" s="41">
        <v>1778</v>
      </c>
      <c r="F799" s="36">
        <v>117.12</v>
      </c>
      <c r="G799" s="39">
        <v>154.84</v>
      </c>
      <c r="H799" s="45">
        <v>178.65</v>
      </c>
      <c r="I799" s="36">
        <v>132.4</v>
      </c>
      <c r="J799" s="36">
        <v>56.35</v>
      </c>
      <c r="K799" s="46">
        <v>132.11000000000001</v>
      </c>
      <c r="L799" s="36">
        <v>85.14</v>
      </c>
      <c r="M799" s="47">
        <v>61.72</v>
      </c>
      <c r="N799" s="33">
        <v>817.5</v>
      </c>
      <c r="O799" s="47">
        <v>28.62</v>
      </c>
      <c r="P799" s="33">
        <v>105.34</v>
      </c>
      <c r="Q799" s="47">
        <v>50.74</v>
      </c>
      <c r="R799" s="33">
        <v>11.26</v>
      </c>
      <c r="S799" s="33">
        <v>118.95</v>
      </c>
      <c r="T799" s="33">
        <v>55.53</v>
      </c>
      <c r="U799" s="33">
        <v>13.1</v>
      </c>
      <c r="V799" s="56">
        <v>27.84</v>
      </c>
      <c r="W799" s="38">
        <v>27.84</v>
      </c>
      <c r="X799" s="36">
        <v>9.59</v>
      </c>
      <c r="Y799" s="41">
        <v>38.51</v>
      </c>
      <c r="Z799" s="45">
        <v>84.84</v>
      </c>
      <c r="AA799" s="39">
        <v>598.6</v>
      </c>
      <c r="AB799" s="36">
        <v>194.3</v>
      </c>
      <c r="AC799" s="37">
        <v>15.23</v>
      </c>
      <c r="AD799" s="41">
        <v>30.38</v>
      </c>
      <c r="AE799" s="39">
        <v>189</v>
      </c>
      <c r="AG799" s="86">
        <v>2023</v>
      </c>
      <c r="AH799" s="86"/>
      <c r="AI799" s="87">
        <f t="shared" si="172"/>
        <v>314.1466666666667</v>
      </c>
      <c r="AJ799" s="88">
        <f t="shared" si="173"/>
        <v>464.88833333333332</v>
      </c>
      <c r="AK799" s="89">
        <f t="shared" si="174"/>
        <v>298.80357142857144</v>
      </c>
      <c r="AL799" s="90">
        <f t="shared" si="175"/>
        <v>218.1827586206897</v>
      </c>
      <c r="AN799" s="86">
        <v>2023</v>
      </c>
      <c r="AO799" s="91">
        <f t="shared" si="168"/>
        <v>-3.0643860617121686E-2</v>
      </c>
      <c r="AP799" s="92">
        <f t="shared" si="169"/>
        <v>-2.3349693295522621E-2</v>
      </c>
      <c r="AQ799" s="93">
        <f t="shared" si="170"/>
        <v>-2.1081694854479131E-2</v>
      </c>
      <c r="AR799" s="94">
        <f t="shared" si="171"/>
        <v>-1.8758396156338709E-2</v>
      </c>
      <c r="AS799" s="7">
        <f t="shared" si="176"/>
        <v>-1.2511562652000917E-3</v>
      </c>
      <c r="AU799" s="86">
        <v>2023</v>
      </c>
      <c r="AV799" s="91">
        <f t="shared" si="177"/>
        <v>1.0063769358555444E-2</v>
      </c>
      <c r="AW799" s="92">
        <f t="shared" si="178"/>
        <v>1.7146128628783713E-2</v>
      </c>
      <c r="AX799" s="93">
        <f t="shared" si="179"/>
        <v>1.8389808433409191E-2</v>
      </c>
      <c r="AY799" s="94">
        <f t="shared" si="180"/>
        <v>1.714614573420109E-2</v>
      </c>
      <c r="AZ799" s="7">
        <f t="shared" si="181"/>
        <v>4.804072655772193E-3</v>
      </c>
    </row>
    <row r="800" spans="1:52" x14ac:dyDescent="0.25">
      <c r="A800" s="7">
        <v>798</v>
      </c>
      <c r="B800" s="82">
        <v>7104.52</v>
      </c>
      <c r="C800" s="43">
        <v>814.2</v>
      </c>
      <c r="D800" s="35">
        <v>381.95</v>
      </c>
      <c r="E800" s="41">
        <v>1742.5</v>
      </c>
      <c r="F800" s="36">
        <v>115.74</v>
      </c>
      <c r="G800" s="39">
        <v>152.06</v>
      </c>
      <c r="H800" s="45">
        <v>175</v>
      </c>
      <c r="I800" s="36">
        <v>130.76</v>
      </c>
      <c r="J800" s="36">
        <v>55.66</v>
      </c>
      <c r="K800" s="46">
        <v>130.58000000000001</v>
      </c>
      <c r="L800" s="36">
        <v>84.91</v>
      </c>
      <c r="M800" s="47">
        <v>60.75</v>
      </c>
      <c r="N800" s="33">
        <v>798</v>
      </c>
      <c r="O800" s="47">
        <v>28.49</v>
      </c>
      <c r="P800" s="33">
        <v>104.5</v>
      </c>
      <c r="Q800" s="47">
        <v>50.5</v>
      </c>
      <c r="R800" s="33">
        <v>11.05</v>
      </c>
      <c r="S800" s="33">
        <v>119</v>
      </c>
      <c r="T800" s="33">
        <v>54.51</v>
      </c>
      <c r="U800" s="33">
        <v>13.03</v>
      </c>
      <c r="V800" s="56">
        <v>27.56</v>
      </c>
      <c r="W800" s="38">
        <v>27.56</v>
      </c>
      <c r="X800" s="36">
        <v>9.57</v>
      </c>
      <c r="Y800" s="41">
        <v>38.11</v>
      </c>
      <c r="Z800" s="45">
        <v>83.78</v>
      </c>
      <c r="AA800" s="39">
        <v>576</v>
      </c>
      <c r="AB800" s="36">
        <v>192.25</v>
      </c>
      <c r="AC800" s="37">
        <v>15.06</v>
      </c>
      <c r="AD800" s="41">
        <v>30.03</v>
      </c>
      <c r="AE800" s="39">
        <v>185.5</v>
      </c>
      <c r="AG800" s="86">
        <v>2023</v>
      </c>
      <c r="AH800" s="86"/>
      <c r="AI800" s="87">
        <f t="shared" si="172"/>
        <v>304.52</v>
      </c>
      <c r="AJ800" s="88">
        <f t="shared" si="173"/>
        <v>454.0333333333333</v>
      </c>
      <c r="AK800" s="89">
        <f t="shared" si="174"/>
        <v>292.50428571428574</v>
      </c>
      <c r="AL800" s="90">
        <f t="shared" si="175"/>
        <v>214.08999999999997</v>
      </c>
      <c r="AN800" s="86">
        <v>2023</v>
      </c>
      <c r="AO800" s="91">
        <f t="shared" si="168"/>
        <v>-4.9148386531809723E-3</v>
      </c>
      <c r="AP800" s="92">
        <f t="shared" si="169"/>
        <v>-1.2220101314147302E-2</v>
      </c>
      <c r="AQ800" s="93">
        <f t="shared" si="170"/>
        <v>-9.8850810488736347E-3</v>
      </c>
      <c r="AR800" s="94">
        <f t="shared" si="171"/>
        <v>-9.5721908768627521E-3</v>
      </c>
      <c r="AS800" s="7">
        <f t="shared" si="176"/>
        <v>5.5457652311480569E-4</v>
      </c>
      <c r="AU800" s="86">
        <v>2023</v>
      </c>
      <c r="AV800" s="91">
        <f t="shared" si="177"/>
        <v>-3.0643860617121686E-2</v>
      </c>
      <c r="AW800" s="92">
        <f t="shared" si="178"/>
        <v>-2.3349693295522621E-2</v>
      </c>
      <c r="AX800" s="93">
        <f t="shared" si="179"/>
        <v>-2.1081694854479131E-2</v>
      </c>
      <c r="AY800" s="94">
        <f t="shared" si="180"/>
        <v>-1.8758396156338709E-2</v>
      </c>
      <c r="AZ800" s="7">
        <f t="shared" si="181"/>
        <v>-1.2511562652000917E-3</v>
      </c>
    </row>
    <row r="801" spans="1:52" x14ac:dyDescent="0.25">
      <c r="A801" s="7">
        <v>799</v>
      </c>
      <c r="B801" s="82">
        <v>7108.46</v>
      </c>
      <c r="C801" s="43">
        <v>807.4</v>
      </c>
      <c r="D801" s="35">
        <v>376.85</v>
      </c>
      <c r="E801" s="41">
        <v>1714</v>
      </c>
      <c r="F801" s="36">
        <v>112.3</v>
      </c>
      <c r="G801" s="39">
        <v>150.52000000000001</v>
      </c>
      <c r="H801" s="45">
        <v>173.15</v>
      </c>
      <c r="I801" s="36">
        <v>129.4</v>
      </c>
      <c r="J801" s="36">
        <v>57.54</v>
      </c>
      <c r="K801" s="46">
        <v>131.24</v>
      </c>
      <c r="L801" s="36">
        <v>87.29</v>
      </c>
      <c r="M801" s="47">
        <v>62.34</v>
      </c>
      <c r="N801" s="33">
        <v>791.5</v>
      </c>
      <c r="O801" s="47">
        <v>28.41</v>
      </c>
      <c r="P801" s="33">
        <v>103.7</v>
      </c>
      <c r="Q801" s="47">
        <v>50.42</v>
      </c>
      <c r="R801" s="33">
        <v>11.14</v>
      </c>
      <c r="S801" s="33">
        <v>116.95</v>
      </c>
      <c r="T801" s="33">
        <v>53.83</v>
      </c>
      <c r="U801" s="33">
        <v>12.84</v>
      </c>
      <c r="V801" s="56">
        <v>28.03</v>
      </c>
      <c r="W801" s="38">
        <v>28.03</v>
      </c>
      <c r="X801" s="36">
        <v>9.5500000000000007</v>
      </c>
      <c r="Y801" s="41">
        <v>37.99</v>
      </c>
      <c r="Z801" s="45">
        <v>82.68</v>
      </c>
      <c r="AA801" s="39">
        <v>573.4</v>
      </c>
      <c r="AB801" s="36">
        <v>188.6</v>
      </c>
      <c r="AC801" s="37">
        <v>15.08</v>
      </c>
      <c r="AD801" s="41">
        <v>29.85</v>
      </c>
      <c r="AE801" s="39">
        <v>185.15</v>
      </c>
      <c r="AG801" s="86">
        <v>2023</v>
      </c>
      <c r="AH801" s="86"/>
      <c r="AI801" s="87">
        <f t="shared" si="172"/>
        <v>303.02333333333331</v>
      </c>
      <c r="AJ801" s="88">
        <f t="shared" si="173"/>
        <v>448.48499999999996</v>
      </c>
      <c r="AK801" s="89">
        <f t="shared" si="174"/>
        <v>289.61285714285714</v>
      </c>
      <c r="AL801" s="90">
        <f t="shared" si="175"/>
        <v>212.04068965517243</v>
      </c>
      <c r="AN801" s="86">
        <v>2023</v>
      </c>
      <c r="AO801" s="91">
        <f t="shared" si="168"/>
        <v>-8.6791996215910949E-3</v>
      </c>
      <c r="AP801" s="92">
        <f t="shared" si="169"/>
        <v>-1.1925333809008903E-2</v>
      </c>
      <c r="AQ801" s="93">
        <f t="shared" si="170"/>
        <v>-9.105752013771902E-3</v>
      </c>
      <c r="AR801" s="94">
        <f t="shared" si="171"/>
        <v>-7.1342845712764249E-3</v>
      </c>
      <c r="AS801" s="7">
        <f t="shared" si="176"/>
        <v>1.599502564549831E-3</v>
      </c>
      <c r="AU801" s="86">
        <v>2023</v>
      </c>
      <c r="AV801" s="91">
        <f t="shared" si="177"/>
        <v>-4.9148386531809723E-3</v>
      </c>
      <c r="AW801" s="92">
        <f t="shared" si="178"/>
        <v>-1.2220101314147302E-2</v>
      </c>
      <c r="AX801" s="93">
        <f t="shared" si="179"/>
        <v>-9.8850810488736347E-3</v>
      </c>
      <c r="AY801" s="94">
        <f t="shared" si="180"/>
        <v>-9.5721908768627521E-3</v>
      </c>
      <c r="AZ801" s="7">
        <f t="shared" si="181"/>
        <v>5.5457652311480569E-4</v>
      </c>
    </row>
    <row r="802" spans="1:52" x14ac:dyDescent="0.25">
      <c r="A802" s="7">
        <v>800</v>
      </c>
      <c r="B802" s="82">
        <v>7119.83</v>
      </c>
      <c r="C802" s="43">
        <v>800.1</v>
      </c>
      <c r="D802" s="35">
        <v>375.35</v>
      </c>
      <c r="E802" s="41">
        <v>1690</v>
      </c>
      <c r="F802" s="36">
        <v>113.3</v>
      </c>
      <c r="G802" s="39">
        <v>148.58000000000001</v>
      </c>
      <c r="H802" s="45">
        <v>174.2</v>
      </c>
      <c r="I802" s="36">
        <v>130.18</v>
      </c>
      <c r="J802" s="36">
        <v>56.44</v>
      </c>
      <c r="K802" s="46">
        <v>133.31</v>
      </c>
      <c r="L802" s="36">
        <v>88.51</v>
      </c>
      <c r="M802" s="47">
        <v>63.85</v>
      </c>
      <c r="N802" s="33">
        <v>785.5</v>
      </c>
      <c r="O802" s="47">
        <v>28.52</v>
      </c>
      <c r="P802" s="33">
        <v>104.32</v>
      </c>
      <c r="Q802" s="47">
        <v>50.44</v>
      </c>
      <c r="R802" s="33">
        <v>11.22</v>
      </c>
      <c r="S802" s="33">
        <v>118.8</v>
      </c>
      <c r="T802" s="33">
        <v>51.68</v>
      </c>
      <c r="U802" s="33">
        <v>13.09</v>
      </c>
      <c r="V802" s="56">
        <v>26.62</v>
      </c>
      <c r="W802" s="38">
        <v>26.62</v>
      </c>
      <c r="X802" s="36">
        <v>9.6199999999999992</v>
      </c>
      <c r="Y802" s="41">
        <v>37.78</v>
      </c>
      <c r="Z802" s="45">
        <v>81.8</v>
      </c>
      <c r="AA802" s="39">
        <v>567.9</v>
      </c>
      <c r="AB802" s="36">
        <v>187.9</v>
      </c>
      <c r="AC802" s="37">
        <v>15.12</v>
      </c>
      <c r="AD802" s="41">
        <v>29.86</v>
      </c>
      <c r="AE802" s="39">
        <v>184.7</v>
      </c>
      <c r="AG802" s="86">
        <v>2023</v>
      </c>
      <c r="AH802" s="86"/>
      <c r="AI802" s="87">
        <f t="shared" si="172"/>
        <v>300.39333333333337</v>
      </c>
      <c r="AJ802" s="88">
        <f t="shared" si="173"/>
        <v>443.1366666666666</v>
      </c>
      <c r="AK802" s="89">
        <f t="shared" si="174"/>
        <v>286.97571428571433</v>
      </c>
      <c r="AL802" s="90">
        <f t="shared" si="175"/>
        <v>210.52793103448272</v>
      </c>
      <c r="AN802" s="86">
        <v>2023</v>
      </c>
      <c r="AO802" s="91">
        <f t="shared" si="168"/>
        <v>1.7798885905146479E-2</v>
      </c>
      <c r="AP802" s="92">
        <f t="shared" si="169"/>
        <v>9.8163847120152862E-3</v>
      </c>
      <c r="AQ802" s="93">
        <f t="shared" si="170"/>
        <v>8.9056814165458572E-3</v>
      </c>
      <c r="AR802" s="94">
        <f t="shared" si="171"/>
        <v>8.8971731165168478E-3</v>
      </c>
      <c r="AS802" s="7">
        <f t="shared" si="176"/>
        <v>8.400481472170037E-3</v>
      </c>
      <c r="AU802" s="86">
        <v>2023</v>
      </c>
      <c r="AV802" s="91">
        <f t="shared" si="177"/>
        <v>-8.6791996215910949E-3</v>
      </c>
      <c r="AW802" s="92">
        <f t="shared" si="178"/>
        <v>-1.1925333809008903E-2</v>
      </c>
      <c r="AX802" s="93">
        <f t="shared" si="179"/>
        <v>-9.105752013771902E-3</v>
      </c>
      <c r="AY802" s="94">
        <f t="shared" si="180"/>
        <v>-7.1342845712764249E-3</v>
      </c>
      <c r="AZ802" s="7">
        <f t="shared" si="181"/>
        <v>1.599502564549831E-3</v>
      </c>
    </row>
    <row r="803" spans="1:52" x14ac:dyDescent="0.25">
      <c r="A803" s="7">
        <v>801</v>
      </c>
      <c r="B803" s="82">
        <v>7179.64</v>
      </c>
      <c r="C803" s="43">
        <v>809.2</v>
      </c>
      <c r="D803" s="35">
        <v>378.75</v>
      </c>
      <c r="E803" s="41">
        <v>1700</v>
      </c>
      <c r="F803" s="36">
        <v>113.66</v>
      </c>
      <c r="G803" s="39">
        <v>151.72</v>
      </c>
      <c r="H803" s="45">
        <v>172.1</v>
      </c>
      <c r="I803" s="36">
        <v>130.9</v>
      </c>
      <c r="J803" s="36">
        <v>57.85</v>
      </c>
      <c r="K803" s="46">
        <v>132.02000000000001</v>
      </c>
      <c r="L803" s="36">
        <v>89.2</v>
      </c>
      <c r="M803" s="47">
        <v>64.41</v>
      </c>
      <c r="N803" s="33">
        <v>794</v>
      </c>
      <c r="O803" s="47">
        <v>28.71</v>
      </c>
      <c r="P803" s="33">
        <v>105.82</v>
      </c>
      <c r="Q803" s="47">
        <v>50.41</v>
      </c>
      <c r="R803" s="33">
        <v>11.69</v>
      </c>
      <c r="S803" s="33">
        <v>119</v>
      </c>
      <c r="T803" s="33">
        <v>52.46</v>
      </c>
      <c r="U803" s="33">
        <v>13.08</v>
      </c>
      <c r="V803" s="56">
        <v>26.55</v>
      </c>
      <c r="W803" s="38">
        <v>26.55</v>
      </c>
      <c r="X803" s="36">
        <v>9.56</v>
      </c>
      <c r="Y803" s="41">
        <v>37.61</v>
      </c>
      <c r="Z803" s="45">
        <v>85.12</v>
      </c>
      <c r="AA803" s="39">
        <v>579.20000000000005</v>
      </c>
      <c r="AB803" s="36">
        <v>188</v>
      </c>
      <c r="AC803" s="37">
        <v>15.67</v>
      </c>
      <c r="AD803" s="41">
        <v>30.09</v>
      </c>
      <c r="AE803" s="39">
        <v>186.3</v>
      </c>
      <c r="AG803" s="86">
        <v>2023</v>
      </c>
      <c r="AH803" s="86"/>
      <c r="AI803" s="87">
        <f t="shared" si="172"/>
        <v>305.74</v>
      </c>
      <c r="AJ803" s="88">
        <f t="shared" si="173"/>
        <v>447.48666666666668</v>
      </c>
      <c r="AK803" s="89">
        <f t="shared" si="174"/>
        <v>289.53142857142859</v>
      </c>
      <c r="AL803" s="90">
        <f t="shared" si="175"/>
        <v>212.40103448275863</v>
      </c>
      <c r="AN803" s="86">
        <v>2023</v>
      </c>
      <c r="AO803" s="91">
        <f t="shared" si="168"/>
        <v>-2.6820174004055695E-2</v>
      </c>
      <c r="AP803" s="92">
        <f t="shared" si="169"/>
        <v>-1.8987530354721935E-2</v>
      </c>
      <c r="AQ803" s="93">
        <f t="shared" si="170"/>
        <v>-1.7165666692981855E-2</v>
      </c>
      <c r="AR803" s="94">
        <f t="shared" si="171"/>
        <v>-1.3825505752780323E-2</v>
      </c>
      <c r="AS803" s="7">
        <f t="shared" si="176"/>
        <v>-1.4626081530550308E-2</v>
      </c>
      <c r="AU803" s="86">
        <v>2023</v>
      </c>
      <c r="AV803" s="91">
        <f t="shared" si="177"/>
        <v>1.7798885905146479E-2</v>
      </c>
      <c r="AW803" s="92">
        <f t="shared" si="178"/>
        <v>9.8163847120152862E-3</v>
      </c>
      <c r="AX803" s="93">
        <f t="shared" si="179"/>
        <v>8.9056814165458572E-3</v>
      </c>
      <c r="AY803" s="94">
        <f t="shared" si="180"/>
        <v>8.8971731165168478E-3</v>
      </c>
      <c r="AZ803" s="7">
        <f t="shared" si="181"/>
        <v>8.400481472170037E-3</v>
      </c>
    </row>
    <row r="804" spans="1:52" x14ac:dyDescent="0.25">
      <c r="A804" s="7">
        <v>802</v>
      </c>
      <c r="B804" s="82">
        <v>7074.63</v>
      </c>
      <c r="C804" s="43">
        <v>797.6</v>
      </c>
      <c r="D804" s="35">
        <v>375.6</v>
      </c>
      <c r="E804" s="41">
        <v>1675</v>
      </c>
      <c r="F804" s="36">
        <v>113.74</v>
      </c>
      <c r="G804" s="39">
        <v>150.02000000000001</v>
      </c>
      <c r="H804" s="45">
        <v>168.7</v>
      </c>
      <c r="I804" s="36">
        <v>129.97999999999999</v>
      </c>
      <c r="J804" s="36">
        <v>59.35</v>
      </c>
      <c r="K804" s="46">
        <v>129.38</v>
      </c>
      <c r="L804" s="36">
        <v>88.7</v>
      </c>
      <c r="M804" s="47">
        <v>63.59</v>
      </c>
      <c r="N804" s="33">
        <v>781</v>
      </c>
      <c r="O804" s="47">
        <v>28.43</v>
      </c>
      <c r="P804" s="33">
        <v>105.08</v>
      </c>
      <c r="Q804" s="47">
        <v>50.17</v>
      </c>
      <c r="R804" s="33">
        <v>11.56</v>
      </c>
      <c r="S804" s="33">
        <v>122</v>
      </c>
      <c r="T804" s="33">
        <v>52.45</v>
      </c>
      <c r="U804" s="33">
        <v>13.21</v>
      </c>
      <c r="V804" s="56">
        <v>26.25</v>
      </c>
      <c r="W804" s="38">
        <v>26.25</v>
      </c>
      <c r="X804" s="36">
        <v>9.69</v>
      </c>
      <c r="Y804" s="41">
        <v>37.01</v>
      </c>
      <c r="Z804" s="45">
        <v>85.8</v>
      </c>
      <c r="AA804" s="39">
        <v>559.5</v>
      </c>
      <c r="AB804" s="36">
        <v>186.6</v>
      </c>
      <c r="AC804" s="37">
        <v>15.4</v>
      </c>
      <c r="AD804" s="41">
        <v>29.31</v>
      </c>
      <c r="AE804" s="39">
        <v>183.1</v>
      </c>
      <c r="AG804" s="86">
        <v>2023</v>
      </c>
      <c r="AH804" s="86"/>
      <c r="AI804" s="87">
        <f t="shared" si="172"/>
        <v>297.54000000000002</v>
      </c>
      <c r="AJ804" s="88">
        <f t="shared" si="173"/>
        <v>438.99</v>
      </c>
      <c r="AK804" s="89">
        <f t="shared" si="174"/>
        <v>284.56142857142856</v>
      </c>
      <c r="AL804" s="90">
        <f t="shared" si="175"/>
        <v>209.46448275862076</v>
      </c>
      <c r="AN804" s="86">
        <v>2023</v>
      </c>
      <c r="AO804" s="91">
        <f t="shared" si="168"/>
        <v>1.3264323004189884E-2</v>
      </c>
      <c r="AP804" s="92">
        <f t="shared" si="169"/>
        <v>1.8569139767800405E-2</v>
      </c>
      <c r="AQ804" s="93">
        <f t="shared" si="170"/>
        <v>1.7317375610588701E-2</v>
      </c>
      <c r="AR804" s="94">
        <f t="shared" si="171"/>
        <v>1.8314354997225776E-2</v>
      </c>
      <c r="AS804" s="7">
        <f t="shared" si="176"/>
        <v>9.0859875357438818E-3</v>
      </c>
      <c r="AU804" s="86">
        <v>2023</v>
      </c>
      <c r="AV804" s="91">
        <f t="shared" si="177"/>
        <v>-2.6820174004055695E-2</v>
      </c>
      <c r="AW804" s="92">
        <f t="shared" si="178"/>
        <v>-1.8987530354721935E-2</v>
      </c>
      <c r="AX804" s="93">
        <f t="shared" si="179"/>
        <v>-1.7165666692981855E-2</v>
      </c>
      <c r="AY804" s="94">
        <f t="shared" si="180"/>
        <v>-1.3825505752780323E-2</v>
      </c>
      <c r="AZ804" s="7">
        <f t="shared" si="181"/>
        <v>-1.4626081530550308E-2</v>
      </c>
    </row>
    <row r="805" spans="1:52" x14ac:dyDescent="0.25">
      <c r="A805" s="7">
        <v>803</v>
      </c>
      <c r="B805" s="82">
        <v>7138.91</v>
      </c>
      <c r="C805" s="43">
        <v>810.3</v>
      </c>
      <c r="D805" s="35">
        <v>389.65</v>
      </c>
      <c r="E805" s="41">
        <v>1711.5</v>
      </c>
      <c r="F805" s="36">
        <v>115.6</v>
      </c>
      <c r="G805" s="39">
        <v>153.46</v>
      </c>
      <c r="H805" s="45">
        <v>172.1</v>
      </c>
      <c r="I805" s="36">
        <v>132.56</v>
      </c>
      <c r="J805" s="36">
        <v>59.54</v>
      </c>
      <c r="K805" s="46">
        <v>131.56</v>
      </c>
      <c r="L805" s="36">
        <v>87.65</v>
      </c>
      <c r="M805" s="47">
        <v>63.32</v>
      </c>
      <c r="N805" s="33">
        <v>797</v>
      </c>
      <c r="O805" s="47">
        <v>28.4</v>
      </c>
      <c r="P805" s="33">
        <v>108.18</v>
      </c>
      <c r="Q805" s="47">
        <v>50.59</v>
      </c>
      <c r="R805" s="33">
        <v>11.54</v>
      </c>
      <c r="S805" s="33">
        <v>125</v>
      </c>
      <c r="T805" s="33">
        <v>52.68</v>
      </c>
      <c r="U805" s="33">
        <v>13.13</v>
      </c>
      <c r="V805" s="56">
        <v>26.45</v>
      </c>
      <c r="W805" s="38">
        <v>26.45</v>
      </c>
      <c r="X805" s="36">
        <v>9.6999999999999993</v>
      </c>
      <c r="Y805" s="41">
        <v>37.46</v>
      </c>
      <c r="Z805" s="45">
        <v>87.28</v>
      </c>
      <c r="AA805" s="39">
        <v>566.6</v>
      </c>
      <c r="AB805" s="36">
        <v>188.7</v>
      </c>
      <c r="AC805" s="37">
        <v>15.49</v>
      </c>
      <c r="AD805" s="41">
        <v>29.43</v>
      </c>
      <c r="AE805" s="39">
        <v>184.4</v>
      </c>
      <c r="AG805" s="86">
        <v>2023</v>
      </c>
      <c r="AH805" s="86"/>
      <c r="AI805" s="87">
        <f t="shared" si="172"/>
        <v>301.48666666666668</v>
      </c>
      <c r="AJ805" s="88">
        <f t="shared" si="173"/>
        <v>447.14166666666671</v>
      </c>
      <c r="AK805" s="89">
        <f t="shared" si="174"/>
        <v>289.4892857142857</v>
      </c>
      <c r="AL805" s="90">
        <f t="shared" si="175"/>
        <v>213.30068965517242</v>
      </c>
      <c r="AN805" s="86">
        <v>2023</v>
      </c>
      <c r="AO805" s="91">
        <f t="shared" si="168"/>
        <v>-7.3303407558102168E-3</v>
      </c>
      <c r="AP805" s="92">
        <f t="shared" si="169"/>
        <v>-1.9419647017165987E-3</v>
      </c>
      <c r="AQ805" s="93">
        <f t="shared" si="170"/>
        <v>-1.2435693400940551E-3</v>
      </c>
      <c r="AR805" s="94">
        <f t="shared" si="171"/>
        <v>-8.1154659441452261E-4</v>
      </c>
      <c r="AS805" s="7">
        <f t="shared" si="176"/>
        <v>9.1890778844389929E-3</v>
      </c>
      <c r="AU805" s="86">
        <v>2023</v>
      </c>
      <c r="AV805" s="91">
        <f t="shared" si="177"/>
        <v>1.3264323004189884E-2</v>
      </c>
      <c r="AW805" s="92">
        <f t="shared" si="178"/>
        <v>1.8569139767800405E-2</v>
      </c>
      <c r="AX805" s="93">
        <f t="shared" si="179"/>
        <v>1.7317375610588701E-2</v>
      </c>
      <c r="AY805" s="94">
        <f t="shared" si="180"/>
        <v>1.8314354997225776E-2</v>
      </c>
      <c r="AZ805" s="7">
        <f t="shared" si="181"/>
        <v>9.0859875357438818E-3</v>
      </c>
    </row>
    <row r="806" spans="1:52" x14ac:dyDescent="0.25">
      <c r="A806" s="7">
        <v>804</v>
      </c>
      <c r="B806" s="82">
        <v>7204.51</v>
      </c>
      <c r="C806" s="43">
        <v>810.5</v>
      </c>
      <c r="D806" s="35">
        <v>387.75</v>
      </c>
      <c r="E806" s="41">
        <v>1712.5</v>
      </c>
      <c r="F806" s="36">
        <v>115.98</v>
      </c>
      <c r="G806" s="39">
        <v>151.47999999999999</v>
      </c>
      <c r="H806" s="45">
        <v>171.4</v>
      </c>
      <c r="I806" s="36">
        <v>129.76</v>
      </c>
      <c r="J806" s="36">
        <v>59.98</v>
      </c>
      <c r="K806" s="46">
        <v>131.31</v>
      </c>
      <c r="L806" s="36">
        <v>88.11</v>
      </c>
      <c r="M806" s="47">
        <v>64.38</v>
      </c>
      <c r="N806" s="33">
        <v>799.5</v>
      </c>
      <c r="O806" s="47">
        <v>28.22</v>
      </c>
      <c r="P806" s="33">
        <v>107.62</v>
      </c>
      <c r="Q806" s="47">
        <v>50.67</v>
      </c>
      <c r="R806" s="33">
        <v>11.56</v>
      </c>
      <c r="S806" s="33">
        <v>127.45</v>
      </c>
      <c r="T806" s="33">
        <v>52.78</v>
      </c>
      <c r="U806" s="33">
        <v>13.24</v>
      </c>
      <c r="V806" s="56">
        <v>26.51</v>
      </c>
      <c r="W806" s="38">
        <v>26.51</v>
      </c>
      <c r="X806" s="36">
        <v>9.93</v>
      </c>
      <c r="Y806" s="41">
        <v>37.86</v>
      </c>
      <c r="Z806" s="45">
        <v>87.18</v>
      </c>
      <c r="AA806" s="39">
        <v>561.4</v>
      </c>
      <c r="AB806" s="36">
        <v>187.15</v>
      </c>
      <c r="AC806" s="37">
        <v>15.57</v>
      </c>
      <c r="AD806" s="41">
        <v>29.45</v>
      </c>
      <c r="AE806" s="39">
        <v>184.95</v>
      </c>
      <c r="AG806" s="86">
        <v>2023</v>
      </c>
      <c r="AH806" s="86"/>
      <c r="AI806" s="87">
        <f t="shared" si="172"/>
        <v>299.27666666666664</v>
      </c>
      <c r="AJ806" s="88">
        <f t="shared" si="173"/>
        <v>446.27333333333331</v>
      </c>
      <c r="AK806" s="89">
        <f t="shared" si="174"/>
        <v>289.12928571428569</v>
      </c>
      <c r="AL806" s="90">
        <f t="shared" si="175"/>
        <v>213.1275862068965</v>
      </c>
      <c r="AN806" s="86">
        <v>2023</v>
      </c>
      <c r="AO806" s="91">
        <f t="shared" si="168"/>
        <v>2.4904491941681563E-2</v>
      </c>
      <c r="AP806" s="92">
        <f t="shared" si="169"/>
        <v>1.589459374673239E-2</v>
      </c>
      <c r="AQ806" s="93">
        <f t="shared" si="170"/>
        <v>1.5247751253146884E-2</v>
      </c>
      <c r="AR806" s="94">
        <f t="shared" si="171"/>
        <v>1.4084165224004026E-2</v>
      </c>
      <c r="AS806" s="7">
        <f t="shared" si="176"/>
        <v>-5.2467135169507084E-4</v>
      </c>
      <c r="AU806" s="86">
        <v>2023</v>
      </c>
      <c r="AV806" s="91">
        <f t="shared" si="177"/>
        <v>-7.3303407558102168E-3</v>
      </c>
      <c r="AW806" s="92">
        <f t="shared" si="178"/>
        <v>-1.9419647017165987E-3</v>
      </c>
      <c r="AX806" s="93">
        <f t="shared" si="179"/>
        <v>-1.2435693400940551E-3</v>
      </c>
      <c r="AY806" s="94">
        <f t="shared" si="180"/>
        <v>-8.1154659441452261E-4</v>
      </c>
      <c r="AZ806" s="7">
        <f t="shared" si="181"/>
        <v>9.1890778844389929E-3</v>
      </c>
    </row>
    <row r="807" spans="1:52" x14ac:dyDescent="0.25">
      <c r="A807" s="7">
        <v>805</v>
      </c>
      <c r="B807" s="82">
        <v>7200.73</v>
      </c>
      <c r="C807" s="43">
        <v>822.6</v>
      </c>
      <c r="D807" s="35">
        <v>390</v>
      </c>
      <c r="E807" s="41">
        <v>1732</v>
      </c>
      <c r="F807" s="36">
        <v>119.06</v>
      </c>
      <c r="G807" s="39">
        <v>154.63999999999999</v>
      </c>
      <c r="H807" s="45">
        <v>173.8</v>
      </c>
      <c r="I807" s="36">
        <v>132.32</v>
      </c>
      <c r="J807" s="36">
        <v>60</v>
      </c>
      <c r="K807" s="46">
        <v>132.53</v>
      </c>
      <c r="L807" s="36">
        <v>88.64</v>
      </c>
      <c r="M807" s="47">
        <v>64.2</v>
      </c>
      <c r="N807" s="33">
        <v>810</v>
      </c>
      <c r="O807" s="47">
        <v>28.16</v>
      </c>
      <c r="P807" s="33">
        <v>109.22</v>
      </c>
      <c r="Q807" s="47">
        <v>51.8</v>
      </c>
      <c r="R807" s="33">
        <v>11.58</v>
      </c>
      <c r="S807" s="33">
        <v>128.5</v>
      </c>
      <c r="T807" s="33">
        <v>53.61</v>
      </c>
      <c r="U807" s="33">
        <v>13.29</v>
      </c>
      <c r="V807" s="56">
        <v>26.8</v>
      </c>
      <c r="W807" s="38">
        <v>26.8</v>
      </c>
      <c r="X807" s="36">
        <v>9.9700000000000006</v>
      </c>
      <c r="Y807" s="41">
        <v>38.01</v>
      </c>
      <c r="Z807" s="45">
        <v>89.44</v>
      </c>
      <c r="AA807" s="39">
        <v>578.4</v>
      </c>
      <c r="AB807" s="36">
        <v>189.35</v>
      </c>
      <c r="AC807" s="37">
        <v>15.88</v>
      </c>
      <c r="AD807" s="41">
        <v>30</v>
      </c>
      <c r="AE807" s="39">
        <v>187.15</v>
      </c>
      <c r="AG807" s="86">
        <v>2023</v>
      </c>
      <c r="AH807" s="86"/>
      <c r="AI807" s="87">
        <f t="shared" si="172"/>
        <v>306.72999999999996</v>
      </c>
      <c r="AJ807" s="88">
        <f t="shared" si="173"/>
        <v>453.36666666666673</v>
      </c>
      <c r="AK807" s="89">
        <f t="shared" si="174"/>
        <v>293.53785714285715</v>
      </c>
      <c r="AL807" s="90">
        <f t="shared" si="175"/>
        <v>216.12931034482759</v>
      </c>
      <c r="AN807" s="86">
        <v>2023</v>
      </c>
      <c r="AO807" s="91">
        <f t="shared" si="168"/>
        <v>2.2886577771982001E-2</v>
      </c>
      <c r="AP807" s="92">
        <f t="shared" si="169"/>
        <v>1.1219763252701957E-2</v>
      </c>
      <c r="AQ807" s="93">
        <f t="shared" si="170"/>
        <v>9.2224658294257442E-3</v>
      </c>
      <c r="AR807" s="94">
        <f t="shared" si="171"/>
        <v>9.6669458737186804E-3</v>
      </c>
      <c r="AS807" s="7">
        <f t="shared" si="176"/>
        <v>1.7362128561965309E-2</v>
      </c>
      <c r="AU807" s="86">
        <v>2023</v>
      </c>
      <c r="AV807" s="91">
        <f t="shared" si="177"/>
        <v>2.4904491941681563E-2</v>
      </c>
      <c r="AW807" s="92">
        <f t="shared" si="178"/>
        <v>1.589459374673239E-2</v>
      </c>
      <c r="AX807" s="93">
        <f t="shared" si="179"/>
        <v>1.5247751253146884E-2</v>
      </c>
      <c r="AY807" s="94">
        <f t="shared" si="180"/>
        <v>1.4084165224004026E-2</v>
      </c>
      <c r="AZ807" s="7">
        <f t="shared" si="181"/>
        <v>-5.2467135169507084E-4</v>
      </c>
    </row>
    <row r="808" spans="1:52" x14ac:dyDescent="0.25">
      <c r="A808" s="7">
        <v>806</v>
      </c>
      <c r="B808" s="82">
        <v>7325.75</v>
      </c>
      <c r="C808" s="43">
        <v>823.3</v>
      </c>
      <c r="D808" s="35">
        <v>391.6</v>
      </c>
      <c r="E808" s="41">
        <v>1741</v>
      </c>
      <c r="F808" s="36">
        <v>124.94</v>
      </c>
      <c r="G808" s="39">
        <v>156</v>
      </c>
      <c r="H808" s="45">
        <v>175.55</v>
      </c>
      <c r="I808" s="36">
        <v>134.1</v>
      </c>
      <c r="J808" s="36">
        <v>59.94</v>
      </c>
      <c r="K808" s="46">
        <v>134.88999999999999</v>
      </c>
      <c r="L808" s="36">
        <v>87.85</v>
      </c>
      <c r="M808" s="47">
        <v>65.8</v>
      </c>
      <c r="N808" s="33">
        <v>816.5</v>
      </c>
      <c r="O808" s="47">
        <v>28.3</v>
      </c>
      <c r="P808" s="33">
        <v>108.6</v>
      </c>
      <c r="Q808" s="47">
        <v>51.69</v>
      </c>
      <c r="R808" s="33">
        <v>11.8</v>
      </c>
      <c r="S808" s="33">
        <v>128.80000000000001</v>
      </c>
      <c r="T808" s="33">
        <v>53.09</v>
      </c>
      <c r="U808" s="33">
        <v>13.37</v>
      </c>
      <c r="V808" s="56">
        <v>28</v>
      </c>
      <c r="W808" s="38">
        <v>28</v>
      </c>
      <c r="X808" s="36">
        <v>10.62</v>
      </c>
      <c r="Y808" s="41">
        <v>38.299999999999997</v>
      </c>
      <c r="Z808" s="45">
        <v>89.18</v>
      </c>
      <c r="AA808" s="39">
        <v>596.70000000000005</v>
      </c>
      <c r="AB808" s="36">
        <v>195.8</v>
      </c>
      <c r="AC808" s="37">
        <v>15.9</v>
      </c>
      <c r="AD808" s="41">
        <v>30.17</v>
      </c>
      <c r="AE808" s="39">
        <v>188.55</v>
      </c>
      <c r="AG808" s="86">
        <v>2023</v>
      </c>
      <c r="AH808" s="86"/>
      <c r="AI808" s="87">
        <f t="shared" si="172"/>
        <v>313.75</v>
      </c>
      <c r="AJ808" s="88">
        <f t="shared" si="173"/>
        <v>458.45333333333338</v>
      </c>
      <c r="AK808" s="89">
        <f t="shared" si="174"/>
        <v>296.245</v>
      </c>
      <c r="AL808" s="90">
        <f t="shared" si="175"/>
        <v>218.21862068965518</v>
      </c>
      <c r="AN808" s="86">
        <v>2023</v>
      </c>
      <c r="AO808" s="91">
        <f t="shared" si="168"/>
        <v>-9.5511288180610988E-3</v>
      </c>
      <c r="AP808" s="92">
        <f t="shared" si="169"/>
        <v>-1.3341961377385093E-3</v>
      </c>
      <c r="AQ808" s="93">
        <f t="shared" si="170"/>
        <v>-2.0036504534134427E-3</v>
      </c>
      <c r="AR808" s="94">
        <f t="shared" si="171"/>
        <v>-2.7432154403840745E-3</v>
      </c>
      <c r="AS808" s="7">
        <f t="shared" si="176"/>
        <v>-7.9145479984983873E-3</v>
      </c>
      <c r="AU808" s="86">
        <v>2023</v>
      </c>
      <c r="AV808" s="91">
        <f t="shared" si="177"/>
        <v>2.2886577771982001E-2</v>
      </c>
      <c r="AW808" s="92">
        <f t="shared" si="178"/>
        <v>1.1219763252701957E-2</v>
      </c>
      <c r="AX808" s="93">
        <f t="shared" si="179"/>
        <v>9.2224658294257442E-3</v>
      </c>
      <c r="AY808" s="94">
        <f t="shared" si="180"/>
        <v>9.6669458737186804E-3</v>
      </c>
      <c r="AZ808" s="7">
        <f t="shared" si="181"/>
        <v>1.7362128561965309E-2</v>
      </c>
    </row>
    <row r="809" spans="1:52" x14ac:dyDescent="0.25">
      <c r="A809" s="7">
        <v>807</v>
      </c>
      <c r="B809" s="82">
        <v>7267.77</v>
      </c>
      <c r="C809" s="43">
        <v>818.4</v>
      </c>
      <c r="D809" s="35">
        <v>384.6</v>
      </c>
      <c r="E809" s="41">
        <v>1747</v>
      </c>
      <c r="F809" s="36">
        <v>125.66</v>
      </c>
      <c r="G809" s="39">
        <v>156.26</v>
      </c>
      <c r="H809" s="45">
        <v>174.6</v>
      </c>
      <c r="I809" s="36">
        <v>136.86000000000001</v>
      </c>
      <c r="J809" s="36">
        <v>58.66</v>
      </c>
      <c r="K809" s="46">
        <v>135.84</v>
      </c>
      <c r="L809" s="36">
        <v>89.1</v>
      </c>
      <c r="M809" s="47">
        <v>65.430000000000007</v>
      </c>
      <c r="N809" s="33">
        <v>808.5</v>
      </c>
      <c r="O809" s="47">
        <v>28.33</v>
      </c>
      <c r="P809" s="33">
        <v>109.54</v>
      </c>
      <c r="Q809" s="47">
        <v>52.09</v>
      </c>
      <c r="R809" s="33">
        <v>11.75</v>
      </c>
      <c r="S809" s="33">
        <v>129.69999999999999</v>
      </c>
      <c r="T809" s="33">
        <v>54.52</v>
      </c>
      <c r="U809" s="33">
        <v>13.5</v>
      </c>
      <c r="V809" s="56">
        <v>27.86</v>
      </c>
      <c r="W809" s="38">
        <v>27.86</v>
      </c>
      <c r="X809" s="36">
        <v>10.71</v>
      </c>
      <c r="Y809" s="41">
        <v>37.450000000000003</v>
      </c>
      <c r="Z809" s="45">
        <v>89.52</v>
      </c>
      <c r="AA809" s="39">
        <v>590</v>
      </c>
      <c r="AB809" s="36">
        <v>194.95</v>
      </c>
      <c r="AC809" s="37">
        <v>15.95</v>
      </c>
      <c r="AD809" s="41">
        <v>30.34</v>
      </c>
      <c r="AE809" s="39">
        <v>186</v>
      </c>
      <c r="AG809" s="86">
        <v>2023</v>
      </c>
      <c r="AH809" s="86"/>
      <c r="AI809" s="87">
        <f t="shared" si="172"/>
        <v>310.75333333333333</v>
      </c>
      <c r="AJ809" s="88">
        <f t="shared" si="173"/>
        <v>457.8416666666667</v>
      </c>
      <c r="AK809" s="89">
        <f t="shared" si="174"/>
        <v>295.65142857142854</v>
      </c>
      <c r="AL809" s="90">
        <f t="shared" si="175"/>
        <v>217.62</v>
      </c>
      <c r="AN809" s="86">
        <v>2023</v>
      </c>
      <c r="AO809" s="91">
        <f t="shared" si="168"/>
        <v>2.7889215454918086E-3</v>
      </c>
      <c r="AP809" s="92">
        <f t="shared" si="169"/>
        <v>-1.1161063686500217E-2</v>
      </c>
      <c r="AQ809" s="93">
        <f t="shared" si="170"/>
        <v>-8.081427936373016E-3</v>
      </c>
      <c r="AR809" s="94">
        <f t="shared" si="171"/>
        <v>-6.9228550874825363E-3</v>
      </c>
      <c r="AS809" s="7">
        <f t="shared" si="176"/>
        <v>7.0117794041362237E-3</v>
      </c>
      <c r="AU809" s="86">
        <v>2023</v>
      </c>
      <c r="AV809" s="91">
        <f t="shared" si="177"/>
        <v>-9.5511288180610988E-3</v>
      </c>
      <c r="AW809" s="92">
        <f t="shared" si="178"/>
        <v>-1.3341961377385093E-3</v>
      </c>
      <c r="AX809" s="93">
        <f t="shared" si="179"/>
        <v>-2.0036504534134427E-3</v>
      </c>
      <c r="AY809" s="94">
        <f t="shared" si="180"/>
        <v>-2.7432154403840745E-3</v>
      </c>
      <c r="AZ809" s="7">
        <f t="shared" si="181"/>
        <v>-7.9145479984983873E-3</v>
      </c>
    </row>
    <row r="810" spans="1:52" x14ac:dyDescent="0.25">
      <c r="A810" s="7">
        <v>808</v>
      </c>
      <c r="B810" s="82">
        <v>7318.73</v>
      </c>
      <c r="C810" s="43">
        <v>813.6</v>
      </c>
      <c r="D810" s="35">
        <v>380.95</v>
      </c>
      <c r="E810" s="41">
        <v>1714</v>
      </c>
      <c r="F810" s="36">
        <v>122.84</v>
      </c>
      <c r="G810" s="39">
        <v>156.56</v>
      </c>
      <c r="H810" s="45">
        <v>175.35</v>
      </c>
      <c r="I810" s="36">
        <v>134.78</v>
      </c>
      <c r="J810" s="36">
        <v>58.92</v>
      </c>
      <c r="K810" s="46">
        <v>138.25</v>
      </c>
      <c r="L810" s="36">
        <v>89.11</v>
      </c>
      <c r="M810" s="47">
        <v>65.5</v>
      </c>
      <c r="N810" s="33">
        <v>804.5</v>
      </c>
      <c r="O810" s="47">
        <v>28.29</v>
      </c>
      <c r="P810" s="33">
        <v>109.08</v>
      </c>
      <c r="Q810" s="47">
        <v>52.26</v>
      </c>
      <c r="R810" s="33">
        <v>11.69</v>
      </c>
      <c r="S810" s="33">
        <v>129.1</v>
      </c>
      <c r="T810" s="33">
        <v>54.32</v>
      </c>
      <c r="U810" s="33">
        <v>13.59</v>
      </c>
      <c r="V810" s="56">
        <v>27.73</v>
      </c>
      <c r="W810" s="38">
        <v>27.73</v>
      </c>
      <c r="X810" s="36">
        <v>10.83</v>
      </c>
      <c r="Y810" s="41">
        <v>37.409999999999997</v>
      </c>
      <c r="Z810" s="45">
        <v>88.3</v>
      </c>
      <c r="AA810" s="39">
        <v>591.1</v>
      </c>
      <c r="AB810" s="36">
        <v>198.05</v>
      </c>
      <c r="AC810" s="37">
        <v>16.13</v>
      </c>
      <c r="AD810" s="41">
        <v>30.12</v>
      </c>
      <c r="AE810" s="39">
        <v>187.2</v>
      </c>
      <c r="AG810" s="86">
        <v>2023</v>
      </c>
      <c r="AH810" s="86"/>
      <c r="AI810" s="87">
        <f t="shared" si="172"/>
        <v>311.62000000000006</v>
      </c>
      <c r="AJ810" s="88">
        <f t="shared" si="173"/>
        <v>452.73166666666663</v>
      </c>
      <c r="AK810" s="89">
        <f t="shared" si="174"/>
        <v>293.26214285714281</v>
      </c>
      <c r="AL810" s="90">
        <f t="shared" si="175"/>
        <v>216.11344827586205</v>
      </c>
      <c r="AN810" s="86">
        <v>2023</v>
      </c>
      <c r="AO810" s="91">
        <f t="shared" si="168"/>
        <v>-1.5531737372441075E-2</v>
      </c>
      <c r="AP810" s="92">
        <f t="shared" si="169"/>
        <v>-9.1444895615134716E-3</v>
      </c>
      <c r="AQ810" s="93">
        <f t="shared" si="170"/>
        <v>-7.6211677996525298E-3</v>
      </c>
      <c r="AR810" s="94">
        <f t="shared" si="171"/>
        <v>-4.3368026690959096E-3</v>
      </c>
      <c r="AS810" s="7">
        <f t="shared" si="176"/>
        <v>-1.0592001617766952E-2</v>
      </c>
      <c r="AU810" s="86">
        <v>2023</v>
      </c>
      <c r="AV810" s="91">
        <f t="shared" si="177"/>
        <v>2.7889215454918086E-3</v>
      </c>
      <c r="AW810" s="92">
        <f t="shared" si="178"/>
        <v>-1.1161063686500217E-2</v>
      </c>
      <c r="AX810" s="93">
        <f t="shared" si="179"/>
        <v>-8.081427936373016E-3</v>
      </c>
      <c r="AY810" s="94">
        <f t="shared" si="180"/>
        <v>-6.9228550874825363E-3</v>
      </c>
      <c r="AZ810" s="7">
        <f t="shared" si="181"/>
        <v>7.0117794041362237E-3</v>
      </c>
    </row>
    <row r="811" spans="1:52" x14ac:dyDescent="0.25">
      <c r="A811" s="7">
        <v>809</v>
      </c>
      <c r="B811" s="82">
        <v>7241.21</v>
      </c>
      <c r="C811" s="43">
        <v>808.9</v>
      </c>
      <c r="D811" s="35">
        <v>385.85</v>
      </c>
      <c r="E811" s="41">
        <v>1704</v>
      </c>
      <c r="F811" s="36">
        <v>122.82</v>
      </c>
      <c r="G811" s="39">
        <v>153.04</v>
      </c>
      <c r="H811" s="45">
        <v>175.75</v>
      </c>
      <c r="I811" s="36">
        <v>134.36000000000001</v>
      </c>
      <c r="J811" s="36">
        <v>58.64</v>
      </c>
      <c r="K811" s="46">
        <v>137.19999999999999</v>
      </c>
      <c r="L811" s="36">
        <v>89.45</v>
      </c>
      <c r="M811" s="47">
        <v>65.400000000000006</v>
      </c>
      <c r="N811" s="33">
        <v>801.5</v>
      </c>
      <c r="O811" s="47">
        <v>28.11</v>
      </c>
      <c r="P811" s="33">
        <v>108.9</v>
      </c>
      <c r="Q811" s="47">
        <v>52.31</v>
      </c>
      <c r="R811" s="33">
        <v>11.62</v>
      </c>
      <c r="S811" s="33">
        <v>132</v>
      </c>
      <c r="T811" s="33">
        <v>53.1</v>
      </c>
      <c r="U811" s="33">
        <v>14.25</v>
      </c>
      <c r="V811" s="56">
        <v>27.28</v>
      </c>
      <c r="W811" s="38">
        <v>27.28</v>
      </c>
      <c r="X811" s="36">
        <v>10.79</v>
      </c>
      <c r="Y811" s="41">
        <v>37.17</v>
      </c>
      <c r="Z811" s="45">
        <v>87.88</v>
      </c>
      <c r="AA811" s="39">
        <v>585.29999999999995</v>
      </c>
      <c r="AB811" s="36">
        <v>199.3</v>
      </c>
      <c r="AC811" s="37">
        <v>15.87</v>
      </c>
      <c r="AD811" s="41">
        <v>30.04</v>
      </c>
      <c r="AE811" s="39">
        <v>182</v>
      </c>
      <c r="AG811" s="86">
        <v>2023</v>
      </c>
      <c r="AH811" s="86"/>
      <c r="AI811" s="87">
        <f t="shared" si="172"/>
        <v>306.77999999999997</v>
      </c>
      <c r="AJ811" s="88">
        <f t="shared" si="173"/>
        <v>448.5916666666667</v>
      </c>
      <c r="AK811" s="89">
        <f t="shared" si="174"/>
        <v>291.02714285714285</v>
      </c>
      <c r="AL811" s="90">
        <f t="shared" si="175"/>
        <v>215.17620689655178</v>
      </c>
      <c r="AN811" s="86">
        <v>2023</v>
      </c>
      <c r="AO811" s="91">
        <f t="shared" si="168"/>
        <v>-1.0746028641589026E-2</v>
      </c>
      <c r="AP811" s="92">
        <f t="shared" si="169"/>
        <v>2.4855566495141138E-3</v>
      </c>
      <c r="AQ811" s="93">
        <f t="shared" si="170"/>
        <v>1.3376268291127172E-3</v>
      </c>
      <c r="AR811" s="94">
        <f t="shared" si="171"/>
        <v>1.5768952790894085E-3</v>
      </c>
      <c r="AS811" s="7">
        <f t="shared" si="176"/>
        <v>-1.3229833135622261E-3</v>
      </c>
      <c r="AU811" s="86">
        <v>2023</v>
      </c>
      <c r="AV811" s="91">
        <f t="shared" si="177"/>
        <v>-1.5531737372441075E-2</v>
      </c>
      <c r="AW811" s="92">
        <f t="shared" si="178"/>
        <v>-9.1444895615134716E-3</v>
      </c>
      <c r="AX811" s="93">
        <f t="shared" si="179"/>
        <v>-7.6211677996525298E-3</v>
      </c>
      <c r="AY811" s="94">
        <f t="shared" si="180"/>
        <v>-4.3368026690959096E-3</v>
      </c>
      <c r="AZ811" s="7">
        <f t="shared" si="181"/>
        <v>-1.0592001617766952E-2</v>
      </c>
    </row>
    <row r="812" spans="1:52" x14ac:dyDescent="0.25">
      <c r="A812" s="7">
        <v>810</v>
      </c>
      <c r="B812" s="82">
        <v>7231.63</v>
      </c>
      <c r="C812" s="43">
        <v>809.5</v>
      </c>
      <c r="D812" s="35">
        <v>386.25</v>
      </c>
      <c r="E812" s="41">
        <v>1720.5</v>
      </c>
      <c r="F812" s="36">
        <v>122.78</v>
      </c>
      <c r="G812" s="39">
        <v>153.69999999999999</v>
      </c>
      <c r="H812" s="45">
        <v>174.55</v>
      </c>
      <c r="I812" s="36">
        <v>134.13999999999999</v>
      </c>
      <c r="J812" s="36">
        <v>58.4</v>
      </c>
      <c r="K812" s="46">
        <v>136.02000000000001</v>
      </c>
      <c r="L812" s="36">
        <v>90.15</v>
      </c>
      <c r="M812" s="47">
        <v>63.96</v>
      </c>
      <c r="N812" s="33">
        <v>803.5</v>
      </c>
      <c r="O812" s="47">
        <v>27.81</v>
      </c>
      <c r="P812" s="33">
        <v>109.14</v>
      </c>
      <c r="Q812" s="47">
        <v>54.66</v>
      </c>
      <c r="R812" s="33">
        <v>11.39</v>
      </c>
      <c r="S812" s="33">
        <v>132.19999999999999</v>
      </c>
      <c r="T812" s="33">
        <v>53.53</v>
      </c>
      <c r="U812" s="33">
        <v>14.09</v>
      </c>
      <c r="V812" s="56">
        <v>26.75</v>
      </c>
      <c r="W812" s="38">
        <v>26.75</v>
      </c>
      <c r="X812" s="36">
        <v>10.88</v>
      </c>
      <c r="Y812" s="41">
        <v>37.69</v>
      </c>
      <c r="Z812" s="45">
        <v>88.34</v>
      </c>
      <c r="AA812" s="39">
        <v>576.9</v>
      </c>
      <c r="AB812" s="36">
        <v>200.7</v>
      </c>
      <c r="AC812" s="37">
        <v>16.22</v>
      </c>
      <c r="AD812" s="41">
        <v>29.6</v>
      </c>
      <c r="AE812" s="39">
        <v>179.85</v>
      </c>
      <c r="AG812" s="86">
        <v>2023</v>
      </c>
      <c r="AH812" s="86"/>
      <c r="AI812" s="87">
        <f t="shared" si="172"/>
        <v>303.48333333333329</v>
      </c>
      <c r="AJ812" s="88">
        <f t="shared" si="173"/>
        <v>449.70666666666665</v>
      </c>
      <c r="AK812" s="89">
        <f t="shared" si="174"/>
        <v>291.41642857142858</v>
      </c>
      <c r="AL812" s="90">
        <f t="shared" si="175"/>
        <v>215.51551724137931</v>
      </c>
      <c r="AN812" s="86">
        <v>2023</v>
      </c>
      <c r="AO812" s="91">
        <f t="shared" si="168"/>
        <v>3.9650722170356725E-3</v>
      </c>
      <c r="AP812" s="92">
        <f t="shared" si="169"/>
        <v>2.0087167931690762E-3</v>
      </c>
      <c r="AQ812" s="93">
        <f t="shared" si="170"/>
        <v>-5.6374897973708474E-4</v>
      </c>
      <c r="AR812" s="94">
        <f t="shared" si="171"/>
        <v>-2.3680189441510366E-4</v>
      </c>
      <c r="AS812" s="7">
        <f t="shared" si="176"/>
        <v>9.6506596714710183E-3</v>
      </c>
      <c r="AU812" s="86">
        <v>2023</v>
      </c>
      <c r="AV812" s="91">
        <f t="shared" si="177"/>
        <v>-1.0746028641589026E-2</v>
      </c>
      <c r="AW812" s="92">
        <f t="shared" si="178"/>
        <v>2.4855566495141138E-3</v>
      </c>
      <c r="AX812" s="93">
        <f t="shared" si="179"/>
        <v>1.3376268291127172E-3</v>
      </c>
      <c r="AY812" s="94">
        <f t="shared" si="180"/>
        <v>1.5768952790894085E-3</v>
      </c>
      <c r="AZ812" s="7">
        <f t="shared" si="181"/>
        <v>-1.3229833135622261E-3</v>
      </c>
    </row>
    <row r="813" spans="1:52" x14ac:dyDescent="0.25">
      <c r="A813" s="7">
        <v>811</v>
      </c>
      <c r="B813" s="82">
        <v>7301.42</v>
      </c>
      <c r="C813" s="43">
        <v>809</v>
      </c>
      <c r="D813" s="35">
        <v>384.4</v>
      </c>
      <c r="E813" s="41">
        <v>1722.5</v>
      </c>
      <c r="F813" s="36">
        <v>124.44</v>
      </c>
      <c r="G813" s="39">
        <v>154.46</v>
      </c>
      <c r="H813" s="45">
        <v>167.15</v>
      </c>
      <c r="I813" s="36">
        <v>134.84</v>
      </c>
      <c r="J813" s="36">
        <v>59.11</v>
      </c>
      <c r="K813" s="46">
        <v>135.07</v>
      </c>
      <c r="L813" s="36">
        <v>90.11</v>
      </c>
      <c r="M813" s="47">
        <v>64.790000000000006</v>
      </c>
      <c r="N813" s="33">
        <v>803</v>
      </c>
      <c r="O813" s="47">
        <v>28.71</v>
      </c>
      <c r="P813" s="33">
        <v>107.74</v>
      </c>
      <c r="Q813" s="47">
        <v>53.9</v>
      </c>
      <c r="R813" s="33">
        <v>11.47</v>
      </c>
      <c r="S813" s="33">
        <v>131.35</v>
      </c>
      <c r="T813" s="33">
        <v>53.36</v>
      </c>
      <c r="U813" s="33">
        <v>14.14</v>
      </c>
      <c r="V813" s="56">
        <v>26.81</v>
      </c>
      <c r="W813" s="38">
        <v>26.81</v>
      </c>
      <c r="X813" s="36">
        <v>10.77</v>
      </c>
      <c r="Y813" s="41">
        <v>37.380000000000003</v>
      </c>
      <c r="Z813" s="45">
        <v>88.44</v>
      </c>
      <c r="AA813" s="39">
        <v>578.6</v>
      </c>
      <c r="AB813" s="36">
        <v>202.6</v>
      </c>
      <c r="AC813" s="37">
        <v>16.8</v>
      </c>
      <c r="AD813" s="41">
        <v>29.72</v>
      </c>
      <c r="AE813" s="39">
        <v>181</v>
      </c>
      <c r="AG813" s="86">
        <v>2023</v>
      </c>
      <c r="AH813" s="86"/>
      <c r="AI813" s="87">
        <f t="shared" si="172"/>
        <v>304.68666666666667</v>
      </c>
      <c r="AJ813" s="88">
        <f t="shared" si="173"/>
        <v>450.61000000000007</v>
      </c>
      <c r="AK813" s="89">
        <f t="shared" si="174"/>
        <v>291.25214285714281</v>
      </c>
      <c r="AL813" s="90">
        <f t="shared" si="175"/>
        <v>215.4644827586207</v>
      </c>
      <c r="AN813" s="86">
        <v>2023</v>
      </c>
      <c r="AO813" s="91">
        <f t="shared" si="168"/>
        <v>-3.8629849244032059E-2</v>
      </c>
      <c r="AP813" s="92">
        <f t="shared" si="169"/>
        <v>-2.9996375283874666E-2</v>
      </c>
      <c r="AQ813" s="93">
        <f t="shared" si="170"/>
        <v>-2.9412413887819306E-2</v>
      </c>
      <c r="AR813" s="94">
        <f t="shared" si="171"/>
        <v>-2.6283234135716621E-2</v>
      </c>
      <c r="AS813" s="7">
        <f t="shared" si="176"/>
        <v>-1.5633945177787285E-2</v>
      </c>
      <c r="AU813" s="86">
        <v>2023</v>
      </c>
      <c r="AV813" s="91">
        <f t="shared" si="177"/>
        <v>3.9650722170356725E-3</v>
      </c>
      <c r="AW813" s="92">
        <f t="shared" si="178"/>
        <v>2.0087167931690762E-3</v>
      </c>
      <c r="AX813" s="93">
        <f t="shared" si="179"/>
        <v>-5.6374897973708474E-4</v>
      </c>
      <c r="AY813" s="94">
        <f t="shared" si="180"/>
        <v>-2.3680189441510366E-4</v>
      </c>
      <c r="AZ813" s="7">
        <f t="shared" si="181"/>
        <v>9.6506596714710183E-3</v>
      </c>
    </row>
    <row r="814" spans="1:52" x14ac:dyDescent="0.25">
      <c r="A814" s="7">
        <v>812</v>
      </c>
      <c r="B814" s="82">
        <v>7187.27</v>
      </c>
      <c r="C814" s="43">
        <v>777.3</v>
      </c>
      <c r="D814" s="35">
        <v>372.95</v>
      </c>
      <c r="E814" s="41">
        <v>1677.5</v>
      </c>
      <c r="F814" s="36">
        <v>121.94</v>
      </c>
      <c r="G814" s="39">
        <v>149</v>
      </c>
      <c r="H814" s="45">
        <v>164.75</v>
      </c>
      <c r="I814" s="36">
        <v>133.30000000000001</v>
      </c>
      <c r="J814" s="36">
        <v>58.19</v>
      </c>
      <c r="K814" s="46">
        <v>134.31</v>
      </c>
      <c r="L814" s="36">
        <v>89.91</v>
      </c>
      <c r="M814" s="47">
        <v>63.89</v>
      </c>
      <c r="N814" s="33">
        <v>778</v>
      </c>
      <c r="O814" s="47">
        <v>28.41</v>
      </c>
      <c r="P814" s="33">
        <v>105.64</v>
      </c>
      <c r="Q814" s="47">
        <v>53.77</v>
      </c>
      <c r="R814" s="33">
        <v>11.35</v>
      </c>
      <c r="S814" s="33">
        <v>133.55000000000001</v>
      </c>
      <c r="T814" s="33">
        <v>55.93</v>
      </c>
      <c r="U814" s="33">
        <v>14.02</v>
      </c>
      <c r="V814" s="56">
        <v>26.39</v>
      </c>
      <c r="W814" s="38">
        <v>26.39</v>
      </c>
      <c r="X814" s="36">
        <v>10.88</v>
      </c>
      <c r="Y814" s="41">
        <v>36.909999999999997</v>
      </c>
      <c r="Z814" s="45">
        <v>86.22</v>
      </c>
      <c r="AA814" s="39">
        <v>553.79999999999995</v>
      </c>
      <c r="AB814" s="36">
        <v>198.15</v>
      </c>
      <c r="AC814" s="37">
        <v>16.440000000000001</v>
      </c>
      <c r="AD814" s="41">
        <v>29.4</v>
      </c>
      <c r="AE814" s="39">
        <v>175.95</v>
      </c>
      <c r="AG814" s="86">
        <v>2023</v>
      </c>
      <c r="AH814" s="86"/>
      <c r="AI814" s="87">
        <f t="shared" si="172"/>
        <v>292.91666666666669</v>
      </c>
      <c r="AJ814" s="88">
        <f t="shared" si="173"/>
        <v>437.09333333333331</v>
      </c>
      <c r="AK814" s="89">
        <f t="shared" si="174"/>
        <v>282.68571428571425</v>
      </c>
      <c r="AL814" s="90">
        <f t="shared" si="175"/>
        <v>209.8013793103448</v>
      </c>
      <c r="AN814" s="86">
        <v>2023</v>
      </c>
      <c r="AO814" s="91">
        <f t="shared" si="168"/>
        <v>1.2768136557610272E-2</v>
      </c>
      <c r="AP814" s="92">
        <f t="shared" si="169"/>
        <v>1.907296687206415E-2</v>
      </c>
      <c r="AQ814" s="93">
        <f t="shared" si="170"/>
        <v>1.901404891853669E-2</v>
      </c>
      <c r="AR814" s="94">
        <f t="shared" si="171"/>
        <v>1.6687375908905799E-2</v>
      </c>
      <c r="AS814" s="7">
        <f t="shared" si="176"/>
        <v>7.7581613046399127E-3</v>
      </c>
      <c r="AU814" s="86">
        <v>2023</v>
      </c>
      <c r="AV814" s="91">
        <f t="shared" si="177"/>
        <v>-3.8629849244032059E-2</v>
      </c>
      <c r="AW814" s="92">
        <f t="shared" si="178"/>
        <v>-2.9996375283874666E-2</v>
      </c>
      <c r="AX814" s="93">
        <f t="shared" si="179"/>
        <v>-2.9412413887819306E-2</v>
      </c>
      <c r="AY814" s="94">
        <f t="shared" si="180"/>
        <v>-2.6283234135716621E-2</v>
      </c>
      <c r="AZ814" s="7">
        <f t="shared" si="181"/>
        <v>-1.5633945177787285E-2</v>
      </c>
    </row>
    <row r="815" spans="1:52" x14ac:dyDescent="0.25">
      <c r="A815" s="7">
        <v>813</v>
      </c>
      <c r="B815" s="82">
        <v>7243.03</v>
      </c>
      <c r="C815" s="43">
        <v>794.8</v>
      </c>
      <c r="D815" s="35">
        <v>378.25</v>
      </c>
      <c r="E815" s="41">
        <v>1715.5</v>
      </c>
      <c r="F815" s="36">
        <v>123.64</v>
      </c>
      <c r="G815" s="39">
        <v>152.02000000000001</v>
      </c>
      <c r="H815" s="45">
        <v>164.85</v>
      </c>
      <c r="I815" s="36">
        <v>134.9</v>
      </c>
      <c r="J815" s="36">
        <v>59.22</v>
      </c>
      <c r="K815" s="46">
        <v>137.82</v>
      </c>
      <c r="L815" s="36">
        <v>90.55</v>
      </c>
      <c r="M815" s="47">
        <v>65.459999999999994</v>
      </c>
      <c r="N815" s="33">
        <v>789.5</v>
      </c>
      <c r="O815" s="47">
        <v>29.38</v>
      </c>
      <c r="P815" s="33">
        <v>107.58</v>
      </c>
      <c r="Q815" s="47">
        <v>53.75</v>
      </c>
      <c r="R815" s="33">
        <v>11.47</v>
      </c>
      <c r="S815" s="33">
        <v>133.75</v>
      </c>
      <c r="T815" s="33">
        <v>55.72</v>
      </c>
      <c r="U815" s="33">
        <v>13.96</v>
      </c>
      <c r="V815" s="56">
        <v>26.79</v>
      </c>
      <c r="W815" s="38">
        <v>26.79</v>
      </c>
      <c r="X815" s="36">
        <v>10.86</v>
      </c>
      <c r="Y815" s="41">
        <v>36.9</v>
      </c>
      <c r="Z815" s="45">
        <v>87.42</v>
      </c>
      <c r="AA815" s="39">
        <v>561.4</v>
      </c>
      <c r="AB815" s="36">
        <v>200.1</v>
      </c>
      <c r="AC815" s="37">
        <v>16.63</v>
      </c>
      <c r="AD815" s="41">
        <v>30.21</v>
      </c>
      <c r="AE815" s="39">
        <v>176.55</v>
      </c>
      <c r="AG815" s="86">
        <v>2023</v>
      </c>
      <c r="AH815" s="86"/>
      <c r="AI815" s="87">
        <f t="shared" si="172"/>
        <v>296.65666666666669</v>
      </c>
      <c r="AJ815" s="88">
        <f t="shared" si="173"/>
        <v>445.43000000000006</v>
      </c>
      <c r="AK815" s="89">
        <f t="shared" si="174"/>
        <v>288.06071428571431</v>
      </c>
      <c r="AL815" s="90">
        <f t="shared" si="175"/>
        <v>213.30241379310345</v>
      </c>
      <c r="AN815" s="86">
        <v>2023</v>
      </c>
      <c r="AO815" s="91">
        <f t="shared" si="168"/>
        <v>-5.6181669045024625E-3</v>
      </c>
      <c r="AP815" s="92">
        <f t="shared" si="169"/>
        <v>-2.1664459062031936E-3</v>
      </c>
      <c r="AQ815" s="93">
        <f t="shared" si="170"/>
        <v>-2.8838166557151653E-3</v>
      </c>
      <c r="AR815" s="94">
        <f t="shared" si="171"/>
        <v>-3.7020451778841212E-3</v>
      </c>
      <c r="AS815" s="7">
        <f t="shared" si="176"/>
        <v>8.8913065388387317E-4</v>
      </c>
      <c r="AU815" s="86">
        <v>2023</v>
      </c>
      <c r="AV815" s="91">
        <f t="shared" si="177"/>
        <v>1.2768136557610272E-2</v>
      </c>
      <c r="AW815" s="92">
        <f t="shared" si="178"/>
        <v>1.907296687206415E-2</v>
      </c>
      <c r="AX815" s="93">
        <f t="shared" si="179"/>
        <v>1.901404891853669E-2</v>
      </c>
      <c r="AY815" s="94">
        <f t="shared" si="180"/>
        <v>1.6687375908905799E-2</v>
      </c>
      <c r="AZ815" s="7">
        <f t="shared" si="181"/>
        <v>7.7581613046399127E-3</v>
      </c>
    </row>
    <row r="816" spans="1:52" x14ac:dyDescent="0.25">
      <c r="A816" s="7">
        <v>814</v>
      </c>
      <c r="B816" s="82">
        <v>7249.47</v>
      </c>
      <c r="C816" s="43">
        <v>789</v>
      </c>
      <c r="D816" s="35">
        <v>375.1</v>
      </c>
      <c r="E816" s="41">
        <v>1715.5</v>
      </c>
      <c r="F816" s="36">
        <v>124.02</v>
      </c>
      <c r="G816" s="39">
        <v>152.12</v>
      </c>
      <c r="H816" s="45">
        <v>164.4</v>
      </c>
      <c r="I816" s="36">
        <v>133.96</v>
      </c>
      <c r="J816" s="36">
        <v>58.57</v>
      </c>
      <c r="K816" s="46">
        <v>136.87</v>
      </c>
      <c r="L816" s="36">
        <v>88.89</v>
      </c>
      <c r="M816" s="47">
        <v>66.150000000000006</v>
      </c>
      <c r="N816" s="33">
        <v>787</v>
      </c>
      <c r="O816" s="47">
        <v>29.85</v>
      </c>
      <c r="P816" s="33">
        <v>107.84</v>
      </c>
      <c r="Q816" s="47">
        <v>53.24</v>
      </c>
      <c r="R816" s="33">
        <v>11.56</v>
      </c>
      <c r="S816" s="33">
        <v>132.19999999999999</v>
      </c>
      <c r="T816" s="33">
        <v>56.33</v>
      </c>
      <c r="U816" s="33">
        <v>13.84</v>
      </c>
      <c r="V816" s="56">
        <v>27.32</v>
      </c>
      <c r="W816" s="38">
        <v>27.32</v>
      </c>
      <c r="X816" s="36">
        <v>10.79</v>
      </c>
      <c r="Y816" s="41">
        <v>36.58</v>
      </c>
      <c r="Z816" s="45">
        <v>87.6</v>
      </c>
      <c r="AA816" s="39">
        <v>555</v>
      </c>
      <c r="AB816" s="36">
        <v>197.7</v>
      </c>
      <c r="AC816" s="37">
        <v>16.53</v>
      </c>
      <c r="AD816" s="41">
        <v>29.74</v>
      </c>
      <c r="AE816" s="39">
        <v>177.85</v>
      </c>
      <c r="AG816" s="86">
        <v>2023</v>
      </c>
      <c r="AH816" s="86"/>
      <c r="AI816" s="87">
        <f t="shared" si="172"/>
        <v>294.99</v>
      </c>
      <c r="AJ816" s="88">
        <f t="shared" si="173"/>
        <v>444.46499999999997</v>
      </c>
      <c r="AK816" s="89">
        <f t="shared" si="174"/>
        <v>287.22999999999996</v>
      </c>
      <c r="AL816" s="90">
        <f t="shared" si="175"/>
        <v>212.51275862068965</v>
      </c>
      <c r="AN816" s="86">
        <v>2023</v>
      </c>
      <c r="AO816" s="91">
        <f t="shared" si="168"/>
        <v>9.7630428150106627E-3</v>
      </c>
      <c r="AP816" s="92">
        <f t="shared" si="169"/>
        <v>1.3424379122466167E-3</v>
      </c>
      <c r="AQ816" s="93">
        <f t="shared" si="170"/>
        <v>2.8846966840916674E-4</v>
      </c>
      <c r="AR816" s="94">
        <f t="shared" si="171"/>
        <v>-3.7807060671392486E-4</v>
      </c>
      <c r="AS816" s="7">
        <f t="shared" si="176"/>
        <v>-4.1478894319171775E-3</v>
      </c>
      <c r="AU816" s="86">
        <v>2023</v>
      </c>
      <c r="AV816" s="91">
        <f t="shared" si="177"/>
        <v>-5.6181669045024625E-3</v>
      </c>
      <c r="AW816" s="92">
        <f t="shared" si="178"/>
        <v>-2.1664459062031936E-3</v>
      </c>
      <c r="AX816" s="93">
        <f t="shared" si="179"/>
        <v>-2.8838166557151653E-3</v>
      </c>
      <c r="AY816" s="94">
        <f t="shared" si="180"/>
        <v>-3.7020451778841212E-3</v>
      </c>
      <c r="AZ816" s="7">
        <f t="shared" si="181"/>
        <v>8.8913065388387317E-4</v>
      </c>
    </row>
    <row r="817" spans="1:52" x14ac:dyDescent="0.25">
      <c r="A817" s="7">
        <v>815</v>
      </c>
      <c r="B817" s="82">
        <v>7219.4</v>
      </c>
      <c r="C817" s="43">
        <v>792.2</v>
      </c>
      <c r="D817" s="35">
        <v>372</v>
      </c>
      <c r="E817" s="41">
        <v>1711</v>
      </c>
      <c r="F817" s="36">
        <v>122.32</v>
      </c>
      <c r="G817" s="39">
        <v>153.56</v>
      </c>
      <c r="H817" s="45">
        <v>163.35</v>
      </c>
      <c r="I817" s="36">
        <v>133.96</v>
      </c>
      <c r="J817" s="36">
        <v>57.98</v>
      </c>
      <c r="K817" s="46">
        <v>135.75</v>
      </c>
      <c r="L817" s="36">
        <v>88.35</v>
      </c>
      <c r="M817" s="47">
        <v>63.4</v>
      </c>
      <c r="N817" s="33">
        <v>789</v>
      </c>
      <c r="O817" s="47">
        <v>29.77</v>
      </c>
      <c r="P817" s="33">
        <v>107.52</v>
      </c>
      <c r="Q817" s="47">
        <v>53.04</v>
      </c>
      <c r="R817" s="33">
        <v>11.39</v>
      </c>
      <c r="S817" s="33">
        <v>133.69999999999999</v>
      </c>
      <c r="T817" s="33">
        <v>57.51</v>
      </c>
      <c r="U817" s="33">
        <v>13.6</v>
      </c>
      <c r="V817" s="56">
        <v>26.56</v>
      </c>
      <c r="W817" s="38">
        <v>26.56</v>
      </c>
      <c r="X817" s="36">
        <v>10.75</v>
      </c>
      <c r="Y817" s="41">
        <v>36.08</v>
      </c>
      <c r="Z817" s="45">
        <v>87.94</v>
      </c>
      <c r="AA817" s="39">
        <v>561.70000000000005</v>
      </c>
      <c r="AB817" s="36">
        <v>196.45</v>
      </c>
      <c r="AC817" s="37">
        <v>17.07</v>
      </c>
      <c r="AD817" s="41">
        <v>29.68</v>
      </c>
      <c r="AE817" s="39">
        <v>178.35</v>
      </c>
      <c r="AG817" s="86">
        <v>2023</v>
      </c>
      <c r="AH817" s="86"/>
      <c r="AI817" s="87">
        <f t="shared" si="172"/>
        <v>297.87</v>
      </c>
      <c r="AJ817" s="88">
        <f t="shared" si="173"/>
        <v>445.06166666666667</v>
      </c>
      <c r="AK817" s="89">
        <f t="shared" si="174"/>
        <v>287.31285714285713</v>
      </c>
      <c r="AL817" s="90">
        <f t="shared" si="175"/>
        <v>212.43241379310348</v>
      </c>
      <c r="AN817" s="86">
        <v>2023</v>
      </c>
      <c r="AO817" s="91">
        <f t="shared" si="168"/>
        <v>1.0429605756426237E-2</v>
      </c>
      <c r="AP817" s="92">
        <f t="shared" si="169"/>
        <v>9.9312080348415224E-3</v>
      </c>
      <c r="AQ817" s="93">
        <f t="shared" si="170"/>
        <v>9.6534887305525126E-3</v>
      </c>
      <c r="AR817" s="94">
        <f t="shared" si="171"/>
        <v>9.7751171163564694E-3</v>
      </c>
      <c r="AS817" s="7">
        <f t="shared" si="176"/>
        <v>-6.8897692329002109E-3</v>
      </c>
      <c r="AU817" s="86">
        <v>2023</v>
      </c>
      <c r="AV817" s="91">
        <f t="shared" si="177"/>
        <v>9.7630428150106627E-3</v>
      </c>
      <c r="AW817" s="92">
        <f t="shared" si="178"/>
        <v>1.3424379122466167E-3</v>
      </c>
      <c r="AX817" s="93">
        <f t="shared" si="179"/>
        <v>2.8846966840916674E-4</v>
      </c>
      <c r="AY817" s="94">
        <f t="shared" si="180"/>
        <v>-3.7807060671392486E-4</v>
      </c>
      <c r="AZ817" s="7">
        <f t="shared" si="181"/>
        <v>-4.1478894319171775E-3</v>
      </c>
    </row>
    <row r="818" spans="1:52" x14ac:dyDescent="0.25">
      <c r="A818" s="7">
        <v>816</v>
      </c>
      <c r="B818" s="82">
        <v>7169.66</v>
      </c>
      <c r="C818" s="43">
        <v>804.3</v>
      </c>
      <c r="D818" s="35">
        <v>378.35</v>
      </c>
      <c r="E818" s="41">
        <v>1728</v>
      </c>
      <c r="F818" s="36">
        <v>122.9</v>
      </c>
      <c r="G818" s="39">
        <v>153.08000000000001</v>
      </c>
      <c r="H818" s="45">
        <v>162.85</v>
      </c>
      <c r="I818" s="36">
        <v>133.78</v>
      </c>
      <c r="J818" s="36">
        <v>59.12</v>
      </c>
      <c r="K818" s="46">
        <v>135.96</v>
      </c>
      <c r="L818" s="36">
        <v>89.2</v>
      </c>
      <c r="M818" s="47">
        <v>63.37</v>
      </c>
      <c r="N818" s="33">
        <v>797</v>
      </c>
      <c r="O818" s="47">
        <v>29.67</v>
      </c>
      <c r="P818" s="33">
        <v>107.98</v>
      </c>
      <c r="Q818" s="47">
        <v>53.66</v>
      </c>
      <c r="R818" s="33">
        <v>11.3</v>
      </c>
      <c r="S818" s="33">
        <v>133.30000000000001</v>
      </c>
      <c r="T818" s="33">
        <v>57.25</v>
      </c>
      <c r="U818" s="33">
        <v>13.76</v>
      </c>
      <c r="V818" s="56">
        <v>26.49</v>
      </c>
      <c r="W818" s="38">
        <v>26.49</v>
      </c>
      <c r="X818" s="36">
        <v>10.75</v>
      </c>
      <c r="Y818" s="41">
        <v>36.49</v>
      </c>
      <c r="Z818" s="45">
        <v>88.02</v>
      </c>
      <c r="AA818" s="39">
        <v>571.70000000000005</v>
      </c>
      <c r="AB818" s="36">
        <v>201.2</v>
      </c>
      <c r="AC818" s="37">
        <v>17.170000000000002</v>
      </c>
      <c r="AD818" s="41">
        <v>29.47</v>
      </c>
      <c r="AE818" s="39">
        <v>178.15</v>
      </c>
      <c r="AG818" s="86">
        <v>2023</v>
      </c>
      <c r="AH818" s="86"/>
      <c r="AI818" s="87">
        <f t="shared" si="172"/>
        <v>300.97666666666669</v>
      </c>
      <c r="AJ818" s="88">
        <f t="shared" si="173"/>
        <v>449.48166666666663</v>
      </c>
      <c r="AK818" s="89">
        <f t="shared" si="174"/>
        <v>290.08642857142854</v>
      </c>
      <c r="AL818" s="90">
        <f t="shared" si="175"/>
        <v>214.50896551724136</v>
      </c>
      <c r="AN818" s="86">
        <v>2023</v>
      </c>
      <c r="AO818" s="91">
        <f t="shared" si="168"/>
        <v>1.1185806208676034E-2</v>
      </c>
      <c r="AP818" s="92">
        <f t="shared" si="169"/>
        <v>6.8300894734306186E-3</v>
      </c>
      <c r="AQ818" s="93">
        <f t="shared" si="170"/>
        <v>8.2881702743765728E-3</v>
      </c>
      <c r="AR818" s="94">
        <f t="shared" si="171"/>
        <v>7.4830085069991243E-3</v>
      </c>
      <c r="AS818" s="7">
        <f t="shared" si="176"/>
        <v>1.931611819807352E-2</v>
      </c>
      <c r="AU818" s="86">
        <v>2023</v>
      </c>
      <c r="AV818" s="91">
        <f t="shared" si="177"/>
        <v>1.0429605756426237E-2</v>
      </c>
      <c r="AW818" s="92">
        <f t="shared" si="178"/>
        <v>9.9312080348415224E-3</v>
      </c>
      <c r="AX818" s="93">
        <f t="shared" si="179"/>
        <v>9.6534887305525126E-3</v>
      </c>
      <c r="AY818" s="94">
        <f t="shared" si="180"/>
        <v>9.7751171163564694E-3</v>
      </c>
      <c r="AZ818" s="7">
        <f t="shared" si="181"/>
        <v>-6.8897692329002109E-3</v>
      </c>
    </row>
    <row r="819" spans="1:52" x14ac:dyDescent="0.25">
      <c r="A819" s="7">
        <v>817</v>
      </c>
      <c r="B819" s="82">
        <v>7308.15</v>
      </c>
      <c r="C819" s="43">
        <v>815.1</v>
      </c>
      <c r="D819" s="35">
        <v>379.85</v>
      </c>
      <c r="E819" s="41">
        <v>1735.5</v>
      </c>
      <c r="F819" s="36">
        <v>124.16</v>
      </c>
      <c r="G819" s="39">
        <v>154.88</v>
      </c>
      <c r="H819" s="45">
        <v>163.75</v>
      </c>
      <c r="I819" s="36">
        <v>135.22</v>
      </c>
      <c r="J819" s="36">
        <v>59.01</v>
      </c>
      <c r="K819" s="46">
        <v>136.69</v>
      </c>
      <c r="L819" s="36">
        <v>89.18</v>
      </c>
      <c r="M819" s="47">
        <v>64.260000000000005</v>
      </c>
      <c r="N819" s="33">
        <v>803.5</v>
      </c>
      <c r="O819" s="47">
        <v>29.89</v>
      </c>
      <c r="P819" s="33">
        <v>108.68</v>
      </c>
      <c r="Q819" s="47">
        <v>53.82</v>
      </c>
      <c r="R819" s="33">
        <v>11.42</v>
      </c>
      <c r="S819" s="33">
        <v>132.80000000000001</v>
      </c>
      <c r="T819" s="33">
        <v>58.22</v>
      </c>
      <c r="U819" s="33">
        <v>13.86</v>
      </c>
      <c r="V819" s="56">
        <v>26.93</v>
      </c>
      <c r="W819" s="38">
        <v>26.93</v>
      </c>
      <c r="X819" s="36">
        <v>10.75</v>
      </c>
      <c r="Y819" s="41">
        <v>37.07</v>
      </c>
      <c r="Z819" s="45">
        <v>89.12</v>
      </c>
      <c r="AA819" s="39">
        <v>577.4</v>
      </c>
      <c r="AB819" s="36">
        <v>201.2</v>
      </c>
      <c r="AC819" s="37">
        <v>17.66</v>
      </c>
      <c r="AD819" s="41">
        <v>29.71</v>
      </c>
      <c r="AE819" s="39">
        <v>180.75</v>
      </c>
      <c r="AG819" s="86">
        <v>2023</v>
      </c>
      <c r="AH819" s="86"/>
      <c r="AI819" s="87">
        <f t="shared" si="172"/>
        <v>304.34333333333331</v>
      </c>
      <c r="AJ819" s="88">
        <f t="shared" si="173"/>
        <v>452.55166666666668</v>
      </c>
      <c r="AK819" s="89">
        <f t="shared" si="174"/>
        <v>292.49071428571432</v>
      </c>
      <c r="AL819" s="90">
        <f t="shared" si="175"/>
        <v>216.11413793103446</v>
      </c>
      <c r="AN819" s="86">
        <v>2023</v>
      </c>
      <c r="AO819" s="91">
        <f t="shared" si="168"/>
        <v>3.0995695650747018E-3</v>
      </c>
      <c r="AP819" s="92">
        <f t="shared" si="169"/>
        <v>3.5576048406996187E-3</v>
      </c>
      <c r="AQ819" s="93">
        <f t="shared" si="170"/>
        <v>5.1112733737579122E-3</v>
      </c>
      <c r="AR819" s="94">
        <f t="shared" si="171"/>
        <v>4.3671048663621696E-3</v>
      </c>
      <c r="AS819" s="7">
        <f t="shared" si="176"/>
        <v>5.7237467758598183E-3</v>
      </c>
      <c r="AU819" s="86">
        <v>2023</v>
      </c>
      <c r="AV819" s="91">
        <f t="shared" si="177"/>
        <v>1.1185806208676034E-2</v>
      </c>
      <c r="AW819" s="92">
        <f t="shared" si="178"/>
        <v>6.8300894734306186E-3</v>
      </c>
      <c r="AX819" s="93">
        <f t="shared" si="179"/>
        <v>8.2881702743765728E-3</v>
      </c>
      <c r="AY819" s="94">
        <f t="shared" si="180"/>
        <v>7.4830085069991243E-3</v>
      </c>
      <c r="AZ819" s="7">
        <f t="shared" si="181"/>
        <v>1.931611819807352E-2</v>
      </c>
    </row>
    <row r="820" spans="1:52" x14ac:dyDescent="0.25">
      <c r="A820" s="7">
        <v>818</v>
      </c>
      <c r="B820" s="82">
        <v>7349.98</v>
      </c>
      <c r="C820" s="43">
        <v>825</v>
      </c>
      <c r="D820" s="35">
        <v>378.25</v>
      </c>
      <c r="E820" s="41">
        <v>1741.5</v>
      </c>
      <c r="F820" s="36">
        <v>123.9</v>
      </c>
      <c r="G820" s="39">
        <v>155.56</v>
      </c>
      <c r="H820" s="45">
        <v>165.45</v>
      </c>
      <c r="I820" s="36">
        <v>135.78</v>
      </c>
      <c r="J820" s="36">
        <v>59.3</v>
      </c>
      <c r="K820" s="46">
        <v>135.31</v>
      </c>
      <c r="L820" s="36">
        <v>89.18</v>
      </c>
      <c r="M820" s="47">
        <v>64.94</v>
      </c>
      <c r="N820" s="33">
        <v>812</v>
      </c>
      <c r="O820" s="47">
        <v>30.11</v>
      </c>
      <c r="P820" s="33">
        <v>109.2</v>
      </c>
      <c r="Q820" s="47">
        <v>53.42</v>
      </c>
      <c r="R820" s="33">
        <v>11.53</v>
      </c>
      <c r="S820" s="33">
        <v>131.55000000000001</v>
      </c>
      <c r="T820" s="33">
        <v>57.79</v>
      </c>
      <c r="U820" s="33">
        <v>14.01</v>
      </c>
      <c r="V820" s="56">
        <v>27.44</v>
      </c>
      <c r="W820" s="38">
        <v>27.44</v>
      </c>
      <c r="X820" s="36">
        <v>10.87</v>
      </c>
      <c r="Y820" s="41">
        <v>37.17</v>
      </c>
      <c r="Z820" s="45">
        <v>89.16</v>
      </c>
      <c r="AA820" s="39">
        <v>578.9</v>
      </c>
      <c r="AB820" s="36">
        <v>200.5</v>
      </c>
      <c r="AC820" s="37">
        <v>17.579999999999998</v>
      </c>
      <c r="AD820" s="41">
        <v>30.44</v>
      </c>
      <c r="AE820" s="39">
        <v>181.4</v>
      </c>
      <c r="AG820" s="86">
        <v>2023</v>
      </c>
      <c r="AH820" s="86"/>
      <c r="AI820" s="87">
        <f t="shared" si="172"/>
        <v>305.28666666666669</v>
      </c>
      <c r="AJ820" s="88">
        <f t="shared" si="173"/>
        <v>454.16166666666669</v>
      </c>
      <c r="AK820" s="89">
        <f t="shared" si="174"/>
        <v>293.98571428571432</v>
      </c>
      <c r="AL820" s="90">
        <f t="shared" si="175"/>
        <v>217.05793103448275</v>
      </c>
      <c r="AN820" s="86">
        <v>2023</v>
      </c>
      <c r="AO820" s="91">
        <f t="shared" si="168"/>
        <v>-6.638569213635378E-3</v>
      </c>
      <c r="AP820" s="92">
        <f t="shared" si="169"/>
        <v>1.0312040132552552E-3</v>
      </c>
      <c r="AQ820" s="93">
        <f t="shared" si="170"/>
        <v>-2.0433451576849829E-3</v>
      </c>
      <c r="AR820" s="94">
        <f t="shared" si="171"/>
        <v>-2.7022819269604259E-3</v>
      </c>
      <c r="AS820" s="7">
        <f t="shared" si="176"/>
        <v>-1.8748350335646825E-3</v>
      </c>
      <c r="AU820" s="86">
        <v>2023</v>
      </c>
      <c r="AV820" s="91">
        <f t="shared" si="177"/>
        <v>3.0995695650747018E-3</v>
      </c>
      <c r="AW820" s="92">
        <f t="shared" si="178"/>
        <v>3.5576048406996187E-3</v>
      </c>
      <c r="AX820" s="93">
        <f t="shared" si="179"/>
        <v>5.1112733737579122E-3</v>
      </c>
      <c r="AY820" s="94">
        <f t="shared" si="180"/>
        <v>4.3671048663621696E-3</v>
      </c>
      <c r="AZ820" s="7">
        <f t="shared" si="181"/>
        <v>5.7237467758598183E-3</v>
      </c>
    </row>
    <row r="821" spans="1:52" x14ac:dyDescent="0.25">
      <c r="A821" s="7">
        <v>819</v>
      </c>
      <c r="B821" s="82">
        <v>7336.2</v>
      </c>
      <c r="C821" s="43">
        <v>816.1</v>
      </c>
      <c r="D821" s="35">
        <v>377.1</v>
      </c>
      <c r="E821" s="41">
        <v>1751</v>
      </c>
      <c r="F821" s="36">
        <v>124.02</v>
      </c>
      <c r="G821" s="39">
        <v>154.58000000000001</v>
      </c>
      <c r="H821" s="45">
        <v>163.55000000000001</v>
      </c>
      <c r="I821" s="36">
        <v>135.78</v>
      </c>
      <c r="J821" s="36">
        <v>59</v>
      </c>
      <c r="K821" s="46">
        <v>136.18</v>
      </c>
      <c r="L821" s="36">
        <v>89.96</v>
      </c>
      <c r="M821" s="47">
        <v>63.92</v>
      </c>
      <c r="N821" s="33">
        <v>805</v>
      </c>
      <c r="O821" s="47">
        <v>29.95</v>
      </c>
      <c r="P821" s="33">
        <v>108.36</v>
      </c>
      <c r="Q821" s="47">
        <v>54.01</v>
      </c>
      <c r="R821" s="33">
        <v>11.4</v>
      </c>
      <c r="S821" s="33">
        <v>132.65</v>
      </c>
      <c r="T821" s="33">
        <v>57.18</v>
      </c>
      <c r="U821" s="33">
        <v>14.07</v>
      </c>
      <c r="V821" s="56">
        <v>27.14</v>
      </c>
      <c r="W821" s="38">
        <v>27.14</v>
      </c>
      <c r="X821" s="36">
        <v>10.79</v>
      </c>
      <c r="Y821" s="41">
        <v>37.17</v>
      </c>
      <c r="Z821" s="45">
        <v>88.76</v>
      </c>
      <c r="AA821" s="39">
        <v>575.9</v>
      </c>
      <c r="AB821" s="36">
        <v>200.3</v>
      </c>
      <c r="AC821" s="37">
        <v>17.53</v>
      </c>
      <c r="AD821" s="41">
        <v>29.83</v>
      </c>
      <c r="AE821" s="39">
        <v>179.3</v>
      </c>
      <c r="AG821" s="86">
        <v>2023</v>
      </c>
      <c r="AH821" s="86"/>
      <c r="AI821" s="87">
        <f t="shared" si="172"/>
        <v>303.26</v>
      </c>
      <c r="AJ821" s="88">
        <f t="shared" si="173"/>
        <v>454.63000000000005</v>
      </c>
      <c r="AK821" s="89">
        <f t="shared" si="174"/>
        <v>293.38500000000005</v>
      </c>
      <c r="AL821" s="90">
        <f t="shared" si="175"/>
        <v>216.47137931034484</v>
      </c>
      <c r="AN821" s="86">
        <v>2023</v>
      </c>
      <c r="AO821" s="91">
        <f t="shared" si="168"/>
        <v>4.1878256281737847E-3</v>
      </c>
      <c r="AP821" s="92">
        <f t="shared" si="169"/>
        <v>-6.4338033125837584E-3</v>
      </c>
      <c r="AQ821" s="93">
        <f t="shared" si="170"/>
        <v>-6.2886650646761999E-3</v>
      </c>
      <c r="AR821" s="94">
        <f t="shared" si="171"/>
        <v>-5.768063628703188E-3</v>
      </c>
      <c r="AS821" s="7">
        <f t="shared" si="176"/>
        <v>-4.1274774406368075E-3</v>
      </c>
      <c r="AU821" s="86">
        <v>2023</v>
      </c>
      <c r="AV821" s="91">
        <f t="shared" si="177"/>
        <v>-6.638569213635378E-3</v>
      </c>
      <c r="AW821" s="92">
        <f t="shared" si="178"/>
        <v>1.0312040132552552E-3</v>
      </c>
      <c r="AX821" s="93">
        <f t="shared" si="179"/>
        <v>-2.0433451576849829E-3</v>
      </c>
      <c r="AY821" s="94">
        <f t="shared" si="180"/>
        <v>-2.7022819269604259E-3</v>
      </c>
      <c r="AZ821" s="7">
        <f t="shared" si="181"/>
        <v>-1.8748350335646825E-3</v>
      </c>
    </row>
    <row r="822" spans="1:52" x14ac:dyDescent="0.25">
      <c r="A822" s="7">
        <v>820</v>
      </c>
      <c r="B822" s="82">
        <v>7305.92</v>
      </c>
      <c r="C822" s="43">
        <v>810.4</v>
      </c>
      <c r="D822" s="35">
        <v>376.2</v>
      </c>
      <c r="E822" s="41">
        <v>1730</v>
      </c>
      <c r="F822" s="36">
        <v>123.98</v>
      </c>
      <c r="G822" s="39">
        <v>155.13999999999999</v>
      </c>
      <c r="H822" s="45">
        <v>160.65</v>
      </c>
      <c r="I822" s="36">
        <v>134.44</v>
      </c>
      <c r="J822" s="36">
        <v>58.9</v>
      </c>
      <c r="K822" s="46">
        <v>135.47</v>
      </c>
      <c r="L822" s="36">
        <v>89.79</v>
      </c>
      <c r="M822" s="47">
        <v>64</v>
      </c>
      <c r="N822" s="33">
        <v>802</v>
      </c>
      <c r="O822" s="47">
        <v>30.17</v>
      </c>
      <c r="P822" s="33">
        <v>108.82</v>
      </c>
      <c r="Q822" s="47">
        <v>54.49</v>
      </c>
      <c r="R822" s="33">
        <v>11.44</v>
      </c>
      <c r="S822" s="33">
        <v>127.85</v>
      </c>
      <c r="T822" s="33">
        <v>57.04</v>
      </c>
      <c r="U822" s="33">
        <v>14.13</v>
      </c>
      <c r="V822" s="56">
        <v>27.15</v>
      </c>
      <c r="W822" s="38">
        <v>27.15</v>
      </c>
      <c r="X822" s="36">
        <v>10.83</v>
      </c>
      <c r="Y822" s="41">
        <v>36.9</v>
      </c>
      <c r="Z822" s="45">
        <v>89</v>
      </c>
      <c r="AA822" s="39">
        <v>579.9</v>
      </c>
      <c r="AB822" s="36">
        <v>199.85</v>
      </c>
      <c r="AC822" s="37">
        <v>17.48</v>
      </c>
      <c r="AD822" s="41">
        <v>29.74</v>
      </c>
      <c r="AE822" s="39">
        <v>178.55</v>
      </c>
      <c r="AG822" s="86">
        <v>2023</v>
      </c>
      <c r="AH822" s="86"/>
      <c r="AI822" s="87">
        <f t="shared" si="172"/>
        <v>304.52999999999997</v>
      </c>
      <c r="AJ822" s="88">
        <f t="shared" si="173"/>
        <v>451.7050000000001</v>
      </c>
      <c r="AK822" s="89">
        <f t="shared" si="174"/>
        <v>291.54000000000002</v>
      </c>
      <c r="AL822" s="90">
        <f t="shared" si="175"/>
        <v>215.22275862068963</v>
      </c>
      <c r="AN822" s="86">
        <v>2023</v>
      </c>
      <c r="AO822" s="91">
        <f t="shared" si="168"/>
        <v>3.0210488293436312E-3</v>
      </c>
      <c r="AP822" s="92">
        <f t="shared" si="169"/>
        <v>1.0700198876087827E-4</v>
      </c>
      <c r="AQ822" s="93">
        <f t="shared" si="170"/>
        <v>-8.4526504571779705E-4</v>
      </c>
      <c r="AR822" s="94">
        <f t="shared" si="171"/>
        <v>-6.1524066484426642E-4</v>
      </c>
      <c r="AS822" s="7">
        <f t="shared" si="176"/>
        <v>-4.362215846874848E-3</v>
      </c>
      <c r="AU822" s="86">
        <v>2023</v>
      </c>
      <c r="AV822" s="91">
        <f t="shared" si="177"/>
        <v>4.1878256281737847E-3</v>
      </c>
      <c r="AW822" s="92">
        <f t="shared" si="178"/>
        <v>-6.4338033125837584E-3</v>
      </c>
      <c r="AX822" s="93">
        <f t="shared" si="179"/>
        <v>-6.2886650646761999E-3</v>
      </c>
      <c r="AY822" s="94">
        <f t="shared" si="180"/>
        <v>-5.768063628703188E-3</v>
      </c>
      <c r="AZ822" s="7">
        <f t="shared" si="181"/>
        <v>-4.1274774406368075E-3</v>
      </c>
    </row>
    <row r="823" spans="1:52" x14ac:dyDescent="0.25">
      <c r="A823" s="7">
        <v>821</v>
      </c>
      <c r="B823" s="82">
        <v>7274.05</v>
      </c>
      <c r="C823" s="43">
        <v>805.2</v>
      </c>
      <c r="D823" s="35">
        <v>375.85</v>
      </c>
      <c r="E823" s="41">
        <v>1728</v>
      </c>
      <c r="F823" s="36">
        <v>124.5</v>
      </c>
      <c r="G823" s="39">
        <v>157.6</v>
      </c>
      <c r="H823" s="45">
        <v>161.85</v>
      </c>
      <c r="I823" s="36">
        <v>135.91999999999999</v>
      </c>
      <c r="J823" s="36">
        <v>58.48</v>
      </c>
      <c r="K823" s="46">
        <v>136.66999999999999</v>
      </c>
      <c r="L823" s="36">
        <v>89.88</v>
      </c>
      <c r="M823" s="47">
        <v>62.64</v>
      </c>
      <c r="N823" s="33">
        <v>797</v>
      </c>
      <c r="O823" s="47">
        <v>30.1</v>
      </c>
      <c r="P823" s="33">
        <v>108.54</v>
      </c>
      <c r="Q823" s="47">
        <v>54.98</v>
      </c>
      <c r="R823" s="33">
        <v>11.3</v>
      </c>
      <c r="S823" s="33">
        <v>131.5</v>
      </c>
      <c r="T823" s="33">
        <v>56.38</v>
      </c>
      <c r="U823" s="33">
        <v>14.1</v>
      </c>
      <c r="V823" s="56">
        <v>26.73</v>
      </c>
      <c r="W823" s="38">
        <v>26.73</v>
      </c>
      <c r="X823" s="36">
        <v>10.84</v>
      </c>
      <c r="Y823" s="41">
        <v>36.76</v>
      </c>
      <c r="Z823" s="45">
        <v>89.42</v>
      </c>
      <c r="AA823" s="39">
        <v>579</v>
      </c>
      <c r="AB823" s="36">
        <v>201.3</v>
      </c>
      <c r="AC823" s="37">
        <v>17.190000000000001</v>
      </c>
      <c r="AD823" s="41">
        <v>29.41</v>
      </c>
      <c r="AE823" s="39">
        <v>179.75</v>
      </c>
      <c r="AG823" s="86">
        <v>2023</v>
      </c>
      <c r="AH823" s="86"/>
      <c r="AI823" s="87">
        <f t="shared" si="172"/>
        <v>305.45</v>
      </c>
      <c r="AJ823" s="88">
        <f t="shared" si="173"/>
        <v>451.75333333333333</v>
      </c>
      <c r="AK823" s="89">
        <f t="shared" si="174"/>
        <v>291.29357142857145</v>
      </c>
      <c r="AL823" s="90">
        <f t="shared" si="175"/>
        <v>215.09034482758622</v>
      </c>
      <c r="AN823" s="86">
        <v>2023</v>
      </c>
      <c r="AO823" s="91">
        <f t="shared" si="168"/>
        <v>-1.5037922191302358E-2</v>
      </c>
      <c r="AP823" s="92">
        <f t="shared" si="169"/>
        <v>-8.4116700854447585E-3</v>
      </c>
      <c r="AQ823" s="93">
        <f t="shared" si="170"/>
        <v>-8.9600329564432993E-3</v>
      </c>
      <c r="AR823" s="94">
        <f t="shared" si="171"/>
        <v>-8.0992429804958629E-3</v>
      </c>
      <c r="AS823" s="7">
        <f t="shared" si="176"/>
        <v>-1.4731820650119239E-2</v>
      </c>
      <c r="AU823" s="86">
        <v>2023</v>
      </c>
      <c r="AV823" s="91">
        <f t="shared" si="177"/>
        <v>3.0210488293436312E-3</v>
      </c>
      <c r="AW823" s="92">
        <f t="shared" si="178"/>
        <v>1.0700198876087827E-4</v>
      </c>
      <c r="AX823" s="93">
        <f t="shared" si="179"/>
        <v>-8.4526504571779705E-4</v>
      </c>
      <c r="AY823" s="94">
        <f t="shared" si="180"/>
        <v>-6.1524066484426642E-4</v>
      </c>
      <c r="AZ823" s="7">
        <f t="shared" si="181"/>
        <v>-4.362215846874848E-3</v>
      </c>
    </row>
    <row r="824" spans="1:52" x14ac:dyDescent="0.25">
      <c r="A824" s="7">
        <v>822</v>
      </c>
      <c r="B824" s="82">
        <v>7166.89</v>
      </c>
      <c r="C824" s="43">
        <v>802.6</v>
      </c>
      <c r="D824" s="35">
        <v>373.8</v>
      </c>
      <c r="E824" s="41">
        <v>1720</v>
      </c>
      <c r="F824" s="36">
        <v>121.62</v>
      </c>
      <c r="G824" s="39">
        <v>152.32</v>
      </c>
      <c r="H824" s="45">
        <v>159.6</v>
      </c>
      <c r="I824" s="36">
        <v>133.44</v>
      </c>
      <c r="J824" s="36">
        <v>58.04</v>
      </c>
      <c r="K824" s="46">
        <v>135.33000000000001</v>
      </c>
      <c r="L824" s="36">
        <v>89.55</v>
      </c>
      <c r="M824" s="47">
        <v>60.25</v>
      </c>
      <c r="N824" s="33">
        <v>794.5</v>
      </c>
      <c r="O824" s="47">
        <v>29.41</v>
      </c>
      <c r="P824" s="33">
        <v>108.24</v>
      </c>
      <c r="Q824" s="47">
        <v>55.01</v>
      </c>
      <c r="R824" s="33">
        <v>11.02</v>
      </c>
      <c r="S824" s="33">
        <v>132.19999999999999</v>
      </c>
      <c r="T824" s="33">
        <v>55.63</v>
      </c>
      <c r="U824" s="33">
        <v>14.1</v>
      </c>
      <c r="V824" s="56">
        <v>25.53</v>
      </c>
      <c r="W824" s="38">
        <v>25.53</v>
      </c>
      <c r="X824" s="36">
        <v>10.88</v>
      </c>
      <c r="Y824" s="41">
        <v>36.24</v>
      </c>
      <c r="Z824" s="45">
        <v>86.12</v>
      </c>
      <c r="AA824" s="39">
        <v>573.6</v>
      </c>
      <c r="AB824" s="36">
        <v>200.1</v>
      </c>
      <c r="AC824" s="37">
        <v>16.88</v>
      </c>
      <c r="AD824" s="41">
        <v>28.91</v>
      </c>
      <c r="AE824" s="39">
        <v>176.65</v>
      </c>
      <c r="AG824" s="86">
        <v>2023</v>
      </c>
      <c r="AH824" s="86"/>
      <c r="AI824" s="87">
        <f t="shared" si="172"/>
        <v>300.85666666666668</v>
      </c>
      <c r="AJ824" s="88">
        <f t="shared" si="173"/>
        <v>447.95333333333338</v>
      </c>
      <c r="AK824" s="89">
        <f t="shared" si="174"/>
        <v>288.68357142857138</v>
      </c>
      <c r="AL824" s="90">
        <f t="shared" si="175"/>
        <v>213.34827586206896</v>
      </c>
      <c r="AN824" s="86">
        <v>2023</v>
      </c>
      <c r="AO824" s="91">
        <f t="shared" si="168"/>
        <v>-3.632959216459667E-2</v>
      </c>
      <c r="AP824" s="92">
        <f t="shared" si="169"/>
        <v>-2.3399014778325032E-2</v>
      </c>
      <c r="AQ824" s="93">
        <f t="shared" si="170"/>
        <v>-2.4035214038108783E-2</v>
      </c>
      <c r="AR824" s="94">
        <f t="shared" si="171"/>
        <v>-2.3642740540802711E-2</v>
      </c>
      <c r="AS824" s="7">
        <f t="shared" si="176"/>
        <v>-2.6139650531820654E-2</v>
      </c>
      <c r="AU824" s="86">
        <v>2023</v>
      </c>
      <c r="AV824" s="91">
        <f t="shared" si="177"/>
        <v>-1.5037922191302358E-2</v>
      </c>
      <c r="AW824" s="92">
        <f t="shared" si="178"/>
        <v>-8.4116700854447585E-3</v>
      </c>
      <c r="AX824" s="93">
        <f t="shared" si="179"/>
        <v>-8.9600329564432993E-3</v>
      </c>
      <c r="AY824" s="94">
        <f t="shared" si="180"/>
        <v>-8.0992429804958629E-3</v>
      </c>
      <c r="AZ824" s="7">
        <f t="shared" si="181"/>
        <v>-1.4731820650119239E-2</v>
      </c>
    </row>
    <row r="825" spans="1:52" x14ac:dyDescent="0.25">
      <c r="A825" s="7">
        <v>823</v>
      </c>
      <c r="B825" s="82">
        <v>6979.55</v>
      </c>
      <c r="C825" s="43">
        <v>781.7</v>
      </c>
      <c r="D825" s="35">
        <v>373.2</v>
      </c>
      <c r="E825" s="41">
        <v>1691</v>
      </c>
      <c r="F825" s="36">
        <v>118.16</v>
      </c>
      <c r="G825" s="39">
        <v>148.68</v>
      </c>
      <c r="H825" s="45">
        <v>157.6</v>
      </c>
      <c r="I825" s="36">
        <v>128.6</v>
      </c>
      <c r="J825" s="36">
        <v>55.14</v>
      </c>
      <c r="K825" s="46">
        <v>133.18</v>
      </c>
      <c r="L825" s="36">
        <v>88.03</v>
      </c>
      <c r="M825" s="47">
        <v>56.15</v>
      </c>
      <c r="N825" s="33">
        <v>774.5</v>
      </c>
      <c r="O825" s="47">
        <v>27.68</v>
      </c>
      <c r="P825" s="33">
        <v>105.58</v>
      </c>
      <c r="Q825" s="47">
        <v>54.33</v>
      </c>
      <c r="R825" s="33">
        <v>10.68</v>
      </c>
      <c r="S825" s="33">
        <v>127.55</v>
      </c>
      <c r="T825" s="33">
        <v>53.15</v>
      </c>
      <c r="U825" s="33">
        <v>13.91</v>
      </c>
      <c r="V825" s="56">
        <v>23.94</v>
      </c>
      <c r="W825" s="38">
        <v>23.94</v>
      </c>
      <c r="X825" s="36">
        <v>10.75</v>
      </c>
      <c r="Y825" s="41">
        <v>36.18</v>
      </c>
      <c r="Z825" s="45">
        <v>85.02</v>
      </c>
      <c r="AA825" s="39">
        <v>550.20000000000005</v>
      </c>
      <c r="AB825" s="36">
        <v>197</v>
      </c>
      <c r="AC825" s="37">
        <v>16.2</v>
      </c>
      <c r="AD825" s="41">
        <v>27.87</v>
      </c>
      <c r="AE825" s="39">
        <v>170.9</v>
      </c>
      <c r="AG825" s="86">
        <v>2023</v>
      </c>
      <c r="AH825" s="86"/>
      <c r="AI825" s="87">
        <f t="shared" si="172"/>
        <v>289.92666666666668</v>
      </c>
      <c r="AJ825" s="88">
        <f t="shared" si="173"/>
        <v>437.47166666666675</v>
      </c>
      <c r="AK825" s="89">
        <f t="shared" si="174"/>
        <v>281.745</v>
      </c>
      <c r="AL825" s="90">
        <f t="shared" si="175"/>
        <v>208.30413793103446</v>
      </c>
      <c r="AN825" s="86">
        <v>2023</v>
      </c>
      <c r="AO825" s="91">
        <f t="shared" si="168"/>
        <v>2.2453953873393238E-2</v>
      </c>
      <c r="AP825" s="92">
        <f t="shared" si="169"/>
        <v>2.4325384882068514E-2</v>
      </c>
      <c r="AQ825" s="93">
        <f t="shared" si="170"/>
        <v>2.2991915181661243E-2</v>
      </c>
      <c r="AR825" s="94">
        <f t="shared" si="171"/>
        <v>2.0738906307422218E-2</v>
      </c>
      <c r="AS825" s="7">
        <f t="shared" si="176"/>
        <v>1.4915001683489415E-3</v>
      </c>
      <c r="AU825" s="86">
        <v>2023</v>
      </c>
      <c r="AV825" s="91">
        <f t="shared" si="177"/>
        <v>-3.632959216459667E-2</v>
      </c>
      <c r="AW825" s="92">
        <f t="shared" si="178"/>
        <v>-2.3399014778325032E-2</v>
      </c>
      <c r="AX825" s="93">
        <f t="shared" si="179"/>
        <v>-2.4035214038108783E-2</v>
      </c>
      <c r="AY825" s="94">
        <f t="shared" si="180"/>
        <v>-2.3642740540802711E-2</v>
      </c>
      <c r="AZ825" s="7">
        <f t="shared" si="181"/>
        <v>-2.6139650531820654E-2</v>
      </c>
    </row>
    <row r="826" spans="1:52" x14ac:dyDescent="0.25">
      <c r="A826" s="7">
        <v>824</v>
      </c>
      <c r="B826" s="82">
        <v>6989.96</v>
      </c>
      <c r="C826" s="43">
        <v>800.5</v>
      </c>
      <c r="D826" s="35">
        <v>377.6</v>
      </c>
      <c r="E826" s="41">
        <v>1734.5</v>
      </c>
      <c r="F826" s="36">
        <v>122.18</v>
      </c>
      <c r="G826" s="39">
        <v>152.56</v>
      </c>
      <c r="H826" s="45">
        <v>158.94999999999999</v>
      </c>
      <c r="I826" s="36">
        <v>133.13999999999999</v>
      </c>
      <c r="J826" s="36">
        <v>56.45</v>
      </c>
      <c r="K826" s="46">
        <v>135.82</v>
      </c>
      <c r="L826" s="36">
        <v>88.98</v>
      </c>
      <c r="M826" s="47">
        <v>57.88</v>
      </c>
      <c r="N826" s="33">
        <v>783.5</v>
      </c>
      <c r="O826" s="47">
        <v>27.72</v>
      </c>
      <c r="P826" s="33">
        <v>107.06</v>
      </c>
      <c r="Q826" s="47">
        <v>54.55</v>
      </c>
      <c r="R826" s="33">
        <v>10.78</v>
      </c>
      <c r="S826" s="33">
        <v>132.4</v>
      </c>
      <c r="T826" s="33">
        <v>53.46</v>
      </c>
      <c r="U826" s="33">
        <v>14.07</v>
      </c>
      <c r="V826" s="56">
        <v>24.48</v>
      </c>
      <c r="W826" s="38">
        <v>24.48</v>
      </c>
      <c r="X826" s="36">
        <v>10.68</v>
      </c>
      <c r="Y826" s="41">
        <v>36.81</v>
      </c>
      <c r="Z826" s="45">
        <v>86.54</v>
      </c>
      <c r="AA826" s="39">
        <v>565.20000000000005</v>
      </c>
      <c r="AB826" s="36">
        <v>199.8</v>
      </c>
      <c r="AC826" s="37">
        <v>16.399999999999999</v>
      </c>
      <c r="AD826" s="41">
        <v>28.06</v>
      </c>
      <c r="AE826" s="39">
        <v>171.55</v>
      </c>
      <c r="AG826" s="86">
        <v>2023</v>
      </c>
      <c r="AH826" s="86"/>
      <c r="AI826" s="87">
        <f t="shared" si="172"/>
        <v>296.43666666666667</v>
      </c>
      <c r="AJ826" s="88">
        <f t="shared" si="173"/>
        <v>448.1133333333334</v>
      </c>
      <c r="AK826" s="89">
        <f t="shared" si="174"/>
        <v>288.22285714285715</v>
      </c>
      <c r="AL826" s="90">
        <f t="shared" si="175"/>
        <v>212.62413793103454</v>
      </c>
      <c r="AN826" s="86">
        <v>2023</v>
      </c>
      <c r="AO826" s="91">
        <f t="shared" si="168"/>
        <v>-4.4708819196905454E-2</v>
      </c>
      <c r="AP826" s="92">
        <f t="shared" si="169"/>
        <v>-3.3280271359924E-2</v>
      </c>
      <c r="AQ826" s="93">
        <f t="shared" si="170"/>
        <v>-3.2710303534963001E-2</v>
      </c>
      <c r="AR826" s="94">
        <f t="shared" si="171"/>
        <v>-3.2446765378440302E-2</v>
      </c>
      <c r="AS826" s="7">
        <f t="shared" si="176"/>
        <v>-1.8359189466034129E-2</v>
      </c>
      <c r="AU826" s="86">
        <v>2023</v>
      </c>
      <c r="AV826" s="91">
        <f t="shared" si="177"/>
        <v>2.2453953873393238E-2</v>
      </c>
      <c r="AW826" s="92">
        <f t="shared" si="178"/>
        <v>2.4325384882068514E-2</v>
      </c>
      <c r="AX826" s="93">
        <f t="shared" si="179"/>
        <v>2.2991915181661243E-2</v>
      </c>
      <c r="AY826" s="94">
        <f t="shared" si="180"/>
        <v>2.0738906307422218E-2</v>
      </c>
      <c r="AZ826" s="7">
        <f t="shared" si="181"/>
        <v>1.4915001683489415E-3</v>
      </c>
    </row>
    <row r="827" spans="1:52" x14ac:dyDescent="0.25">
      <c r="A827" s="7">
        <v>825</v>
      </c>
      <c r="B827" s="82">
        <v>6861.63</v>
      </c>
      <c r="C827" s="43">
        <v>774.7</v>
      </c>
      <c r="D827" s="35">
        <v>371.15</v>
      </c>
      <c r="E827" s="41">
        <v>1686</v>
      </c>
      <c r="F827" s="36">
        <v>116.3</v>
      </c>
      <c r="G827" s="39">
        <v>144.5</v>
      </c>
      <c r="H827" s="45">
        <v>157.44999999999999</v>
      </c>
      <c r="I827" s="36">
        <v>127.14</v>
      </c>
      <c r="J827" s="36">
        <v>53.27</v>
      </c>
      <c r="K827" s="46">
        <v>133.71</v>
      </c>
      <c r="L827" s="36">
        <v>89.77</v>
      </c>
      <c r="M827" s="47">
        <v>52.03</v>
      </c>
      <c r="N827" s="33">
        <v>753.5</v>
      </c>
      <c r="O827" s="47">
        <v>26.29</v>
      </c>
      <c r="P827" s="33">
        <v>102.4</v>
      </c>
      <c r="Q827" s="47">
        <v>54.33</v>
      </c>
      <c r="R827" s="33">
        <v>10.220000000000001</v>
      </c>
      <c r="S827" s="33">
        <v>127.75</v>
      </c>
      <c r="T827" s="33">
        <v>51.27</v>
      </c>
      <c r="U827" s="33">
        <v>13.56</v>
      </c>
      <c r="V827" s="56">
        <v>21.5</v>
      </c>
      <c r="W827" s="38">
        <v>21.5</v>
      </c>
      <c r="X827" s="36">
        <v>10.74</v>
      </c>
      <c r="Y827" s="41">
        <v>36.549999999999997</v>
      </c>
      <c r="Z827" s="45">
        <v>83.92</v>
      </c>
      <c r="AA827" s="39">
        <v>539.29999999999995</v>
      </c>
      <c r="AB827" s="36">
        <v>198.55</v>
      </c>
      <c r="AC827" s="37">
        <v>15.78</v>
      </c>
      <c r="AD827" s="41">
        <v>27.1</v>
      </c>
      <c r="AE827" s="39">
        <v>165.75</v>
      </c>
      <c r="AG827" s="86">
        <v>2023</v>
      </c>
      <c r="AH827" s="86"/>
      <c r="AI827" s="87">
        <f t="shared" si="172"/>
        <v>283.18333333333334</v>
      </c>
      <c r="AJ827" s="88">
        <f t="shared" si="173"/>
        <v>433.2</v>
      </c>
      <c r="AK827" s="89">
        <f t="shared" si="174"/>
        <v>278.79500000000002</v>
      </c>
      <c r="AL827" s="90">
        <f t="shared" si="175"/>
        <v>205.72517241379313</v>
      </c>
      <c r="AN827" s="86">
        <v>2023</v>
      </c>
      <c r="AO827" s="91">
        <f t="shared" si="168"/>
        <v>2.5990230121829251E-2</v>
      </c>
      <c r="AP827" s="92">
        <f t="shared" si="169"/>
        <v>3.961988304093559E-2</v>
      </c>
      <c r="AQ827" s="93">
        <f t="shared" si="170"/>
        <v>3.5632940742429717E-2</v>
      </c>
      <c r="AR827" s="94">
        <f t="shared" si="171"/>
        <v>3.3068891708556612E-2</v>
      </c>
      <c r="AS827" s="7">
        <f t="shared" si="176"/>
        <v>2.1831547314558734E-3</v>
      </c>
      <c r="AU827" s="86">
        <v>2023</v>
      </c>
      <c r="AV827" s="91">
        <f t="shared" si="177"/>
        <v>-4.4708819196905454E-2</v>
      </c>
      <c r="AW827" s="92">
        <f t="shared" si="178"/>
        <v>-3.3280271359924E-2</v>
      </c>
      <c r="AX827" s="93">
        <f t="shared" si="179"/>
        <v>-3.2710303534963001E-2</v>
      </c>
      <c r="AY827" s="94">
        <f t="shared" si="180"/>
        <v>-3.2446765378440302E-2</v>
      </c>
      <c r="AZ827" s="7">
        <f t="shared" si="181"/>
        <v>-1.8359189466034129E-2</v>
      </c>
    </row>
    <row r="828" spans="1:52" x14ac:dyDescent="0.25">
      <c r="A828" s="7">
        <v>826</v>
      </c>
      <c r="B828" s="82">
        <v>6876.61</v>
      </c>
      <c r="C828" s="43">
        <v>801.7</v>
      </c>
      <c r="D828" s="35">
        <v>383.7</v>
      </c>
      <c r="E828" s="41">
        <v>1765</v>
      </c>
      <c r="F828" s="36">
        <v>119.28</v>
      </c>
      <c r="G828" s="39">
        <v>148.88</v>
      </c>
      <c r="H828" s="45">
        <v>161</v>
      </c>
      <c r="I828" s="36">
        <v>130.91999999999999</v>
      </c>
      <c r="J828" s="36">
        <v>53.31</v>
      </c>
      <c r="K828" s="46">
        <v>136.19999999999999</v>
      </c>
      <c r="L828" s="36">
        <v>90.23</v>
      </c>
      <c r="M828" s="47">
        <v>52.71</v>
      </c>
      <c r="N828" s="33">
        <v>782.5</v>
      </c>
      <c r="O828" s="47">
        <v>26.85</v>
      </c>
      <c r="P828" s="33">
        <v>104.68</v>
      </c>
      <c r="Q828" s="47">
        <v>55.03</v>
      </c>
      <c r="R828" s="33">
        <v>10.220000000000001</v>
      </c>
      <c r="S828" s="33">
        <v>129.15</v>
      </c>
      <c r="T828" s="33">
        <v>52.28</v>
      </c>
      <c r="U828" s="33">
        <v>13.78</v>
      </c>
      <c r="V828" s="56">
        <v>21.24</v>
      </c>
      <c r="W828" s="38">
        <v>21.24</v>
      </c>
      <c r="X828" s="36">
        <v>10.72</v>
      </c>
      <c r="Y828" s="41">
        <v>38.090000000000003</v>
      </c>
      <c r="Z828" s="45">
        <v>85.3</v>
      </c>
      <c r="AA828" s="39">
        <v>552.9</v>
      </c>
      <c r="AB828" s="36">
        <v>203.2</v>
      </c>
      <c r="AC828" s="37">
        <v>15.9</v>
      </c>
      <c r="AD828" s="41">
        <v>27.46</v>
      </c>
      <c r="AE828" s="39">
        <v>169.85</v>
      </c>
      <c r="AG828" s="86">
        <v>2023</v>
      </c>
      <c r="AH828" s="86"/>
      <c r="AI828" s="87">
        <f t="shared" si="172"/>
        <v>290.54333333333335</v>
      </c>
      <c r="AJ828" s="88">
        <f t="shared" si="173"/>
        <v>450.36333333333329</v>
      </c>
      <c r="AK828" s="89">
        <f t="shared" si="174"/>
        <v>288.72928571428571</v>
      </c>
      <c r="AL828" s="90">
        <f t="shared" si="175"/>
        <v>212.52827586206899</v>
      </c>
      <c r="AN828" s="86">
        <v>2023</v>
      </c>
      <c r="AO828" s="91">
        <f t="shared" si="168"/>
        <v>-1.2964216467996689E-2</v>
      </c>
      <c r="AP828" s="92">
        <f t="shared" si="169"/>
        <v>-1.7419268886602481E-2</v>
      </c>
      <c r="AQ828" s="93">
        <f t="shared" si="170"/>
        <v>-1.6852167502430716E-2</v>
      </c>
      <c r="AR828" s="94">
        <f t="shared" si="171"/>
        <v>-1.6531674487127293E-2</v>
      </c>
      <c r="AS828" s="7">
        <f t="shared" si="176"/>
        <v>2.7804397806477162E-3</v>
      </c>
      <c r="AU828" s="86">
        <v>2023</v>
      </c>
      <c r="AV828" s="91">
        <f t="shared" si="177"/>
        <v>2.5990230121829251E-2</v>
      </c>
      <c r="AW828" s="92">
        <f t="shared" si="178"/>
        <v>3.961988304093559E-2</v>
      </c>
      <c r="AX828" s="93">
        <f t="shared" si="179"/>
        <v>3.5632940742429717E-2</v>
      </c>
      <c r="AY828" s="94">
        <f t="shared" si="180"/>
        <v>3.3068891708556612E-2</v>
      </c>
      <c r="AZ828" s="7">
        <f t="shared" si="181"/>
        <v>2.1831547314558734E-3</v>
      </c>
    </row>
    <row r="829" spans="1:52" x14ac:dyDescent="0.25">
      <c r="A829" s="7">
        <v>827</v>
      </c>
      <c r="B829" s="82">
        <v>6895.73</v>
      </c>
      <c r="C829" s="43">
        <v>787.3</v>
      </c>
      <c r="D829" s="35">
        <v>380.25</v>
      </c>
      <c r="E829" s="41">
        <v>1730</v>
      </c>
      <c r="F829" s="36">
        <v>116.74</v>
      </c>
      <c r="G829" s="39">
        <v>146.08000000000001</v>
      </c>
      <c r="H829" s="45">
        <v>159.75</v>
      </c>
      <c r="I829" s="36">
        <v>128.38</v>
      </c>
      <c r="J829" s="36">
        <v>53.14</v>
      </c>
      <c r="K829" s="46">
        <v>133.84</v>
      </c>
      <c r="L829" s="36">
        <v>89.8</v>
      </c>
      <c r="M829" s="47">
        <v>51.68</v>
      </c>
      <c r="N829" s="33">
        <v>767</v>
      </c>
      <c r="O829" s="47">
        <v>25.97</v>
      </c>
      <c r="P829" s="33">
        <v>103.46</v>
      </c>
      <c r="Q829" s="47">
        <v>54.46</v>
      </c>
      <c r="R829" s="33">
        <v>9.99</v>
      </c>
      <c r="S829" s="33">
        <v>127.5</v>
      </c>
      <c r="T829" s="33">
        <v>51.11</v>
      </c>
      <c r="U829" s="33">
        <v>13.43</v>
      </c>
      <c r="V829" s="56">
        <v>21.2</v>
      </c>
      <c r="W829" s="38">
        <v>21.2</v>
      </c>
      <c r="X829" s="36">
        <v>10.57</v>
      </c>
      <c r="Y829" s="41">
        <v>37.619999999999997</v>
      </c>
      <c r="Z829" s="45">
        <v>84.78</v>
      </c>
      <c r="AA829" s="39">
        <v>547.1</v>
      </c>
      <c r="AB829" s="36">
        <v>199.05</v>
      </c>
      <c r="AC829" s="37">
        <v>15.72</v>
      </c>
      <c r="AD829" s="41">
        <v>27.16</v>
      </c>
      <c r="AE829" s="39">
        <v>167.15</v>
      </c>
      <c r="AG829" s="86">
        <v>2023</v>
      </c>
      <c r="AH829" s="86"/>
      <c r="AI829" s="87">
        <f t="shared" si="172"/>
        <v>286.7766666666667</v>
      </c>
      <c r="AJ829" s="88">
        <f t="shared" si="173"/>
        <v>442.51833333333337</v>
      </c>
      <c r="AK829" s="89">
        <f t="shared" si="174"/>
        <v>283.86357142857139</v>
      </c>
      <c r="AL829" s="90">
        <f t="shared" si="175"/>
        <v>209.01482758620688</v>
      </c>
      <c r="AN829" s="86">
        <v>2023</v>
      </c>
      <c r="AO829" s="91">
        <f t="shared" si="168"/>
        <v>1.2030267455511019E-2</v>
      </c>
      <c r="AP829" s="92">
        <f t="shared" si="169"/>
        <v>1.5291268535013579E-2</v>
      </c>
      <c r="AQ829" s="93">
        <f t="shared" si="170"/>
        <v>1.6454081311696657E-2</v>
      </c>
      <c r="AR829" s="94">
        <f t="shared" si="171"/>
        <v>1.6510955335622232E-2</v>
      </c>
      <c r="AS829" s="7">
        <f t="shared" si="176"/>
        <v>-1.4432119587048729E-2</v>
      </c>
      <c r="AU829" s="86">
        <v>2023</v>
      </c>
      <c r="AV829" s="91">
        <f t="shared" si="177"/>
        <v>-1.2964216467996689E-2</v>
      </c>
      <c r="AW829" s="92">
        <f t="shared" si="178"/>
        <v>-1.7419268886602481E-2</v>
      </c>
      <c r="AX829" s="93">
        <f t="shared" si="179"/>
        <v>-1.6852167502430716E-2</v>
      </c>
      <c r="AY829" s="94">
        <f t="shared" si="180"/>
        <v>-1.6531674487127293E-2</v>
      </c>
      <c r="AZ829" s="7">
        <f t="shared" si="181"/>
        <v>2.7804397806477162E-3</v>
      </c>
    </row>
    <row r="830" spans="1:52" x14ac:dyDescent="0.25">
      <c r="A830" s="7">
        <v>828</v>
      </c>
      <c r="B830" s="82">
        <v>6796.21</v>
      </c>
      <c r="C830" s="43">
        <v>804.5</v>
      </c>
      <c r="D830" s="35">
        <v>386.95</v>
      </c>
      <c r="E830" s="41">
        <v>1760</v>
      </c>
      <c r="F830" s="36">
        <v>118.6</v>
      </c>
      <c r="G830" s="39">
        <v>147.28</v>
      </c>
      <c r="H830" s="45">
        <v>162.35</v>
      </c>
      <c r="I830" s="36">
        <v>130.38</v>
      </c>
      <c r="J830" s="36">
        <v>53.86</v>
      </c>
      <c r="K830" s="46">
        <v>136.80000000000001</v>
      </c>
      <c r="L830" s="36">
        <v>89.46</v>
      </c>
      <c r="M830" s="47">
        <v>52.56</v>
      </c>
      <c r="N830" s="33">
        <v>782.5</v>
      </c>
      <c r="O830" s="47">
        <v>26.61</v>
      </c>
      <c r="P830" s="33">
        <v>104.76</v>
      </c>
      <c r="Q830" s="47">
        <v>54.86</v>
      </c>
      <c r="R830" s="33">
        <v>10.06</v>
      </c>
      <c r="S830" s="33">
        <v>132.25</v>
      </c>
      <c r="T830" s="33">
        <v>51.47</v>
      </c>
      <c r="U830" s="33">
        <v>13.57</v>
      </c>
      <c r="V830" s="56">
        <v>21.03</v>
      </c>
      <c r="W830" s="38">
        <v>21.03</v>
      </c>
      <c r="X830" s="36">
        <v>10.69</v>
      </c>
      <c r="Y830" s="41">
        <v>37.72</v>
      </c>
      <c r="Z830" s="45">
        <v>85.06</v>
      </c>
      <c r="AA830" s="39">
        <v>556</v>
      </c>
      <c r="AB830" s="36">
        <v>200.6</v>
      </c>
      <c r="AC830" s="37">
        <v>15.85</v>
      </c>
      <c r="AD830" s="41">
        <v>27.31</v>
      </c>
      <c r="AE830" s="39">
        <v>167.4</v>
      </c>
      <c r="AG830" s="86">
        <v>2023</v>
      </c>
      <c r="AH830" s="86"/>
      <c r="AI830" s="87">
        <f t="shared" si="172"/>
        <v>290.22666666666663</v>
      </c>
      <c r="AJ830" s="88">
        <f t="shared" si="173"/>
        <v>449.28500000000003</v>
      </c>
      <c r="AK830" s="89">
        <f t="shared" si="174"/>
        <v>288.53428571428572</v>
      </c>
      <c r="AL830" s="90">
        <f t="shared" si="175"/>
        <v>212.46586206896552</v>
      </c>
      <c r="AN830" s="86">
        <v>2023</v>
      </c>
      <c r="AO830" s="91">
        <f t="shared" si="168"/>
        <v>1.9295263472228683E-2</v>
      </c>
      <c r="AP830" s="92">
        <f t="shared" si="169"/>
        <v>4.1065248116449772E-3</v>
      </c>
      <c r="AQ830" s="93">
        <f t="shared" si="170"/>
        <v>4.7976472219197364E-3</v>
      </c>
      <c r="AR830" s="94">
        <f t="shared" si="171"/>
        <v>6.7012793941743452E-3</v>
      </c>
      <c r="AS830" s="7">
        <f t="shared" si="176"/>
        <v>4.2317703543592732E-2</v>
      </c>
      <c r="AU830" s="86">
        <v>2023</v>
      </c>
      <c r="AV830" s="91">
        <f t="shared" si="177"/>
        <v>1.2030267455511019E-2</v>
      </c>
      <c r="AW830" s="92">
        <f t="shared" si="178"/>
        <v>1.5291268535013579E-2</v>
      </c>
      <c r="AX830" s="93">
        <f t="shared" si="179"/>
        <v>1.6454081311696657E-2</v>
      </c>
      <c r="AY830" s="94">
        <f t="shared" si="180"/>
        <v>1.6510955335622232E-2</v>
      </c>
      <c r="AZ830" s="7">
        <f t="shared" si="181"/>
        <v>-1.4432119587048729E-2</v>
      </c>
    </row>
    <row r="831" spans="1:52" x14ac:dyDescent="0.25">
      <c r="A831" s="7">
        <v>829</v>
      </c>
      <c r="B831" s="82">
        <v>7083.81</v>
      </c>
      <c r="C831" s="43">
        <v>806.7</v>
      </c>
      <c r="D831" s="35">
        <v>385.6</v>
      </c>
      <c r="E831" s="41">
        <v>1754</v>
      </c>
      <c r="F831" s="36">
        <v>121.6</v>
      </c>
      <c r="G831" s="39">
        <v>148.97999999999999</v>
      </c>
      <c r="H831" s="45">
        <v>163</v>
      </c>
      <c r="I831" s="36">
        <v>134.13999999999999</v>
      </c>
      <c r="J831" s="36">
        <v>55.21</v>
      </c>
      <c r="K831" s="46">
        <v>136.38</v>
      </c>
      <c r="L831" s="36">
        <v>90.18</v>
      </c>
      <c r="M831" s="47">
        <v>54.74</v>
      </c>
      <c r="N831" s="33">
        <v>788</v>
      </c>
      <c r="O831" s="47">
        <v>27.72</v>
      </c>
      <c r="P831" s="33">
        <v>107.04</v>
      </c>
      <c r="Q831" s="47">
        <v>55.35</v>
      </c>
      <c r="R831" s="33">
        <v>10.28</v>
      </c>
      <c r="S831" s="33">
        <v>133.9</v>
      </c>
      <c r="T831" s="33">
        <v>52.79</v>
      </c>
      <c r="U831" s="33">
        <v>13.85</v>
      </c>
      <c r="V831" s="56">
        <v>21.93</v>
      </c>
      <c r="W831" s="38">
        <v>21.93</v>
      </c>
      <c r="X831" s="36">
        <v>10.82</v>
      </c>
      <c r="Y831" s="41">
        <v>37.5</v>
      </c>
      <c r="Z831" s="45">
        <v>86.26</v>
      </c>
      <c r="AA831" s="39">
        <v>568</v>
      </c>
      <c r="AB831" s="36">
        <v>202.4</v>
      </c>
      <c r="AC831" s="37">
        <v>16.2</v>
      </c>
      <c r="AD831" s="41">
        <v>27.8</v>
      </c>
      <c r="AE831" s="39">
        <v>170.5</v>
      </c>
      <c r="AG831" s="86">
        <v>2023</v>
      </c>
      <c r="AH831" s="86"/>
      <c r="AI831" s="87">
        <f t="shared" si="172"/>
        <v>295.82666666666665</v>
      </c>
      <c r="AJ831" s="88">
        <f t="shared" si="173"/>
        <v>451.12999999999994</v>
      </c>
      <c r="AK831" s="89">
        <f t="shared" si="174"/>
        <v>289.91857142857145</v>
      </c>
      <c r="AL831" s="90">
        <f t="shared" si="175"/>
        <v>213.88965517241377</v>
      </c>
      <c r="AN831" s="86">
        <v>2023</v>
      </c>
      <c r="AO831" s="91">
        <f t="shared" si="168"/>
        <v>1.521161040248756E-3</v>
      </c>
      <c r="AP831" s="92">
        <f t="shared" si="169"/>
        <v>7.8321843666643836E-3</v>
      </c>
      <c r="AQ831" s="93">
        <f t="shared" si="170"/>
        <v>7.4429765993407381E-3</v>
      </c>
      <c r="AR831" s="94">
        <f t="shared" si="171"/>
        <v>7.7626233313988942E-3</v>
      </c>
      <c r="AS831" s="7">
        <f t="shared" si="176"/>
        <v>-5.1243610429982009E-4</v>
      </c>
      <c r="AU831" s="86">
        <v>2023</v>
      </c>
      <c r="AV831" s="91">
        <f t="shared" si="177"/>
        <v>1.9295263472228683E-2</v>
      </c>
      <c r="AW831" s="92">
        <f t="shared" si="178"/>
        <v>4.1065248116449772E-3</v>
      </c>
      <c r="AX831" s="93">
        <f t="shared" si="179"/>
        <v>4.7976472219197364E-3</v>
      </c>
      <c r="AY831" s="94">
        <f t="shared" si="180"/>
        <v>6.7012793941743452E-3</v>
      </c>
      <c r="AZ831" s="7">
        <f t="shared" si="181"/>
        <v>4.2317703543592732E-2</v>
      </c>
    </row>
    <row r="832" spans="1:52" x14ac:dyDescent="0.25">
      <c r="A832" s="7">
        <v>830</v>
      </c>
      <c r="B832" s="82">
        <v>7080.18</v>
      </c>
      <c r="C832" s="43">
        <v>814.9</v>
      </c>
      <c r="D832" s="35">
        <v>393.8</v>
      </c>
      <c r="E832" s="41">
        <v>1774</v>
      </c>
      <c r="F832" s="36">
        <v>121</v>
      </c>
      <c r="G832" s="39">
        <v>149.38</v>
      </c>
      <c r="H832" s="45">
        <v>163.30000000000001</v>
      </c>
      <c r="I832" s="36">
        <v>134.84</v>
      </c>
      <c r="J832" s="36">
        <v>54.43</v>
      </c>
      <c r="K832" s="46">
        <v>137.44</v>
      </c>
      <c r="L832" s="36">
        <v>90.86</v>
      </c>
      <c r="M832" s="47">
        <v>54.47</v>
      </c>
      <c r="N832" s="33">
        <v>793</v>
      </c>
      <c r="O832" s="47">
        <v>27.5</v>
      </c>
      <c r="P832" s="33">
        <v>106.72</v>
      </c>
      <c r="Q832" s="47">
        <v>56.21</v>
      </c>
      <c r="R832" s="33">
        <v>10.26</v>
      </c>
      <c r="S832" s="33">
        <v>135.19999999999999</v>
      </c>
      <c r="T832" s="33">
        <v>52.67</v>
      </c>
      <c r="U832" s="33">
        <v>13.88</v>
      </c>
      <c r="V832" s="56">
        <v>21.71</v>
      </c>
      <c r="W832" s="38">
        <v>21.71</v>
      </c>
      <c r="X832" s="36">
        <v>10.82</v>
      </c>
      <c r="Y832" s="41">
        <v>37.35</v>
      </c>
      <c r="Z832" s="45">
        <v>85.56</v>
      </c>
      <c r="AA832" s="39">
        <v>572</v>
      </c>
      <c r="AB832" s="36">
        <v>206.5</v>
      </c>
      <c r="AC832" s="37">
        <v>16.190000000000001</v>
      </c>
      <c r="AD832" s="41">
        <v>27.8</v>
      </c>
      <c r="AE832" s="39">
        <v>167.45</v>
      </c>
      <c r="AG832" s="86">
        <v>2023</v>
      </c>
      <c r="AH832" s="86"/>
      <c r="AI832" s="87">
        <f t="shared" si="172"/>
        <v>296.27666666666664</v>
      </c>
      <c r="AJ832" s="88">
        <f t="shared" si="173"/>
        <v>454.66333333333324</v>
      </c>
      <c r="AK832" s="89">
        <f t="shared" si="174"/>
        <v>292.07642857142861</v>
      </c>
      <c r="AL832" s="90">
        <f t="shared" si="175"/>
        <v>215.55</v>
      </c>
      <c r="AN832" s="86">
        <v>2023</v>
      </c>
      <c r="AO832" s="91">
        <f t="shared" si="168"/>
        <v>8.4380590214103608E-3</v>
      </c>
      <c r="AP832" s="92">
        <f t="shared" si="169"/>
        <v>1.2727366036408071E-2</v>
      </c>
      <c r="AQ832" s="93">
        <f t="shared" si="170"/>
        <v>9.0118290956132663E-3</v>
      </c>
      <c r="AR832" s="94">
        <f t="shared" si="171"/>
        <v>6.9685407818013525E-3</v>
      </c>
      <c r="AS832" s="7">
        <f t="shared" si="176"/>
        <v>-9.4347883810867673E-4</v>
      </c>
      <c r="AU832" s="86">
        <v>2023</v>
      </c>
      <c r="AV832" s="91">
        <f t="shared" si="177"/>
        <v>1.521161040248756E-3</v>
      </c>
      <c r="AW832" s="92">
        <f t="shared" si="178"/>
        <v>7.8321843666643836E-3</v>
      </c>
      <c r="AX832" s="93">
        <f t="shared" si="179"/>
        <v>7.4429765993407381E-3</v>
      </c>
      <c r="AY832" s="94">
        <f t="shared" si="180"/>
        <v>7.7626233313988942E-3</v>
      </c>
      <c r="AZ832" s="7">
        <f t="shared" si="181"/>
        <v>-5.1243610429982009E-4</v>
      </c>
    </row>
    <row r="833" spans="1:52" x14ac:dyDescent="0.25">
      <c r="A833" s="7">
        <v>831</v>
      </c>
      <c r="B833" s="82">
        <v>7073.5</v>
      </c>
      <c r="C833" s="43">
        <v>820.8</v>
      </c>
      <c r="D833" s="35">
        <v>397.5</v>
      </c>
      <c r="E833" s="41">
        <v>1801</v>
      </c>
      <c r="F833" s="36">
        <v>119.94</v>
      </c>
      <c r="G833" s="39">
        <v>149.88</v>
      </c>
      <c r="H833" s="45">
        <v>162.80000000000001</v>
      </c>
      <c r="I833" s="36">
        <v>134.69999999999999</v>
      </c>
      <c r="J833" s="36">
        <v>53.43</v>
      </c>
      <c r="K833" s="46">
        <v>137.58000000000001</v>
      </c>
      <c r="L833" s="36">
        <v>95.84</v>
      </c>
      <c r="M833" s="47">
        <v>53.28</v>
      </c>
      <c r="N833" s="33">
        <v>796</v>
      </c>
      <c r="O833" s="47">
        <v>27.23</v>
      </c>
      <c r="P833" s="33">
        <v>104.1</v>
      </c>
      <c r="Q833" s="47">
        <v>56.11</v>
      </c>
      <c r="R833" s="33">
        <v>10.15</v>
      </c>
      <c r="S833" s="33">
        <v>136.35</v>
      </c>
      <c r="T833" s="33">
        <v>52.06</v>
      </c>
      <c r="U833" s="33">
        <v>13.9</v>
      </c>
      <c r="V833" s="56">
        <v>21.2</v>
      </c>
      <c r="W833" s="38">
        <v>21.2</v>
      </c>
      <c r="X833" s="36">
        <v>10.83</v>
      </c>
      <c r="Y833" s="41">
        <v>37.74</v>
      </c>
      <c r="Z833" s="45">
        <v>84.22</v>
      </c>
      <c r="AA833" s="39">
        <v>578.1</v>
      </c>
      <c r="AB833" s="36">
        <v>206.4</v>
      </c>
      <c r="AC833" s="37">
        <v>16.190000000000001</v>
      </c>
      <c r="AD833" s="41">
        <v>27.63</v>
      </c>
      <c r="AE833" s="39">
        <v>168.35</v>
      </c>
      <c r="AG833" s="86">
        <v>2023</v>
      </c>
      <c r="AH833" s="86"/>
      <c r="AI833" s="87">
        <f t="shared" si="172"/>
        <v>298.7766666666667</v>
      </c>
      <c r="AJ833" s="88">
        <f t="shared" si="173"/>
        <v>460.45</v>
      </c>
      <c r="AK833" s="89">
        <f t="shared" si="174"/>
        <v>294.70857142857142</v>
      </c>
      <c r="AL833" s="90">
        <f t="shared" si="175"/>
        <v>217.05206896551729</v>
      </c>
      <c r="AN833" s="86">
        <v>2023</v>
      </c>
      <c r="AO833" s="91">
        <f t="shared" si="168"/>
        <v>-8.7356219249607181E-3</v>
      </c>
      <c r="AP833" s="92">
        <f t="shared" si="169"/>
        <v>-8.3396677163644958E-3</v>
      </c>
      <c r="AQ833" s="93">
        <f t="shared" si="170"/>
        <v>-9.9032458215378774E-3</v>
      </c>
      <c r="AR833" s="94">
        <f t="shared" si="171"/>
        <v>-9.1857825311268196E-3</v>
      </c>
      <c r="AS833" s="7">
        <f t="shared" si="176"/>
        <v>-1.6953417685728434E-2</v>
      </c>
      <c r="AU833" s="86">
        <v>2023</v>
      </c>
      <c r="AV833" s="91">
        <f t="shared" si="177"/>
        <v>8.4380590214103608E-3</v>
      </c>
      <c r="AW833" s="92">
        <f t="shared" si="178"/>
        <v>1.2727366036408071E-2</v>
      </c>
      <c r="AX833" s="93">
        <f t="shared" si="179"/>
        <v>9.0118290956132663E-3</v>
      </c>
      <c r="AY833" s="94">
        <f t="shared" si="180"/>
        <v>6.9685407818013525E-3</v>
      </c>
      <c r="AZ833" s="7">
        <f t="shared" si="181"/>
        <v>-9.4347883810867673E-4</v>
      </c>
    </row>
    <row r="834" spans="1:52" x14ac:dyDescent="0.25">
      <c r="A834" s="7">
        <v>832</v>
      </c>
      <c r="B834" s="82">
        <v>6953.58</v>
      </c>
      <c r="C834" s="43">
        <v>813.4</v>
      </c>
      <c r="D834" s="35">
        <v>398.05</v>
      </c>
      <c r="E834" s="41">
        <v>1787</v>
      </c>
      <c r="F834" s="36">
        <v>117.4</v>
      </c>
      <c r="G834" s="39">
        <v>142.30000000000001</v>
      </c>
      <c r="H834" s="45">
        <v>162.1</v>
      </c>
      <c r="I834" s="36">
        <v>133.30000000000001</v>
      </c>
      <c r="J834" s="36">
        <v>51.81</v>
      </c>
      <c r="K834" s="46">
        <v>136</v>
      </c>
      <c r="L834" s="36">
        <v>97.1</v>
      </c>
      <c r="M834" s="47">
        <v>50.47</v>
      </c>
      <c r="N834" s="33">
        <v>790.5</v>
      </c>
      <c r="O834" s="47">
        <v>26.64</v>
      </c>
      <c r="P834" s="33">
        <v>101.36</v>
      </c>
      <c r="Q834" s="47">
        <v>56.27</v>
      </c>
      <c r="R834" s="33">
        <v>9.94</v>
      </c>
      <c r="S834" s="33">
        <v>135.1</v>
      </c>
      <c r="T834" s="33">
        <v>49.3</v>
      </c>
      <c r="U834" s="33">
        <v>13.57</v>
      </c>
      <c r="V834" s="56">
        <v>19.899999999999999</v>
      </c>
      <c r="W834" s="38">
        <v>19.899999999999999</v>
      </c>
      <c r="X834" s="36">
        <v>10.68</v>
      </c>
      <c r="Y834" s="41">
        <v>37.200000000000003</v>
      </c>
      <c r="Z834" s="45">
        <v>80.62</v>
      </c>
      <c r="AA834" s="39">
        <v>580.5</v>
      </c>
      <c r="AB834" s="36">
        <v>207.7</v>
      </c>
      <c r="AC834" s="37">
        <v>15.92</v>
      </c>
      <c r="AD834" s="41">
        <v>26.96</v>
      </c>
      <c r="AE834" s="39">
        <v>165.7</v>
      </c>
      <c r="AG834" s="86">
        <v>2023</v>
      </c>
      <c r="AH834" s="86"/>
      <c r="AI834" s="87">
        <f t="shared" si="172"/>
        <v>296.16666666666669</v>
      </c>
      <c r="AJ834" s="88">
        <f t="shared" si="173"/>
        <v>456.60999999999996</v>
      </c>
      <c r="AK834" s="89">
        <f t="shared" si="174"/>
        <v>291.79000000000002</v>
      </c>
      <c r="AL834" s="90">
        <f t="shared" si="175"/>
        <v>215.05827586206891</v>
      </c>
      <c r="AN834" s="86">
        <v>2023</v>
      </c>
      <c r="AO834" s="91">
        <f t="shared" si="168"/>
        <v>-6.8317388857626407E-3</v>
      </c>
      <c r="AP834" s="92">
        <f t="shared" si="169"/>
        <v>4.7706649730259931E-3</v>
      </c>
      <c r="AQ834" s="93">
        <f t="shared" si="170"/>
        <v>5.0525573675782457E-3</v>
      </c>
      <c r="AR834" s="94">
        <f t="shared" si="171"/>
        <v>5.180632675345723E-3</v>
      </c>
      <c r="AS834" s="7">
        <f t="shared" si="176"/>
        <v>1.2297262704966394E-2</v>
      </c>
      <c r="AU834" s="86">
        <v>2023</v>
      </c>
      <c r="AV834" s="91">
        <f t="shared" si="177"/>
        <v>-8.7356219249607181E-3</v>
      </c>
      <c r="AW834" s="92">
        <f t="shared" si="178"/>
        <v>-8.3396677163644958E-3</v>
      </c>
      <c r="AX834" s="93">
        <f t="shared" si="179"/>
        <v>-9.9032458215378774E-3</v>
      </c>
      <c r="AY834" s="94">
        <f t="shared" si="180"/>
        <v>-9.1857825311268196E-3</v>
      </c>
      <c r="AZ834" s="7">
        <f t="shared" si="181"/>
        <v>-1.6953417685728434E-2</v>
      </c>
    </row>
    <row r="835" spans="1:52" x14ac:dyDescent="0.25">
      <c r="A835" s="7">
        <v>833</v>
      </c>
      <c r="B835" s="82">
        <v>7039.09</v>
      </c>
      <c r="C835" s="43">
        <v>817</v>
      </c>
      <c r="D835" s="35">
        <v>400.65</v>
      </c>
      <c r="E835" s="41">
        <v>1806</v>
      </c>
      <c r="F835" s="36">
        <v>119.08</v>
      </c>
      <c r="G835" s="39">
        <v>144.97999999999999</v>
      </c>
      <c r="H835" s="45">
        <v>162.6</v>
      </c>
      <c r="I835" s="36">
        <v>135.13999999999999</v>
      </c>
      <c r="J835" s="36">
        <v>52.13</v>
      </c>
      <c r="K835" s="46">
        <v>136.24</v>
      </c>
      <c r="L835" s="36">
        <v>98.44</v>
      </c>
      <c r="M835" s="47">
        <v>51.79</v>
      </c>
      <c r="N835" s="33">
        <v>793</v>
      </c>
      <c r="O835" s="47">
        <v>26.96</v>
      </c>
      <c r="P835" s="33">
        <v>102.18</v>
      </c>
      <c r="Q835" s="47">
        <v>56.82</v>
      </c>
      <c r="R835" s="33">
        <v>10.029999999999999</v>
      </c>
      <c r="S835" s="33">
        <v>136.55000000000001</v>
      </c>
      <c r="T835" s="33">
        <v>50.26</v>
      </c>
      <c r="U835" s="33">
        <v>13.84</v>
      </c>
      <c r="V835" s="56">
        <v>19.96</v>
      </c>
      <c r="W835" s="38">
        <v>19.96</v>
      </c>
      <c r="X835" s="36">
        <v>10.9</v>
      </c>
      <c r="Y835" s="41">
        <v>37.01</v>
      </c>
      <c r="Z835" s="45">
        <v>81.599999999999994</v>
      </c>
      <c r="AA835" s="39">
        <v>573.29999999999995</v>
      </c>
      <c r="AB835" s="36">
        <v>204.9</v>
      </c>
      <c r="AC835" s="37">
        <v>16.239999999999998</v>
      </c>
      <c r="AD835" s="41">
        <v>27.29</v>
      </c>
      <c r="AE835" s="39">
        <v>164.15</v>
      </c>
      <c r="AG835" s="86">
        <v>2023</v>
      </c>
      <c r="AH835" s="86"/>
      <c r="AI835" s="87">
        <f t="shared" si="172"/>
        <v>294.14333333333332</v>
      </c>
      <c r="AJ835" s="88">
        <f t="shared" si="173"/>
        <v>458.78833333333336</v>
      </c>
      <c r="AK835" s="89">
        <f t="shared" si="174"/>
        <v>293.26428571428568</v>
      </c>
      <c r="AL835" s="90">
        <f t="shared" si="175"/>
        <v>216.17241379310346</v>
      </c>
      <c r="AN835" s="86">
        <v>2023</v>
      </c>
      <c r="AO835" s="91">
        <f t="shared" ref="AO835:AO898" si="182">(AI836-AI835)/AI835</f>
        <v>1.8698367009281577E-3</v>
      </c>
      <c r="AP835" s="92">
        <f t="shared" ref="AP835:AP898" si="183">(AJ836-AJ835)/AJ835</f>
        <v>-2.4303146331096964E-3</v>
      </c>
      <c r="AQ835" s="93">
        <f t="shared" ref="AQ835:AQ898" si="184">(AK836-AK835)/AK835</f>
        <v>-3.1809435662614981E-3</v>
      </c>
      <c r="AR835" s="94">
        <f t="shared" ref="AR835:AR898" si="185">(AL836-AL835)/AL835</f>
        <v>-2.397511564842923E-3</v>
      </c>
      <c r="AS835" s="7">
        <f t="shared" si="176"/>
        <v>3.8612945707471123E-3</v>
      </c>
      <c r="AU835" s="86">
        <v>2023</v>
      </c>
      <c r="AV835" s="91">
        <f t="shared" si="177"/>
        <v>-6.8317388857626407E-3</v>
      </c>
      <c r="AW835" s="92">
        <f t="shared" si="178"/>
        <v>4.7706649730259931E-3</v>
      </c>
      <c r="AX835" s="93">
        <f t="shared" si="179"/>
        <v>5.0525573675782457E-3</v>
      </c>
      <c r="AY835" s="94">
        <f t="shared" si="180"/>
        <v>5.180632675345723E-3</v>
      </c>
      <c r="AZ835" s="7">
        <f t="shared" si="181"/>
        <v>1.2297262704966394E-2</v>
      </c>
    </row>
    <row r="836" spans="1:52" x14ac:dyDescent="0.25">
      <c r="A836" s="7">
        <v>834</v>
      </c>
      <c r="B836" s="82">
        <v>7066.27</v>
      </c>
      <c r="C836" s="43">
        <v>814.2</v>
      </c>
      <c r="D836" s="35">
        <v>398.1</v>
      </c>
      <c r="E836" s="41">
        <v>1798.5</v>
      </c>
      <c r="F836" s="36">
        <v>118.72</v>
      </c>
      <c r="G836" s="39">
        <v>146.08000000000001</v>
      </c>
      <c r="H836" s="45">
        <v>158.6</v>
      </c>
      <c r="I836" s="36">
        <v>135.04</v>
      </c>
      <c r="J836" s="36">
        <v>53.51</v>
      </c>
      <c r="K836" s="46">
        <v>136.51</v>
      </c>
      <c r="L836" s="36">
        <v>100</v>
      </c>
      <c r="M836" s="47">
        <v>51.97</v>
      </c>
      <c r="N836" s="33">
        <v>791</v>
      </c>
      <c r="O836" s="47">
        <v>27.17</v>
      </c>
      <c r="P836" s="33">
        <v>102.72</v>
      </c>
      <c r="Q836" s="47">
        <v>56.76</v>
      </c>
      <c r="R836" s="33">
        <v>10.07</v>
      </c>
      <c r="S836" s="33">
        <v>136.75</v>
      </c>
      <c r="T836" s="33">
        <v>50.85</v>
      </c>
      <c r="U836" s="33">
        <v>13.93</v>
      </c>
      <c r="V836" s="56">
        <v>19.75</v>
      </c>
      <c r="W836" s="38">
        <v>19.75</v>
      </c>
      <c r="X836" s="36">
        <v>10.85</v>
      </c>
      <c r="Y836" s="41">
        <v>36.04</v>
      </c>
      <c r="Z836" s="45">
        <v>81.64</v>
      </c>
      <c r="AA836" s="39">
        <v>575.4</v>
      </c>
      <c r="AB836" s="36">
        <v>203.8</v>
      </c>
      <c r="AC836" s="37">
        <v>16.239999999999998</v>
      </c>
      <c r="AD836" s="41">
        <v>27.42</v>
      </c>
      <c r="AE836" s="39">
        <v>162.6</v>
      </c>
      <c r="AG836" s="86">
        <v>2023</v>
      </c>
      <c r="AH836" s="86"/>
      <c r="AI836" s="87">
        <f t="shared" ref="AI836:AI899" si="186">AVERAGE(G836,AA836,AE836)</f>
        <v>294.69333333333333</v>
      </c>
      <c r="AJ836" s="88">
        <f t="shared" ref="AJ836:AJ899" si="187">AVERAGE(E836,Y836,AD836,G836,AA836,AE836)</f>
        <v>457.67333333333335</v>
      </c>
      <c r="AK836" s="89">
        <f t="shared" ref="AK836:AK899" si="188">AVERAGE(Z836,V836,Q836,O836,M836,K836,H836,C836,E836,Y836,AD836,G836,AA836,AE836)</f>
        <v>292.33142857142855</v>
      </c>
      <c r="AL836" s="90">
        <f t="shared" ref="AL836:AL899" si="189">AVERAGE(AC836,AB836,X836,W836,U836,T836,S836,R836,P836,N836,L836,J836,I836,F836,D836,Z836,V836,Q836,O836,M836,K836,H836,C836,E836,Y836,AD836,G836,AA836,AE836)</f>
        <v>215.65413793103448</v>
      </c>
      <c r="AN836" s="86">
        <v>2023</v>
      </c>
      <c r="AO836" s="91">
        <f t="shared" si="182"/>
        <v>1.6729255271016222E-2</v>
      </c>
      <c r="AP836" s="92">
        <f t="shared" si="183"/>
        <v>1.2763834467087216E-2</v>
      </c>
      <c r="AQ836" s="93">
        <f t="shared" si="184"/>
        <v>1.2028910434340786E-2</v>
      </c>
      <c r="AR836" s="94">
        <f t="shared" si="185"/>
        <v>1.2085123529533915E-2</v>
      </c>
      <c r="AS836" s="7">
        <f t="shared" ref="AS836:AS899" si="190">(B837-B836)/B836</f>
        <v>8.3282976733127165E-3</v>
      </c>
      <c r="AU836" s="86">
        <v>2023</v>
      </c>
      <c r="AV836" s="91">
        <f t="shared" ref="AV836:AV899" si="191">(AI836-AI835)/AI835</f>
        <v>1.8698367009281577E-3</v>
      </c>
      <c r="AW836" s="92">
        <f t="shared" ref="AW836:AW899" si="192">(AJ836-AJ835)/AJ835</f>
        <v>-2.4303146331096964E-3</v>
      </c>
      <c r="AX836" s="93">
        <f t="shared" ref="AX836:AX899" si="193">(AK836-AK835)/AK835</f>
        <v>-3.1809435662614981E-3</v>
      </c>
      <c r="AY836" s="94">
        <f t="shared" ref="AY836:AY899" si="194">(AL836-AL835)/AL835</f>
        <v>-2.397511564842923E-3</v>
      </c>
      <c r="AZ836" s="7">
        <f t="shared" ref="AZ836:AZ899" si="195">(B836-B835)/B835</f>
        <v>3.8612945707471123E-3</v>
      </c>
    </row>
    <row r="837" spans="1:52" x14ac:dyDescent="0.25">
      <c r="A837" s="7">
        <v>835</v>
      </c>
      <c r="B837" s="82">
        <v>7125.12</v>
      </c>
      <c r="C837" s="43">
        <v>822</v>
      </c>
      <c r="D837" s="35">
        <v>402.9</v>
      </c>
      <c r="E837" s="41">
        <v>1818.5</v>
      </c>
      <c r="F837" s="36">
        <v>120.9</v>
      </c>
      <c r="G837" s="39">
        <v>149.02000000000001</v>
      </c>
      <c r="H837" s="45">
        <v>160.25</v>
      </c>
      <c r="I837" s="36">
        <v>137.46</v>
      </c>
      <c r="J837" s="36">
        <v>53.84</v>
      </c>
      <c r="K837" s="46">
        <v>137.36000000000001</v>
      </c>
      <c r="L837" s="36">
        <v>101</v>
      </c>
      <c r="M837" s="47">
        <v>53.37</v>
      </c>
      <c r="N837" s="33">
        <v>800</v>
      </c>
      <c r="O837" s="47">
        <v>27.89</v>
      </c>
      <c r="P837" s="33">
        <v>104.4</v>
      </c>
      <c r="Q837" s="47">
        <v>57.04</v>
      </c>
      <c r="R837" s="33">
        <v>10.25</v>
      </c>
      <c r="S837" s="33">
        <v>137.35</v>
      </c>
      <c r="T837" s="33">
        <v>51.64</v>
      </c>
      <c r="U837" s="33">
        <v>14.21</v>
      </c>
      <c r="V837" s="56">
        <v>20.13</v>
      </c>
      <c r="W837" s="38">
        <v>20.13</v>
      </c>
      <c r="X837" s="36">
        <v>10.8</v>
      </c>
      <c r="Y837" s="41">
        <v>36.130000000000003</v>
      </c>
      <c r="Z837" s="45">
        <v>82.74</v>
      </c>
      <c r="AA837" s="39">
        <v>584.20000000000005</v>
      </c>
      <c r="AB837" s="36">
        <v>206.4</v>
      </c>
      <c r="AC837" s="37">
        <v>16.399999999999999</v>
      </c>
      <c r="AD837" s="41">
        <v>27.59</v>
      </c>
      <c r="AE837" s="39">
        <v>165.65</v>
      </c>
      <c r="AG837" s="86">
        <v>2023</v>
      </c>
      <c r="AH837" s="86"/>
      <c r="AI837" s="87">
        <f t="shared" si="186"/>
        <v>299.62333333333333</v>
      </c>
      <c r="AJ837" s="88">
        <f t="shared" si="187"/>
        <v>463.51500000000004</v>
      </c>
      <c r="AK837" s="89">
        <f t="shared" si="188"/>
        <v>295.84785714285715</v>
      </c>
      <c r="AL837" s="90">
        <f t="shared" si="189"/>
        <v>218.26034482758618</v>
      </c>
      <c r="AN837" s="86">
        <v>2023</v>
      </c>
      <c r="AO837" s="91">
        <f t="shared" si="182"/>
        <v>2.1504778221544809E-2</v>
      </c>
      <c r="AP837" s="92">
        <f t="shared" si="183"/>
        <v>1.5630562117730704E-2</v>
      </c>
      <c r="AQ837" s="93">
        <f t="shared" si="184"/>
        <v>1.3556678505119718E-2</v>
      </c>
      <c r="AR837" s="94">
        <f t="shared" si="185"/>
        <v>1.0466778838938295E-2</v>
      </c>
      <c r="AS837" s="7">
        <f t="shared" si="190"/>
        <v>1.369380445522317E-2</v>
      </c>
      <c r="AU837" s="86">
        <v>2023</v>
      </c>
      <c r="AV837" s="91">
        <f t="shared" si="191"/>
        <v>1.6729255271016222E-2</v>
      </c>
      <c r="AW837" s="92">
        <f t="shared" si="192"/>
        <v>1.2763834467087216E-2</v>
      </c>
      <c r="AX837" s="93">
        <f t="shared" si="193"/>
        <v>1.2028910434340786E-2</v>
      </c>
      <c r="AY837" s="94">
        <f t="shared" si="194"/>
        <v>1.2085123529533915E-2</v>
      </c>
      <c r="AZ837" s="7">
        <f t="shared" si="195"/>
        <v>8.3282976733127165E-3</v>
      </c>
    </row>
    <row r="838" spans="1:52" x14ac:dyDescent="0.25">
      <c r="A838" s="7">
        <v>836</v>
      </c>
      <c r="B838" s="82">
        <v>7222.69</v>
      </c>
      <c r="C838" s="43">
        <v>827</v>
      </c>
      <c r="D838" s="35">
        <v>405.55</v>
      </c>
      <c r="E838" s="41">
        <v>1841</v>
      </c>
      <c r="F838" s="36">
        <v>122.24</v>
      </c>
      <c r="G838" s="39">
        <v>153.1</v>
      </c>
      <c r="H838" s="45">
        <v>163.85</v>
      </c>
      <c r="I838" s="36">
        <v>136.96</v>
      </c>
      <c r="J838" s="36">
        <v>54.41</v>
      </c>
      <c r="K838" s="46">
        <v>138.82</v>
      </c>
      <c r="L838" s="36">
        <v>99.43</v>
      </c>
      <c r="M838" s="47">
        <v>54.53</v>
      </c>
      <c r="N838" s="33">
        <v>805.5</v>
      </c>
      <c r="O838" s="47">
        <v>28.29</v>
      </c>
      <c r="P838" s="33">
        <v>105.42</v>
      </c>
      <c r="Q838" s="47">
        <v>56.59</v>
      </c>
      <c r="R838" s="33">
        <v>10.37</v>
      </c>
      <c r="S838" s="33">
        <v>136.5</v>
      </c>
      <c r="T838" s="33">
        <v>52.16</v>
      </c>
      <c r="U838" s="33">
        <v>14.56</v>
      </c>
      <c r="V838" s="56">
        <v>20.78</v>
      </c>
      <c r="W838" s="38">
        <v>20.78</v>
      </c>
      <c r="X838" s="36">
        <v>10.82</v>
      </c>
      <c r="Y838" s="41">
        <v>37.28</v>
      </c>
      <c r="Z838" s="45">
        <v>83.6</v>
      </c>
      <c r="AA838" s="39">
        <v>594.6</v>
      </c>
      <c r="AB838" s="36">
        <v>206.5</v>
      </c>
      <c r="AC838" s="37">
        <v>16.579999999999998</v>
      </c>
      <c r="AD838" s="41">
        <v>28.08</v>
      </c>
      <c r="AE838" s="39">
        <v>170.5</v>
      </c>
      <c r="AG838" s="86">
        <v>2023</v>
      </c>
      <c r="AH838" s="86"/>
      <c r="AI838" s="87">
        <f t="shared" si="186"/>
        <v>306.06666666666666</v>
      </c>
      <c r="AJ838" s="88">
        <f t="shared" si="187"/>
        <v>470.76</v>
      </c>
      <c r="AK838" s="89">
        <f t="shared" si="188"/>
        <v>299.85857142857145</v>
      </c>
      <c r="AL838" s="90">
        <f t="shared" si="189"/>
        <v>220.54482758620694</v>
      </c>
      <c r="AN838" s="86">
        <v>2023</v>
      </c>
      <c r="AO838" s="91">
        <f t="shared" si="182"/>
        <v>6.7850141581356259E-3</v>
      </c>
      <c r="AP838" s="92">
        <f t="shared" si="183"/>
        <v>1.0585719545699186E-2</v>
      </c>
      <c r="AQ838" s="93">
        <f t="shared" si="184"/>
        <v>1.2524952239389108E-2</v>
      </c>
      <c r="AR838" s="94">
        <f t="shared" si="185"/>
        <v>1.250820851183577E-2</v>
      </c>
      <c r="AS838" s="7">
        <f t="shared" si="190"/>
        <v>5.8330068160200857E-3</v>
      </c>
      <c r="AU838" s="86">
        <v>2023</v>
      </c>
      <c r="AV838" s="91">
        <f t="shared" si="191"/>
        <v>2.1504778221544809E-2</v>
      </c>
      <c r="AW838" s="92">
        <f t="shared" si="192"/>
        <v>1.5630562117730704E-2</v>
      </c>
      <c r="AX838" s="93">
        <f t="shared" si="193"/>
        <v>1.3556678505119718E-2</v>
      </c>
      <c r="AY838" s="94">
        <f t="shared" si="194"/>
        <v>1.0466778838938295E-2</v>
      </c>
      <c r="AZ838" s="7">
        <f t="shared" si="195"/>
        <v>1.369380445522317E-2</v>
      </c>
    </row>
    <row r="839" spans="1:52" x14ac:dyDescent="0.25">
      <c r="A839" s="7">
        <v>837</v>
      </c>
      <c r="B839" s="82">
        <v>7264.82</v>
      </c>
      <c r="C839" s="43">
        <v>844.4</v>
      </c>
      <c r="D839" s="35">
        <v>411.25</v>
      </c>
      <c r="E839" s="41">
        <v>1864</v>
      </c>
      <c r="F839" s="36">
        <v>123.28</v>
      </c>
      <c r="G839" s="39">
        <v>153.68</v>
      </c>
      <c r="H839" s="45">
        <v>166</v>
      </c>
      <c r="I839" s="36">
        <v>136.54</v>
      </c>
      <c r="J839" s="36">
        <v>54.36</v>
      </c>
      <c r="K839" s="46">
        <v>140.18</v>
      </c>
      <c r="L839" s="36">
        <v>100.24</v>
      </c>
      <c r="M839" s="47">
        <v>55.21</v>
      </c>
      <c r="N839" s="33">
        <v>823</v>
      </c>
      <c r="O839" s="47">
        <v>28.17</v>
      </c>
      <c r="P839" s="33">
        <v>105.72</v>
      </c>
      <c r="Q839" s="47">
        <v>57.31</v>
      </c>
      <c r="R839" s="33">
        <v>10.4</v>
      </c>
      <c r="S839" s="33">
        <v>136.35</v>
      </c>
      <c r="T839" s="33">
        <v>52.32</v>
      </c>
      <c r="U839" s="33">
        <v>14.57</v>
      </c>
      <c r="V839" s="56">
        <v>20.79</v>
      </c>
      <c r="W839" s="38">
        <v>20.79</v>
      </c>
      <c r="X839" s="36">
        <v>10.95</v>
      </c>
      <c r="Y839" s="41">
        <v>37.880000000000003</v>
      </c>
      <c r="Z839" s="45">
        <v>84.08</v>
      </c>
      <c r="AA839" s="39">
        <v>600</v>
      </c>
      <c r="AB839" s="36">
        <v>208.7</v>
      </c>
      <c r="AC839" s="37">
        <v>16.73</v>
      </c>
      <c r="AD839" s="41">
        <v>28.15</v>
      </c>
      <c r="AE839" s="39">
        <v>170.75</v>
      </c>
      <c r="AG839" s="86">
        <v>2023</v>
      </c>
      <c r="AH839" s="86"/>
      <c r="AI839" s="87">
        <f t="shared" si="186"/>
        <v>308.14333333333337</v>
      </c>
      <c r="AJ839" s="88">
        <f t="shared" si="187"/>
        <v>475.74333333333334</v>
      </c>
      <c r="AK839" s="89">
        <f t="shared" si="188"/>
        <v>303.61428571428576</v>
      </c>
      <c r="AL839" s="90">
        <f t="shared" si="189"/>
        <v>223.30344827586208</v>
      </c>
      <c r="AN839" s="86">
        <v>2023</v>
      </c>
      <c r="AO839" s="91">
        <f t="shared" si="182"/>
        <v>-1.1358350551150437E-2</v>
      </c>
      <c r="AP839" s="92">
        <f t="shared" si="183"/>
        <v>-4.8765791077821927E-3</v>
      </c>
      <c r="AQ839" s="93">
        <f t="shared" si="184"/>
        <v>-3.6841857620101147E-3</v>
      </c>
      <c r="AR839" s="94">
        <f t="shared" si="185"/>
        <v>-2.2221192748385749E-3</v>
      </c>
      <c r="AS839" s="7">
        <f t="shared" si="190"/>
        <v>9.3353999135561E-3</v>
      </c>
      <c r="AU839" s="86">
        <v>2023</v>
      </c>
      <c r="AV839" s="91">
        <f t="shared" si="191"/>
        <v>6.7850141581356259E-3</v>
      </c>
      <c r="AW839" s="92">
        <f t="shared" si="192"/>
        <v>1.0585719545699186E-2</v>
      </c>
      <c r="AX839" s="93">
        <f t="shared" si="193"/>
        <v>1.2524952239389108E-2</v>
      </c>
      <c r="AY839" s="94">
        <f t="shared" si="194"/>
        <v>1.250820851183577E-2</v>
      </c>
      <c r="AZ839" s="7">
        <f t="shared" si="195"/>
        <v>5.8330068160200857E-3</v>
      </c>
    </row>
    <row r="840" spans="1:52" x14ac:dyDescent="0.25">
      <c r="A840" s="7">
        <v>838</v>
      </c>
      <c r="B840" s="82">
        <v>7332.64</v>
      </c>
      <c r="C840" s="43">
        <v>844.1</v>
      </c>
      <c r="D840" s="35">
        <v>415.45</v>
      </c>
      <c r="E840" s="41">
        <v>1861</v>
      </c>
      <c r="F840" s="36">
        <v>125.2</v>
      </c>
      <c r="G840" s="39">
        <v>151.18</v>
      </c>
      <c r="H840" s="45">
        <v>163.26</v>
      </c>
      <c r="I840" s="36">
        <v>135.47999999999999</v>
      </c>
      <c r="J840" s="36">
        <v>57.56</v>
      </c>
      <c r="K840" s="46">
        <v>139.96</v>
      </c>
      <c r="L840" s="36">
        <v>99.64</v>
      </c>
      <c r="M840" s="47">
        <v>55.8</v>
      </c>
      <c r="N840" s="33">
        <v>817.5</v>
      </c>
      <c r="O840" s="47">
        <v>28.22</v>
      </c>
      <c r="P840" s="33">
        <v>104.3</v>
      </c>
      <c r="Q840" s="47">
        <v>57.94</v>
      </c>
      <c r="R840" s="33">
        <v>10.47</v>
      </c>
      <c r="S840" s="33">
        <v>136.44999999999999</v>
      </c>
      <c r="T840" s="33">
        <v>52.18</v>
      </c>
      <c r="U840" s="33">
        <v>14.67</v>
      </c>
      <c r="V840" s="56">
        <v>21.3</v>
      </c>
      <c r="W840" s="38">
        <v>21.3</v>
      </c>
      <c r="X840" s="36">
        <v>11</v>
      </c>
      <c r="Y840" s="41">
        <v>37.380000000000003</v>
      </c>
      <c r="Z840" s="45">
        <v>83.82</v>
      </c>
      <c r="AA840" s="39">
        <v>593.70000000000005</v>
      </c>
      <c r="AB840" s="36">
        <v>208.6</v>
      </c>
      <c r="AC840" s="37">
        <v>16.670000000000002</v>
      </c>
      <c r="AD840" s="41">
        <v>28.23</v>
      </c>
      <c r="AE840" s="39">
        <v>169.05</v>
      </c>
      <c r="AG840" s="86">
        <v>2023</v>
      </c>
      <c r="AH840" s="86"/>
      <c r="AI840" s="87">
        <f t="shared" si="186"/>
        <v>304.64333333333337</v>
      </c>
      <c r="AJ840" s="88">
        <f t="shared" si="187"/>
        <v>473.42333333333335</v>
      </c>
      <c r="AK840" s="89">
        <f t="shared" si="188"/>
        <v>302.49571428571431</v>
      </c>
      <c r="AL840" s="90">
        <f t="shared" si="189"/>
        <v>222.80724137931037</v>
      </c>
      <c r="AN840" s="86">
        <v>2023</v>
      </c>
      <c r="AO840" s="91">
        <f t="shared" si="182"/>
        <v>-1.244077774008957E-2</v>
      </c>
      <c r="AP840" s="92">
        <f t="shared" si="183"/>
        <v>7.7802108049876721E-3</v>
      </c>
      <c r="AQ840" s="93">
        <f t="shared" si="184"/>
        <v>7.091009553854115E-3</v>
      </c>
      <c r="AR840" s="94">
        <f t="shared" si="185"/>
        <v>6.0575013812772562E-3</v>
      </c>
      <c r="AS840" s="7">
        <f t="shared" si="190"/>
        <v>1.5956054026925934E-3</v>
      </c>
      <c r="AU840" s="86">
        <v>2023</v>
      </c>
      <c r="AV840" s="91">
        <f t="shared" si="191"/>
        <v>-1.1358350551150437E-2</v>
      </c>
      <c r="AW840" s="92">
        <f t="shared" si="192"/>
        <v>-4.8765791077821927E-3</v>
      </c>
      <c r="AX840" s="93">
        <f t="shared" si="193"/>
        <v>-3.6841857620101147E-3</v>
      </c>
      <c r="AY840" s="94">
        <f t="shared" si="194"/>
        <v>-2.2221192748385749E-3</v>
      </c>
      <c r="AZ840" s="7">
        <f t="shared" si="195"/>
        <v>9.3353999135561E-3</v>
      </c>
    </row>
    <row r="841" spans="1:52" x14ac:dyDescent="0.25">
      <c r="A841" s="7">
        <v>839</v>
      </c>
      <c r="B841" s="82">
        <v>7344.34</v>
      </c>
      <c r="C841" s="43">
        <v>851</v>
      </c>
      <c r="D841" s="35">
        <v>420.35</v>
      </c>
      <c r="E841" s="41">
        <v>1894</v>
      </c>
      <c r="F841" s="36">
        <v>125.44</v>
      </c>
      <c r="G841" s="39">
        <v>148.46</v>
      </c>
      <c r="H841" s="45">
        <v>163.5</v>
      </c>
      <c r="I841" s="36">
        <v>135.68</v>
      </c>
      <c r="J841" s="36">
        <v>56.73</v>
      </c>
      <c r="K841" s="46">
        <v>140.4</v>
      </c>
      <c r="L841" s="36">
        <v>99.6</v>
      </c>
      <c r="M841" s="47">
        <v>56.34</v>
      </c>
      <c r="N841" s="33">
        <v>823.5</v>
      </c>
      <c r="O841" s="47">
        <v>28.32</v>
      </c>
      <c r="P841" s="33">
        <v>104.56</v>
      </c>
      <c r="Q841" s="47">
        <v>58.91</v>
      </c>
      <c r="R841" s="33">
        <v>10.47</v>
      </c>
      <c r="S841" s="33">
        <v>136.6</v>
      </c>
      <c r="T841" s="33">
        <v>51.72</v>
      </c>
      <c r="U841" s="33">
        <v>14.75</v>
      </c>
      <c r="V841" s="56">
        <v>21.16</v>
      </c>
      <c r="W841" s="38">
        <v>21.16</v>
      </c>
      <c r="X841" s="36">
        <v>10.99</v>
      </c>
      <c r="Y841" s="41">
        <v>37.409999999999997</v>
      </c>
      <c r="Z841" s="45">
        <v>82.7</v>
      </c>
      <c r="AA841" s="39">
        <v>584.20000000000005</v>
      </c>
      <c r="AB841" s="36">
        <v>207.6</v>
      </c>
      <c r="AC841" s="37">
        <v>16.43</v>
      </c>
      <c r="AD841" s="41">
        <v>28.67</v>
      </c>
      <c r="AE841" s="39">
        <v>169.9</v>
      </c>
      <c r="AG841" s="86">
        <v>2023</v>
      </c>
      <c r="AH841" s="86"/>
      <c r="AI841" s="87">
        <f t="shared" si="186"/>
        <v>300.85333333333335</v>
      </c>
      <c r="AJ841" s="88">
        <f t="shared" si="187"/>
        <v>477.10666666666663</v>
      </c>
      <c r="AK841" s="89">
        <f t="shared" si="188"/>
        <v>304.64071428571424</v>
      </c>
      <c r="AL841" s="90">
        <f t="shared" si="189"/>
        <v>224.15689655172412</v>
      </c>
      <c r="AN841" s="86">
        <v>2023</v>
      </c>
      <c r="AO841" s="91">
        <f t="shared" si="182"/>
        <v>-2.7865183478106691E-2</v>
      </c>
      <c r="AP841" s="92">
        <f t="shared" si="183"/>
        <v>-3.7098622250786718E-3</v>
      </c>
      <c r="AQ841" s="93">
        <f t="shared" si="184"/>
        <v>-3.9203089353499728E-3</v>
      </c>
      <c r="AR841" s="94">
        <f t="shared" si="185"/>
        <v>-2.3459553422401718E-3</v>
      </c>
      <c r="AS841" s="7">
        <f t="shared" si="190"/>
        <v>-5.9923696343034526E-3</v>
      </c>
      <c r="AU841" s="86">
        <v>2023</v>
      </c>
      <c r="AV841" s="91">
        <f t="shared" si="191"/>
        <v>-1.244077774008957E-2</v>
      </c>
      <c r="AW841" s="92">
        <f t="shared" si="192"/>
        <v>7.7802108049876721E-3</v>
      </c>
      <c r="AX841" s="93">
        <f t="shared" si="193"/>
        <v>7.091009553854115E-3</v>
      </c>
      <c r="AY841" s="94">
        <f t="shared" si="194"/>
        <v>6.0575013812772562E-3</v>
      </c>
      <c r="AZ841" s="7">
        <f t="shared" si="195"/>
        <v>1.5956054026925934E-3</v>
      </c>
    </row>
    <row r="842" spans="1:52" x14ac:dyDescent="0.25">
      <c r="A842" s="7">
        <v>840</v>
      </c>
      <c r="B842" s="82">
        <v>7300.33</v>
      </c>
      <c r="C842" s="43">
        <v>844.6</v>
      </c>
      <c r="D842" s="35">
        <v>423.7</v>
      </c>
      <c r="E842" s="41">
        <v>1909.2</v>
      </c>
      <c r="F842" s="36">
        <v>124.38</v>
      </c>
      <c r="G842" s="39">
        <v>142.86000000000001</v>
      </c>
      <c r="H842" s="45">
        <v>166.9</v>
      </c>
      <c r="I842" s="36">
        <v>134.69999999999999</v>
      </c>
      <c r="J842" s="36">
        <v>57.14</v>
      </c>
      <c r="K842" s="46">
        <v>141.15</v>
      </c>
      <c r="L842" s="36">
        <v>101.4</v>
      </c>
      <c r="M842" s="47">
        <v>55.83</v>
      </c>
      <c r="N842" s="33">
        <v>821</v>
      </c>
      <c r="O842" s="47">
        <v>28.27</v>
      </c>
      <c r="P842" s="33">
        <v>105.66</v>
      </c>
      <c r="Q842" s="47">
        <v>59.49</v>
      </c>
      <c r="R842" s="33">
        <v>10.47</v>
      </c>
      <c r="S842" s="33">
        <v>136.65</v>
      </c>
      <c r="T842" s="33">
        <v>49.38</v>
      </c>
      <c r="U842" s="33">
        <v>14.93</v>
      </c>
      <c r="V842" s="56">
        <v>21.05</v>
      </c>
      <c r="W842" s="38">
        <v>21.05</v>
      </c>
      <c r="X842" s="36">
        <v>11.28</v>
      </c>
      <c r="Y842" s="41">
        <v>37.46</v>
      </c>
      <c r="Z842" s="45">
        <v>78.94</v>
      </c>
      <c r="AA842" s="39">
        <v>565.5</v>
      </c>
      <c r="AB842" s="36">
        <v>209.2</v>
      </c>
      <c r="AC842" s="37">
        <v>16.11</v>
      </c>
      <c r="AD842" s="41">
        <v>27.95</v>
      </c>
      <c r="AE842" s="39">
        <v>169.05</v>
      </c>
      <c r="AG842" s="86">
        <v>2023</v>
      </c>
      <c r="AH842" s="86"/>
      <c r="AI842" s="87">
        <f t="shared" si="186"/>
        <v>292.47000000000003</v>
      </c>
      <c r="AJ842" s="88">
        <f t="shared" si="187"/>
        <v>475.33666666666676</v>
      </c>
      <c r="AK842" s="89">
        <f t="shared" si="188"/>
        <v>303.44642857142856</v>
      </c>
      <c r="AL842" s="90">
        <f t="shared" si="189"/>
        <v>223.63103448275862</v>
      </c>
      <c r="AN842" s="86">
        <v>2023</v>
      </c>
      <c r="AO842" s="91">
        <f t="shared" si="182"/>
        <v>-1.0622172074628988E-2</v>
      </c>
      <c r="AP842" s="92">
        <f t="shared" si="183"/>
        <v>-1.6241120328749501E-2</v>
      </c>
      <c r="AQ842" s="93">
        <f t="shared" si="184"/>
        <v>-1.3353733890425367E-2</v>
      </c>
      <c r="AR842" s="94">
        <f t="shared" si="185"/>
        <v>-1.3038718332228362E-2</v>
      </c>
      <c r="AS842" s="7">
        <f t="shared" si="190"/>
        <v>1.6821157399733637E-3</v>
      </c>
      <c r="AU842" s="86">
        <v>2023</v>
      </c>
      <c r="AV842" s="91">
        <f t="shared" si="191"/>
        <v>-2.7865183478106691E-2</v>
      </c>
      <c r="AW842" s="92">
        <f t="shared" si="192"/>
        <v>-3.7098622250786718E-3</v>
      </c>
      <c r="AX842" s="93">
        <f t="shared" si="193"/>
        <v>-3.9203089353499728E-3</v>
      </c>
      <c r="AY842" s="94">
        <f t="shared" si="194"/>
        <v>-2.3459553422401718E-3</v>
      </c>
      <c r="AZ842" s="7">
        <f t="shared" si="195"/>
        <v>-5.9923696343034526E-3</v>
      </c>
    </row>
    <row r="843" spans="1:52" x14ac:dyDescent="0.25">
      <c r="A843" s="7">
        <v>841</v>
      </c>
      <c r="B843" s="82">
        <v>7312.61</v>
      </c>
      <c r="C843" s="43">
        <v>829.1</v>
      </c>
      <c r="D843" s="35">
        <v>410.1</v>
      </c>
      <c r="E843" s="41">
        <v>1872</v>
      </c>
      <c r="F843" s="36">
        <v>126.18</v>
      </c>
      <c r="G843" s="39">
        <v>142.63999999999999</v>
      </c>
      <c r="H843" s="45">
        <v>167.58</v>
      </c>
      <c r="I843" s="36">
        <v>136.41999999999999</v>
      </c>
      <c r="J843" s="36">
        <v>57.5</v>
      </c>
      <c r="K843" s="46">
        <v>143.66999999999999</v>
      </c>
      <c r="L843" s="36">
        <v>102.44</v>
      </c>
      <c r="M843" s="47">
        <v>57.23</v>
      </c>
      <c r="N843" s="33">
        <v>798</v>
      </c>
      <c r="O843" s="47">
        <v>28.7</v>
      </c>
      <c r="P843" s="33">
        <v>107.16</v>
      </c>
      <c r="Q843" s="47">
        <v>59.53</v>
      </c>
      <c r="R843" s="33">
        <v>10.61</v>
      </c>
      <c r="S843" s="33">
        <v>140.30000000000001</v>
      </c>
      <c r="T843" s="33">
        <v>49.05</v>
      </c>
      <c r="U843" s="33">
        <v>15.07</v>
      </c>
      <c r="V843" s="56">
        <v>21.39</v>
      </c>
      <c r="W843" s="38">
        <v>21.39</v>
      </c>
      <c r="X843" s="36">
        <v>11.46</v>
      </c>
      <c r="Y843" s="41">
        <v>37.5</v>
      </c>
      <c r="Z843" s="45">
        <v>78.62</v>
      </c>
      <c r="AA843" s="39">
        <v>555.4</v>
      </c>
      <c r="AB843" s="36">
        <v>207.3</v>
      </c>
      <c r="AC843" s="37">
        <v>16.239999999999998</v>
      </c>
      <c r="AD843" s="41">
        <v>28.11</v>
      </c>
      <c r="AE843" s="39">
        <v>170.05</v>
      </c>
      <c r="AG843" s="86">
        <v>2023</v>
      </c>
      <c r="AH843" s="86"/>
      <c r="AI843" s="87">
        <f t="shared" si="186"/>
        <v>289.36333333333329</v>
      </c>
      <c r="AJ843" s="88">
        <f t="shared" si="187"/>
        <v>467.61666666666673</v>
      </c>
      <c r="AK843" s="89">
        <f t="shared" si="188"/>
        <v>299.39428571428573</v>
      </c>
      <c r="AL843" s="90">
        <f t="shared" si="189"/>
        <v>220.71517241379308</v>
      </c>
      <c r="AN843" s="86">
        <v>2023</v>
      </c>
      <c r="AO843" s="91">
        <f t="shared" si="182"/>
        <v>6.1859945397369316E-3</v>
      </c>
      <c r="AP843" s="92">
        <f t="shared" si="183"/>
        <v>7.1782442884126656E-3</v>
      </c>
      <c r="AQ843" s="93">
        <f t="shared" si="184"/>
        <v>8.4718670076726864E-3</v>
      </c>
      <c r="AR843" s="94">
        <f t="shared" si="185"/>
        <v>9.8441742673504393E-3</v>
      </c>
      <c r="AS843" s="7">
        <f t="shared" si="190"/>
        <v>7.8603945786799075E-3</v>
      </c>
      <c r="AU843" s="86">
        <v>2023</v>
      </c>
      <c r="AV843" s="91">
        <f t="shared" si="191"/>
        <v>-1.0622172074628988E-2</v>
      </c>
      <c r="AW843" s="92">
        <f t="shared" si="192"/>
        <v>-1.6241120328749501E-2</v>
      </c>
      <c r="AX843" s="93">
        <f t="shared" si="193"/>
        <v>-1.3353733890425367E-2</v>
      </c>
      <c r="AY843" s="94">
        <f t="shared" si="194"/>
        <v>-1.3038718332228362E-2</v>
      </c>
      <c r="AZ843" s="7">
        <f t="shared" si="195"/>
        <v>1.6821157399733637E-3</v>
      </c>
    </row>
    <row r="844" spans="1:52" x14ac:dyDescent="0.25">
      <c r="A844" s="7">
        <v>842</v>
      </c>
      <c r="B844" s="82">
        <v>7370.09</v>
      </c>
      <c r="C844" s="43">
        <v>840.7</v>
      </c>
      <c r="D844" s="35">
        <v>417.15</v>
      </c>
      <c r="E844" s="41">
        <v>1886.2</v>
      </c>
      <c r="F844" s="36">
        <v>126</v>
      </c>
      <c r="G844" s="39">
        <v>146.46</v>
      </c>
      <c r="H844" s="45">
        <v>169.12</v>
      </c>
      <c r="I844" s="36">
        <v>137</v>
      </c>
      <c r="J844" s="36">
        <v>58.45</v>
      </c>
      <c r="K844" s="46">
        <v>144.38</v>
      </c>
      <c r="L844" s="36">
        <v>101.5</v>
      </c>
      <c r="M844" s="47">
        <v>56.92</v>
      </c>
      <c r="N844" s="33">
        <v>814</v>
      </c>
      <c r="O844" s="47">
        <v>28.94</v>
      </c>
      <c r="P844" s="33">
        <v>108.38</v>
      </c>
      <c r="Q844" s="47">
        <v>59.15</v>
      </c>
      <c r="R844" s="33">
        <v>10.66</v>
      </c>
      <c r="S844" s="33">
        <v>140.30000000000001</v>
      </c>
      <c r="T844" s="33">
        <v>50.42</v>
      </c>
      <c r="U844" s="33">
        <v>15.2</v>
      </c>
      <c r="V844" s="56">
        <v>21.56</v>
      </c>
      <c r="W844" s="38">
        <v>21.56</v>
      </c>
      <c r="X844" s="36">
        <v>11.43</v>
      </c>
      <c r="Y844" s="41">
        <v>37.61</v>
      </c>
      <c r="Z844" s="45">
        <v>80.42</v>
      </c>
      <c r="AA844" s="39">
        <v>556.9</v>
      </c>
      <c r="AB844" s="36">
        <v>207.9</v>
      </c>
      <c r="AC844" s="37">
        <v>16.77</v>
      </c>
      <c r="AD844" s="41">
        <v>28.57</v>
      </c>
      <c r="AE844" s="39">
        <v>170.1</v>
      </c>
      <c r="AG844" s="86">
        <v>2023</v>
      </c>
      <c r="AH844" s="86"/>
      <c r="AI844" s="87">
        <f t="shared" si="186"/>
        <v>291.15333333333336</v>
      </c>
      <c r="AJ844" s="88">
        <f t="shared" si="187"/>
        <v>470.9733333333333</v>
      </c>
      <c r="AK844" s="89">
        <f t="shared" si="188"/>
        <v>301.93071428571432</v>
      </c>
      <c r="AL844" s="90">
        <f t="shared" si="189"/>
        <v>222.88793103448276</v>
      </c>
      <c r="AN844" s="86">
        <v>2023</v>
      </c>
      <c r="AO844" s="91">
        <f t="shared" si="182"/>
        <v>-7.7851304009349438E-4</v>
      </c>
      <c r="AP844" s="92">
        <f t="shared" si="183"/>
        <v>4.4942388811817661E-4</v>
      </c>
      <c r="AQ844" s="93">
        <f t="shared" si="184"/>
        <v>6.1508908145503006E-5</v>
      </c>
      <c r="AR844" s="94">
        <f t="shared" si="185"/>
        <v>-1.0303616321791101E-3</v>
      </c>
      <c r="AS844" s="7">
        <f t="shared" si="190"/>
        <v>1.3161304678775724E-3</v>
      </c>
      <c r="AU844" s="86">
        <v>2023</v>
      </c>
      <c r="AV844" s="91">
        <f t="shared" si="191"/>
        <v>6.1859945397369316E-3</v>
      </c>
      <c r="AW844" s="92">
        <f t="shared" si="192"/>
        <v>7.1782442884126656E-3</v>
      </c>
      <c r="AX844" s="93">
        <f t="shared" si="193"/>
        <v>8.4718670076726864E-3</v>
      </c>
      <c r="AY844" s="94">
        <f t="shared" si="194"/>
        <v>9.8441742673504393E-3</v>
      </c>
      <c r="AZ844" s="7">
        <f t="shared" si="195"/>
        <v>7.8603945786799075E-3</v>
      </c>
    </row>
    <row r="845" spans="1:52" x14ac:dyDescent="0.25">
      <c r="A845" s="7">
        <v>843</v>
      </c>
      <c r="B845" s="82">
        <v>7379.79</v>
      </c>
      <c r="C845" s="43">
        <v>836.6</v>
      </c>
      <c r="D845" s="35">
        <v>412.15</v>
      </c>
      <c r="E845" s="41">
        <v>1887.4</v>
      </c>
      <c r="F845" s="36">
        <v>126.24</v>
      </c>
      <c r="G845" s="39">
        <v>147.68</v>
      </c>
      <c r="H845" s="45">
        <v>170.88</v>
      </c>
      <c r="I845" s="36">
        <v>137.46</v>
      </c>
      <c r="J845" s="36">
        <v>58.46</v>
      </c>
      <c r="K845" s="46">
        <v>144.53</v>
      </c>
      <c r="L845" s="36">
        <v>101.84</v>
      </c>
      <c r="M845" s="47">
        <v>57.07</v>
      </c>
      <c r="N845" s="33">
        <v>808.5</v>
      </c>
      <c r="O845" s="47">
        <v>29.15</v>
      </c>
      <c r="P845" s="33">
        <v>108.46</v>
      </c>
      <c r="Q845" s="47">
        <v>58.94</v>
      </c>
      <c r="R845" s="33">
        <v>10.71</v>
      </c>
      <c r="S845" s="33">
        <v>140.85</v>
      </c>
      <c r="T845" s="33">
        <v>50.6</v>
      </c>
      <c r="U845" s="33">
        <v>15.26</v>
      </c>
      <c r="V845" s="56">
        <v>21.65</v>
      </c>
      <c r="W845" s="38">
        <v>21.65</v>
      </c>
      <c r="X845" s="36">
        <v>11.42</v>
      </c>
      <c r="Y845" s="41">
        <v>38.06</v>
      </c>
      <c r="Z845" s="45">
        <v>81.36</v>
      </c>
      <c r="AA845" s="39">
        <v>554.1</v>
      </c>
      <c r="AB845" s="36">
        <v>209.4</v>
      </c>
      <c r="AC845" s="37">
        <v>16.8</v>
      </c>
      <c r="AD845" s="41">
        <v>28.87</v>
      </c>
      <c r="AE845" s="39">
        <v>171</v>
      </c>
      <c r="AG845" s="86">
        <v>2023</v>
      </c>
      <c r="AH845" s="86"/>
      <c r="AI845" s="87">
        <f t="shared" si="186"/>
        <v>290.92666666666668</v>
      </c>
      <c r="AJ845" s="88">
        <f t="shared" si="187"/>
        <v>471.18499999999995</v>
      </c>
      <c r="AK845" s="89">
        <f t="shared" si="188"/>
        <v>301.94928571428562</v>
      </c>
      <c r="AL845" s="90">
        <f t="shared" si="189"/>
        <v>222.65827586206905</v>
      </c>
      <c r="AN845" s="86">
        <v>2023</v>
      </c>
      <c r="AO845" s="91">
        <f t="shared" si="182"/>
        <v>1.4516831274777231E-2</v>
      </c>
      <c r="AP845" s="92">
        <f t="shared" si="183"/>
        <v>2.5064465125163159E-2</v>
      </c>
      <c r="AQ845" s="93">
        <f t="shared" si="184"/>
        <v>2.8841172476930015E-2</v>
      </c>
      <c r="AR845" s="94">
        <f t="shared" si="185"/>
        <v>2.7684297415708759E-2</v>
      </c>
      <c r="AS845" s="7">
        <f t="shared" si="190"/>
        <v>9.6168048142291664E-3</v>
      </c>
      <c r="AU845" s="86">
        <v>2023</v>
      </c>
      <c r="AV845" s="91">
        <f t="shared" si="191"/>
        <v>-7.7851304009349438E-4</v>
      </c>
      <c r="AW845" s="92">
        <f t="shared" si="192"/>
        <v>4.4942388811817661E-4</v>
      </c>
      <c r="AX845" s="93">
        <f t="shared" si="193"/>
        <v>6.1508908145503006E-5</v>
      </c>
      <c r="AY845" s="94">
        <f t="shared" si="194"/>
        <v>-1.0303616321791101E-3</v>
      </c>
      <c r="AZ845" s="7">
        <f t="shared" si="195"/>
        <v>1.3161304678775724E-3</v>
      </c>
    </row>
    <row r="846" spans="1:52" x14ac:dyDescent="0.25">
      <c r="A846" s="7">
        <v>844</v>
      </c>
      <c r="B846" s="82">
        <v>7450.76</v>
      </c>
      <c r="C846" s="43">
        <v>883.9</v>
      </c>
      <c r="D846" s="35">
        <v>424.1</v>
      </c>
      <c r="E846" s="41">
        <v>1945.4</v>
      </c>
      <c r="F846" s="36">
        <v>125.92</v>
      </c>
      <c r="G846" s="39">
        <v>148.1</v>
      </c>
      <c r="H846" s="45">
        <v>174.7</v>
      </c>
      <c r="I846" s="36">
        <v>138.02000000000001</v>
      </c>
      <c r="J846" s="36">
        <v>58.23</v>
      </c>
      <c r="K846" s="46">
        <v>144.33000000000001</v>
      </c>
      <c r="L846" s="36">
        <v>101.76</v>
      </c>
      <c r="M846" s="47">
        <v>57.54</v>
      </c>
      <c r="N846" s="33">
        <v>853.5</v>
      </c>
      <c r="O846" s="47">
        <v>29.07</v>
      </c>
      <c r="P846" s="33">
        <v>109.2</v>
      </c>
      <c r="Q846" s="47">
        <v>58.92</v>
      </c>
      <c r="R846" s="33">
        <v>10.71</v>
      </c>
      <c r="S846" s="33">
        <v>141</v>
      </c>
      <c r="T846" s="33">
        <v>50.8</v>
      </c>
      <c r="U846" s="33">
        <v>15.21</v>
      </c>
      <c r="V846" s="56">
        <v>21.62</v>
      </c>
      <c r="W846" s="38">
        <v>21.62</v>
      </c>
      <c r="X846" s="36">
        <v>11.35</v>
      </c>
      <c r="Y846" s="41">
        <v>37.82</v>
      </c>
      <c r="Z846" s="45">
        <v>81.16</v>
      </c>
      <c r="AA846" s="39">
        <v>568.6</v>
      </c>
      <c r="AB846" s="36">
        <v>208.4</v>
      </c>
      <c r="AC846" s="37">
        <v>16.82</v>
      </c>
      <c r="AD846" s="41">
        <v>29.3</v>
      </c>
      <c r="AE846" s="39">
        <v>168.75</v>
      </c>
      <c r="AG846" s="86">
        <v>2023</v>
      </c>
      <c r="AH846" s="86"/>
      <c r="AI846" s="87">
        <f t="shared" si="186"/>
        <v>295.15000000000003</v>
      </c>
      <c r="AJ846" s="88">
        <f t="shared" si="187"/>
        <v>482.99499999999995</v>
      </c>
      <c r="AK846" s="89">
        <f t="shared" si="188"/>
        <v>310.65785714285715</v>
      </c>
      <c r="AL846" s="90">
        <f t="shared" si="189"/>
        <v>228.82241379310349</v>
      </c>
      <c r="AN846" s="86">
        <v>2023</v>
      </c>
      <c r="AO846" s="91">
        <f t="shared" si="182"/>
        <v>1.0864532158789063E-2</v>
      </c>
      <c r="AP846" s="92">
        <f t="shared" si="183"/>
        <v>1.3557766298478047E-2</v>
      </c>
      <c r="AQ846" s="93">
        <f t="shared" si="184"/>
        <v>1.2061960677916279E-2</v>
      </c>
      <c r="AR846" s="94">
        <f t="shared" si="185"/>
        <v>9.5059412132581112E-3</v>
      </c>
      <c r="AS846" s="7">
        <f t="shared" si="190"/>
        <v>5.4585035620527394E-3</v>
      </c>
      <c r="AU846" s="86">
        <v>2023</v>
      </c>
      <c r="AV846" s="91">
        <f t="shared" si="191"/>
        <v>1.4516831274777231E-2</v>
      </c>
      <c r="AW846" s="92">
        <f t="shared" si="192"/>
        <v>2.5064465125163159E-2</v>
      </c>
      <c r="AX846" s="93">
        <f t="shared" si="193"/>
        <v>2.8841172476930015E-2</v>
      </c>
      <c r="AY846" s="94">
        <f t="shared" si="194"/>
        <v>2.7684297415708759E-2</v>
      </c>
      <c r="AZ846" s="7">
        <f t="shared" si="195"/>
        <v>9.6168048142291664E-3</v>
      </c>
    </row>
    <row r="847" spans="1:52" x14ac:dyDescent="0.25">
      <c r="A847" s="7">
        <v>845</v>
      </c>
      <c r="B847" s="82">
        <v>7491.43</v>
      </c>
      <c r="C847" s="43">
        <v>892.8</v>
      </c>
      <c r="D847" s="35">
        <v>420.65</v>
      </c>
      <c r="E847" s="41">
        <v>1975</v>
      </c>
      <c r="F847" s="36">
        <v>126.28</v>
      </c>
      <c r="G847" s="39">
        <v>150.41999999999999</v>
      </c>
      <c r="H847" s="45">
        <v>175.58</v>
      </c>
      <c r="I847" s="36">
        <v>136.9</v>
      </c>
      <c r="J847" s="36">
        <v>58.72</v>
      </c>
      <c r="K847" s="46">
        <v>144.05000000000001</v>
      </c>
      <c r="L847" s="36">
        <v>102.04</v>
      </c>
      <c r="M847" s="47">
        <v>59.39</v>
      </c>
      <c r="N847" s="33">
        <v>866</v>
      </c>
      <c r="O847" s="47">
        <v>28.72</v>
      </c>
      <c r="P847" s="33">
        <v>108.32</v>
      </c>
      <c r="Q847" s="47">
        <v>58.83</v>
      </c>
      <c r="R847" s="33">
        <v>10.96</v>
      </c>
      <c r="S847" s="33">
        <v>140.9</v>
      </c>
      <c r="T847" s="33">
        <v>51.58</v>
      </c>
      <c r="U847" s="33">
        <v>15.08</v>
      </c>
      <c r="V847" s="56">
        <v>22.4</v>
      </c>
      <c r="W847" s="38">
        <v>22.4</v>
      </c>
      <c r="X847" s="36">
        <v>11.26</v>
      </c>
      <c r="Y847" s="41">
        <v>37.76</v>
      </c>
      <c r="Z847" s="45">
        <v>82.64</v>
      </c>
      <c r="AA847" s="39">
        <v>576</v>
      </c>
      <c r="AB847" s="36">
        <v>209</v>
      </c>
      <c r="AC847" s="37">
        <v>17.170000000000002</v>
      </c>
      <c r="AD847" s="41">
        <v>29.43</v>
      </c>
      <c r="AE847" s="39">
        <v>168.65</v>
      </c>
      <c r="AG847" s="86">
        <v>2023</v>
      </c>
      <c r="AH847" s="86"/>
      <c r="AI847" s="87">
        <f t="shared" si="186"/>
        <v>298.35666666666663</v>
      </c>
      <c r="AJ847" s="88">
        <f t="shared" si="187"/>
        <v>489.54333333333335</v>
      </c>
      <c r="AK847" s="89">
        <f t="shared" si="188"/>
        <v>314.40500000000003</v>
      </c>
      <c r="AL847" s="90">
        <f t="shared" si="189"/>
        <v>230.99758620689656</v>
      </c>
      <c r="AN847" s="86">
        <v>2023</v>
      </c>
      <c r="AO847" s="91">
        <f t="shared" si="182"/>
        <v>-1.434524674047831E-2</v>
      </c>
      <c r="AP847" s="92">
        <f t="shared" si="183"/>
        <v>-1.6975003915213501E-2</v>
      </c>
      <c r="AQ847" s="93">
        <f t="shared" si="184"/>
        <v>-1.6441486981077971E-2</v>
      </c>
      <c r="AR847" s="94">
        <f t="shared" si="185"/>
        <v>-1.2233296959365227E-2</v>
      </c>
      <c r="AS847" s="7">
        <f t="shared" si="190"/>
        <v>8.8634613151286439E-4</v>
      </c>
      <c r="AU847" s="86">
        <v>2023</v>
      </c>
      <c r="AV847" s="91">
        <f t="shared" si="191"/>
        <v>1.0864532158789063E-2</v>
      </c>
      <c r="AW847" s="92">
        <f t="shared" si="192"/>
        <v>1.3557766298478047E-2</v>
      </c>
      <c r="AX847" s="93">
        <f t="shared" si="193"/>
        <v>1.2061960677916279E-2</v>
      </c>
      <c r="AY847" s="94">
        <f t="shared" si="194"/>
        <v>9.5059412132581112E-3</v>
      </c>
      <c r="AZ847" s="7">
        <f t="shared" si="195"/>
        <v>5.4585035620527394E-3</v>
      </c>
    </row>
    <row r="848" spans="1:52" x14ac:dyDescent="0.25">
      <c r="A848" s="7">
        <v>846</v>
      </c>
      <c r="B848" s="82">
        <v>7498.07</v>
      </c>
      <c r="C848" s="43">
        <v>873.6</v>
      </c>
      <c r="D848" s="35">
        <v>423.15</v>
      </c>
      <c r="E848" s="41">
        <v>1937.8</v>
      </c>
      <c r="F848" s="36">
        <v>128.08000000000001</v>
      </c>
      <c r="G848" s="39">
        <v>151.38</v>
      </c>
      <c r="H848" s="45">
        <v>171.9</v>
      </c>
      <c r="I848" s="36">
        <v>139.9</v>
      </c>
      <c r="J848" s="36">
        <v>58.73</v>
      </c>
      <c r="K848" s="46">
        <v>145.47</v>
      </c>
      <c r="L848" s="36">
        <v>102.48</v>
      </c>
      <c r="M848" s="47">
        <v>58.19</v>
      </c>
      <c r="N848" s="33">
        <v>846</v>
      </c>
      <c r="O848" s="47">
        <v>28.34</v>
      </c>
      <c r="P848" s="33">
        <v>108.7</v>
      </c>
      <c r="Q848" s="47">
        <v>59.5</v>
      </c>
      <c r="R848" s="33">
        <v>10.82</v>
      </c>
      <c r="S848" s="33">
        <v>141.44999999999999</v>
      </c>
      <c r="T848" s="33">
        <v>51.36</v>
      </c>
      <c r="U848" s="33">
        <v>15.21</v>
      </c>
      <c r="V848" s="56">
        <v>21.94</v>
      </c>
      <c r="W848" s="38">
        <v>21.94</v>
      </c>
      <c r="X848" s="36">
        <v>11.38</v>
      </c>
      <c r="Y848" s="41">
        <v>37.71</v>
      </c>
      <c r="Z848" s="45">
        <v>82.96</v>
      </c>
      <c r="AA848" s="39">
        <v>567.9</v>
      </c>
      <c r="AB848" s="36">
        <v>211.5</v>
      </c>
      <c r="AC848" s="37">
        <v>16.98</v>
      </c>
      <c r="AD848" s="41">
        <v>29.66</v>
      </c>
      <c r="AE848" s="39">
        <v>162.94999999999999</v>
      </c>
      <c r="AG848" s="86">
        <v>2023</v>
      </c>
      <c r="AH848" s="86"/>
      <c r="AI848" s="87">
        <f t="shared" si="186"/>
        <v>294.07666666666665</v>
      </c>
      <c r="AJ848" s="88">
        <f t="shared" si="187"/>
        <v>481.23333333333335</v>
      </c>
      <c r="AK848" s="89">
        <f t="shared" si="188"/>
        <v>309.23571428571421</v>
      </c>
      <c r="AL848" s="90">
        <f t="shared" si="189"/>
        <v>228.17172413793102</v>
      </c>
      <c r="AN848" s="86">
        <v>2023</v>
      </c>
      <c r="AO848" s="91">
        <f t="shared" si="182"/>
        <v>8.9205762669600612E-3</v>
      </c>
      <c r="AP848" s="92">
        <f t="shared" si="183"/>
        <v>1.466371129736084E-2</v>
      </c>
      <c r="AQ848" s="93">
        <f t="shared" si="184"/>
        <v>1.1715519829995752E-2</v>
      </c>
      <c r="AR848" s="94">
        <f t="shared" si="185"/>
        <v>8.64291565034217E-3</v>
      </c>
      <c r="AS848" s="7">
        <f t="shared" si="190"/>
        <v>1.4577084503079182E-3</v>
      </c>
      <c r="AU848" s="86">
        <v>2023</v>
      </c>
      <c r="AV848" s="91">
        <f t="shared" si="191"/>
        <v>-1.434524674047831E-2</v>
      </c>
      <c r="AW848" s="92">
        <f t="shared" si="192"/>
        <v>-1.6975003915213501E-2</v>
      </c>
      <c r="AX848" s="93">
        <f t="shared" si="193"/>
        <v>-1.6441486981077971E-2</v>
      </c>
      <c r="AY848" s="94">
        <f t="shared" si="194"/>
        <v>-1.2233296959365227E-2</v>
      </c>
      <c r="AZ848" s="7">
        <f t="shared" si="195"/>
        <v>8.8634613151286439E-4</v>
      </c>
    </row>
    <row r="849" spans="1:52" x14ac:dyDescent="0.25">
      <c r="A849" s="7">
        <v>847</v>
      </c>
      <c r="B849" s="82">
        <v>7509</v>
      </c>
      <c r="C849" s="43">
        <v>877.5</v>
      </c>
      <c r="D849" s="35">
        <v>424.3</v>
      </c>
      <c r="E849" s="41">
        <v>1972</v>
      </c>
      <c r="F849" s="36">
        <v>128.32</v>
      </c>
      <c r="G849" s="39">
        <v>152.1</v>
      </c>
      <c r="H849" s="45">
        <v>173.06</v>
      </c>
      <c r="I849" s="36">
        <v>141.69999999999999</v>
      </c>
      <c r="J849" s="36">
        <v>58.65</v>
      </c>
      <c r="K849" s="46">
        <v>146.22</v>
      </c>
      <c r="L849" s="36">
        <v>101.38</v>
      </c>
      <c r="M849" s="47">
        <v>59.41</v>
      </c>
      <c r="N849" s="33">
        <v>851.5</v>
      </c>
      <c r="O849" s="47">
        <v>28.84</v>
      </c>
      <c r="P849" s="33">
        <v>109.46</v>
      </c>
      <c r="Q849" s="47">
        <v>59.09</v>
      </c>
      <c r="R849" s="33">
        <v>10.88</v>
      </c>
      <c r="S849" s="33">
        <v>141.4</v>
      </c>
      <c r="T849" s="33">
        <v>51.69</v>
      </c>
      <c r="U849" s="33">
        <v>15.29</v>
      </c>
      <c r="V849" s="56">
        <v>22.4</v>
      </c>
      <c r="W849" s="38">
        <v>22.4</v>
      </c>
      <c r="X849" s="36">
        <v>11.45</v>
      </c>
      <c r="Y849" s="41">
        <v>37.869999999999997</v>
      </c>
      <c r="Z849" s="45">
        <v>83.76</v>
      </c>
      <c r="AA849" s="39">
        <v>571.70000000000005</v>
      </c>
      <c r="AB849" s="36">
        <v>208.7</v>
      </c>
      <c r="AC849" s="37">
        <v>17.03</v>
      </c>
      <c r="AD849" s="41">
        <v>29.77</v>
      </c>
      <c r="AE849" s="39">
        <v>166.3</v>
      </c>
      <c r="AG849" s="86">
        <v>2023</v>
      </c>
      <c r="AH849" s="86"/>
      <c r="AI849" s="87">
        <f t="shared" si="186"/>
        <v>296.70000000000005</v>
      </c>
      <c r="AJ849" s="88">
        <f t="shared" si="187"/>
        <v>488.28999999999996</v>
      </c>
      <c r="AK849" s="89">
        <f t="shared" si="188"/>
        <v>312.85857142857139</v>
      </c>
      <c r="AL849" s="90">
        <f t="shared" si="189"/>
        <v>230.1437931034483</v>
      </c>
      <c r="AN849" s="86">
        <v>2023</v>
      </c>
      <c r="AO849" s="91">
        <f t="shared" si="182"/>
        <v>-1.7750814515224104E-3</v>
      </c>
      <c r="AP849" s="92">
        <f t="shared" si="183"/>
        <v>-3.3825527179884613E-3</v>
      </c>
      <c r="AQ849" s="93">
        <f t="shared" si="184"/>
        <v>6.2100173058578928E-4</v>
      </c>
      <c r="AR849" s="94">
        <f t="shared" si="185"/>
        <v>6.2779341850731612E-4</v>
      </c>
      <c r="AS849" s="7">
        <f t="shared" si="190"/>
        <v>6.3523771474236737E-4</v>
      </c>
      <c r="AU849" s="86">
        <v>2023</v>
      </c>
      <c r="AV849" s="91">
        <f t="shared" si="191"/>
        <v>8.9205762669600612E-3</v>
      </c>
      <c r="AW849" s="92">
        <f t="shared" si="192"/>
        <v>1.466371129736084E-2</v>
      </c>
      <c r="AX849" s="93">
        <f t="shared" si="193"/>
        <v>1.1715519829995752E-2</v>
      </c>
      <c r="AY849" s="94">
        <f t="shared" si="194"/>
        <v>8.64291565034217E-3</v>
      </c>
      <c r="AZ849" s="7">
        <f t="shared" si="195"/>
        <v>1.4577084503079182E-3</v>
      </c>
    </row>
    <row r="850" spans="1:52" x14ac:dyDescent="0.25">
      <c r="A850" s="7">
        <v>848</v>
      </c>
      <c r="B850" s="82">
        <v>7513.77</v>
      </c>
      <c r="C850" s="43">
        <v>885</v>
      </c>
      <c r="D850" s="35">
        <v>422.3</v>
      </c>
      <c r="E850" s="41">
        <v>1964.2</v>
      </c>
      <c r="F850" s="36">
        <v>128.52000000000001</v>
      </c>
      <c r="G850" s="39">
        <v>152.62</v>
      </c>
      <c r="H850" s="45">
        <v>175.62</v>
      </c>
      <c r="I850" s="36">
        <v>142.36000000000001</v>
      </c>
      <c r="J850" s="36">
        <v>58.07</v>
      </c>
      <c r="K850" s="46">
        <v>146.97999999999999</v>
      </c>
      <c r="L850" s="36">
        <v>101.96</v>
      </c>
      <c r="M850" s="47">
        <v>59.6</v>
      </c>
      <c r="N850" s="33">
        <v>850.5</v>
      </c>
      <c r="O850" s="47">
        <v>29.28</v>
      </c>
      <c r="P850" s="33">
        <v>110.82</v>
      </c>
      <c r="Q850" s="47">
        <v>59.46</v>
      </c>
      <c r="R850" s="33">
        <v>11.02</v>
      </c>
      <c r="S850" s="33">
        <v>141.75</v>
      </c>
      <c r="T850" s="33">
        <v>51.86</v>
      </c>
      <c r="U850" s="33">
        <v>15.44</v>
      </c>
      <c r="V850" s="56">
        <v>22.61</v>
      </c>
      <c r="W850" s="38">
        <v>22.61</v>
      </c>
      <c r="X850" s="36">
        <v>11.46</v>
      </c>
      <c r="Y850" s="41">
        <v>37.479999999999997</v>
      </c>
      <c r="Z850" s="45">
        <v>84.36</v>
      </c>
      <c r="AA850" s="39">
        <v>572</v>
      </c>
      <c r="AB850" s="36">
        <v>210</v>
      </c>
      <c r="AC850" s="37">
        <v>16.95</v>
      </c>
      <c r="AD850" s="41">
        <v>29.63</v>
      </c>
      <c r="AE850" s="39">
        <v>163.9</v>
      </c>
      <c r="AG850" s="86">
        <v>2023</v>
      </c>
      <c r="AH850" s="86"/>
      <c r="AI850" s="87">
        <f t="shared" si="186"/>
        <v>296.17333333333335</v>
      </c>
      <c r="AJ850" s="88">
        <f t="shared" si="187"/>
        <v>486.63833333333338</v>
      </c>
      <c r="AK850" s="89">
        <f t="shared" si="188"/>
        <v>313.05285714285714</v>
      </c>
      <c r="AL850" s="90">
        <f t="shared" si="189"/>
        <v>230.28827586206896</v>
      </c>
      <c r="AN850" s="86">
        <v>2023</v>
      </c>
      <c r="AO850" s="91">
        <f t="shared" si="182"/>
        <v>7.6531760680670455E-4</v>
      </c>
      <c r="AP850" s="92">
        <f t="shared" si="183"/>
        <v>1.068212875407116E-2</v>
      </c>
      <c r="AQ850" s="93">
        <f t="shared" si="184"/>
        <v>9.6400881640251405E-3</v>
      </c>
      <c r="AR850" s="94">
        <f t="shared" si="185"/>
        <v>9.2597583837950286E-3</v>
      </c>
      <c r="AS850" s="7">
        <f t="shared" si="190"/>
        <v>-9.1165952644283279E-4</v>
      </c>
      <c r="AU850" s="86">
        <v>2023</v>
      </c>
      <c r="AV850" s="91">
        <f t="shared" si="191"/>
        <v>-1.7750814515224104E-3</v>
      </c>
      <c r="AW850" s="92">
        <f t="shared" si="192"/>
        <v>-3.3825527179884613E-3</v>
      </c>
      <c r="AX850" s="93">
        <f t="shared" si="193"/>
        <v>6.2100173058578928E-4</v>
      </c>
      <c r="AY850" s="94">
        <f t="shared" si="194"/>
        <v>6.2779341850731612E-4</v>
      </c>
      <c r="AZ850" s="7">
        <f t="shared" si="195"/>
        <v>6.3523771474236737E-4</v>
      </c>
    </row>
    <row r="851" spans="1:52" x14ac:dyDescent="0.25">
      <c r="A851" s="7">
        <v>849</v>
      </c>
      <c r="B851" s="82">
        <v>7506.92</v>
      </c>
      <c r="C851" s="43">
        <v>896.5</v>
      </c>
      <c r="D851" s="35">
        <v>429.55</v>
      </c>
      <c r="E851" s="41">
        <v>1996.2</v>
      </c>
      <c r="F851" s="36">
        <v>129.28</v>
      </c>
      <c r="G851" s="39">
        <v>152.69999999999999</v>
      </c>
      <c r="H851" s="45">
        <v>175.52</v>
      </c>
      <c r="I851" s="36">
        <v>142.78</v>
      </c>
      <c r="J851" s="36">
        <v>57.58</v>
      </c>
      <c r="K851" s="46">
        <v>147.55000000000001</v>
      </c>
      <c r="L851" s="36">
        <v>101.5</v>
      </c>
      <c r="M851" s="47">
        <v>58.85</v>
      </c>
      <c r="N851" s="33">
        <v>862.5</v>
      </c>
      <c r="O851" s="47">
        <v>29.28</v>
      </c>
      <c r="P851" s="33">
        <v>110.3</v>
      </c>
      <c r="Q851" s="47">
        <v>59.8</v>
      </c>
      <c r="R851" s="33">
        <v>10.98</v>
      </c>
      <c r="S851" s="33">
        <v>142.6</v>
      </c>
      <c r="T851" s="33">
        <v>51.35</v>
      </c>
      <c r="U851" s="33">
        <v>15.42</v>
      </c>
      <c r="V851" s="56">
        <v>22.33</v>
      </c>
      <c r="W851" s="38">
        <v>22.33</v>
      </c>
      <c r="X851" s="36">
        <v>11.49</v>
      </c>
      <c r="Y851" s="41">
        <v>37.270000000000003</v>
      </c>
      <c r="Z851" s="45">
        <v>84.14</v>
      </c>
      <c r="AA851" s="39">
        <v>576.1</v>
      </c>
      <c r="AB851" s="36">
        <v>211.5</v>
      </c>
      <c r="AC851" s="37">
        <v>16.05</v>
      </c>
      <c r="AD851" s="41">
        <v>28.35</v>
      </c>
      <c r="AE851" s="39">
        <v>160.4</v>
      </c>
      <c r="AG851" s="86">
        <v>2023</v>
      </c>
      <c r="AH851" s="86"/>
      <c r="AI851" s="87">
        <f t="shared" si="186"/>
        <v>296.39999999999998</v>
      </c>
      <c r="AJ851" s="88">
        <f t="shared" si="187"/>
        <v>491.83666666666664</v>
      </c>
      <c r="AK851" s="89">
        <f t="shared" si="188"/>
        <v>316.07071428571425</v>
      </c>
      <c r="AL851" s="90">
        <f t="shared" si="189"/>
        <v>232.42068965517245</v>
      </c>
      <c r="AN851" s="86">
        <v>2023</v>
      </c>
      <c r="AO851" s="91">
        <f t="shared" si="182"/>
        <v>3.6549707602340463E-3</v>
      </c>
      <c r="AP851" s="92">
        <f t="shared" si="183"/>
        <v>3.6733061788804182E-3</v>
      </c>
      <c r="AQ851" s="93">
        <f t="shared" si="184"/>
        <v>6.0406916173825504E-3</v>
      </c>
      <c r="AR851" s="94">
        <f t="shared" si="185"/>
        <v>6.4953562208835639E-3</v>
      </c>
      <c r="AS851" s="7">
        <f t="shared" si="190"/>
        <v>1.5185988394707331E-3</v>
      </c>
      <c r="AU851" s="86">
        <v>2023</v>
      </c>
      <c r="AV851" s="91">
        <f t="shared" si="191"/>
        <v>7.6531760680670455E-4</v>
      </c>
      <c r="AW851" s="92">
        <f t="shared" si="192"/>
        <v>1.068212875407116E-2</v>
      </c>
      <c r="AX851" s="93">
        <f t="shared" si="193"/>
        <v>9.6400881640251405E-3</v>
      </c>
      <c r="AY851" s="94">
        <f t="shared" si="194"/>
        <v>9.2597583837950286E-3</v>
      </c>
      <c r="AZ851" s="7">
        <f t="shared" si="195"/>
        <v>-9.1165952644283279E-4</v>
      </c>
    </row>
    <row r="852" spans="1:52" x14ac:dyDescent="0.25">
      <c r="A852" s="7">
        <v>850</v>
      </c>
      <c r="B852" s="82">
        <v>7518.32</v>
      </c>
      <c r="C852" s="43">
        <v>901.1</v>
      </c>
      <c r="D852" s="35">
        <v>442.6</v>
      </c>
      <c r="E852" s="41">
        <v>2003.5</v>
      </c>
      <c r="F852" s="36">
        <v>127.32</v>
      </c>
      <c r="G852" s="39">
        <v>152.6</v>
      </c>
      <c r="H852" s="45">
        <v>186.52</v>
      </c>
      <c r="I852" s="36">
        <v>142.46</v>
      </c>
      <c r="J852" s="36">
        <v>57.7</v>
      </c>
      <c r="K852" s="46">
        <v>148.09</v>
      </c>
      <c r="L852" s="36">
        <v>102.88</v>
      </c>
      <c r="M852" s="47">
        <v>58.66</v>
      </c>
      <c r="N852" s="33">
        <v>865</v>
      </c>
      <c r="O852" s="47">
        <v>29.27</v>
      </c>
      <c r="P852" s="33">
        <v>110.26</v>
      </c>
      <c r="Q852" s="47">
        <v>59.86</v>
      </c>
      <c r="R852" s="33">
        <v>10.89</v>
      </c>
      <c r="S852" s="33">
        <v>142.05000000000001</v>
      </c>
      <c r="T852" s="33">
        <v>51.3</v>
      </c>
      <c r="U852" s="33">
        <v>15.47</v>
      </c>
      <c r="V852" s="56">
        <v>22.24</v>
      </c>
      <c r="W852" s="38">
        <v>22.24</v>
      </c>
      <c r="X852" s="36">
        <v>11.54</v>
      </c>
      <c r="Y852" s="41">
        <v>37.53</v>
      </c>
      <c r="Z852" s="45">
        <v>84.12</v>
      </c>
      <c r="AA852" s="39">
        <v>578</v>
      </c>
      <c r="AB852" s="36">
        <v>214.6</v>
      </c>
      <c r="AC852" s="37">
        <v>15.95</v>
      </c>
      <c r="AD852" s="41">
        <v>28.38</v>
      </c>
      <c r="AE852" s="39">
        <v>161.85</v>
      </c>
      <c r="AG852" s="86">
        <v>2023</v>
      </c>
      <c r="AH852" s="86"/>
      <c r="AI852" s="87">
        <f t="shared" si="186"/>
        <v>297.48333333333335</v>
      </c>
      <c r="AJ852" s="88">
        <f t="shared" si="187"/>
        <v>493.64333333333326</v>
      </c>
      <c r="AK852" s="89">
        <f t="shared" si="188"/>
        <v>317.98000000000008</v>
      </c>
      <c r="AL852" s="90">
        <f t="shared" si="189"/>
        <v>233.93034482758623</v>
      </c>
      <c r="AN852" s="86">
        <v>2023</v>
      </c>
      <c r="AO852" s="91">
        <f t="shared" si="182"/>
        <v>7.8323715614319594E-3</v>
      </c>
      <c r="AP852" s="92">
        <f t="shared" si="183"/>
        <v>5.8949443930504794E-3</v>
      </c>
      <c r="AQ852" s="93">
        <f t="shared" si="184"/>
        <v>4.0321493714786686E-3</v>
      </c>
      <c r="AR852" s="94">
        <f t="shared" si="185"/>
        <v>2.216987668006066E-3</v>
      </c>
      <c r="AS852" s="7">
        <f t="shared" si="190"/>
        <v>3.6284701901489504E-3</v>
      </c>
      <c r="AU852" s="86">
        <v>2023</v>
      </c>
      <c r="AV852" s="91">
        <f t="shared" si="191"/>
        <v>3.6549707602340463E-3</v>
      </c>
      <c r="AW852" s="92">
        <f t="shared" si="192"/>
        <v>3.6733061788804182E-3</v>
      </c>
      <c r="AX852" s="93">
        <f t="shared" si="193"/>
        <v>6.0406916173825504E-3</v>
      </c>
      <c r="AY852" s="94">
        <f t="shared" si="194"/>
        <v>6.4953562208835639E-3</v>
      </c>
      <c r="AZ852" s="7">
        <f t="shared" si="195"/>
        <v>1.5185988394707331E-3</v>
      </c>
    </row>
    <row r="853" spans="1:52" x14ac:dyDescent="0.25">
      <c r="A853" s="7">
        <v>851</v>
      </c>
      <c r="B853" s="82">
        <v>7545.6</v>
      </c>
      <c r="C853" s="43">
        <v>902</v>
      </c>
      <c r="D853" s="35">
        <v>437.2</v>
      </c>
      <c r="E853" s="41">
        <v>2014</v>
      </c>
      <c r="F853" s="36">
        <v>128.24</v>
      </c>
      <c r="G853" s="39">
        <v>153.24</v>
      </c>
      <c r="H853" s="45">
        <v>184.78</v>
      </c>
      <c r="I853" s="36">
        <v>142.41999999999999</v>
      </c>
      <c r="J853" s="36">
        <v>58.21</v>
      </c>
      <c r="K853" s="46">
        <v>148.44</v>
      </c>
      <c r="L853" s="36">
        <v>102.82</v>
      </c>
      <c r="M853" s="47">
        <v>59.14</v>
      </c>
      <c r="N853" s="33">
        <v>865.5</v>
      </c>
      <c r="O853" s="47">
        <v>29.32</v>
      </c>
      <c r="P853" s="33">
        <v>111.08</v>
      </c>
      <c r="Q853" s="47">
        <v>60.11</v>
      </c>
      <c r="R853" s="33">
        <v>10.98</v>
      </c>
      <c r="S853" s="33">
        <v>141.15</v>
      </c>
      <c r="T853" s="33">
        <v>51.18</v>
      </c>
      <c r="U853" s="33">
        <v>15.32</v>
      </c>
      <c r="V853" s="56">
        <v>22.32</v>
      </c>
      <c r="W853" s="38">
        <v>22.32</v>
      </c>
      <c r="X853" s="36">
        <v>11.39</v>
      </c>
      <c r="Y853" s="41">
        <v>37.53</v>
      </c>
      <c r="Z853" s="45">
        <v>84.24</v>
      </c>
      <c r="AA853" s="39">
        <v>584.79999999999995</v>
      </c>
      <c r="AB853" s="36">
        <v>216.6</v>
      </c>
      <c r="AC853" s="37">
        <v>14.94</v>
      </c>
      <c r="AD853" s="41">
        <v>28.35</v>
      </c>
      <c r="AE853" s="39">
        <v>161.4</v>
      </c>
      <c r="AG853" s="86">
        <v>2023</v>
      </c>
      <c r="AH853" s="86"/>
      <c r="AI853" s="87">
        <f t="shared" si="186"/>
        <v>299.81333333333333</v>
      </c>
      <c r="AJ853" s="88">
        <f t="shared" si="187"/>
        <v>496.55333333333334</v>
      </c>
      <c r="AK853" s="89">
        <f t="shared" si="188"/>
        <v>319.26214285714286</v>
      </c>
      <c r="AL853" s="90">
        <f t="shared" si="189"/>
        <v>234.44896551724139</v>
      </c>
      <c r="AN853" s="86">
        <v>2023</v>
      </c>
      <c r="AO853" s="91">
        <f t="shared" si="182"/>
        <v>2.8684514809215076E-3</v>
      </c>
      <c r="AP853" s="92">
        <f t="shared" si="183"/>
        <v>-6.4947706187989665E-3</v>
      </c>
      <c r="AQ853" s="93">
        <f t="shared" si="184"/>
        <v>-7.2913660292595137E-3</v>
      </c>
      <c r="AR853" s="94">
        <f t="shared" si="185"/>
        <v>-7.9423210992173483E-3</v>
      </c>
      <c r="AS853" s="7">
        <f t="shared" si="190"/>
        <v>-5.4786895674300441E-3</v>
      </c>
      <c r="AU853" s="86">
        <v>2023</v>
      </c>
      <c r="AV853" s="91">
        <f t="shared" si="191"/>
        <v>7.8323715614319594E-3</v>
      </c>
      <c r="AW853" s="92">
        <f t="shared" si="192"/>
        <v>5.8949443930504794E-3</v>
      </c>
      <c r="AX853" s="93">
        <f t="shared" si="193"/>
        <v>4.0321493714786686E-3</v>
      </c>
      <c r="AY853" s="94">
        <f t="shared" si="194"/>
        <v>2.216987668006066E-3</v>
      </c>
      <c r="AZ853" s="7">
        <f t="shared" si="195"/>
        <v>3.6284701901489504E-3</v>
      </c>
    </row>
    <row r="854" spans="1:52" x14ac:dyDescent="0.25">
      <c r="A854" s="7">
        <v>852</v>
      </c>
      <c r="B854" s="82">
        <v>7504.26</v>
      </c>
      <c r="C854" s="43">
        <v>889.4</v>
      </c>
      <c r="D854" s="35">
        <v>432.4</v>
      </c>
      <c r="E854" s="41">
        <v>1992.6</v>
      </c>
      <c r="F854" s="36">
        <v>125.9</v>
      </c>
      <c r="G854" s="39">
        <v>155.91999999999999</v>
      </c>
      <c r="H854" s="45">
        <v>184.84</v>
      </c>
      <c r="I854" s="36">
        <v>142.06</v>
      </c>
      <c r="J854" s="36">
        <v>57.65</v>
      </c>
      <c r="K854" s="46">
        <v>148.44</v>
      </c>
      <c r="L854" s="36">
        <v>104.62</v>
      </c>
      <c r="M854" s="47">
        <v>57.73</v>
      </c>
      <c r="N854" s="33">
        <v>854</v>
      </c>
      <c r="O854" s="47">
        <v>29.29</v>
      </c>
      <c r="P854" s="33">
        <v>108.7</v>
      </c>
      <c r="Q854" s="47">
        <v>60.44</v>
      </c>
      <c r="R854" s="33">
        <v>10.81</v>
      </c>
      <c r="S854" s="33">
        <v>140.5</v>
      </c>
      <c r="T854" s="33">
        <v>50.68</v>
      </c>
      <c r="U854" s="33">
        <v>15.43</v>
      </c>
      <c r="V854" s="56">
        <v>21.59</v>
      </c>
      <c r="W854" s="38">
        <v>21.59</v>
      </c>
      <c r="X854" s="36">
        <v>11.44</v>
      </c>
      <c r="Y854" s="41">
        <v>37.44</v>
      </c>
      <c r="Z854" s="45">
        <v>85.38</v>
      </c>
      <c r="AA854" s="39">
        <v>585.20000000000005</v>
      </c>
      <c r="AB854" s="36">
        <v>217.4</v>
      </c>
      <c r="AC854" s="37">
        <v>14.76</v>
      </c>
      <c r="AD854" s="41">
        <v>27.91</v>
      </c>
      <c r="AE854" s="39">
        <v>160.9</v>
      </c>
      <c r="AG854" s="86">
        <v>2023</v>
      </c>
      <c r="AH854" s="86"/>
      <c r="AI854" s="87">
        <f t="shared" si="186"/>
        <v>300.67333333333335</v>
      </c>
      <c r="AJ854" s="88">
        <f t="shared" si="187"/>
        <v>493.32833333333332</v>
      </c>
      <c r="AK854" s="89">
        <f t="shared" si="188"/>
        <v>316.93428571428569</v>
      </c>
      <c r="AL854" s="90">
        <f t="shared" si="189"/>
        <v>232.58689655172412</v>
      </c>
      <c r="AN854" s="86">
        <v>2023</v>
      </c>
      <c r="AO854" s="91">
        <f t="shared" si="182"/>
        <v>-1.8846588767433156E-2</v>
      </c>
      <c r="AP854" s="92">
        <f t="shared" si="183"/>
        <v>-1.7040713250472191E-2</v>
      </c>
      <c r="AQ854" s="93">
        <f t="shared" si="184"/>
        <v>-1.595193235190703E-2</v>
      </c>
      <c r="AR854" s="94">
        <f t="shared" si="185"/>
        <v>-1.543360879582254E-2</v>
      </c>
      <c r="AS854" s="7">
        <f t="shared" si="190"/>
        <v>-1.0224858946784956E-2</v>
      </c>
      <c r="AU854" s="86">
        <v>2023</v>
      </c>
      <c r="AV854" s="91">
        <f t="shared" si="191"/>
        <v>2.8684514809215076E-3</v>
      </c>
      <c r="AW854" s="92">
        <f t="shared" si="192"/>
        <v>-6.4947706187989665E-3</v>
      </c>
      <c r="AX854" s="93">
        <f t="shared" si="193"/>
        <v>-7.2913660292595137E-3</v>
      </c>
      <c r="AY854" s="94">
        <f t="shared" si="194"/>
        <v>-7.9423210992173483E-3</v>
      </c>
      <c r="AZ854" s="7">
        <f t="shared" si="195"/>
        <v>-5.4786895674300441E-3</v>
      </c>
    </row>
    <row r="855" spans="1:52" x14ac:dyDescent="0.25">
      <c r="A855" s="7">
        <v>853</v>
      </c>
      <c r="B855" s="82">
        <v>7427.53</v>
      </c>
      <c r="C855" s="43">
        <v>875.4</v>
      </c>
      <c r="D855" s="35">
        <v>427.7</v>
      </c>
      <c r="E855" s="41">
        <v>1961.6</v>
      </c>
      <c r="F855" s="36">
        <v>124.08</v>
      </c>
      <c r="G855" s="39">
        <v>151.91999999999999</v>
      </c>
      <c r="H855" s="45">
        <v>182.64</v>
      </c>
      <c r="I855" s="36">
        <v>139.76</v>
      </c>
      <c r="J855" s="36">
        <v>58.4</v>
      </c>
      <c r="K855" s="46">
        <v>146.16</v>
      </c>
      <c r="L855" s="36">
        <v>102.5</v>
      </c>
      <c r="M855" s="47">
        <v>57.61</v>
      </c>
      <c r="N855" s="33">
        <v>832.5</v>
      </c>
      <c r="O855" s="47">
        <v>29.27</v>
      </c>
      <c r="P855" s="33">
        <v>111.44</v>
      </c>
      <c r="Q855" s="47">
        <v>60.35</v>
      </c>
      <c r="R855" s="33">
        <v>10.92</v>
      </c>
      <c r="S855" s="33">
        <v>137.19999999999999</v>
      </c>
      <c r="T855" s="33">
        <v>50.45</v>
      </c>
      <c r="U855" s="33">
        <v>15.42</v>
      </c>
      <c r="V855" s="56">
        <v>21.72</v>
      </c>
      <c r="W855" s="38">
        <v>21.72</v>
      </c>
      <c r="X855" s="36">
        <v>11.67</v>
      </c>
      <c r="Y855" s="41">
        <v>34.89</v>
      </c>
      <c r="Z855" s="45">
        <v>83.62</v>
      </c>
      <c r="AA855" s="39">
        <v>571.79999999999995</v>
      </c>
      <c r="AB855" s="36">
        <v>216.2</v>
      </c>
      <c r="AC855" s="37">
        <v>14.66</v>
      </c>
      <c r="AD855" s="41">
        <v>28.02</v>
      </c>
      <c r="AE855" s="39">
        <v>161.30000000000001</v>
      </c>
      <c r="AG855" s="86">
        <v>2023</v>
      </c>
      <c r="AH855" s="86"/>
      <c r="AI855" s="87">
        <f t="shared" si="186"/>
        <v>295.00666666666666</v>
      </c>
      <c r="AJ855" s="88">
        <f t="shared" si="187"/>
        <v>484.92166666666662</v>
      </c>
      <c r="AK855" s="89">
        <f t="shared" si="188"/>
        <v>311.87857142857143</v>
      </c>
      <c r="AL855" s="90">
        <f t="shared" si="189"/>
        <v>228.99724137931037</v>
      </c>
      <c r="AN855" s="86">
        <v>2023</v>
      </c>
      <c r="AO855" s="91">
        <f t="shared" si="182"/>
        <v>1.7479830964272088E-2</v>
      </c>
      <c r="AP855" s="92">
        <f t="shared" si="183"/>
        <v>1.0111598780559242E-2</v>
      </c>
      <c r="AQ855" s="93">
        <f t="shared" si="184"/>
        <v>7.2716029590273543E-3</v>
      </c>
      <c r="AR855" s="94">
        <f t="shared" si="185"/>
        <v>6.8318847388615213E-3</v>
      </c>
      <c r="AS855" s="7">
        <f t="shared" si="190"/>
        <v>2.5755533804643145E-3</v>
      </c>
      <c r="AU855" s="86">
        <v>2023</v>
      </c>
      <c r="AV855" s="91">
        <f t="shared" si="191"/>
        <v>-1.8846588767433156E-2</v>
      </c>
      <c r="AW855" s="92">
        <f t="shared" si="192"/>
        <v>-1.7040713250472191E-2</v>
      </c>
      <c r="AX855" s="93">
        <f t="shared" si="193"/>
        <v>-1.595193235190703E-2</v>
      </c>
      <c r="AY855" s="94">
        <f t="shared" si="194"/>
        <v>-1.543360879582254E-2</v>
      </c>
      <c r="AZ855" s="7">
        <f t="shared" si="195"/>
        <v>-1.0224858946784956E-2</v>
      </c>
    </row>
    <row r="856" spans="1:52" x14ac:dyDescent="0.25">
      <c r="A856" s="7">
        <v>854</v>
      </c>
      <c r="B856" s="82">
        <v>7446.66</v>
      </c>
      <c r="C856" s="43">
        <v>877.1</v>
      </c>
      <c r="D856" s="35">
        <v>433.75</v>
      </c>
      <c r="E856" s="41">
        <v>1974.4</v>
      </c>
      <c r="F856" s="36">
        <v>125.54</v>
      </c>
      <c r="G856" s="39">
        <v>157.84</v>
      </c>
      <c r="H856" s="45">
        <v>180.18</v>
      </c>
      <c r="I856" s="36">
        <v>140.1</v>
      </c>
      <c r="J856" s="36">
        <v>56.87</v>
      </c>
      <c r="K856" s="46">
        <v>147.62</v>
      </c>
      <c r="L856" s="36">
        <v>101.82</v>
      </c>
      <c r="M856" s="47">
        <v>58.74</v>
      </c>
      <c r="N856" s="33">
        <v>839.5</v>
      </c>
      <c r="O856" s="47">
        <v>29.46</v>
      </c>
      <c r="P856" s="33">
        <v>111.14</v>
      </c>
      <c r="Q856" s="47">
        <v>59.46</v>
      </c>
      <c r="R856" s="33">
        <v>11.06</v>
      </c>
      <c r="S856" s="33">
        <v>138.44999999999999</v>
      </c>
      <c r="T856" s="33">
        <v>51.09</v>
      </c>
      <c r="U856" s="33">
        <v>15.41</v>
      </c>
      <c r="V856" s="56">
        <v>21.96</v>
      </c>
      <c r="W856" s="38">
        <v>21.96</v>
      </c>
      <c r="X856" s="36">
        <v>11.8</v>
      </c>
      <c r="Y856" s="41">
        <v>35.76</v>
      </c>
      <c r="Z856" s="45">
        <v>84.58</v>
      </c>
      <c r="AA856" s="39">
        <v>579.79999999999995</v>
      </c>
      <c r="AB856" s="36">
        <v>215</v>
      </c>
      <c r="AC856" s="37">
        <v>14.75</v>
      </c>
      <c r="AD856" s="41">
        <v>28.3</v>
      </c>
      <c r="AE856" s="39">
        <v>162.85</v>
      </c>
      <c r="AG856" s="86">
        <v>2023</v>
      </c>
      <c r="AH856" s="86"/>
      <c r="AI856" s="87">
        <f t="shared" si="186"/>
        <v>300.16333333333336</v>
      </c>
      <c r="AJ856" s="88">
        <f t="shared" si="187"/>
        <v>489.82500000000005</v>
      </c>
      <c r="AK856" s="89">
        <f t="shared" si="188"/>
        <v>314.14642857142866</v>
      </c>
      <c r="AL856" s="90">
        <f t="shared" si="189"/>
        <v>230.56172413793107</v>
      </c>
      <c r="AN856" s="86">
        <v>2023</v>
      </c>
      <c r="AO856" s="91">
        <f t="shared" si="182"/>
        <v>2.1432775488899932E-3</v>
      </c>
      <c r="AP856" s="92">
        <f t="shared" si="183"/>
        <v>-1.4392895421836323E-3</v>
      </c>
      <c r="AQ856" s="93">
        <f t="shared" si="184"/>
        <v>-1.9781494071237763E-3</v>
      </c>
      <c r="AR856" s="94">
        <f t="shared" si="185"/>
        <v>-2.8879991744302775E-3</v>
      </c>
      <c r="AS856" s="7">
        <f t="shared" si="190"/>
        <v>-5.8361735328321743E-3</v>
      </c>
      <c r="AU856" s="86">
        <v>2023</v>
      </c>
      <c r="AV856" s="91">
        <f t="shared" si="191"/>
        <v>1.7479830964272088E-2</v>
      </c>
      <c r="AW856" s="92">
        <f t="shared" si="192"/>
        <v>1.0111598780559242E-2</v>
      </c>
      <c r="AX856" s="93">
        <f t="shared" si="193"/>
        <v>7.2716029590273543E-3</v>
      </c>
      <c r="AY856" s="94">
        <f t="shared" si="194"/>
        <v>6.8318847388615213E-3</v>
      </c>
      <c r="AZ856" s="7">
        <f t="shared" si="195"/>
        <v>2.5755533804643145E-3</v>
      </c>
    </row>
    <row r="857" spans="1:52" x14ac:dyDescent="0.25">
      <c r="A857" s="7">
        <v>855</v>
      </c>
      <c r="B857" s="82">
        <v>7403.2</v>
      </c>
      <c r="C857" s="43">
        <v>871</v>
      </c>
      <c r="D857" s="35">
        <v>432.75</v>
      </c>
      <c r="E857" s="41">
        <v>1966.8</v>
      </c>
      <c r="F857" s="36">
        <v>127.14</v>
      </c>
      <c r="G857" s="39">
        <v>157.82</v>
      </c>
      <c r="H857" s="45">
        <v>179.4</v>
      </c>
      <c r="I857" s="36">
        <v>140.94</v>
      </c>
      <c r="J857" s="36">
        <v>57.94</v>
      </c>
      <c r="K857" s="46">
        <v>148.35</v>
      </c>
      <c r="L857" s="36">
        <v>100</v>
      </c>
      <c r="M857" s="47">
        <v>58.59</v>
      </c>
      <c r="N857" s="33">
        <v>832</v>
      </c>
      <c r="O857" s="47">
        <v>29.57</v>
      </c>
      <c r="P857" s="33">
        <v>112.2</v>
      </c>
      <c r="Q857" s="47">
        <v>59.99</v>
      </c>
      <c r="R857" s="33">
        <v>11.08</v>
      </c>
      <c r="S857" s="33">
        <v>138.4</v>
      </c>
      <c r="T857" s="33">
        <v>52.42</v>
      </c>
      <c r="U857" s="33">
        <v>14.52</v>
      </c>
      <c r="V857" s="56">
        <v>22.03</v>
      </c>
      <c r="W857" s="38">
        <v>22.03</v>
      </c>
      <c r="X857" s="36">
        <v>11.82</v>
      </c>
      <c r="Y857" s="41">
        <v>36.67</v>
      </c>
      <c r="Z857" s="45">
        <v>85.7</v>
      </c>
      <c r="AA857" s="39">
        <v>579.70000000000005</v>
      </c>
      <c r="AB857" s="36">
        <v>209.4</v>
      </c>
      <c r="AC857" s="37">
        <v>14.99</v>
      </c>
      <c r="AD857" s="41">
        <v>28.83</v>
      </c>
      <c r="AE857" s="39">
        <v>164.9</v>
      </c>
      <c r="AG857" s="86">
        <v>2023</v>
      </c>
      <c r="AH857" s="86"/>
      <c r="AI857" s="87">
        <f t="shared" si="186"/>
        <v>300.80666666666667</v>
      </c>
      <c r="AJ857" s="88">
        <f t="shared" si="187"/>
        <v>489.11999999999995</v>
      </c>
      <c r="AK857" s="89">
        <f t="shared" si="188"/>
        <v>313.52500000000003</v>
      </c>
      <c r="AL857" s="90">
        <f t="shared" si="189"/>
        <v>229.8958620689655</v>
      </c>
      <c r="AN857" s="86">
        <v>2023</v>
      </c>
      <c r="AO857" s="91">
        <f t="shared" si="182"/>
        <v>-2.1331530772810949E-2</v>
      </c>
      <c r="AP857" s="92">
        <f t="shared" si="183"/>
        <v>-1.1139052447933569E-2</v>
      </c>
      <c r="AQ857" s="93">
        <f t="shared" si="184"/>
        <v>-8.7188308063835245E-3</v>
      </c>
      <c r="AR857" s="94">
        <f t="shared" si="185"/>
        <v>-8.9980770903765241E-3</v>
      </c>
      <c r="AS857" s="7">
        <f t="shared" si="190"/>
        <v>-3.9361357250917734E-3</v>
      </c>
      <c r="AU857" s="86">
        <v>2023</v>
      </c>
      <c r="AV857" s="91">
        <f t="shared" si="191"/>
        <v>2.1432775488899932E-3</v>
      </c>
      <c r="AW857" s="92">
        <f t="shared" si="192"/>
        <v>-1.4392895421836323E-3</v>
      </c>
      <c r="AX857" s="93">
        <f t="shared" si="193"/>
        <v>-1.9781494071237763E-3</v>
      </c>
      <c r="AY857" s="94">
        <f t="shared" si="194"/>
        <v>-2.8879991744302775E-3</v>
      </c>
      <c r="AZ857" s="7">
        <f t="shared" si="195"/>
        <v>-5.8361735328321743E-3</v>
      </c>
    </row>
    <row r="858" spans="1:52" x14ac:dyDescent="0.25">
      <c r="A858" s="7">
        <v>856</v>
      </c>
      <c r="B858" s="82">
        <v>7374.06</v>
      </c>
      <c r="C858" s="43">
        <v>868.7</v>
      </c>
      <c r="D858" s="35">
        <v>430.75</v>
      </c>
      <c r="E858" s="41">
        <v>1953.6</v>
      </c>
      <c r="F858" s="36">
        <v>125.36</v>
      </c>
      <c r="G858" s="39">
        <v>156.02000000000001</v>
      </c>
      <c r="H858" s="45">
        <v>180.24</v>
      </c>
      <c r="I858" s="36">
        <v>138.86000000000001</v>
      </c>
      <c r="J858" s="36">
        <v>55</v>
      </c>
      <c r="K858" s="46">
        <v>147.24</v>
      </c>
      <c r="L858" s="36">
        <v>97.17</v>
      </c>
      <c r="M858" s="47">
        <v>56.96</v>
      </c>
      <c r="N858" s="33">
        <v>825.5</v>
      </c>
      <c r="O858" s="47">
        <v>28.84</v>
      </c>
      <c r="P858" s="33">
        <v>108.74</v>
      </c>
      <c r="Q858" s="47">
        <v>60.08</v>
      </c>
      <c r="R858" s="33">
        <v>10.95</v>
      </c>
      <c r="S858" s="33">
        <v>138.5</v>
      </c>
      <c r="T858" s="33">
        <v>51.32</v>
      </c>
      <c r="U858" s="33">
        <v>14.37</v>
      </c>
      <c r="V858" s="56">
        <v>21.63</v>
      </c>
      <c r="W858" s="38">
        <v>21.63</v>
      </c>
      <c r="X858" s="36">
        <v>11.63</v>
      </c>
      <c r="Y858" s="41">
        <v>36.51</v>
      </c>
      <c r="Z858" s="45">
        <v>85.36</v>
      </c>
      <c r="AA858" s="39">
        <v>562.79999999999995</v>
      </c>
      <c r="AB858" s="36">
        <v>211.4</v>
      </c>
      <c r="AC858" s="37">
        <v>14.73</v>
      </c>
      <c r="AD858" s="41">
        <v>28.75</v>
      </c>
      <c r="AE858" s="39">
        <v>164.35</v>
      </c>
      <c r="AG858" s="86">
        <v>2023</v>
      </c>
      <c r="AH858" s="86"/>
      <c r="AI858" s="87">
        <f t="shared" si="186"/>
        <v>294.39</v>
      </c>
      <c r="AJ858" s="88">
        <f t="shared" si="187"/>
        <v>483.67166666666668</v>
      </c>
      <c r="AK858" s="89">
        <f t="shared" si="188"/>
        <v>310.79142857142864</v>
      </c>
      <c r="AL858" s="90">
        <f t="shared" si="189"/>
        <v>227.82724137931038</v>
      </c>
      <c r="AN858" s="86">
        <v>2023</v>
      </c>
      <c r="AO858" s="91">
        <f t="shared" si="182"/>
        <v>8.5374276753061515E-3</v>
      </c>
      <c r="AP858" s="92">
        <f t="shared" si="183"/>
        <v>1.6874394820177531E-2</v>
      </c>
      <c r="AQ858" s="93">
        <f t="shared" si="184"/>
        <v>1.4398723994962058E-2</v>
      </c>
      <c r="AR858" s="94">
        <f t="shared" si="185"/>
        <v>1.1652810129877702E-2</v>
      </c>
      <c r="AS858" s="7">
        <f t="shared" si="190"/>
        <v>2.9508845873235786E-3</v>
      </c>
      <c r="AU858" s="86">
        <v>2023</v>
      </c>
      <c r="AV858" s="91">
        <f t="shared" si="191"/>
        <v>-2.1331530772810949E-2</v>
      </c>
      <c r="AW858" s="92">
        <f t="shared" si="192"/>
        <v>-1.1139052447933569E-2</v>
      </c>
      <c r="AX858" s="93">
        <f t="shared" si="193"/>
        <v>-8.7188308063835245E-3</v>
      </c>
      <c r="AY858" s="94">
        <f t="shared" si="194"/>
        <v>-8.9980770903765241E-3</v>
      </c>
      <c r="AZ858" s="7">
        <f t="shared" si="195"/>
        <v>-3.9361357250917734E-3</v>
      </c>
    </row>
    <row r="859" spans="1:52" x14ac:dyDescent="0.25">
      <c r="A859" s="7">
        <v>857</v>
      </c>
      <c r="B859" s="82">
        <v>7395.82</v>
      </c>
      <c r="C859" s="43">
        <v>879.2</v>
      </c>
      <c r="D859" s="35">
        <v>428.7</v>
      </c>
      <c r="E859" s="41">
        <v>1994.2</v>
      </c>
      <c r="F859" s="36">
        <v>124.4</v>
      </c>
      <c r="G859" s="39">
        <v>157.86000000000001</v>
      </c>
      <c r="H859" s="45">
        <v>182.78</v>
      </c>
      <c r="I859" s="36">
        <v>139.58000000000001</v>
      </c>
      <c r="J859" s="36">
        <v>54.63</v>
      </c>
      <c r="K859" s="46">
        <v>148</v>
      </c>
      <c r="L859" s="36">
        <v>97.91</v>
      </c>
      <c r="M859" s="47">
        <v>56.29</v>
      </c>
      <c r="N859" s="33">
        <v>839</v>
      </c>
      <c r="O859" s="47">
        <v>28.8</v>
      </c>
      <c r="P859" s="33">
        <v>109.58</v>
      </c>
      <c r="Q859" s="47">
        <v>60.42</v>
      </c>
      <c r="R859" s="33">
        <v>10.87</v>
      </c>
      <c r="S859" s="33">
        <v>139.80000000000001</v>
      </c>
      <c r="T859" s="33">
        <v>51.43</v>
      </c>
      <c r="U859" s="33">
        <v>14.43</v>
      </c>
      <c r="V859" s="56">
        <v>21.44</v>
      </c>
      <c r="W859" s="38">
        <v>21.44</v>
      </c>
      <c r="X859" s="36">
        <v>11.72</v>
      </c>
      <c r="Y859" s="41">
        <v>37.159999999999997</v>
      </c>
      <c r="Z859" s="45">
        <v>85.8</v>
      </c>
      <c r="AA859" s="39">
        <v>566.6</v>
      </c>
      <c r="AB859" s="36">
        <v>212.3</v>
      </c>
      <c r="AC859" s="37">
        <v>14.46</v>
      </c>
      <c r="AD859" s="41">
        <v>28.93</v>
      </c>
      <c r="AE859" s="39">
        <v>166.25</v>
      </c>
      <c r="AG859" s="86">
        <v>2023</v>
      </c>
      <c r="AH859" s="86"/>
      <c r="AI859" s="87">
        <f t="shared" si="186"/>
        <v>296.90333333333336</v>
      </c>
      <c r="AJ859" s="88">
        <f t="shared" si="187"/>
        <v>491.83333333333331</v>
      </c>
      <c r="AK859" s="89">
        <f t="shared" si="188"/>
        <v>315.26642857142861</v>
      </c>
      <c r="AL859" s="90">
        <f t="shared" si="189"/>
        <v>230.4820689655173</v>
      </c>
      <c r="AN859" s="86">
        <v>2023</v>
      </c>
      <c r="AO859" s="91">
        <f t="shared" si="182"/>
        <v>-1.5796387151822886E-2</v>
      </c>
      <c r="AP859" s="92">
        <f t="shared" si="183"/>
        <v>-9.684852592341555E-3</v>
      </c>
      <c r="AQ859" s="93">
        <f t="shared" si="184"/>
        <v>-8.398791951478744E-3</v>
      </c>
      <c r="AR859" s="94">
        <f t="shared" si="185"/>
        <v>-8.6026588948503024E-3</v>
      </c>
      <c r="AS859" s="7">
        <f t="shared" si="190"/>
        <v>-1.0773653225740943E-2</v>
      </c>
      <c r="AU859" s="86">
        <v>2023</v>
      </c>
      <c r="AV859" s="91">
        <f t="shared" si="191"/>
        <v>8.5374276753061515E-3</v>
      </c>
      <c r="AW859" s="92">
        <f t="shared" si="192"/>
        <v>1.6874394820177531E-2</v>
      </c>
      <c r="AX859" s="93">
        <f t="shared" si="193"/>
        <v>1.4398723994962058E-2</v>
      </c>
      <c r="AY859" s="94">
        <f t="shared" si="194"/>
        <v>1.1652810129877702E-2</v>
      </c>
      <c r="AZ859" s="7">
        <f t="shared" si="195"/>
        <v>2.9508845873235786E-3</v>
      </c>
    </row>
    <row r="860" spans="1:52" x14ac:dyDescent="0.25">
      <c r="A860" s="7">
        <v>858</v>
      </c>
      <c r="B860" s="82">
        <v>7316.14</v>
      </c>
      <c r="C860" s="43">
        <v>873.7</v>
      </c>
      <c r="D860" s="35">
        <v>421.2</v>
      </c>
      <c r="E860" s="41">
        <v>1980.2</v>
      </c>
      <c r="F860" s="36">
        <v>122.1</v>
      </c>
      <c r="G860" s="39">
        <v>156.04</v>
      </c>
      <c r="H860" s="45">
        <v>182.82</v>
      </c>
      <c r="I860" s="36">
        <v>137.30000000000001</v>
      </c>
      <c r="J860" s="36">
        <v>54.66</v>
      </c>
      <c r="K860" s="46">
        <v>147.94999999999999</v>
      </c>
      <c r="L860" s="36">
        <v>99.15</v>
      </c>
      <c r="M860" s="47">
        <v>55.94</v>
      </c>
      <c r="N860" s="33">
        <v>832</v>
      </c>
      <c r="O860" s="47">
        <v>28.15</v>
      </c>
      <c r="P860" s="33">
        <v>108.58</v>
      </c>
      <c r="Q860" s="47">
        <v>60.34</v>
      </c>
      <c r="R860" s="33">
        <v>10.74</v>
      </c>
      <c r="S860" s="33">
        <v>136.75</v>
      </c>
      <c r="T860" s="33">
        <v>50.8</v>
      </c>
      <c r="U860" s="33">
        <v>14.61</v>
      </c>
      <c r="V860" s="56">
        <v>21</v>
      </c>
      <c r="W860" s="38">
        <v>21</v>
      </c>
      <c r="X860" s="36">
        <v>11.67</v>
      </c>
      <c r="Y860" s="41">
        <v>36.72</v>
      </c>
      <c r="Z860" s="45">
        <v>84.34</v>
      </c>
      <c r="AA860" s="39">
        <v>558.5</v>
      </c>
      <c r="AB860" s="36">
        <v>214.9</v>
      </c>
      <c r="AC860" s="37">
        <v>14.36</v>
      </c>
      <c r="AD860" s="41">
        <v>28.86</v>
      </c>
      <c r="AE860" s="39">
        <v>162.1</v>
      </c>
      <c r="AG860" s="86">
        <v>2023</v>
      </c>
      <c r="AH860" s="86"/>
      <c r="AI860" s="87">
        <f t="shared" si="186"/>
        <v>292.21333333333331</v>
      </c>
      <c r="AJ860" s="88">
        <f t="shared" si="187"/>
        <v>487.07</v>
      </c>
      <c r="AK860" s="89">
        <f t="shared" si="188"/>
        <v>312.61857142857144</v>
      </c>
      <c r="AL860" s="90">
        <f t="shared" si="189"/>
        <v>228.49931034482759</v>
      </c>
      <c r="AN860" s="86">
        <v>2023</v>
      </c>
      <c r="AO860" s="91">
        <f t="shared" si="182"/>
        <v>1.2376802336192762E-2</v>
      </c>
      <c r="AP860" s="92">
        <f t="shared" si="183"/>
        <v>8.492961312884505E-3</v>
      </c>
      <c r="AQ860" s="93">
        <f t="shared" si="184"/>
        <v>7.7296385828461329E-3</v>
      </c>
      <c r="AR860" s="94">
        <f t="shared" si="185"/>
        <v>6.967500090545877E-3</v>
      </c>
      <c r="AS860" s="7">
        <f t="shared" si="190"/>
        <v>5.2568704262083606E-3</v>
      </c>
      <c r="AU860" s="86">
        <v>2023</v>
      </c>
      <c r="AV860" s="91">
        <f t="shared" si="191"/>
        <v>-1.5796387151822886E-2</v>
      </c>
      <c r="AW860" s="92">
        <f t="shared" si="192"/>
        <v>-9.684852592341555E-3</v>
      </c>
      <c r="AX860" s="93">
        <f t="shared" si="193"/>
        <v>-8.398791951478744E-3</v>
      </c>
      <c r="AY860" s="94">
        <f t="shared" si="194"/>
        <v>-8.6026588948503024E-3</v>
      </c>
      <c r="AZ860" s="7">
        <f t="shared" si="195"/>
        <v>-1.0773653225740943E-2</v>
      </c>
    </row>
    <row r="861" spans="1:52" x14ac:dyDescent="0.25">
      <c r="A861" s="7">
        <v>859</v>
      </c>
      <c r="B861" s="82">
        <v>7354.6</v>
      </c>
      <c r="C861" s="43">
        <v>876.9</v>
      </c>
      <c r="D861" s="35">
        <v>424.45</v>
      </c>
      <c r="E861" s="41">
        <v>1993.8</v>
      </c>
      <c r="F861" s="36">
        <v>122.2</v>
      </c>
      <c r="G861" s="39">
        <v>158.63999999999999</v>
      </c>
      <c r="H861" s="45">
        <v>183.86</v>
      </c>
      <c r="I861" s="36">
        <v>137.69999999999999</v>
      </c>
      <c r="J861" s="36">
        <v>56.13</v>
      </c>
      <c r="K861" s="46">
        <v>148.55000000000001</v>
      </c>
      <c r="L861" s="36">
        <v>101.56</v>
      </c>
      <c r="M861" s="47">
        <v>57.89</v>
      </c>
      <c r="N861" s="33">
        <v>834.5</v>
      </c>
      <c r="O861" s="47">
        <v>28.86</v>
      </c>
      <c r="P861" s="33">
        <v>109.08</v>
      </c>
      <c r="Q861" s="47">
        <v>60.39</v>
      </c>
      <c r="R861" s="33">
        <v>11.06</v>
      </c>
      <c r="S861" s="33">
        <v>136.35</v>
      </c>
      <c r="T861" s="33">
        <v>52.1</v>
      </c>
      <c r="U861" s="33">
        <v>14.55</v>
      </c>
      <c r="V861" s="56">
        <v>21.62</v>
      </c>
      <c r="W861" s="38">
        <v>21.62</v>
      </c>
      <c r="X861" s="36">
        <v>11.64</v>
      </c>
      <c r="Y861" s="41">
        <v>36.520000000000003</v>
      </c>
      <c r="Z861" s="45">
        <v>85.18</v>
      </c>
      <c r="AA861" s="39">
        <v>561.4</v>
      </c>
      <c r="AB861" s="36">
        <v>214.5</v>
      </c>
      <c r="AC861" s="37">
        <v>14.72</v>
      </c>
      <c r="AD861" s="41">
        <v>29.43</v>
      </c>
      <c r="AE861" s="39">
        <v>167.45</v>
      </c>
      <c r="AG861" s="86">
        <v>2023</v>
      </c>
      <c r="AH861" s="86"/>
      <c r="AI861" s="87">
        <f t="shared" si="186"/>
        <v>295.83</v>
      </c>
      <c r="AJ861" s="88">
        <f t="shared" si="187"/>
        <v>491.20666666666665</v>
      </c>
      <c r="AK861" s="89">
        <f t="shared" si="188"/>
        <v>315.03499999999997</v>
      </c>
      <c r="AL861" s="90">
        <f t="shared" si="189"/>
        <v>230.09137931034485</v>
      </c>
      <c r="AN861" s="86">
        <v>2023</v>
      </c>
      <c r="AO861" s="91">
        <f t="shared" si="182"/>
        <v>5.7465436230272771E-4</v>
      </c>
      <c r="AP861" s="92">
        <f t="shared" si="183"/>
        <v>5.4084499396044525E-3</v>
      </c>
      <c r="AQ861" s="93">
        <f t="shared" si="184"/>
        <v>5.3622159896066952E-3</v>
      </c>
      <c r="AR861" s="94">
        <f t="shared" si="185"/>
        <v>5.5749964406943851E-3</v>
      </c>
      <c r="AS861" s="7">
        <f t="shared" si="190"/>
        <v>8.3784298262311874E-3</v>
      </c>
      <c r="AU861" s="86">
        <v>2023</v>
      </c>
      <c r="AV861" s="91">
        <f t="shared" si="191"/>
        <v>1.2376802336192762E-2</v>
      </c>
      <c r="AW861" s="92">
        <f t="shared" si="192"/>
        <v>8.492961312884505E-3</v>
      </c>
      <c r="AX861" s="93">
        <f t="shared" si="193"/>
        <v>7.7296385828461329E-3</v>
      </c>
      <c r="AY861" s="94">
        <f t="shared" si="194"/>
        <v>6.967500090545877E-3</v>
      </c>
      <c r="AZ861" s="7">
        <f t="shared" si="195"/>
        <v>5.2568704262083606E-3</v>
      </c>
    </row>
    <row r="862" spans="1:52" x14ac:dyDescent="0.25">
      <c r="A862" s="7">
        <v>860</v>
      </c>
      <c r="B862" s="82">
        <v>7416.22</v>
      </c>
      <c r="C862" s="43">
        <v>884.5</v>
      </c>
      <c r="D862" s="35">
        <v>428.3</v>
      </c>
      <c r="E862" s="41">
        <v>2009.5</v>
      </c>
      <c r="F862" s="36">
        <v>121.26</v>
      </c>
      <c r="G862" s="39">
        <v>158.80000000000001</v>
      </c>
      <c r="H862" s="45">
        <v>184.42</v>
      </c>
      <c r="I862" s="36">
        <v>137.44</v>
      </c>
      <c r="J862" s="36">
        <v>56.2</v>
      </c>
      <c r="K862" s="46">
        <v>148.51</v>
      </c>
      <c r="L862" s="36">
        <v>100.26</v>
      </c>
      <c r="M862" s="47">
        <v>58.29</v>
      </c>
      <c r="N862" s="33">
        <v>842.5</v>
      </c>
      <c r="O862" s="47">
        <v>27.66</v>
      </c>
      <c r="P862" s="33">
        <v>109.84</v>
      </c>
      <c r="Q862" s="47">
        <v>60.48</v>
      </c>
      <c r="R862" s="33">
        <v>11.14</v>
      </c>
      <c r="S862" s="33">
        <v>136.65</v>
      </c>
      <c r="T862" s="33">
        <v>52.47</v>
      </c>
      <c r="U862" s="33">
        <v>14.67</v>
      </c>
      <c r="V862" s="56">
        <v>21.62</v>
      </c>
      <c r="W862" s="38">
        <v>21.62</v>
      </c>
      <c r="X862" s="36">
        <v>11.65</v>
      </c>
      <c r="Y862" s="41">
        <v>36.270000000000003</v>
      </c>
      <c r="Z862" s="45">
        <v>85.48</v>
      </c>
      <c r="AA862" s="39">
        <v>564.5</v>
      </c>
      <c r="AB862" s="36">
        <v>216.9</v>
      </c>
      <c r="AC862" s="37">
        <v>14.81</v>
      </c>
      <c r="AD862" s="41">
        <v>29.41</v>
      </c>
      <c r="AE862" s="39">
        <v>164.7</v>
      </c>
      <c r="AG862" s="86">
        <v>2023</v>
      </c>
      <c r="AH862" s="86"/>
      <c r="AI862" s="87">
        <f t="shared" si="186"/>
        <v>296</v>
      </c>
      <c r="AJ862" s="88">
        <f t="shared" si="187"/>
        <v>493.86333333333329</v>
      </c>
      <c r="AK862" s="89">
        <f t="shared" si="188"/>
        <v>316.72428571428571</v>
      </c>
      <c r="AL862" s="90">
        <f t="shared" si="189"/>
        <v>231.37413793103448</v>
      </c>
      <c r="AN862" s="86">
        <v>2023</v>
      </c>
      <c r="AO862" s="91">
        <f t="shared" si="182"/>
        <v>-2.4099099099099075E-2</v>
      </c>
      <c r="AP862" s="92">
        <f t="shared" si="183"/>
        <v>-1.4649801902010477E-2</v>
      </c>
      <c r="AQ862" s="93">
        <f t="shared" si="184"/>
        <v>-1.1314482627972921E-2</v>
      </c>
      <c r="AR862" s="94">
        <f t="shared" si="185"/>
        <v>-8.8481858759883077E-3</v>
      </c>
      <c r="AS862" s="7">
        <f t="shared" si="190"/>
        <v>-7.7896826145934768E-3</v>
      </c>
      <c r="AU862" s="86">
        <v>2023</v>
      </c>
      <c r="AV862" s="91">
        <f t="shared" si="191"/>
        <v>5.7465436230272771E-4</v>
      </c>
      <c r="AW862" s="92">
        <f t="shared" si="192"/>
        <v>5.4084499396044525E-3</v>
      </c>
      <c r="AX862" s="93">
        <f t="shared" si="193"/>
        <v>5.3622159896066952E-3</v>
      </c>
      <c r="AY862" s="94">
        <f t="shared" si="194"/>
        <v>5.5749964406943851E-3</v>
      </c>
      <c r="AZ862" s="7">
        <f t="shared" si="195"/>
        <v>8.3784298262311874E-3</v>
      </c>
    </row>
    <row r="863" spans="1:52" x14ac:dyDescent="0.25">
      <c r="A863" s="7">
        <v>861</v>
      </c>
      <c r="B863" s="82">
        <v>7358.45</v>
      </c>
      <c r="C863" s="43">
        <v>880.4</v>
      </c>
      <c r="D863" s="35">
        <v>422.7</v>
      </c>
      <c r="E863" s="41">
        <v>1988.2</v>
      </c>
      <c r="F863" s="36">
        <v>121.62</v>
      </c>
      <c r="G863" s="39">
        <v>155.4</v>
      </c>
      <c r="H863" s="45">
        <v>183.08</v>
      </c>
      <c r="I863" s="36">
        <v>137.5</v>
      </c>
      <c r="J863" s="36">
        <v>55.45</v>
      </c>
      <c r="K863" s="46">
        <v>148.63999999999999</v>
      </c>
      <c r="L863" s="36">
        <v>100.84</v>
      </c>
      <c r="M863" s="47">
        <v>58.42</v>
      </c>
      <c r="N863" s="33">
        <v>839</v>
      </c>
      <c r="O863" s="47">
        <v>27.55</v>
      </c>
      <c r="P863" s="33">
        <v>109.8</v>
      </c>
      <c r="Q863" s="47">
        <v>58.81</v>
      </c>
      <c r="R863" s="33">
        <v>11.14</v>
      </c>
      <c r="S863" s="33">
        <v>138.19999999999999</v>
      </c>
      <c r="T863" s="33">
        <v>52.63</v>
      </c>
      <c r="U863" s="33">
        <v>14.73</v>
      </c>
      <c r="V863" s="56">
        <v>21.66</v>
      </c>
      <c r="W863" s="38">
        <v>21.66</v>
      </c>
      <c r="X863" s="36">
        <v>11.71</v>
      </c>
      <c r="Y863" s="41">
        <v>35.6</v>
      </c>
      <c r="Z863" s="45">
        <v>85.64</v>
      </c>
      <c r="AA863" s="39">
        <v>549.20000000000005</v>
      </c>
      <c r="AB863" s="36">
        <v>214.6</v>
      </c>
      <c r="AC863" s="37">
        <v>14.93</v>
      </c>
      <c r="AD863" s="41">
        <v>29.37</v>
      </c>
      <c r="AE863" s="39">
        <v>162</v>
      </c>
      <c r="AG863" s="86">
        <v>2023</v>
      </c>
      <c r="AH863" s="86"/>
      <c r="AI863" s="87">
        <f t="shared" si="186"/>
        <v>288.86666666666667</v>
      </c>
      <c r="AJ863" s="88">
        <f t="shared" si="187"/>
        <v>486.62833333333339</v>
      </c>
      <c r="AK863" s="89">
        <f t="shared" si="188"/>
        <v>313.1407142857143</v>
      </c>
      <c r="AL863" s="90">
        <f t="shared" si="189"/>
        <v>229.32689655172413</v>
      </c>
      <c r="AN863" s="86">
        <v>2023</v>
      </c>
      <c r="AO863" s="91">
        <f t="shared" si="182"/>
        <v>-7.0274636510501828E-3</v>
      </c>
      <c r="AP863" s="92">
        <f t="shared" si="183"/>
        <v>-1.1672152258568441E-2</v>
      </c>
      <c r="AQ863" s="93">
        <f t="shared" si="184"/>
        <v>-1.0093590968916275E-2</v>
      </c>
      <c r="AR863" s="94">
        <f t="shared" si="185"/>
        <v>-9.1121242376489761E-3</v>
      </c>
      <c r="AS863" s="7">
        <f t="shared" si="190"/>
        <v>-2.8253232678077536E-3</v>
      </c>
      <c r="AU863" s="86">
        <v>2023</v>
      </c>
      <c r="AV863" s="91">
        <f t="shared" si="191"/>
        <v>-2.4099099099099075E-2</v>
      </c>
      <c r="AW863" s="92">
        <f t="shared" si="192"/>
        <v>-1.4649801902010477E-2</v>
      </c>
      <c r="AX863" s="93">
        <f t="shared" si="193"/>
        <v>-1.1314482627972921E-2</v>
      </c>
      <c r="AY863" s="94">
        <f t="shared" si="194"/>
        <v>-8.8481858759883077E-3</v>
      </c>
      <c r="AZ863" s="7">
        <f t="shared" si="195"/>
        <v>-7.7896826145934768E-3</v>
      </c>
    </row>
    <row r="864" spans="1:52" x14ac:dyDescent="0.25">
      <c r="A864" s="7">
        <v>862</v>
      </c>
      <c r="B864" s="82">
        <v>7337.66</v>
      </c>
      <c r="C864" s="43">
        <v>872.3</v>
      </c>
      <c r="D864" s="35">
        <v>417.2</v>
      </c>
      <c r="E864" s="41">
        <v>1959.8</v>
      </c>
      <c r="F864" s="36">
        <v>121.7</v>
      </c>
      <c r="G864" s="39">
        <v>155.56</v>
      </c>
      <c r="H864" s="45">
        <v>184.18</v>
      </c>
      <c r="I864" s="36">
        <v>138.97999999999999</v>
      </c>
      <c r="J864" s="36">
        <v>55.59</v>
      </c>
      <c r="K864" s="46">
        <v>147.27000000000001</v>
      </c>
      <c r="L864" s="36">
        <v>98.81</v>
      </c>
      <c r="M864" s="47">
        <v>57.92</v>
      </c>
      <c r="N864" s="33">
        <v>830</v>
      </c>
      <c r="O864" s="47">
        <v>27.16</v>
      </c>
      <c r="P864" s="33">
        <v>109.38</v>
      </c>
      <c r="Q864" s="47">
        <v>58.21</v>
      </c>
      <c r="R864" s="33">
        <v>11.71</v>
      </c>
      <c r="S864" s="33">
        <v>137.65</v>
      </c>
      <c r="T864" s="33">
        <v>52.84</v>
      </c>
      <c r="U864" s="33">
        <v>14.69</v>
      </c>
      <c r="V864" s="56">
        <v>21.91</v>
      </c>
      <c r="W864" s="38">
        <v>21.91</v>
      </c>
      <c r="X864" s="36">
        <v>11.63</v>
      </c>
      <c r="Y864" s="41">
        <v>36.21</v>
      </c>
      <c r="Z864" s="45">
        <v>85.08</v>
      </c>
      <c r="AA864" s="39">
        <v>541.5</v>
      </c>
      <c r="AB864" s="36">
        <v>213.1</v>
      </c>
      <c r="AC864" s="37">
        <v>14.97</v>
      </c>
      <c r="AD864" s="41">
        <v>29.17</v>
      </c>
      <c r="AE864" s="39">
        <v>163.44999999999999</v>
      </c>
      <c r="AG864" s="86">
        <v>2023</v>
      </c>
      <c r="AH864" s="86"/>
      <c r="AI864" s="87">
        <f t="shared" si="186"/>
        <v>286.83666666666664</v>
      </c>
      <c r="AJ864" s="88">
        <f t="shared" si="187"/>
        <v>480.94833333333332</v>
      </c>
      <c r="AK864" s="89">
        <f t="shared" si="188"/>
        <v>309.98</v>
      </c>
      <c r="AL864" s="90">
        <f t="shared" si="189"/>
        <v>227.23724137931035</v>
      </c>
      <c r="AN864" s="86">
        <v>2023</v>
      </c>
      <c r="AO864" s="91">
        <f t="shared" si="182"/>
        <v>2.1034037954237128E-3</v>
      </c>
      <c r="AP864" s="92">
        <f t="shared" si="183"/>
        <v>1.0468899985792013E-2</v>
      </c>
      <c r="AQ864" s="93">
        <f t="shared" si="184"/>
        <v>1.1136663194860506E-2</v>
      </c>
      <c r="AR864" s="94">
        <f t="shared" si="185"/>
        <v>9.5843930390233246E-3</v>
      </c>
      <c r="AS864" s="7">
        <f t="shared" si="190"/>
        <v>-5.0969927742628872E-4</v>
      </c>
      <c r="AU864" s="86">
        <v>2023</v>
      </c>
      <c r="AV864" s="91">
        <f t="shared" si="191"/>
        <v>-7.0274636510501828E-3</v>
      </c>
      <c r="AW864" s="92">
        <f t="shared" si="192"/>
        <v>-1.1672152258568441E-2</v>
      </c>
      <c r="AX864" s="93">
        <f t="shared" si="193"/>
        <v>-1.0093590968916275E-2</v>
      </c>
      <c r="AY864" s="94">
        <f t="shared" si="194"/>
        <v>-9.1121242376489761E-3</v>
      </c>
      <c r="AZ864" s="7">
        <f t="shared" si="195"/>
        <v>-2.8253232678077536E-3</v>
      </c>
    </row>
    <row r="865" spans="1:52" x14ac:dyDescent="0.25">
      <c r="A865" s="7">
        <v>863</v>
      </c>
      <c r="B865" s="82">
        <v>7333.92</v>
      </c>
      <c r="C865" s="43">
        <v>887.6</v>
      </c>
      <c r="D865" s="35">
        <v>423.7</v>
      </c>
      <c r="E865" s="41">
        <v>1988.8</v>
      </c>
      <c r="F865" s="36">
        <v>121.32</v>
      </c>
      <c r="G865" s="39">
        <v>157.12</v>
      </c>
      <c r="H865" s="45">
        <v>185.7</v>
      </c>
      <c r="I865" s="36">
        <v>139.47999999999999</v>
      </c>
      <c r="J865" s="36">
        <v>54.87</v>
      </c>
      <c r="K865" s="46">
        <v>147.93</v>
      </c>
      <c r="L865" s="36">
        <v>99.16</v>
      </c>
      <c r="M865" s="47">
        <v>57.35</v>
      </c>
      <c r="N865" s="33">
        <v>839</v>
      </c>
      <c r="O865" s="47">
        <v>26.93</v>
      </c>
      <c r="P865" s="33">
        <v>108.68</v>
      </c>
      <c r="Q865" s="47">
        <v>59.02</v>
      </c>
      <c r="R865" s="33">
        <v>11.55</v>
      </c>
      <c r="S865" s="33">
        <v>136.1</v>
      </c>
      <c r="T865" s="33">
        <v>53.05</v>
      </c>
      <c r="U865" s="33">
        <v>14.79</v>
      </c>
      <c r="V865" s="56">
        <v>21.8</v>
      </c>
      <c r="W865" s="38">
        <v>21.8</v>
      </c>
      <c r="X865" s="36">
        <v>11.57</v>
      </c>
      <c r="Y865" s="41">
        <v>36.229999999999997</v>
      </c>
      <c r="Z865" s="45">
        <v>85.82</v>
      </c>
      <c r="AA865" s="39">
        <v>544.9</v>
      </c>
      <c r="AB865" s="36">
        <v>215</v>
      </c>
      <c r="AC865" s="37">
        <v>14.92</v>
      </c>
      <c r="AD865" s="41">
        <v>28.55</v>
      </c>
      <c r="AE865" s="39">
        <v>160.30000000000001</v>
      </c>
      <c r="AG865" s="86">
        <v>2023</v>
      </c>
      <c r="AH865" s="86"/>
      <c r="AI865" s="87">
        <f t="shared" si="186"/>
        <v>287.44</v>
      </c>
      <c r="AJ865" s="88">
        <f t="shared" si="187"/>
        <v>485.98333333333335</v>
      </c>
      <c r="AK865" s="89">
        <f t="shared" si="188"/>
        <v>313.43214285714288</v>
      </c>
      <c r="AL865" s="90">
        <f t="shared" si="189"/>
        <v>229.41517241379307</v>
      </c>
      <c r="AN865" s="86">
        <v>2023</v>
      </c>
      <c r="AO865" s="91">
        <f t="shared" si="182"/>
        <v>5.3228499860839577E-3</v>
      </c>
      <c r="AP865" s="92">
        <f t="shared" si="183"/>
        <v>-2.7710140951335139E-3</v>
      </c>
      <c r="AQ865" s="93">
        <f t="shared" si="184"/>
        <v>-1.5906837889265927E-3</v>
      </c>
      <c r="AR865" s="94">
        <f t="shared" si="185"/>
        <v>-1.4294217380322939E-3</v>
      </c>
      <c r="AS865" s="7">
        <f t="shared" si="190"/>
        <v>8.4102362720073695E-3</v>
      </c>
      <c r="AU865" s="86">
        <v>2023</v>
      </c>
      <c r="AV865" s="91">
        <f t="shared" si="191"/>
        <v>2.1034037954237128E-3</v>
      </c>
      <c r="AW865" s="92">
        <f t="shared" si="192"/>
        <v>1.0468899985792013E-2</v>
      </c>
      <c r="AX865" s="93">
        <f t="shared" si="193"/>
        <v>1.1136663194860506E-2</v>
      </c>
      <c r="AY865" s="94">
        <f t="shared" si="194"/>
        <v>9.5843930390233246E-3</v>
      </c>
      <c r="AZ865" s="7">
        <f t="shared" si="195"/>
        <v>-5.0969927742628872E-4</v>
      </c>
    </row>
    <row r="866" spans="1:52" x14ac:dyDescent="0.25">
      <c r="A866" s="7">
        <v>864</v>
      </c>
      <c r="B866" s="82">
        <v>7395.6</v>
      </c>
      <c r="C866" s="43">
        <v>885.4</v>
      </c>
      <c r="D866" s="35">
        <v>421.1</v>
      </c>
      <c r="E866" s="41">
        <v>1975.4</v>
      </c>
      <c r="F866" s="36">
        <v>122.8</v>
      </c>
      <c r="G866" s="39">
        <v>158.16</v>
      </c>
      <c r="H866" s="45">
        <v>186.14</v>
      </c>
      <c r="I866" s="36">
        <v>140</v>
      </c>
      <c r="J866" s="36">
        <v>55.76</v>
      </c>
      <c r="K866" s="46">
        <v>148.82</v>
      </c>
      <c r="L866" s="36">
        <v>99.3</v>
      </c>
      <c r="M866" s="47">
        <v>58.49</v>
      </c>
      <c r="N866" s="33">
        <v>833</v>
      </c>
      <c r="O866" s="47">
        <v>26.95</v>
      </c>
      <c r="P866" s="33">
        <v>109.24</v>
      </c>
      <c r="Q866" s="47">
        <v>59.09</v>
      </c>
      <c r="R866" s="33">
        <v>11.72</v>
      </c>
      <c r="S866" s="33">
        <v>138.5</v>
      </c>
      <c r="T866" s="33">
        <v>53.51</v>
      </c>
      <c r="U866" s="33">
        <v>14.87</v>
      </c>
      <c r="V866" s="56">
        <v>22.06</v>
      </c>
      <c r="W866" s="38">
        <v>22.06</v>
      </c>
      <c r="X866" s="36">
        <v>11.56</v>
      </c>
      <c r="Y866" s="41">
        <v>36.46</v>
      </c>
      <c r="Z866" s="45">
        <v>86.3</v>
      </c>
      <c r="AA866" s="39">
        <v>545.4</v>
      </c>
      <c r="AB866" s="36">
        <v>214.1</v>
      </c>
      <c r="AC866" s="37">
        <v>14.94</v>
      </c>
      <c r="AD866" s="41">
        <v>29.05</v>
      </c>
      <c r="AE866" s="39">
        <v>163.35</v>
      </c>
      <c r="AG866" s="86">
        <v>2023</v>
      </c>
      <c r="AH866" s="86"/>
      <c r="AI866" s="87">
        <f t="shared" si="186"/>
        <v>288.96999999999997</v>
      </c>
      <c r="AJ866" s="88">
        <f t="shared" si="187"/>
        <v>484.63666666666671</v>
      </c>
      <c r="AK866" s="89">
        <f t="shared" si="188"/>
        <v>312.9335714285715</v>
      </c>
      <c r="AL866" s="90">
        <f t="shared" si="189"/>
        <v>229.08724137931037</v>
      </c>
      <c r="AN866" s="86">
        <v>2023</v>
      </c>
      <c r="AO866" s="91">
        <f t="shared" si="182"/>
        <v>6.3443725415557716E-3</v>
      </c>
      <c r="AP866" s="92">
        <f t="shared" si="183"/>
        <v>3.3633443610677316E-3</v>
      </c>
      <c r="AQ866" s="93">
        <f t="shared" si="184"/>
        <v>5.0444297854162427E-4</v>
      </c>
      <c r="AR866" s="94">
        <f t="shared" si="185"/>
        <v>5.9606865627140349E-4</v>
      </c>
      <c r="AS866" s="7">
        <f t="shared" si="190"/>
        <v>3.0558710584662618E-4</v>
      </c>
      <c r="AU866" s="86">
        <v>2023</v>
      </c>
      <c r="AV866" s="91">
        <f t="shared" si="191"/>
        <v>5.3228499860839577E-3</v>
      </c>
      <c r="AW866" s="92">
        <f t="shared" si="192"/>
        <v>-2.7710140951335139E-3</v>
      </c>
      <c r="AX866" s="93">
        <f t="shared" si="193"/>
        <v>-1.5906837889265927E-3</v>
      </c>
      <c r="AY866" s="94">
        <f t="shared" si="194"/>
        <v>-1.4294217380322939E-3</v>
      </c>
      <c r="AZ866" s="7">
        <f t="shared" si="195"/>
        <v>8.4102362720073695E-3</v>
      </c>
    </row>
    <row r="867" spans="1:52" x14ac:dyDescent="0.25">
      <c r="A867" s="7">
        <v>865</v>
      </c>
      <c r="B867" s="82">
        <v>7397.86</v>
      </c>
      <c r="C867" s="43">
        <v>881.1</v>
      </c>
      <c r="D867" s="35">
        <v>421.2</v>
      </c>
      <c r="E867" s="41">
        <v>1979.2</v>
      </c>
      <c r="F867" s="36">
        <v>123.06</v>
      </c>
      <c r="G867" s="39">
        <v>158.46</v>
      </c>
      <c r="H867" s="45">
        <v>184.76</v>
      </c>
      <c r="I867" s="36">
        <v>139.63999999999999</v>
      </c>
      <c r="J867" s="36">
        <v>55.88</v>
      </c>
      <c r="K867" s="46">
        <v>145.96</v>
      </c>
      <c r="L867" s="36">
        <v>99.68</v>
      </c>
      <c r="M867" s="47">
        <v>58.64</v>
      </c>
      <c r="N867" s="33">
        <v>833</v>
      </c>
      <c r="O867" s="47">
        <v>27.6</v>
      </c>
      <c r="P867" s="33">
        <v>109.22</v>
      </c>
      <c r="Q867" s="47">
        <v>59.1</v>
      </c>
      <c r="R867" s="33">
        <v>11.68</v>
      </c>
      <c r="S867" s="33">
        <v>139.15</v>
      </c>
      <c r="T867" s="33">
        <v>54.09</v>
      </c>
      <c r="U867" s="33">
        <v>14.78</v>
      </c>
      <c r="V867" s="56">
        <v>22.28</v>
      </c>
      <c r="W867" s="38">
        <v>22.28</v>
      </c>
      <c r="X867" s="36">
        <v>11.56</v>
      </c>
      <c r="Y867" s="41">
        <v>36.76</v>
      </c>
      <c r="Z867" s="45">
        <v>86.24</v>
      </c>
      <c r="AA867" s="39">
        <v>551.4</v>
      </c>
      <c r="AB867" s="36">
        <v>214.1</v>
      </c>
      <c r="AC867" s="37">
        <v>14.89</v>
      </c>
      <c r="AD867" s="41">
        <v>29.23</v>
      </c>
      <c r="AE867" s="39">
        <v>162.55000000000001</v>
      </c>
      <c r="AG867" s="86">
        <v>2023</v>
      </c>
      <c r="AH867" s="86"/>
      <c r="AI867" s="87">
        <f t="shared" si="186"/>
        <v>290.80333333333334</v>
      </c>
      <c r="AJ867" s="88">
        <f t="shared" si="187"/>
        <v>486.26666666666671</v>
      </c>
      <c r="AK867" s="89">
        <f t="shared" si="188"/>
        <v>313.09142857142859</v>
      </c>
      <c r="AL867" s="90">
        <f t="shared" si="189"/>
        <v>229.22379310344826</v>
      </c>
      <c r="AN867" s="86">
        <v>2023</v>
      </c>
      <c r="AO867" s="91">
        <f t="shared" si="182"/>
        <v>-7.8288877935834035E-3</v>
      </c>
      <c r="AP867" s="92">
        <f t="shared" si="183"/>
        <v>-3.7565122018097968E-3</v>
      </c>
      <c r="AQ867" s="93">
        <f t="shared" si="184"/>
        <v>-3.6456717344090432E-3</v>
      </c>
      <c r="AR867" s="94">
        <f t="shared" si="185"/>
        <v>-2.4520533314077325E-3</v>
      </c>
      <c r="AS867" s="7">
        <f t="shared" si="190"/>
        <v>-2.7102432325022741E-3</v>
      </c>
      <c r="AU867" s="86">
        <v>2023</v>
      </c>
      <c r="AV867" s="91">
        <f t="shared" si="191"/>
        <v>6.3443725415557716E-3</v>
      </c>
      <c r="AW867" s="92">
        <f t="shared" si="192"/>
        <v>3.3633443610677316E-3</v>
      </c>
      <c r="AX867" s="93">
        <f t="shared" si="193"/>
        <v>5.0444297854162427E-4</v>
      </c>
      <c r="AY867" s="94">
        <f t="shared" si="194"/>
        <v>5.9606865627140349E-4</v>
      </c>
      <c r="AZ867" s="7">
        <f t="shared" si="195"/>
        <v>3.0558710584662618E-4</v>
      </c>
    </row>
    <row r="868" spans="1:52" x14ac:dyDescent="0.25">
      <c r="A868" s="7">
        <v>866</v>
      </c>
      <c r="B868" s="82">
        <v>7377.81</v>
      </c>
      <c r="C868" s="43">
        <v>876</v>
      </c>
      <c r="D868" s="35">
        <v>419.55</v>
      </c>
      <c r="E868" s="41">
        <v>1976</v>
      </c>
      <c r="F868" s="36">
        <v>126.24</v>
      </c>
      <c r="G868" s="39">
        <v>158.38</v>
      </c>
      <c r="H868" s="45">
        <v>186.56</v>
      </c>
      <c r="I868" s="36">
        <v>142.4</v>
      </c>
      <c r="J868" s="36">
        <v>55.14</v>
      </c>
      <c r="K868" s="46">
        <v>145.04</v>
      </c>
      <c r="L868" s="36">
        <v>100.34</v>
      </c>
      <c r="M868" s="47">
        <v>58.43</v>
      </c>
      <c r="N868" s="33">
        <v>830</v>
      </c>
      <c r="O868" s="47">
        <v>27.76</v>
      </c>
      <c r="P868" s="33">
        <v>109.7</v>
      </c>
      <c r="Q868" s="47">
        <v>59.19</v>
      </c>
      <c r="R868" s="33">
        <v>11.73</v>
      </c>
      <c r="S868" s="33">
        <v>139.44999999999999</v>
      </c>
      <c r="T868" s="33">
        <v>52.94</v>
      </c>
      <c r="U868" s="33">
        <v>14.81</v>
      </c>
      <c r="V868" s="56">
        <v>22.08</v>
      </c>
      <c r="W868" s="38">
        <v>22.08</v>
      </c>
      <c r="X868" s="36">
        <v>11.52</v>
      </c>
      <c r="Y868" s="41">
        <v>36.49</v>
      </c>
      <c r="Z868" s="45">
        <v>85.6</v>
      </c>
      <c r="AA868" s="39">
        <v>546.5</v>
      </c>
      <c r="AB868" s="36">
        <v>213.3</v>
      </c>
      <c r="AC868" s="37">
        <v>14.69</v>
      </c>
      <c r="AD868" s="41">
        <v>28.57</v>
      </c>
      <c r="AE868" s="39">
        <v>160.69999999999999</v>
      </c>
      <c r="AG868" s="86">
        <v>2023</v>
      </c>
      <c r="AH868" s="86"/>
      <c r="AI868" s="87">
        <f t="shared" si="186"/>
        <v>288.52666666666664</v>
      </c>
      <c r="AJ868" s="88">
        <f t="shared" si="187"/>
        <v>484.44</v>
      </c>
      <c r="AK868" s="89">
        <f t="shared" si="188"/>
        <v>311.95</v>
      </c>
      <c r="AL868" s="90">
        <f t="shared" si="189"/>
        <v>228.66172413793103</v>
      </c>
      <c r="AN868" s="86">
        <v>2023</v>
      </c>
      <c r="AO868" s="91">
        <f t="shared" si="182"/>
        <v>-6.0768502044871546E-3</v>
      </c>
      <c r="AP868" s="92">
        <f t="shared" si="183"/>
        <v>-1.169735502160445E-3</v>
      </c>
      <c r="AQ868" s="93">
        <f t="shared" si="184"/>
        <v>-1.2135644448513436E-3</v>
      </c>
      <c r="AR868" s="94">
        <f t="shared" si="185"/>
        <v>-1.5924743522653716E-3</v>
      </c>
      <c r="AS868" s="7">
        <f t="shared" si="190"/>
        <v>-3.1540524898310521E-3</v>
      </c>
      <c r="AU868" s="86">
        <v>2023</v>
      </c>
      <c r="AV868" s="91">
        <f t="shared" si="191"/>
        <v>-7.8288877935834035E-3</v>
      </c>
      <c r="AW868" s="92">
        <f t="shared" si="192"/>
        <v>-3.7565122018097968E-3</v>
      </c>
      <c r="AX868" s="93">
        <f t="shared" si="193"/>
        <v>-3.6456717344090432E-3</v>
      </c>
      <c r="AY868" s="94">
        <f t="shared" si="194"/>
        <v>-2.4520533314077325E-3</v>
      </c>
      <c r="AZ868" s="7">
        <f t="shared" si="195"/>
        <v>-2.7102432325022741E-3</v>
      </c>
    </row>
    <row r="869" spans="1:52" x14ac:dyDescent="0.25">
      <c r="A869" s="7">
        <v>867</v>
      </c>
      <c r="B869" s="82">
        <v>7354.54</v>
      </c>
      <c r="C869" s="43">
        <v>874.4</v>
      </c>
      <c r="D869" s="35">
        <v>415.5</v>
      </c>
      <c r="E869" s="41">
        <v>1979</v>
      </c>
      <c r="F869" s="36">
        <v>128.19999999999999</v>
      </c>
      <c r="G869" s="39">
        <v>159.52000000000001</v>
      </c>
      <c r="H869" s="45">
        <v>186.16</v>
      </c>
      <c r="I869" s="36">
        <v>143.86000000000001</v>
      </c>
      <c r="J869" s="36">
        <v>55.19</v>
      </c>
      <c r="K869" s="46">
        <v>145.09</v>
      </c>
      <c r="L869" s="36">
        <v>98.86</v>
      </c>
      <c r="M869" s="47">
        <v>58.63</v>
      </c>
      <c r="N869" s="33">
        <v>827.5</v>
      </c>
      <c r="O869" s="47">
        <v>27.65</v>
      </c>
      <c r="P869" s="33">
        <v>110.62</v>
      </c>
      <c r="Q869" s="47">
        <v>58.63</v>
      </c>
      <c r="R869" s="33">
        <v>11.69</v>
      </c>
      <c r="S869" s="33">
        <v>140.1</v>
      </c>
      <c r="T869" s="33">
        <v>53.19</v>
      </c>
      <c r="U869" s="33">
        <v>14.73</v>
      </c>
      <c r="V869" s="56">
        <v>22.52</v>
      </c>
      <c r="W869" s="38">
        <v>22.52</v>
      </c>
      <c r="X869" s="36">
        <v>11.43</v>
      </c>
      <c r="Y869" s="41">
        <v>36.46</v>
      </c>
      <c r="Z869" s="45">
        <v>85.68</v>
      </c>
      <c r="AA869" s="39">
        <v>542</v>
      </c>
      <c r="AB869" s="36">
        <v>210.4</v>
      </c>
      <c r="AC869" s="37">
        <v>14.84</v>
      </c>
      <c r="AD869" s="41">
        <v>27.46</v>
      </c>
      <c r="AE869" s="39">
        <v>158.80000000000001</v>
      </c>
      <c r="AG869" s="86">
        <v>2023</v>
      </c>
      <c r="AH869" s="86"/>
      <c r="AI869" s="87">
        <f t="shared" si="186"/>
        <v>286.77333333333331</v>
      </c>
      <c r="AJ869" s="88">
        <f t="shared" si="187"/>
        <v>483.87333333333339</v>
      </c>
      <c r="AK869" s="89">
        <f t="shared" si="188"/>
        <v>311.57142857142861</v>
      </c>
      <c r="AL869" s="90">
        <f t="shared" si="189"/>
        <v>228.2975862068966</v>
      </c>
      <c r="AN869" s="86">
        <v>2023</v>
      </c>
      <c r="AO869" s="91">
        <f t="shared" si="182"/>
        <v>9.7056909057095971E-3</v>
      </c>
      <c r="AP869" s="92">
        <f t="shared" si="183"/>
        <v>5.0357531585398796E-3</v>
      </c>
      <c r="AQ869" s="93">
        <f t="shared" si="184"/>
        <v>3.9064649243464129E-3</v>
      </c>
      <c r="AR869" s="94">
        <f t="shared" si="185"/>
        <v>3.389405539955767E-3</v>
      </c>
      <c r="AS869" s="7">
        <f t="shared" si="190"/>
        <v>9.7694757251983629E-3</v>
      </c>
      <c r="AU869" s="86">
        <v>2023</v>
      </c>
      <c r="AV869" s="91">
        <f t="shared" si="191"/>
        <v>-6.0768502044871546E-3</v>
      </c>
      <c r="AW869" s="92">
        <f t="shared" si="192"/>
        <v>-1.169735502160445E-3</v>
      </c>
      <c r="AX869" s="93">
        <f t="shared" si="193"/>
        <v>-1.2135644448513436E-3</v>
      </c>
      <c r="AY869" s="94">
        <f t="shared" si="194"/>
        <v>-1.5924743522653716E-3</v>
      </c>
      <c r="AZ869" s="7">
        <f t="shared" si="195"/>
        <v>-3.1540524898310521E-3</v>
      </c>
    </row>
    <row r="870" spans="1:52" x14ac:dyDescent="0.25">
      <c r="A870" s="7">
        <v>868</v>
      </c>
      <c r="B870" s="82">
        <v>7426.39</v>
      </c>
      <c r="C870" s="43">
        <v>872.5</v>
      </c>
      <c r="D870" s="35">
        <v>417</v>
      </c>
      <c r="E870" s="41">
        <v>1983.8</v>
      </c>
      <c r="F870" s="36">
        <v>128.80000000000001</v>
      </c>
      <c r="G870" s="39">
        <v>162.12</v>
      </c>
      <c r="H870" s="45">
        <v>186.38</v>
      </c>
      <c r="I870" s="36">
        <v>143.19999999999999</v>
      </c>
      <c r="J870" s="36">
        <v>55.69</v>
      </c>
      <c r="K870" s="46">
        <v>146.63999999999999</v>
      </c>
      <c r="L870" s="36">
        <v>99.86</v>
      </c>
      <c r="M870" s="47">
        <v>59.64</v>
      </c>
      <c r="N870" s="33">
        <v>827.5</v>
      </c>
      <c r="O870" s="47">
        <v>27.75</v>
      </c>
      <c r="P870" s="33">
        <v>110.18</v>
      </c>
      <c r="Q870" s="47">
        <v>58.45</v>
      </c>
      <c r="R870" s="33">
        <v>11.81</v>
      </c>
      <c r="S870" s="33">
        <v>140.30000000000001</v>
      </c>
      <c r="T870" s="33">
        <v>54.44</v>
      </c>
      <c r="U870" s="33">
        <v>14.5</v>
      </c>
      <c r="V870" s="56">
        <v>22.98</v>
      </c>
      <c r="W870" s="38">
        <v>22.98</v>
      </c>
      <c r="X870" s="36">
        <v>11.33</v>
      </c>
      <c r="Y870" s="41">
        <v>37.479999999999997</v>
      </c>
      <c r="Z870" s="45">
        <v>86.84</v>
      </c>
      <c r="AA870" s="39">
        <v>544.79999999999995</v>
      </c>
      <c r="AB870" s="36">
        <v>211.3</v>
      </c>
      <c r="AC870" s="37">
        <v>15.14</v>
      </c>
      <c r="AD870" s="41">
        <v>27.91</v>
      </c>
      <c r="AE870" s="39">
        <v>161.75</v>
      </c>
      <c r="AG870" s="86">
        <v>2023</v>
      </c>
      <c r="AH870" s="86"/>
      <c r="AI870" s="87">
        <f t="shared" si="186"/>
        <v>289.55666666666667</v>
      </c>
      <c r="AJ870" s="88">
        <f t="shared" si="187"/>
        <v>486.30999999999995</v>
      </c>
      <c r="AK870" s="89">
        <f t="shared" si="188"/>
        <v>312.7885714285714</v>
      </c>
      <c r="AL870" s="90">
        <f t="shared" si="189"/>
        <v>229.07137931034478</v>
      </c>
      <c r="AN870" s="86">
        <v>2023</v>
      </c>
      <c r="AO870" s="91">
        <f t="shared" si="182"/>
        <v>-5.6062716566705473E-3</v>
      </c>
      <c r="AP870" s="92">
        <f t="shared" si="183"/>
        <v>4.9248421788570711E-3</v>
      </c>
      <c r="AQ870" s="93">
        <f t="shared" si="184"/>
        <v>3.7679491395374849E-3</v>
      </c>
      <c r="AR870" s="94">
        <f t="shared" si="185"/>
        <v>4.6589904968639649E-3</v>
      </c>
      <c r="AS870" s="7">
        <f t="shared" si="190"/>
        <v>5.0589855905762704E-3</v>
      </c>
      <c r="AU870" s="86">
        <v>2023</v>
      </c>
      <c r="AV870" s="91">
        <f t="shared" si="191"/>
        <v>9.7056909057095971E-3</v>
      </c>
      <c r="AW870" s="92">
        <f t="shared" si="192"/>
        <v>5.0357531585398796E-3</v>
      </c>
      <c r="AX870" s="93">
        <f t="shared" si="193"/>
        <v>3.9064649243464129E-3</v>
      </c>
      <c r="AY870" s="94">
        <f t="shared" si="194"/>
        <v>3.389405539955767E-3</v>
      </c>
      <c r="AZ870" s="7">
        <f t="shared" si="195"/>
        <v>9.7694757251983629E-3</v>
      </c>
    </row>
    <row r="871" spans="1:52" x14ac:dyDescent="0.25">
      <c r="A871" s="7">
        <v>869</v>
      </c>
      <c r="B871" s="82">
        <v>7463.96</v>
      </c>
      <c r="C871" s="43">
        <v>874.3</v>
      </c>
      <c r="D871" s="35">
        <v>421.6</v>
      </c>
      <c r="E871" s="41">
        <v>2002.5</v>
      </c>
      <c r="F871" s="36">
        <v>129.24</v>
      </c>
      <c r="G871" s="39">
        <v>164.6</v>
      </c>
      <c r="H871" s="45">
        <v>183.42</v>
      </c>
      <c r="I871" s="36">
        <v>143.13999999999999</v>
      </c>
      <c r="J871" s="36">
        <v>56.12</v>
      </c>
      <c r="K871" s="46">
        <v>148.11000000000001</v>
      </c>
      <c r="L871" s="36">
        <v>101.62</v>
      </c>
      <c r="M871" s="47">
        <v>59.85</v>
      </c>
      <c r="N871" s="33">
        <v>833</v>
      </c>
      <c r="O871" s="47">
        <v>27.77</v>
      </c>
      <c r="P871" s="33">
        <v>110.9</v>
      </c>
      <c r="Q871" s="47">
        <v>58.75</v>
      </c>
      <c r="R871" s="33">
        <v>11.87</v>
      </c>
      <c r="S871" s="33">
        <v>139.15</v>
      </c>
      <c r="T871" s="33">
        <v>55.4</v>
      </c>
      <c r="U871" s="33">
        <v>14.5</v>
      </c>
      <c r="V871" s="56">
        <v>23.19</v>
      </c>
      <c r="W871" s="38">
        <v>23.19</v>
      </c>
      <c r="X871" s="36">
        <v>11.32</v>
      </c>
      <c r="Y871" s="41">
        <v>37.94</v>
      </c>
      <c r="Z871" s="45">
        <v>87.92</v>
      </c>
      <c r="AA871" s="39">
        <v>535.1</v>
      </c>
      <c r="AB871" s="36">
        <v>212</v>
      </c>
      <c r="AC871" s="37">
        <v>15.43</v>
      </c>
      <c r="AD871" s="41">
        <v>27.99</v>
      </c>
      <c r="AE871" s="39">
        <v>164.1</v>
      </c>
      <c r="AG871" s="86">
        <v>2023</v>
      </c>
      <c r="AH871" s="86"/>
      <c r="AI871" s="87">
        <f t="shared" si="186"/>
        <v>287.93333333333334</v>
      </c>
      <c r="AJ871" s="88">
        <f t="shared" si="187"/>
        <v>488.70499999999993</v>
      </c>
      <c r="AK871" s="89">
        <f t="shared" si="188"/>
        <v>313.96714285714285</v>
      </c>
      <c r="AL871" s="90">
        <f t="shared" si="189"/>
        <v>230.1386206896552</v>
      </c>
      <c r="AN871" s="86">
        <v>2023</v>
      </c>
      <c r="AO871" s="91">
        <f t="shared" si="182"/>
        <v>1.0233850428340062E-2</v>
      </c>
      <c r="AP871" s="92">
        <f t="shared" si="183"/>
        <v>1.0384587839289645E-2</v>
      </c>
      <c r="AQ871" s="93">
        <f t="shared" si="184"/>
        <v>6.3496180219040658E-3</v>
      </c>
      <c r="AR871" s="94">
        <f t="shared" si="185"/>
        <v>3.8867129556098079E-3</v>
      </c>
      <c r="AS871" s="7">
        <f t="shared" si="190"/>
        <v>-1.5099223468507919E-3</v>
      </c>
      <c r="AU871" s="86">
        <v>2023</v>
      </c>
      <c r="AV871" s="91">
        <f t="shared" si="191"/>
        <v>-5.6062716566705473E-3</v>
      </c>
      <c r="AW871" s="92">
        <f t="shared" si="192"/>
        <v>4.9248421788570711E-3</v>
      </c>
      <c r="AX871" s="93">
        <f t="shared" si="193"/>
        <v>3.7679491395374849E-3</v>
      </c>
      <c r="AY871" s="94">
        <f t="shared" si="194"/>
        <v>4.6589904968639649E-3</v>
      </c>
      <c r="AZ871" s="7">
        <f t="shared" si="195"/>
        <v>5.0589855905762704E-3</v>
      </c>
    </row>
    <row r="872" spans="1:52" x14ac:dyDescent="0.25">
      <c r="A872" s="7">
        <v>870</v>
      </c>
      <c r="B872" s="82">
        <v>7452.69</v>
      </c>
      <c r="C872" s="43">
        <v>878.2</v>
      </c>
      <c r="D872" s="35">
        <v>418.75</v>
      </c>
      <c r="E872" s="41">
        <v>2022.5</v>
      </c>
      <c r="F872" s="36">
        <v>128.19999999999999</v>
      </c>
      <c r="G872" s="39">
        <v>165.44</v>
      </c>
      <c r="H872" s="45">
        <v>180.22</v>
      </c>
      <c r="I872" s="36">
        <v>143.36000000000001</v>
      </c>
      <c r="J872" s="36">
        <v>55.92</v>
      </c>
      <c r="K872" s="46">
        <v>147.69</v>
      </c>
      <c r="L872" s="36">
        <v>100.3</v>
      </c>
      <c r="M872" s="47">
        <v>57.31</v>
      </c>
      <c r="N872" s="33">
        <v>834.5</v>
      </c>
      <c r="O872" s="47">
        <v>27.75</v>
      </c>
      <c r="P872" s="33">
        <v>110.3</v>
      </c>
      <c r="Q872" s="47">
        <v>58.4</v>
      </c>
      <c r="R872" s="33">
        <v>11.92</v>
      </c>
      <c r="S872" s="33">
        <v>139.94999999999999</v>
      </c>
      <c r="T872" s="33">
        <v>55.31</v>
      </c>
      <c r="U872" s="33">
        <v>14.43</v>
      </c>
      <c r="V872" s="56">
        <v>23.36</v>
      </c>
      <c r="W872" s="38">
        <v>23.36</v>
      </c>
      <c r="X872" s="36">
        <v>11.5</v>
      </c>
      <c r="Y872" s="41">
        <v>39.6</v>
      </c>
      <c r="Z872" s="45">
        <v>87.84</v>
      </c>
      <c r="AA872" s="39">
        <v>542</v>
      </c>
      <c r="AB872" s="36">
        <v>213.4</v>
      </c>
      <c r="AC872" s="37">
        <v>15.31</v>
      </c>
      <c r="AD872" s="41">
        <v>27.94</v>
      </c>
      <c r="AE872" s="39">
        <v>165.2</v>
      </c>
      <c r="AG872" s="86">
        <v>2023</v>
      </c>
      <c r="AH872" s="86"/>
      <c r="AI872" s="87">
        <f t="shared" si="186"/>
        <v>290.88000000000005</v>
      </c>
      <c r="AJ872" s="88">
        <f t="shared" si="187"/>
        <v>493.78</v>
      </c>
      <c r="AK872" s="89">
        <f t="shared" si="188"/>
        <v>315.96071428571429</v>
      </c>
      <c r="AL872" s="90">
        <f t="shared" si="189"/>
        <v>231.03310344827585</v>
      </c>
      <c r="AN872" s="86">
        <v>2023</v>
      </c>
      <c r="AO872" s="91">
        <f t="shared" si="182"/>
        <v>-2.367528419508633E-2</v>
      </c>
      <c r="AP872" s="92">
        <f t="shared" si="183"/>
        <v>-5.1716688943793949E-2</v>
      </c>
      <c r="AQ872" s="93">
        <f t="shared" si="184"/>
        <v>-4.5900824017452199E-2</v>
      </c>
      <c r="AR872" s="94">
        <f t="shared" si="185"/>
        <v>-3.9776356873772449E-2</v>
      </c>
      <c r="AS872" s="7">
        <f t="shared" si="190"/>
        <v>-9.9266171006709755E-3</v>
      </c>
      <c r="AU872" s="86">
        <v>2023</v>
      </c>
      <c r="AV872" s="91">
        <f t="shared" si="191"/>
        <v>1.0233850428340062E-2</v>
      </c>
      <c r="AW872" s="92">
        <f t="shared" si="192"/>
        <v>1.0384587839289645E-2</v>
      </c>
      <c r="AX872" s="93">
        <f t="shared" si="193"/>
        <v>6.3496180219040658E-3</v>
      </c>
      <c r="AY872" s="94">
        <f t="shared" si="194"/>
        <v>3.8867129556098079E-3</v>
      </c>
      <c r="AZ872" s="7">
        <f t="shared" si="195"/>
        <v>-1.5099223468507919E-3</v>
      </c>
    </row>
    <row r="873" spans="1:52" x14ac:dyDescent="0.25">
      <c r="A873" s="7">
        <v>871</v>
      </c>
      <c r="B873" s="82">
        <v>7378.71</v>
      </c>
      <c r="C873" s="43">
        <v>834.2</v>
      </c>
      <c r="D873" s="35">
        <v>412.6</v>
      </c>
      <c r="E873" s="41">
        <v>1890.2</v>
      </c>
      <c r="F873" s="36">
        <v>126.28</v>
      </c>
      <c r="G873" s="39">
        <v>163.28</v>
      </c>
      <c r="H873" s="45">
        <v>177.16</v>
      </c>
      <c r="I873" s="36">
        <v>139.88</v>
      </c>
      <c r="J873" s="36">
        <v>57.02</v>
      </c>
      <c r="K873" s="46">
        <v>145.44999999999999</v>
      </c>
      <c r="L873" s="36">
        <v>101.1</v>
      </c>
      <c r="M873" s="47">
        <v>57.08</v>
      </c>
      <c r="N873" s="33">
        <v>788</v>
      </c>
      <c r="O873" s="47">
        <v>27.86</v>
      </c>
      <c r="P873" s="33">
        <v>109.68</v>
      </c>
      <c r="Q873" s="47">
        <v>58.27</v>
      </c>
      <c r="R873" s="33">
        <v>11.96</v>
      </c>
      <c r="S873" s="33">
        <v>134.25</v>
      </c>
      <c r="T873" s="33">
        <v>54.85</v>
      </c>
      <c r="U873" s="33">
        <v>14.41</v>
      </c>
      <c r="V873" s="56">
        <v>24.27</v>
      </c>
      <c r="W873" s="38">
        <v>24.27</v>
      </c>
      <c r="X873" s="36">
        <v>11.6</v>
      </c>
      <c r="Y873" s="41">
        <v>39.4</v>
      </c>
      <c r="Z873" s="45">
        <v>86.66</v>
      </c>
      <c r="AA873" s="39">
        <v>525.9</v>
      </c>
      <c r="AB873" s="36">
        <v>211.9</v>
      </c>
      <c r="AC873" s="37">
        <v>15.25</v>
      </c>
      <c r="AD873" s="41">
        <v>27.88</v>
      </c>
      <c r="AE873" s="39">
        <v>162.80000000000001</v>
      </c>
      <c r="AG873" s="86">
        <v>2023</v>
      </c>
      <c r="AH873" s="86"/>
      <c r="AI873" s="87">
        <f t="shared" si="186"/>
        <v>283.99333333333334</v>
      </c>
      <c r="AJ873" s="88">
        <f t="shared" si="187"/>
        <v>468.2433333333334</v>
      </c>
      <c r="AK873" s="89">
        <f t="shared" si="188"/>
        <v>301.45785714285722</v>
      </c>
      <c r="AL873" s="90">
        <f t="shared" si="189"/>
        <v>221.84344827586204</v>
      </c>
      <c r="AN873" s="86">
        <v>2023</v>
      </c>
      <c r="AO873" s="91">
        <f t="shared" si="182"/>
        <v>-2.6021737599474317E-2</v>
      </c>
      <c r="AP873" s="92">
        <f t="shared" si="183"/>
        <v>-9.6281847757220072E-3</v>
      </c>
      <c r="AQ873" s="93">
        <f t="shared" si="184"/>
        <v>-1.2406377579429891E-2</v>
      </c>
      <c r="AR873" s="94">
        <f t="shared" si="185"/>
        <v>-1.2630839392799626E-2</v>
      </c>
      <c r="AS873" s="7">
        <f t="shared" si="190"/>
        <v>-2.1024000130104057E-2</v>
      </c>
      <c r="AU873" s="86">
        <v>2023</v>
      </c>
      <c r="AV873" s="91">
        <f t="shared" si="191"/>
        <v>-2.367528419508633E-2</v>
      </c>
      <c r="AW873" s="92">
        <f t="shared" si="192"/>
        <v>-5.1716688943793949E-2</v>
      </c>
      <c r="AX873" s="93">
        <f t="shared" si="193"/>
        <v>-4.5900824017452199E-2</v>
      </c>
      <c r="AY873" s="94">
        <f t="shared" si="194"/>
        <v>-3.9776356873772449E-2</v>
      </c>
      <c r="AZ873" s="7">
        <f t="shared" si="195"/>
        <v>-9.9266171006709755E-3</v>
      </c>
    </row>
    <row r="874" spans="1:52" x14ac:dyDescent="0.25">
      <c r="A874" s="7">
        <v>872</v>
      </c>
      <c r="B874" s="82">
        <v>7223.58</v>
      </c>
      <c r="C874" s="43">
        <v>817.1</v>
      </c>
      <c r="D874" s="35">
        <v>404</v>
      </c>
      <c r="E874" s="41">
        <v>1886.4</v>
      </c>
      <c r="F874" s="36">
        <v>123.8</v>
      </c>
      <c r="G874" s="39">
        <v>157.66</v>
      </c>
      <c r="H874" s="45">
        <v>175.04</v>
      </c>
      <c r="I874" s="36">
        <v>136.58000000000001</v>
      </c>
      <c r="J874" s="36">
        <v>56.86</v>
      </c>
      <c r="K874" s="46">
        <v>143.49</v>
      </c>
      <c r="L874" s="36">
        <v>100.88</v>
      </c>
      <c r="M874" s="47">
        <v>56.04</v>
      </c>
      <c r="N874" s="33">
        <v>780.5</v>
      </c>
      <c r="O874" s="47">
        <v>27.16</v>
      </c>
      <c r="P874" s="33">
        <v>108.46</v>
      </c>
      <c r="Q874" s="47">
        <v>57.52</v>
      </c>
      <c r="R874" s="33">
        <v>11.83</v>
      </c>
      <c r="S874" s="33">
        <v>133.69999999999999</v>
      </c>
      <c r="T874" s="33">
        <v>53.31</v>
      </c>
      <c r="U874" s="33">
        <v>14.25</v>
      </c>
      <c r="V874" s="56">
        <v>23.77</v>
      </c>
      <c r="W874" s="38">
        <v>23.77</v>
      </c>
      <c r="X874" s="36">
        <v>11.58</v>
      </c>
      <c r="Y874" s="41">
        <v>38.979999999999997</v>
      </c>
      <c r="Z874" s="45">
        <v>85.52</v>
      </c>
      <c r="AA874" s="39">
        <v>513.5</v>
      </c>
      <c r="AB874" s="36">
        <v>210</v>
      </c>
      <c r="AC874" s="37">
        <v>14.63</v>
      </c>
      <c r="AD874" s="41">
        <v>27.22</v>
      </c>
      <c r="AE874" s="39">
        <v>158.65</v>
      </c>
      <c r="AG874" s="86">
        <v>2023</v>
      </c>
      <c r="AH874" s="86"/>
      <c r="AI874" s="87">
        <f t="shared" si="186"/>
        <v>276.6033333333333</v>
      </c>
      <c r="AJ874" s="88">
        <f t="shared" si="187"/>
        <v>463.73500000000007</v>
      </c>
      <c r="AK874" s="89">
        <f t="shared" si="188"/>
        <v>297.7178571428571</v>
      </c>
      <c r="AL874" s="90">
        <f t="shared" si="189"/>
        <v>219.04137931034478</v>
      </c>
      <c r="AN874" s="86">
        <v>2023</v>
      </c>
      <c r="AO874" s="91">
        <f t="shared" si="182"/>
        <v>-4.5070558320579523E-3</v>
      </c>
      <c r="AP874" s="92">
        <f t="shared" si="183"/>
        <v>9.1539348981635859E-3</v>
      </c>
      <c r="AQ874" s="93">
        <f t="shared" si="184"/>
        <v>7.6102733892348092E-3</v>
      </c>
      <c r="AR874" s="94">
        <f t="shared" si="185"/>
        <v>4.6220207172320204E-3</v>
      </c>
      <c r="AS874" s="7">
        <f t="shared" si="190"/>
        <v>-3.6242417194798549E-3</v>
      </c>
      <c r="AU874" s="86">
        <v>2023</v>
      </c>
      <c r="AV874" s="91">
        <f t="shared" si="191"/>
        <v>-2.6021737599474317E-2</v>
      </c>
      <c r="AW874" s="92">
        <f t="shared" si="192"/>
        <v>-9.6281847757220072E-3</v>
      </c>
      <c r="AX874" s="93">
        <f t="shared" si="193"/>
        <v>-1.2406377579429891E-2</v>
      </c>
      <c r="AY874" s="94">
        <f t="shared" si="194"/>
        <v>-1.2630839392799626E-2</v>
      </c>
      <c r="AZ874" s="7">
        <f t="shared" si="195"/>
        <v>-2.1024000130104057E-2</v>
      </c>
    </row>
    <row r="875" spans="1:52" x14ac:dyDescent="0.25">
      <c r="A875" s="7">
        <v>873</v>
      </c>
      <c r="B875" s="82">
        <v>7197.4</v>
      </c>
      <c r="C875" s="43">
        <v>823.4</v>
      </c>
      <c r="D875" s="35">
        <v>406.65</v>
      </c>
      <c r="E875" s="41">
        <v>1914.8</v>
      </c>
      <c r="F875" s="36">
        <v>124.54</v>
      </c>
      <c r="G875" s="39">
        <v>161.22</v>
      </c>
      <c r="H875" s="45">
        <v>174.4</v>
      </c>
      <c r="I875" s="36">
        <v>137.13999999999999</v>
      </c>
      <c r="J875" s="36">
        <v>55</v>
      </c>
      <c r="K875" s="46">
        <v>143.4</v>
      </c>
      <c r="L875" s="36">
        <v>98.5</v>
      </c>
      <c r="M875" s="47">
        <v>56.18</v>
      </c>
      <c r="N875" s="33">
        <v>781.5</v>
      </c>
      <c r="O875" s="47">
        <v>26.97</v>
      </c>
      <c r="P875" s="33">
        <v>107.8</v>
      </c>
      <c r="Q875" s="47">
        <v>57.16</v>
      </c>
      <c r="R875" s="33">
        <v>11.82</v>
      </c>
      <c r="S875" s="33">
        <v>132.9</v>
      </c>
      <c r="T875" s="33">
        <v>53.44</v>
      </c>
      <c r="U875" s="33">
        <v>13.94</v>
      </c>
      <c r="V875" s="56">
        <v>23.84</v>
      </c>
      <c r="W875" s="38">
        <v>23.84</v>
      </c>
      <c r="X875" s="36">
        <v>11.44</v>
      </c>
      <c r="Y875" s="41">
        <v>39.840000000000003</v>
      </c>
      <c r="Z875" s="45">
        <v>86.54</v>
      </c>
      <c r="AA875" s="39">
        <v>510.4</v>
      </c>
      <c r="AB875" s="36">
        <v>208.8</v>
      </c>
      <c r="AC875" s="37">
        <v>14.48</v>
      </c>
      <c r="AD875" s="41">
        <v>27.17</v>
      </c>
      <c r="AE875" s="39">
        <v>154.44999999999999</v>
      </c>
      <c r="AG875" s="86">
        <v>2023</v>
      </c>
      <c r="AH875" s="86"/>
      <c r="AI875" s="87">
        <f t="shared" si="186"/>
        <v>275.35666666666663</v>
      </c>
      <c r="AJ875" s="88">
        <f t="shared" si="187"/>
        <v>467.97999999999996</v>
      </c>
      <c r="AK875" s="89">
        <f t="shared" si="188"/>
        <v>299.98357142857139</v>
      </c>
      <c r="AL875" s="90">
        <f t="shared" si="189"/>
        <v>220.05379310344827</v>
      </c>
      <c r="AN875" s="86">
        <v>2023</v>
      </c>
      <c r="AO875" s="91">
        <f t="shared" si="182"/>
        <v>1.5289261200624779E-2</v>
      </c>
      <c r="AP875" s="92">
        <f t="shared" si="183"/>
        <v>2.0755872758095147E-2</v>
      </c>
      <c r="AQ875" s="93">
        <f t="shared" si="184"/>
        <v>2.0098719691792857E-2</v>
      </c>
      <c r="AR875" s="94">
        <f t="shared" si="185"/>
        <v>1.8122528033897654E-2</v>
      </c>
      <c r="AS875" s="7">
        <f t="shared" si="190"/>
        <v>1.5338872370578216E-3</v>
      </c>
      <c r="AU875" s="86">
        <v>2023</v>
      </c>
      <c r="AV875" s="91">
        <f t="shared" si="191"/>
        <v>-4.5070558320579523E-3</v>
      </c>
      <c r="AW875" s="92">
        <f t="shared" si="192"/>
        <v>9.1539348981635859E-3</v>
      </c>
      <c r="AX875" s="93">
        <f t="shared" si="193"/>
        <v>7.6102733892348092E-3</v>
      </c>
      <c r="AY875" s="94">
        <f t="shared" si="194"/>
        <v>4.6220207172320204E-3</v>
      </c>
      <c r="AZ875" s="7">
        <f t="shared" si="195"/>
        <v>-3.6242417194798549E-3</v>
      </c>
    </row>
    <row r="876" spans="1:52" x14ac:dyDescent="0.25">
      <c r="A876" s="7">
        <v>874</v>
      </c>
      <c r="B876" s="82">
        <v>7208.44</v>
      </c>
      <c r="C876" s="43">
        <v>843.5</v>
      </c>
      <c r="D876" s="35">
        <v>411</v>
      </c>
      <c r="E876" s="41">
        <v>1959.2</v>
      </c>
      <c r="F876" s="36">
        <v>125.68</v>
      </c>
      <c r="G876" s="39">
        <v>164</v>
      </c>
      <c r="H876" s="45">
        <v>176.92</v>
      </c>
      <c r="I876" s="36">
        <v>139.06</v>
      </c>
      <c r="J876" s="36">
        <v>55.76</v>
      </c>
      <c r="K876" s="46">
        <v>144.85</v>
      </c>
      <c r="L876" s="36">
        <v>99.4</v>
      </c>
      <c r="M876" s="47">
        <v>56.31</v>
      </c>
      <c r="N876" s="33">
        <v>800</v>
      </c>
      <c r="O876" s="47">
        <v>27.1</v>
      </c>
      <c r="P876" s="33">
        <v>108.36</v>
      </c>
      <c r="Q876" s="47">
        <v>57.16</v>
      </c>
      <c r="R876" s="33">
        <v>11.91</v>
      </c>
      <c r="S876" s="33">
        <v>134.05000000000001</v>
      </c>
      <c r="T876" s="33">
        <v>53.62</v>
      </c>
      <c r="U876" s="33">
        <v>13.9</v>
      </c>
      <c r="V876" s="56">
        <v>23.84</v>
      </c>
      <c r="W876" s="38">
        <v>23.84</v>
      </c>
      <c r="X876" s="36">
        <v>11.39</v>
      </c>
      <c r="Y876" s="41">
        <v>40.72</v>
      </c>
      <c r="Z876" s="45">
        <v>88.34</v>
      </c>
      <c r="AA876" s="39">
        <v>517.70000000000005</v>
      </c>
      <c r="AB876" s="36">
        <v>210.3</v>
      </c>
      <c r="AC876" s="37">
        <v>14.76</v>
      </c>
      <c r="AD876" s="41">
        <v>27.54</v>
      </c>
      <c r="AE876" s="39">
        <v>157</v>
      </c>
      <c r="AG876" s="86">
        <v>2023</v>
      </c>
      <c r="AH876" s="86"/>
      <c r="AI876" s="87">
        <f t="shared" si="186"/>
        <v>279.56666666666666</v>
      </c>
      <c r="AJ876" s="88">
        <f t="shared" si="187"/>
        <v>477.69333333333333</v>
      </c>
      <c r="AK876" s="89">
        <f t="shared" si="188"/>
        <v>306.01285714285717</v>
      </c>
      <c r="AL876" s="90">
        <f t="shared" si="189"/>
        <v>224.04172413793103</v>
      </c>
      <c r="AN876" s="86">
        <v>2023</v>
      </c>
      <c r="AO876" s="91">
        <f t="shared" si="182"/>
        <v>-2.8615714796707565E-3</v>
      </c>
      <c r="AP876" s="92">
        <f t="shared" si="183"/>
        <v>-4.8392273983308698E-3</v>
      </c>
      <c r="AQ876" s="93">
        <f t="shared" si="184"/>
        <v>-4.3205467557385782E-3</v>
      </c>
      <c r="AR876" s="94">
        <f t="shared" si="185"/>
        <v>-3.7493016233120487E-3</v>
      </c>
      <c r="AS876" s="7">
        <f t="shared" si="190"/>
        <v>1.1607227083807325E-2</v>
      </c>
      <c r="AU876" s="86">
        <v>2023</v>
      </c>
      <c r="AV876" s="91">
        <f t="shared" si="191"/>
        <v>1.5289261200624779E-2</v>
      </c>
      <c r="AW876" s="92">
        <f t="shared" si="192"/>
        <v>2.0755872758095147E-2</v>
      </c>
      <c r="AX876" s="93">
        <f t="shared" si="193"/>
        <v>2.0098719691792857E-2</v>
      </c>
      <c r="AY876" s="94">
        <f t="shared" si="194"/>
        <v>1.8122528033897654E-2</v>
      </c>
      <c r="AZ876" s="7">
        <f t="shared" si="195"/>
        <v>1.5338872370578216E-3</v>
      </c>
    </row>
    <row r="877" spans="1:52" x14ac:dyDescent="0.25">
      <c r="A877" s="7">
        <v>875</v>
      </c>
      <c r="B877" s="82">
        <v>7292.11</v>
      </c>
      <c r="C877" s="43">
        <v>840</v>
      </c>
      <c r="D877" s="35">
        <v>408.15</v>
      </c>
      <c r="E877" s="41">
        <v>1948.2</v>
      </c>
      <c r="F877" s="36">
        <v>125.28</v>
      </c>
      <c r="G877" s="39">
        <v>164.1</v>
      </c>
      <c r="H877" s="45">
        <v>175.36</v>
      </c>
      <c r="I877" s="36">
        <v>139.18</v>
      </c>
      <c r="J877" s="36">
        <v>55.73</v>
      </c>
      <c r="K877" s="46">
        <v>145.15</v>
      </c>
      <c r="L877" s="36">
        <v>98.95</v>
      </c>
      <c r="M877" s="47">
        <v>56.1</v>
      </c>
      <c r="N877" s="33">
        <v>797</v>
      </c>
      <c r="O877" s="47">
        <v>27.25</v>
      </c>
      <c r="P877" s="33">
        <v>108.52</v>
      </c>
      <c r="Q877" s="47">
        <v>57.3</v>
      </c>
      <c r="R877" s="33">
        <v>11.93</v>
      </c>
      <c r="S877" s="33">
        <v>134.15</v>
      </c>
      <c r="T877" s="33">
        <v>53.63</v>
      </c>
      <c r="U877" s="33">
        <v>13.92</v>
      </c>
      <c r="V877" s="56">
        <v>23.7</v>
      </c>
      <c r="W877" s="38">
        <v>23.7</v>
      </c>
      <c r="X877" s="36">
        <v>11.38</v>
      </c>
      <c r="Y877" s="41">
        <v>40.32</v>
      </c>
      <c r="Z877" s="45">
        <v>88.52</v>
      </c>
      <c r="AA877" s="39">
        <v>514.70000000000005</v>
      </c>
      <c r="AB877" s="36">
        <v>210.9</v>
      </c>
      <c r="AC877" s="37">
        <v>14.76</v>
      </c>
      <c r="AD877" s="41">
        <v>27.47</v>
      </c>
      <c r="AE877" s="39">
        <v>157.5</v>
      </c>
      <c r="AG877" s="86">
        <v>2023</v>
      </c>
      <c r="AH877" s="86"/>
      <c r="AI877" s="87">
        <f t="shared" si="186"/>
        <v>278.76666666666671</v>
      </c>
      <c r="AJ877" s="88">
        <f t="shared" si="187"/>
        <v>475.38166666666666</v>
      </c>
      <c r="AK877" s="89">
        <f t="shared" si="188"/>
        <v>304.69071428571431</v>
      </c>
      <c r="AL877" s="90">
        <f t="shared" si="189"/>
        <v>223.20172413793105</v>
      </c>
      <c r="AN877" s="86">
        <v>2023</v>
      </c>
      <c r="AO877" s="91">
        <f t="shared" si="182"/>
        <v>-7.17445892622285E-3</v>
      </c>
      <c r="AP877" s="92">
        <f t="shared" si="183"/>
        <v>-1.4374414943756983E-4</v>
      </c>
      <c r="AQ877" s="93">
        <f t="shared" si="184"/>
        <v>-1.9762428879872371E-3</v>
      </c>
      <c r="AR877" s="94">
        <f t="shared" si="185"/>
        <v>-5.7455371281584936E-3</v>
      </c>
      <c r="AS877" s="7">
        <f t="shared" si="190"/>
        <v>-1.326502205808738E-2</v>
      </c>
      <c r="AU877" s="86">
        <v>2023</v>
      </c>
      <c r="AV877" s="91">
        <f t="shared" si="191"/>
        <v>-2.8615714796707565E-3</v>
      </c>
      <c r="AW877" s="92">
        <f t="shared" si="192"/>
        <v>-4.8392273983308698E-3</v>
      </c>
      <c r="AX877" s="93">
        <f t="shared" si="193"/>
        <v>-4.3205467557385782E-3</v>
      </c>
      <c r="AY877" s="94">
        <f t="shared" si="194"/>
        <v>-3.7493016233120487E-3</v>
      </c>
      <c r="AZ877" s="7">
        <f t="shared" si="195"/>
        <v>1.1607227083807325E-2</v>
      </c>
    </row>
    <row r="878" spans="1:52" x14ac:dyDescent="0.25">
      <c r="A878" s="7">
        <v>876</v>
      </c>
      <c r="B878" s="82">
        <v>7195.38</v>
      </c>
      <c r="C878" s="43">
        <v>836</v>
      </c>
      <c r="D878" s="35">
        <v>404.2</v>
      </c>
      <c r="E878" s="41">
        <v>1953.4</v>
      </c>
      <c r="F878" s="36">
        <v>124.44</v>
      </c>
      <c r="G878" s="39">
        <v>164.6</v>
      </c>
      <c r="H878" s="45">
        <v>174.98</v>
      </c>
      <c r="I878" s="36">
        <v>137.76</v>
      </c>
      <c r="J878" s="36">
        <v>53.82</v>
      </c>
      <c r="K878" s="46">
        <v>145.07</v>
      </c>
      <c r="L878" s="36">
        <v>94.31</v>
      </c>
      <c r="M878" s="47">
        <v>55.29</v>
      </c>
      <c r="N878" s="33">
        <v>793</v>
      </c>
      <c r="O878" s="47">
        <v>26.97</v>
      </c>
      <c r="P878" s="33">
        <v>107.52</v>
      </c>
      <c r="Q878" s="47">
        <v>55.72</v>
      </c>
      <c r="R878" s="33">
        <v>10.73</v>
      </c>
      <c r="S878" s="33">
        <v>132.30000000000001</v>
      </c>
      <c r="T878" s="33">
        <v>53.25</v>
      </c>
      <c r="U878" s="33">
        <v>14.06</v>
      </c>
      <c r="V878" s="56">
        <v>22.31</v>
      </c>
      <c r="W878" s="38">
        <v>22.31</v>
      </c>
      <c r="X878" s="36">
        <v>11.22</v>
      </c>
      <c r="Y878" s="41">
        <v>40.75</v>
      </c>
      <c r="Z878" s="45">
        <v>89.02</v>
      </c>
      <c r="AA878" s="39">
        <v>513.29999999999995</v>
      </c>
      <c r="AB878" s="36">
        <v>204.8</v>
      </c>
      <c r="AC878" s="37">
        <v>14.7</v>
      </c>
      <c r="AD878" s="41">
        <v>27.43</v>
      </c>
      <c r="AE878" s="39">
        <v>152.4</v>
      </c>
      <c r="AG878" s="86">
        <v>2023</v>
      </c>
      <c r="AH878" s="86"/>
      <c r="AI878" s="87">
        <f t="shared" si="186"/>
        <v>276.76666666666665</v>
      </c>
      <c r="AJ878" s="88">
        <f t="shared" si="187"/>
        <v>475.31333333333345</v>
      </c>
      <c r="AK878" s="89">
        <f t="shared" si="188"/>
        <v>304.08857142857141</v>
      </c>
      <c r="AL878" s="90">
        <f t="shared" si="189"/>
        <v>221.91931034482758</v>
      </c>
      <c r="AN878" s="86">
        <v>2023</v>
      </c>
      <c r="AO878" s="91">
        <f t="shared" si="182"/>
        <v>-9.4062387089002639E-3</v>
      </c>
      <c r="AP878" s="92">
        <f t="shared" si="183"/>
        <v>-2.1010701712554786E-2</v>
      </c>
      <c r="AQ878" s="93">
        <f t="shared" si="184"/>
        <v>-2.2239760971897383E-2</v>
      </c>
      <c r="AR878" s="94">
        <f t="shared" si="185"/>
        <v>-2.0575978221347584E-2</v>
      </c>
      <c r="AS878" s="7">
        <f t="shared" si="190"/>
        <v>-1.5534968271307386E-2</v>
      </c>
      <c r="AU878" s="86">
        <v>2023</v>
      </c>
      <c r="AV878" s="91">
        <f t="shared" si="191"/>
        <v>-7.17445892622285E-3</v>
      </c>
      <c r="AW878" s="92">
        <f t="shared" si="192"/>
        <v>-1.4374414943756983E-4</v>
      </c>
      <c r="AX878" s="93">
        <f t="shared" si="193"/>
        <v>-1.9762428879872371E-3</v>
      </c>
      <c r="AY878" s="94">
        <f t="shared" si="194"/>
        <v>-5.7455371281584936E-3</v>
      </c>
      <c r="AZ878" s="7">
        <f t="shared" si="195"/>
        <v>-1.326502205808738E-2</v>
      </c>
    </row>
    <row r="879" spans="1:52" x14ac:dyDescent="0.25">
      <c r="A879" s="7">
        <v>877</v>
      </c>
      <c r="B879" s="82">
        <v>7083.6</v>
      </c>
      <c r="C879" s="43">
        <v>813.9</v>
      </c>
      <c r="D879" s="35">
        <v>399</v>
      </c>
      <c r="E879" s="41">
        <v>1901.8</v>
      </c>
      <c r="F879" s="36">
        <v>122.54</v>
      </c>
      <c r="G879" s="39">
        <v>161.34</v>
      </c>
      <c r="H879" s="45">
        <v>168.44</v>
      </c>
      <c r="I879" s="36">
        <v>135.44</v>
      </c>
      <c r="J879" s="36">
        <v>53.08</v>
      </c>
      <c r="K879" s="46">
        <v>142.4</v>
      </c>
      <c r="L879" s="36">
        <v>94.88</v>
      </c>
      <c r="M879" s="47">
        <v>54.01</v>
      </c>
      <c r="N879" s="33">
        <v>773.5</v>
      </c>
      <c r="O879" s="47">
        <v>26.42</v>
      </c>
      <c r="P879" s="33">
        <v>106.32</v>
      </c>
      <c r="Q879" s="47">
        <v>55.34</v>
      </c>
      <c r="R879" s="33">
        <v>10.69</v>
      </c>
      <c r="S879" s="33">
        <v>130.30000000000001</v>
      </c>
      <c r="T879" s="33">
        <v>51.8</v>
      </c>
      <c r="U879" s="33">
        <v>14.04</v>
      </c>
      <c r="V879" s="56">
        <v>21.63</v>
      </c>
      <c r="W879" s="38">
        <v>21.63</v>
      </c>
      <c r="X879" s="36">
        <v>11.17</v>
      </c>
      <c r="Y879" s="41">
        <v>41.11</v>
      </c>
      <c r="Z879" s="45">
        <v>88.46</v>
      </c>
      <c r="AA879" s="39">
        <v>498.35</v>
      </c>
      <c r="AB879" s="36">
        <v>202.1</v>
      </c>
      <c r="AC879" s="37">
        <v>14.19</v>
      </c>
      <c r="AD879" s="41">
        <v>26.56</v>
      </c>
      <c r="AE879" s="39">
        <v>162.80000000000001</v>
      </c>
      <c r="AG879" s="86">
        <v>2023</v>
      </c>
      <c r="AH879" s="86"/>
      <c r="AI879" s="87">
        <f t="shared" si="186"/>
        <v>274.16333333333336</v>
      </c>
      <c r="AJ879" s="88">
        <f t="shared" si="187"/>
        <v>465.32666666666665</v>
      </c>
      <c r="AK879" s="89">
        <f t="shared" si="188"/>
        <v>297.32571428571424</v>
      </c>
      <c r="AL879" s="90">
        <f t="shared" si="189"/>
        <v>217.35310344827593</v>
      </c>
      <c r="AN879" s="86">
        <v>2023</v>
      </c>
      <c r="AO879" s="91">
        <f t="shared" si="182"/>
        <v>5.7265133922600629E-3</v>
      </c>
      <c r="AP879" s="92">
        <f t="shared" si="183"/>
        <v>4.2801472800470088E-3</v>
      </c>
      <c r="AQ879" s="93">
        <f t="shared" si="184"/>
        <v>1.376556734317539E-3</v>
      </c>
      <c r="AR879" s="94">
        <f t="shared" si="185"/>
        <v>2.2179069811712024E-3</v>
      </c>
      <c r="AS879" s="7">
        <f t="shared" si="190"/>
        <v>9.6843412953860641E-4</v>
      </c>
      <c r="AU879" s="86">
        <v>2023</v>
      </c>
      <c r="AV879" s="91">
        <f t="shared" si="191"/>
        <v>-9.4062387089002639E-3</v>
      </c>
      <c r="AW879" s="92">
        <f t="shared" si="192"/>
        <v>-2.1010701712554786E-2</v>
      </c>
      <c r="AX879" s="93">
        <f t="shared" si="193"/>
        <v>-2.2239760971897383E-2</v>
      </c>
      <c r="AY879" s="94">
        <f t="shared" si="194"/>
        <v>-2.0575978221347584E-2</v>
      </c>
      <c r="AZ879" s="7">
        <f t="shared" si="195"/>
        <v>-1.5534968271307386E-2</v>
      </c>
    </row>
    <row r="880" spans="1:52" x14ac:dyDescent="0.25">
      <c r="A880" s="7">
        <v>878</v>
      </c>
      <c r="B880" s="82">
        <v>7090.46</v>
      </c>
      <c r="C880" s="43">
        <v>805.8</v>
      </c>
      <c r="D880" s="35">
        <v>400.15</v>
      </c>
      <c r="E880" s="41">
        <v>1908.6</v>
      </c>
      <c r="F880" s="36">
        <v>125.94</v>
      </c>
      <c r="G880" s="39">
        <v>163.19999999999999</v>
      </c>
      <c r="H880" s="45">
        <v>166.6</v>
      </c>
      <c r="I880" s="36">
        <v>137.5</v>
      </c>
      <c r="J880" s="36">
        <v>53.79</v>
      </c>
      <c r="K880" s="46">
        <v>143.69</v>
      </c>
      <c r="L880" s="36">
        <v>94.21</v>
      </c>
      <c r="M880" s="47">
        <v>54.47</v>
      </c>
      <c r="N880" s="33">
        <v>771.5</v>
      </c>
      <c r="O880" s="47">
        <v>26.78</v>
      </c>
      <c r="P880" s="33">
        <v>107.02</v>
      </c>
      <c r="Q880" s="47">
        <v>55.35</v>
      </c>
      <c r="R880" s="33">
        <v>10.69</v>
      </c>
      <c r="S880" s="33">
        <v>133</v>
      </c>
      <c r="T880" s="33">
        <v>52.59</v>
      </c>
      <c r="U880" s="33">
        <v>14.09</v>
      </c>
      <c r="V880" s="56">
        <v>21.69</v>
      </c>
      <c r="W880" s="38">
        <v>21.69</v>
      </c>
      <c r="X880" s="36">
        <v>11.18</v>
      </c>
      <c r="Y880" s="41">
        <v>41.4</v>
      </c>
      <c r="Z880" s="45">
        <v>90</v>
      </c>
      <c r="AA880" s="39">
        <v>496.2</v>
      </c>
      <c r="AB880" s="36">
        <v>201.2</v>
      </c>
      <c r="AC880" s="37">
        <v>14.38</v>
      </c>
      <c r="AD880" s="41">
        <v>26.71</v>
      </c>
      <c r="AE880" s="39">
        <v>167.8</v>
      </c>
      <c r="AG880" s="86">
        <v>2023</v>
      </c>
      <c r="AH880" s="86"/>
      <c r="AI880" s="87">
        <f t="shared" si="186"/>
        <v>275.73333333333335</v>
      </c>
      <c r="AJ880" s="88">
        <f t="shared" si="187"/>
        <v>467.31833333333333</v>
      </c>
      <c r="AK880" s="89">
        <f t="shared" si="188"/>
        <v>297.73500000000001</v>
      </c>
      <c r="AL880" s="90">
        <f t="shared" si="189"/>
        <v>217.83517241379309</v>
      </c>
      <c r="AN880" s="86">
        <v>2023</v>
      </c>
      <c r="AO880" s="91">
        <f t="shared" si="182"/>
        <v>1.5498065764023133E-2</v>
      </c>
      <c r="AP880" s="92">
        <f t="shared" si="183"/>
        <v>2.2261770170939811E-2</v>
      </c>
      <c r="AQ880" s="93">
        <f t="shared" si="184"/>
        <v>2.3098200940913086E-2</v>
      </c>
      <c r="AR880" s="94">
        <f t="shared" si="185"/>
        <v>2.1805477725961867E-2</v>
      </c>
      <c r="AS880" s="7">
        <f t="shared" si="190"/>
        <v>1.25309218301775E-2</v>
      </c>
      <c r="AU880" s="86">
        <v>2023</v>
      </c>
      <c r="AV880" s="91">
        <f t="shared" si="191"/>
        <v>5.7265133922600629E-3</v>
      </c>
      <c r="AW880" s="92">
        <f t="shared" si="192"/>
        <v>4.2801472800470088E-3</v>
      </c>
      <c r="AX880" s="93">
        <f t="shared" si="193"/>
        <v>1.376556734317539E-3</v>
      </c>
      <c r="AY880" s="94">
        <f t="shared" si="194"/>
        <v>2.2179069811712024E-3</v>
      </c>
      <c r="AZ880" s="7">
        <f t="shared" si="195"/>
        <v>9.6843412953860641E-4</v>
      </c>
    </row>
    <row r="881" spans="1:52" x14ac:dyDescent="0.25">
      <c r="A881" s="7">
        <v>879</v>
      </c>
      <c r="B881" s="82">
        <v>7179.31</v>
      </c>
      <c r="C881" s="43">
        <v>830.9</v>
      </c>
      <c r="D881" s="35">
        <v>407.8</v>
      </c>
      <c r="E881" s="41">
        <v>1957.2</v>
      </c>
      <c r="F881" s="36">
        <v>128.38</v>
      </c>
      <c r="G881" s="39">
        <v>165.62</v>
      </c>
      <c r="H881" s="45">
        <v>171.32</v>
      </c>
      <c r="I881" s="36">
        <v>139.04</v>
      </c>
      <c r="J881" s="36">
        <v>55.18</v>
      </c>
      <c r="K881" s="46">
        <v>144.88999999999999</v>
      </c>
      <c r="L881" s="36">
        <v>94.98</v>
      </c>
      <c r="M881" s="47">
        <v>56.48</v>
      </c>
      <c r="N881" s="33">
        <v>792</v>
      </c>
      <c r="O881" s="47">
        <v>27.26</v>
      </c>
      <c r="P881" s="33">
        <v>107.58</v>
      </c>
      <c r="Q881" s="47">
        <v>56.06</v>
      </c>
      <c r="R881" s="33">
        <v>10.95</v>
      </c>
      <c r="S881" s="33">
        <v>133</v>
      </c>
      <c r="T881" s="33">
        <v>54.67</v>
      </c>
      <c r="U881" s="33">
        <v>14.1</v>
      </c>
      <c r="V881" s="56">
        <v>22.61</v>
      </c>
      <c r="W881" s="38">
        <v>22.61</v>
      </c>
      <c r="X881" s="36">
        <v>11.03</v>
      </c>
      <c r="Y881" s="41">
        <v>41.68</v>
      </c>
      <c r="Z881" s="45">
        <v>88.72</v>
      </c>
      <c r="AA881" s="39">
        <v>506.7</v>
      </c>
      <c r="AB881" s="36">
        <v>204.3</v>
      </c>
      <c r="AC881" s="37">
        <v>14.78</v>
      </c>
      <c r="AD881" s="41">
        <v>27.43</v>
      </c>
      <c r="AE881" s="39">
        <v>167.7</v>
      </c>
      <c r="AG881" s="86">
        <v>2023</v>
      </c>
      <c r="AH881" s="86"/>
      <c r="AI881" s="87">
        <f t="shared" si="186"/>
        <v>280.00666666666666</v>
      </c>
      <c r="AJ881" s="88">
        <f t="shared" si="187"/>
        <v>477.72166666666664</v>
      </c>
      <c r="AK881" s="89">
        <f t="shared" si="188"/>
        <v>304.61214285714277</v>
      </c>
      <c r="AL881" s="90">
        <f t="shared" si="189"/>
        <v>222.58517241379312</v>
      </c>
      <c r="AN881" s="86">
        <v>2023</v>
      </c>
      <c r="AO881" s="91">
        <f t="shared" si="182"/>
        <v>-8.8926454132044804E-3</v>
      </c>
      <c r="AP881" s="92">
        <f t="shared" si="183"/>
        <v>-1.6142593490630713E-2</v>
      </c>
      <c r="AQ881" s="93">
        <f t="shared" si="184"/>
        <v>-1.6266587252641886E-2</v>
      </c>
      <c r="AR881" s="94">
        <f t="shared" si="185"/>
        <v>-1.4946622524969363E-2</v>
      </c>
      <c r="AS881" s="7">
        <f t="shared" si="190"/>
        <v>1.9584054735064358E-3</v>
      </c>
      <c r="AU881" s="86">
        <v>2023</v>
      </c>
      <c r="AV881" s="91">
        <f t="shared" si="191"/>
        <v>1.5498065764023133E-2</v>
      </c>
      <c r="AW881" s="92">
        <f t="shared" si="192"/>
        <v>2.2261770170939811E-2</v>
      </c>
      <c r="AX881" s="93">
        <f t="shared" si="193"/>
        <v>2.3098200940913086E-2</v>
      </c>
      <c r="AY881" s="94">
        <f t="shared" si="194"/>
        <v>2.1805477725961867E-2</v>
      </c>
      <c r="AZ881" s="7">
        <f t="shared" si="195"/>
        <v>1.25309218301775E-2</v>
      </c>
    </row>
    <row r="882" spans="1:52" x14ac:dyDescent="0.25">
      <c r="A882" s="7">
        <v>880</v>
      </c>
      <c r="B882" s="82">
        <v>7193.37</v>
      </c>
      <c r="C882" s="43">
        <v>814</v>
      </c>
      <c r="D882" s="35">
        <v>405.05</v>
      </c>
      <c r="E882" s="41">
        <v>1918.8</v>
      </c>
      <c r="F882" s="36">
        <v>126.72</v>
      </c>
      <c r="G882" s="39">
        <v>164</v>
      </c>
      <c r="H882" s="45">
        <v>167.22</v>
      </c>
      <c r="I882" s="36">
        <v>137.24</v>
      </c>
      <c r="J882" s="36">
        <v>54.85</v>
      </c>
      <c r="K882" s="46">
        <v>143.85</v>
      </c>
      <c r="L882" s="36">
        <v>95.33</v>
      </c>
      <c r="M882" s="47">
        <v>55.92</v>
      </c>
      <c r="N882" s="33">
        <v>778.5</v>
      </c>
      <c r="O882" s="47">
        <v>27.18</v>
      </c>
      <c r="P882" s="33">
        <v>106.94</v>
      </c>
      <c r="Q882" s="47">
        <v>55.95</v>
      </c>
      <c r="R882" s="33">
        <v>10.83</v>
      </c>
      <c r="S882" s="33">
        <v>132.05000000000001</v>
      </c>
      <c r="T882" s="33">
        <v>54.42</v>
      </c>
      <c r="U882" s="33">
        <v>14.08</v>
      </c>
      <c r="V882" s="56">
        <v>22.48</v>
      </c>
      <c r="W882" s="38">
        <v>22.48</v>
      </c>
      <c r="X882" s="36">
        <v>10.8</v>
      </c>
      <c r="Y882" s="41">
        <v>41.43</v>
      </c>
      <c r="Z882" s="45">
        <v>88.54</v>
      </c>
      <c r="AA882" s="39">
        <v>501.9</v>
      </c>
      <c r="AB882" s="36">
        <v>199.2</v>
      </c>
      <c r="AC882" s="37">
        <v>14.8</v>
      </c>
      <c r="AD882" s="41">
        <v>27.28</v>
      </c>
      <c r="AE882" s="39">
        <v>166.65</v>
      </c>
      <c r="AG882" s="86">
        <v>2023</v>
      </c>
      <c r="AH882" s="86"/>
      <c r="AI882" s="87">
        <f t="shared" si="186"/>
        <v>277.51666666666665</v>
      </c>
      <c r="AJ882" s="88">
        <f t="shared" si="187"/>
        <v>470.01000000000005</v>
      </c>
      <c r="AK882" s="89">
        <f t="shared" si="188"/>
        <v>299.65714285714284</v>
      </c>
      <c r="AL882" s="90">
        <f t="shared" si="189"/>
        <v>219.25827586206893</v>
      </c>
      <c r="AN882" s="86">
        <v>2023</v>
      </c>
      <c r="AO882" s="91">
        <f t="shared" si="182"/>
        <v>1.2011290613165462E-5</v>
      </c>
      <c r="AP882" s="92">
        <f t="shared" si="183"/>
        <v>-1.3935873704815419E-3</v>
      </c>
      <c r="AQ882" s="93">
        <f t="shared" si="184"/>
        <v>-9.7730739893192868E-4</v>
      </c>
      <c r="AR882" s="94">
        <f t="shared" si="185"/>
        <v>-1.2581603493908968E-3</v>
      </c>
      <c r="AS882" s="7">
        <f t="shared" si="190"/>
        <v>-2.4703303180567005E-3</v>
      </c>
      <c r="AU882" s="86">
        <v>2023</v>
      </c>
      <c r="AV882" s="91">
        <f t="shared" si="191"/>
        <v>-8.8926454132044804E-3</v>
      </c>
      <c r="AW882" s="92">
        <f t="shared" si="192"/>
        <v>-1.6142593490630713E-2</v>
      </c>
      <c r="AX882" s="93">
        <f t="shared" si="193"/>
        <v>-1.6266587252641886E-2</v>
      </c>
      <c r="AY882" s="94">
        <f t="shared" si="194"/>
        <v>-1.4946622524969363E-2</v>
      </c>
      <c r="AZ882" s="7">
        <f t="shared" si="195"/>
        <v>1.9584054735064358E-3</v>
      </c>
    </row>
    <row r="883" spans="1:52" x14ac:dyDescent="0.25">
      <c r="A883" s="7">
        <v>881</v>
      </c>
      <c r="B883" s="82">
        <v>7175.6</v>
      </c>
      <c r="C883" s="43">
        <v>812.3</v>
      </c>
      <c r="D883" s="35">
        <v>403.4</v>
      </c>
      <c r="E883" s="41">
        <v>1914.8</v>
      </c>
      <c r="F883" s="36">
        <v>127.44</v>
      </c>
      <c r="G883" s="39">
        <v>164.16</v>
      </c>
      <c r="H883" s="45">
        <v>167.76</v>
      </c>
      <c r="I883" s="36">
        <v>136.94</v>
      </c>
      <c r="J883" s="36">
        <v>54.34</v>
      </c>
      <c r="K883" s="46">
        <v>143.44</v>
      </c>
      <c r="L883" s="36">
        <v>96.37</v>
      </c>
      <c r="M883" s="47">
        <v>56.47</v>
      </c>
      <c r="N883" s="33">
        <v>774</v>
      </c>
      <c r="O883" s="47">
        <v>27.26</v>
      </c>
      <c r="P883" s="33">
        <v>106.96</v>
      </c>
      <c r="Q883" s="47">
        <v>56.17</v>
      </c>
      <c r="R883" s="33">
        <v>10.85</v>
      </c>
      <c r="S883" s="33">
        <v>131.25</v>
      </c>
      <c r="T883" s="33">
        <v>55.08</v>
      </c>
      <c r="U883" s="33">
        <v>14.12</v>
      </c>
      <c r="V883" s="56">
        <v>22.61</v>
      </c>
      <c r="W883" s="38">
        <v>22.61</v>
      </c>
      <c r="X883" s="36">
        <v>10.69</v>
      </c>
      <c r="Y883" s="41">
        <v>41.51</v>
      </c>
      <c r="Z883" s="45">
        <v>88.96</v>
      </c>
      <c r="AA883" s="39">
        <v>501.9</v>
      </c>
      <c r="AB883" s="36">
        <v>200.6</v>
      </c>
      <c r="AC883" s="37">
        <v>14.74</v>
      </c>
      <c r="AD883" s="41">
        <v>27.26</v>
      </c>
      <c r="AE883" s="39">
        <v>166.5</v>
      </c>
      <c r="AG883" s="86">
        <v>2023</v>
      </c>
      <c r="AH883" s="86"/>
      <c r="AI883" s="87">
        <f t="shared" si="186"/>
        <v>277.52</v>
      </c>
      <c r="AJ883" s="88">
        <f t="shared" si="187"/>
        <v>469.35500000000002</v>
      </c>
      <c r="AK883" s="89">
        <f t="shared" si="188"/>
        <v>299.36428571428576</v>
      </c>
      <c r="AL883" s="90">
        <f t="shared" si="189"/>
        <v>218.98241379310346</v>
      </c>
      <c r="AN883" s="86">
        <v>2023</v>
      </c>
      <c r="AO883" s="91">
        <f t="shared" si="182"/>
        <v>7.0385317574710865E-3</v>
      </c>
      <c r="AP883" s="92">
        <f t="shared" si="183"/>
        <v>-6.359791628937371E-3</v>
      </c>
      <c r="AQ883" s="93">
        <f t="shared" si="184"/>
        <v>-4.4355897019876332E-3</v>
      </c>
      <c r="AR883" s="94">
        <f t="shared" si="185"/>
        <v>-4.5398071644864096E-3</v>
      </c>
      <c r="AS883" s="7">
        <f t="shared" si="190"/>
        <v>-6.4942304476291375E-4</v>
      </c>
      <c r="AU883" s="86">
        <v>2023</v>
      </c>
      <c r="AV883" s="91">
        <f t="shared" si="191"/>
        <v>1.2011290613165462E-5</v>
      </c>
      <c r="AW883" s="92">
        <f t="shared" si="192"/>
        <v>-1.3935873704815419E-3</v>
      </c>
      <c r="AX883" s="93">
        <f t="shared" si="193"/>
        <v>-9.7730739893192868E-4</v>
      </c>
      <c r="AY883" s="94">
        <f t="shared" si="194"/>
        <v>-1.2581603493908968E-3</v>
      </c>
      <c r="AZ883" s="7">
        <f t="shared" si="195"/>
        <v>-2.4703303180567005E-3</v>
      </c>
    </row>
    <row r="884" spans="1:52" x14ac:dyDescent="0.25">
      <c r="A884" s="7">
        <v>882</v>
      </c>
      <c r="B884" s="82">
        <v>7170.94</v>
      </c>
      <c r="C884" s="43">
        <v>812.7</v>
      </c>
      <c r="D884" s="35">
        <v>400.45</v>
      </c>
      <c r="E884" s="41">
        <v>1891.4</v>
      </c>
      <c r="F884" s="36">
        <v>126.44</v>
      </c>
      <c r="G884" s="39">
        <v>163.82</v>
      </c>
      <c r="H884" s="45">
        <v>167.78</v>
      </c>
      <c r="I884" s="36">
        <v>135.36000000000001</v>
      </c>
      <c r="J884" s="36">
        <v>54.79</v>
      </c>
      <c r="K884" s="46">
        <v>142.63999999999999</v>
      </c>
      <c r="L884" s="36">
        <v>94.95</v>
      </c>
      <c r="M884" s="47">
        <v>56.76</v>
      </c>
      <c r="N884" s="33">
        <v>771.5</v>
      </c>
      <c r="O884" s="47">
        <v>27.15</v>
      </c>
      <c r="P884" s="33">
        <v>107.68</v>
      </c>
      <c r="Q884" s="47">
        <v>55.31</v>
      </c>
      <c r="R884" s="33">
        <v>10.85</v>
      </c>
      <c r="S884" s="33">
        <v>128.69999999999999</v>
      </c>
      <c r="T884" s="33">
        <v>56.05</v>
      </c>
      <c r="U884" s="33">
        <v>14.13</v>
      </c>
      <c r="V884" s="56">
        <v>22.61</v>
      </c>
      <c r="W884" s="38">
        <v>22.61</v>
      </c>
      <c r="X884" s="36">
        <v>10.69</v>
      </c>
      <c r="Y884" s="41">
        <v>41.22</v>
      </c>
      <c r="Z884" s="45">
        <v>89.34</v>
      </c>
      <c r="AA884" s="39">
        <v>504.8</v>
      </c>
      <c r="AB884" s="36">
        <v>200</v>
      </c>
      <c r="AC884" s="37">
        <v>14.95</v>
      </c>
      <c r="AD884" s="41">
        <v>27.18</v>
      </c>
      <c r="AE884" s="39">
        <v>169.8</v>
      </c>
      <c r="AG884" s="86">
        <v>2023</v>
      </c>
      <c r="AH884" s="86"/>
      <c r="AI884" s="87">
        <f t="shared" si="186"/>
        <v>279.47333333333336</v>
      </c>
      <c r="AJ884" s="88">
        <f t="shared" si="187"/>
        <v>466.37000000000012</v>
      </c>
      <c r="AK884" s="89">
        <f t="shared" si="188"/>
        <v>298.03642857142859</v>
      </c>
      <c r="AL884" s="90">
        <f t="shared" si="189"/>
        <v>217.988275862069</v>
      </c>
      <c r="AN884" s="86">
        <v>2023</v>
      </c>
      <c r="AO884" s="91">
        <f t="shared" si="182"/>
        <v>-3.3873237756732602E-3</v>
      </c>
      <c r="AP884" s="92">
        <f t="shared" si="183"/>
        <v>3.3449835967148149E-3</v>
      </c>
      <c r="AQ884" s="93">
        <f t="shared" si="184"/>
        <v>3.5829752355296222E-3</v>
      </c>
      <c r="AR884" s="94">
        <f t="shared" si="185"/>
        <v>3.4706074037513701E-3</v>
      </c>
      <c r="AS884" s="7">
        <f t="shared" si="190"/>
        <v>1.847735443331E-3</v>
      </c>
      <c r="AU884" s="86">
        <v>2023</v>
      </c>
      <c r="AV884" s="91">
        <f t="shared" si="191"/>
        <v>7.0385317574710865E-3</v>
      </c>
      <c r="AW884" s="92">
        <f t="shared" si="192"/>
        <v>-6.359791628937371E-3</v>
      </c>
      <c r="AX884" s="93">
        <f t="shared" si="193"/>
        <v>-4.4355897019876332E-3</v>
      </c>
      <c r="AY884" s="94">
        <f t="shared" si="194"/>
        <v>-4.5398071644864096E-3</v>
      </c>
      <c r="AZ884" s="7">
        <f t="shared" si="195"/>
        <v>-6.4942304476291375E-4</v>
      </c>
    </row>
    <row r="885" spans="1:52" x14ac:dyDescent="0.25">
      <c r="A885" s="7">
        <v>883</v>
      </c>
      <c r="B885" s="82">
        <v>7184.19</v>
      </c>
      <c r="C885" s="43">
        <v>818</v>
      </c>
      <c r="D885" s="35">
        <v>402.35</v>
      </c>
      <c r="E885" s="41">
        <v>1903.2</v>
      </c>
      <c r="F885" s="36">
        <v>126.54</v>
      </c>
      <c r="G885" s="39">
        <v>163.98</v>
      </c>
      <c r="H885" s="45">
        <v>168.36</v>
      </c>
      <c r="I885" s="36">
        <v>135.44</v>
      </c>
      <c r="J885" s="36">
        <v>55.03</v>
      </c>
      <c r="K885" s="46">
        <v>142.44999999999999</v>
      </c>
      <c r="L885" s="36">
        <v>95.44</v>
      </c>
      <c r="M885" s="47">
        <v>57.01</v>
      </c>
      <c r="N885" s="33">
        <v>775</v>
      </c>
      <c r="O885" s="47">
        <v>27.06</v>
      </c>
      <c r="P885" s="33">
        <v>107.22</v>
      </c>
      <c r="Q885" s="47">
        <v>54.68</v>
      </c>
      <c r="R885" s="33">
        <v>10.93</v>
      </c>
      <c r="S885" s="33">
        <v>129.5</v>
      </c>
      <c r="T885" s="33">
        <v>56.35</v>
      </c>
      <c r="U885" s="33">
        <v>14.18</v>
      </c>
      <c r="V885" s="56">
        <v>22.88</v>
      </c>
      <c r="W885" s="38">
        <v>22.88</v>
      </c>
      <c r="X885" s="36">
        <v>10.6</v>
      </c>
      <c r="Y885" s="41">
        <v>41.21</v>
      </c>
      <c r="Z885" s="45">
        <v>89.44</v>
      </c>
      <c r="AA885" s="39">
        <v>502.5</v>
      </c>
      <c r="AB885" s="36">
        <v>199.5</v>
      </c>
      <c r="AC885" s="37">
        <v>15.18</v>
      </c>
      <c r="AD885" s="41">
        <v>27.59</v>
      </c>
      <c r="AE885" s="39">
        <v>169.1</v>
      </c>
      <c r="AG885" s="86">
        <v>2023</v>
      </c>
      <c r="AH885" s="86"/>
      <c r="AI885" s="87">
        <f t="shared" si="186"/>
        <v>278.5266666666667</v>
      </c>
      <c r="AJ885" s="88">
        <f t="shared" si="187"/>
        <v>467.93</v>
      </c>
      <c r="AK885" s="89">
        <f t="shared" si="188"/>
        <v>299.10428571428571</v>
      </c>
      <c r="AL885" s="90">
        <f t="shared" si="189"/>
        <v>218.7448275862069</v>
      </c>
      <c r="AN885" s="86">
        <v>2023</v>
      </c>
      <c r="AO885" s="91">
        <f t="shared" si="182"/>
        <v>1.7472893080254022E-3</v>
      </c>
      <c r="AP885" s="92">
        <f t="shared" si="183"/>
        <v>4.8262204460781007E-3</v>
      </c>
      <c r="AQ885" s="93">
        <f t="shared" si="184"/>
        <v>3.0734621942657102E-3</v>
      </c>
      <c r="AR885" s="94">
        <f t="shared" si="185"/>
        <v>2.9447001702503769E-3</v>
      </c>
      <c r="AS885" s="7">
        <f t="shared" si="190"/>
        <v>1.4893815447539926E-4</v>
      </c>
      <c r="AU885" s="86">
        <v>2023</v>
      </c>
      <c r="AV885" s="91">
        <f t="shared" si="191"/>
        <v>-3.3873237756732602E-3</v>
      </c>
      <c r="AW885" s="92">
        <f t="shared" si="192"/>
        <v>3.3449835967148149E-3</v>
      </c>
      <c r="AX885" s="93">
        <f t="shared" si="193"/>
        <v>3.5829752355296222E-3</v>
      </c>
      <c r="AY885" s="94">
        <f t="shared" si="194"/>
        <v>3.4706074037513701E-3</v>
      </c>
      <c r="AZ885" s="7">
        <f t="shared" si="195"/>
        <v>1.847735443331E-3</v>
      </c>
    </row>
    <row r="886" spans="1:52" x14ac:dyDescent="0.25">
      <c r="A886" s="7">
        <v>884</v>
      </c>
      <c r="B886" s="82">
        <v>7185.26</v>
      </c>
      <c r="C886" s="43">
        <v>820</v>
      </c>
      <c r="D886" s="35">
        <v>402.2</v>
      </c>
      <c r="E886" s="41">
        <v>1916.4</v>
      </c>
      <c r="F886" s="36">
        <v>128.41999999999999</v>
      </c>
      <c r="G886" s="39">
        <v>163.94</v>
      </c>
      <c r="H886" s="45">
        <v>167.82</v>
      </c>
      <c r="I886" s="36">
        <v>136.63999999999999</v>
      </c>
      <c r="J886" s="36">
        <v>54.95</v>
      </c>
      <c r="K886" s="46">
        <v>142.36000000000001</v>
      </c>
      <c r="L886" s="36">
        <v>95.4</v>
      </c>
      <c r="M886" s="47">
        <v>56.07</v>
      </c>
      <c r="N886" s="33">
        <v>778.5</v>
      </c>
      <c r="O886" s="47">
        <v>26.52</v>
      </c>
      <c r="P886" s="33">
        <v>106.7</v>
      </c>
      <c r="Q886" s="47">
        <v>53.62</v>
      </c>
      <c r="R886" s="33">
        <v>10.83</v>
      </c>
      <c r="S886" s="33">
        <v>130.44999999999999</v>
      </c>
      <c r="T886" s="33">
        <v>55.82</v>
      </c>
      <c r="U886" s="33">
        <v>14.23</v>
      </c>
      <c r="V886" s="56">
        <v>23.33</v>
      </c>
      <c r="W886" s="38">
        <v>23.33</v>
      </c>
      <c r="X886" s="36">
        <v>10.53</v>
      </c>
      <c r="Y886" s="41">
        <v>40.17</v>
      </c>
      <c r="Z886" s="45">
        <v>89.48</v>
      </c>
      <c r="AA886" s="39">
        <v>504.7</v>
      </c>
      <c r="AB886" s="36">
        <v>198.9</v>
      </c>
      <c r="AC886" s="37">
        <v>15.05</v>
      </c>
      <c r="AD886" s="41">
        <v>27.52</v>
      </c>
      <c r="AE886" s="39">
        <v>168.4</v>
      </c>
      <c r="AG886" s="86">
        <v>2023</v>
      </c>
      <c r="AH886" s="86"/>
      <c r="AI886" s="87">
        <f t="shared" si="186"/>
        <v>279.01333333333332</v>
      </c>
      <c r="AJ886" s="88">
        <f t="shared" si="187"/>
        <v>470.18833333333333</v>
      </c>
      <c r="AK886" s="89">
        <f t="shared" si="188"/>
        <v>300.02357142857142</v>
      </c>
      <c r="AL886" s="90">
        <f t="shared" si="189"/>
        <v>219.38896551724139</v>
      </c>
      <c r="AN886" s="86">
        <v>2023</v>
      </c>
      <c r="AO886" s="91">
        <f t="shared" si="182"/>
        <v>1.2532256522985771E-2</v>
      </c>
      <c r="AP886" s="92">
        <f t="shared" si="183"/>
        <v>2.4337765363524534E-2</v>
      </c>
      <c r="AQ886" s="93">
        <f t="shared" si="184"/>
        <v>2.0098420838362798E-2</v>
      </c>
      <c r="AR886" s="94">
        <f t="shared" si="185"/>
        <v>1.6060280276881791E-2</v>
      </c>
      <c r="AS886" s="7">
        <f t="shared" si="190"/>
        <v>7.3191505944113569E-3</v>
      </c>
      <c r="AU886" s="86">
        <v>2023</v>
      </c>
      <c r="AV886" s="91">
        <f t="shared" si="191"/>
        <v>1.7472893080254022E-3</v>
      </c>
      <c r="AW886" s="92">
        <f t="shared" si="192"/>
        <v>4.8262204460781007E-3</v>
      </c>
      <c r="AX886" s="93">
        <f t="shared" si="193"/>
        <v>3.0734621942657102E-3</v>
      </c>
      <c r="AY886" s="94">
        <f t="shared" si="194"/>
        <v>2.9447001702503769E-3</v>
      </c>
      <c r="AZ886" s="7">
        <f t="shared" si="195"/>
        <v>1.4893815447539926E-4</v>
      </c>
    </row>
    <row r="887" spans="1:52" x14ac:dyDescent="0.25">
      <c r="A887" s="7">
        <v>885</v>
      </c>
      <c r="B887" s="82">
        <v>7237.85</v>
      </c>
      <c r="C887" s="43">
        <v>834.8</v>
      </c>
      <c r="D887" s="35">
        <v>404.4</v>
      </c>
      <c r="E887" s="41">
        <v>1974</v>
      </c>
      <c r="F887" s="36">
        <v>129.44</v>
      </c>
      <c r="G887" s="39">
        <v>164.18</v>
      </c>
      <c r="H887" s="45">
        <v>165.8</v>
      </c>
      <c r="I887" s="36">
        <v>138.5</v>
      </c>
      <c r="J887" s="36">
        <v>53.95</v>
      </c>
      <c r="K887" s="46">
        <v>143.6</v>
      </c>
      <c r="L887" s="36">
        <v>95.02</v>
      </c>
      <c r="M887" s="47">
        <v>56.43</v>
      </c>
      <c r="N887" s="33">
        <v>790.5</v>
      </c>
      <c r="O887" s="47">
        <v>26.23</v>
      </c>
      <c r="P887" s="33">
        <v>107.16</v>
      </c>
      <c r="Q887" s="47">
        <v>53.81</v>
      </c>
      <c r="R887" s="33">
        <v>10.79</v>
      </c>
      <c r="S887" s="33">
        <v>131.4</v>
      </c>
      <c r="T887" s="33">
        <v>54.96</v>
      </c>
      <c r="U887" s="33">
        <v>14.11</v>
      </c>
      <c r="V887" s="56">
        <v>23.31</v>
      </c>
      <c r="W887" s="38">
        <v>23.31</v>
      </c>
      <c r="X887" s="36">
        <v>10.39</v>
      </c>
      <c r="Y887" s="41">
        <v>40.76</v>
      </c>
      <c r="Z887" s="45">
        <v>90.98</v>
      </c>
      <c r="AA887" s="39">
        <v>509.7</v>
      </c>
      <c r="AB887" s="36">
        <v>200.5</v>
      </c>
      <c r="AC887" s="37">
        <v>15.28</v>
      </c>
      <c r="AD887" s="41">
        <v>27.5</v>
      </c>
      <c r="AE887" s="39">
        <v>173.65</v>
      </c>
      <c r="AG887" s="86">
        <v>2023</v>
      </c>
      <c r="AH887" s="86"/>
      <c r="AI887" s="87">
        <f t="shared" si="186"/>
        <v>282.51</v>
      </c>
      <c r="AJ887" s="88">
        <f t="shared" si="187"/>
        <v>481.63166666666666</v>
      </c>
      <c r="AK887" s="89">
        <f t="shared" si="188"/>
        <v>306.05357142857144</v>
      </c>
      <c r="AL887" s="90">
        <f t="shared" si="189"/>
        <v>222.91241379310344</v>
      </c>
      <c r="AN887" s="86">
        <v>2023</v>
      </c>
      <c r="AO887" s="91">
        <f t="shared" si="182"/>
        <v>1.0099937465340329E-2</v>
      </c>
      <c r="AP887" s="92">
        <f t="shared" si="183"/>
        <v>5.9416082137455431E-3</v>
      </c>
      <c r="AQ887" s="93">
        <f t="shared" si="184"/>
        <v>6.7845265184665864E-3</v>
      </c>
      <c r="AR887" s="94">
        <f t="shared" si="185"/>
        <v>6.7894302076275141E-3</v>
      </c>
      <c r="AS887" s="7">
        <f t="shared" si="190"/>
        <v>9.0772812368309773E-4</v>
      </c>
      <c r="AU887" s="86">
        <v>2023</v>
      </c>
      <c r="AV887" s="91">
        <f t="shared" si="191"/>
        <v>1.2532256522985771E-2</v>
      </c>
      <c r="AW887" s="92">
        <f t="shared" si="192"/>
        <v>2.4337765363524534E-2</v>
      </c>
      <c r="AX887" s="93">
        <f t="shared" si="193"/>
        <v>2.0098420838362798E-2</v>
      </c>
      <c r="AY887" s="94">
        <f t="shared" si="194"/>
        <v>1.6060280276881791E-2</v>
      </c>
      <c r="AZ887" s="7">
        <f t="shared" si="195"/>
        <v>7.3191505944113569E-3</v>
      </c>
    </row>
    <row r="888" spans="1:52" x14ac:dyDescent="0.25">
      <c r="A888" s="7">
        <v>886</v>
      </c>
      <c r="B888" s="82">
        <v>7244.42</v>
      </c>
      <c r="C888" s="43">
        <v>841.9</v>
      </c>
      <c r="D888" s="35">
        <v>406.35</v>
      </c>
      <c r="E888" s="41">
        <v>1981.8</v>
      </c>
      <c r="F888" s="36">
        <v>130.04</v>
      </c>
      <c r="G888" s="39">
        <v>166.24</v>
      </c>
      <c r="H888" s="45">
        <v>167.5</v>
      </c>
      <c r="I888" s="36">
        <v>139.28</v>
      </c>
      <c r="J888" s="36">
        <v>54.16</v>
      </c>
      <c r="K888" s="46">
        <v>144.41999999999999</v>
      </c>
      <c r="L888" s="36">
        <v>93.93</v>
      </c>
      <c r="M888" s="47">
        <v>56.68</v>
      </c>
      <c r="N888" s="33">
        <v>798</v>
      </c>
      <c r="O888" s="47">
        <v>26.38</v>
      </c>
      <c r="P888" s="33">
        <v>106.74</v>
      </c>
      <c r="Q888" s="47">
        <v>53.84</v>
      </c>
      <c r="R888" s="33">
        <v>10.85</v>
      </c>
      <c r="S888" s="33">
        <v>133.35</v>
      </c>
      <c r="T888" s="33">
        <v>56.67</v>
      </c>
      <c r="U888" s="33">
        <v>14.16</v>
      </c>
      <c r="V888" s="56">
        <v>23.26</v>
      </c>
      <c r="W888" s="38">
        <v>23.26</v>
      </c>
      <c r="X888" s="36">
        <v>10.29</v>
      </c>
      <c r="Y888" s="41">
        <v>41.17</v>
      </c>
      <c r="Z888" s="45">
        <v>92.88</v>
      </c>
      <c r="AA888" s="39">
        <v>514.9</v>
      </c>
      <c r="AB888" s="36">
        <v>201.9</v>
      </c>
      <c r="AC888" s="37">
        <v>15.55</v>
      </c>
      <c r="AD888" s="41">
        <v>27.9</v>
      </c>
      <c r="AE888" s="39">
        <v>174.95</v>
      </c>
      <c r="AG888" s="86">
        <v>2023</v>
      </c>
      <c r="AH888" s="86"/>
      <c r="AI888" s="87">
        <f t="shared" si="186"/>
        <v>285.36333333333329</v>
      </c>
      <c r="AJ888" s="88">
        <f t="shared" si="187"/>
        <v>484.49333333333328</v>
      </c>
      <c r="AK888" s="89">
        <f t="shared" si="188"/>
        <v>308.13</v>
      </c>
      <c r="AL888" s="90">
        <f t="shared" si="189"/>
        <v>224.4258620689655</v>
      </c>
      <c r="AN888" s="86">
        <v>2023</v>
      </c>
      <c r="AO888" s="91">
        <f t="shared" si="182"/>
        <v>1.2171617470125892E-2</v>
      </c>
      <c r="AP888" s="92">
        <f t="shared" si="183"/>
        <v>4.816027740321271E-4</v>
      </c>
      <c r="AQ888" s="93">
        <f t="shared" si="184"/>
        <v>2.5986248846729108E-3</v>
      </c>
      <c r="AR888" s="94">
        <f t="shared" si="185"/>
        <v>3.5538961487938002E-3</v>
      </c>
      <c r="AS888" s="7">
        <f t="shared" si="190"/>
        <v>6.0791616168029963E-3</v>
      </c>
      <c r="AU888" s="86">
        <v>2023</v>
      </c>
      <c r="AV888" s="91">
        <f t="shared" si="191"/>
        <v>1.0099937465340329E-2</v>
      </c>
      <c r="AW888" s="92">
        <f t="shared" si="192"/>
        <v>5.9416082137455431E-3</v>
      </c>
      <c r="AX888" s="93">
        <f t="shared" si="193"/>
        <v>6.7845265184665864E-3</v>
      </c>
      <c r="AY888" s="94">
        <f t="shared" si="194"/>
        <v>6.7894302076275141E-3</v>
      </c>
      <c r="AZ888" s="7">
        <f t="shared" si="195"/>
        <v>9.0772812368309773E-4</v>
      </c>
    </row>
    <row r="889" spans="1:52" x14ac:dyDescent="0.25">
      <c r="A889" s="7">
        <v>887</v>
      </c>
      <c r="B889" s="82">
        <v>7288.46</v>
      </c>
      <c r="C889" s="43">
        <v>850</v>
      </c>
      <c r="D889" s="35">
        <v>412.2</v>
      </c>
      <c r="E889" s="41">
        <v>1973</v>
      </c>
      <c r="F889" s="36">
        <v>129.52000000000001</v>
      </c>
      <c r="G889" s="39">
        <v>166.26</v>
      </c>
      <c r="H889" s="45">
        <v>167.4</v>
      </c>
      <c r="I889" s="36">
        <v>138.44</v>
      </c>
      <c r="J889" s="36">
        <v>53.91</v>
      </c>
      <c r="K889" s="46">
        <v>145.07</v>
      </c>
      <c r="L889" s="36">
        <v>93.98</v>
      </c>
      <c r="M889" s="47">
        <v>57.52</v>
      </c>
      <c r="N889" s="33">
        <v>802.5</v>
      </c>
      <c r="O889" s="47">
        <v>26.66</v>
      </c>
      <c r="P889" s="33">
        <v>108.76</v>
      </c>
      <c r="Q889" s="47">
        <v>53.94</v>
      </c>
      <c r="R889" s="33">
        <v>10.96</v>
      </c>
      <c r="S889" s="33">
        <v>131.85</v>
      </c>
      <c r="T889" s="33">
        <v>56.74</v>
      </c>
      <c r="U889" s="33">
        <v>14.3</v>
      </c>
      <c r="V889" s="56">
        <v>23.52</v>
      </c>
      <c r="W889" s="38">
        <v>23.52</v>
      </c>
      <c r="X889" s="36">
        <v>10.31</v>
      </c>
      <c r="Y889" s="41">
        <v>40.880000000000003</v>
      </c>
      <c r="Z889" s="45">
        <v>92.56</v>
      </c>
      <c r="AA889" s="39">
        <v>523</v>
      </c>
      <c r="AB889" s="36">
        <v>203.7</v>
      </c>
      <c r="AC889" s="37">
        <v>15.76</v>
      </c>
      <c r="AD889" s="41">
        <v>27.97</v>
      </c>
      <c r="AE889" s="39">
        <v>177.25</v>
      </c>
      <c r="AG889" s="86">
        <v>2023</v>
      </c>
      <c r="AH889" s="86"/>
      <c r="AI889" s="87">
        <f t="shared" si="186"/>
        <v>288.83666666666664</v>
      </c>
      <c r="AJ889" s="88">
        <f t="shared" si="187"/>
        <v>484.72666666666669</v>
      </c>
      <c r="AK889" s="89">
        <f t="shared" si="188"/>
        <v>308.93071428571426</v>
      </c>
      <c r="AL889" s="90">
        <f t="shared" si="189"/>
        <v>225.22344827586213</v>
      </c>
      <c r="AN889" s="86">
        <v>2023</v>
      </c>
      <c r="AO889" s="91">
        <f t="shared" si="182"/>
        <v>-1.2094494004685484E-2</v>
      </c>
      <c r="AP889" s="92">
        <f t="shared" si="183"/>
        <v>-1.1580409577906353E-2</v>
      </c>
      <c r="AQ889" s="93">
        <f t="shared" si="184"/>
        <v>-9.7756547353426339E-3</v>
      </c>
      <c r="AR889" s="94">
        <f t="shared" si="185"/>
        <v>-8.2309063183233586E-3</v>
      </c>
      <c r="AS889" s="7">
        <f t="shared" si="190"/>
        <v>-5.7803706132708568E-3</v>
      </c>
      <c r="AU889" s="86">
        <v>2023</v>
      </c>
      <c r="AV889" s="91">
        <f t="shared" si="191"/>
        <v>1.2171617470125892E-2</v>
      </c>
      <c r="AW889" s="92">
        <f t="shared" si="192"/>
        <v>4.816027740321271E-4</v>
      </c>
      <c r="AX889" s="93">
        <f t="shared" si="193"/>
        <v>2.5986248846729108E-3</v>
      </c>
      <c r="AY889" s="94">
        <f t="shared" si="194"/>
        <v>3.5538961487938002E-3</v>
      </c>
      <c r="AZ889" s="7">
        <f t="shared" si="195"/>
        <v>6.0791616168029963E-3</v>
      </c>
    </row>
    <row r="890" spans="1:52" x14ac:dyDescent="0.25">
      <c r="A890" s="7">
        <v>888</v>
      </c>
      <c r="B890" s="82">
        <v>7246.33</v>
      </c>
      <c r="C890" s="43">
        <v>843.7</v>
      </c>
      <c r="D890" s="35">
        <v>409.8</v>
      </c>
      <c r="E890" s="41">
        <v>1950.2</v>
      </c>
      <c r="F890" s="36">
        <v>129.9</v>
      </c>
      <c r="G890" s="39">
        <v>164.58</v>
      </c>
      <c r="H890" s="45">
        <v>166.48</v>
      </c>
      <c r="I890" s="36">
        <v>138.41999999999999</v>
      </c>
      <c r="J890" s="36">
        <v>53.75</v>
      </c>
      <c r="K890" s="46">
        <v>145.72999999999999</v>
      </c>
      <c r="L890" s="36">
        <v>94.26</v>
      </c>
      <c r="M890" s="47">
        <v>56.29</v>
      </c>
      <c r="N890" s="33">
        <v>795</v>
      </c>
      <c r="O890" s="47">
        <v>26.58</v>
      </c>
      <c r="P890" s="33">
        <v>108.28</v>
      </c>
      <c r="Q890" s="47">
        <v>54.66</v>
      </c>
      <c r="R890" s="33">
        <v>10.84</v>
      </c>
      <c r="S890" s="33">
        <v>132.35</v>
      </c>
      <c r="T890" s="33">
        <v>56.17</v>
      </c>
      <c r="U890" s="33">
        <v>14.22</v>
      </c>
      <c r="V890" s="56">
        <v>23.09</v>
      </c>
      <c r="W890" s="38">
        <v>23.09</v>
      </c>
      <c r="X890" s="36">
        <v>10.36</v>
      </c>
      <c r="Y890" s="41">
        <v>40.82</v>
      </c>
      <c r="Z890" s="45">
        <v>91.54</v>
      </c>
      <c r="AA890" s="39">
        <v>516.4</v>
      </c>
      <c r="AB890" s="36">
        <v>202.8</v>
      </c>
      <c r="AC890" s="37">
        <v>15.73</v>
      </c>
      <c r="AD890" s="41">
        <v>27.63</v>
      </c>
      <c r="AE890" s="39">
        <v>175.05</v>
      </c>
      <c r="AG890" s="86">
        <v>2023</v>
      </c>
      <c r="AH890" s="86"/>
      <c r="AI890" s="87">
        <f t="shared" si="186"/>
        <v>285.34333333333331</v>
      </c>
      <c r="AJ890" s="88">
        <f t="shared" si="187"/>
        <v>479.1133333333334</v>
      </c>
      <c r="AK890" s="89">
        <f t="shared" si="188"/>
        <v>305.91071428571433</v>
      </c>
      <c r="AL890" s="90">
        <f t="shared" si="189"/>
        <v>223.36965517241376</v>
      </c>
      <c r="AN890" s="86">
        <v>2023</v>
      </c>
      <c r="AO890" s="91">
        <f t="shared" si="182"/>
        <v>1.5770475333808594E-2</v>
      </c>
      <c r="AP890" s="92">
        <f t="shared" si="183"/>
        <v>1.7281923553230213E-2</v>
      </c>
      <c r="AQ890" s="93">
        <f t="shared" si="184"/>
        <v>2.0734341252699639E-2</v>
      </c>
      <c r="AR890" s="94">
        <f t="shared" si="185"/>
        <v>1.9886626776088056E-2</v>
      </c>
      <c r="AS890" s="7">
        <f t="shared" si="190"/>
        <v>7.0932458223679625E-3</v>
      </c>
      <c r="AU890" s="86">
        <v>2023</v>
      </c>
      <c r="AV890" s="91">
        <f t="shared" si="191"/>
        <v>-1.2094494004685484E-2</v>
      </c>
      <c r="AW890" s="92">
        <f t="shared" si="192"/>
        <v>-1.1580409577906353E-2</v>
      </c>
      <c r="AX890" s="93">
        <f t="shared" si="193"/>
        <v>-9.7756547353426339E-3</v>
      </c>
      <c r="AY890" s="94">
        <f t="shared" si="194"/>
        <v>-8.2309063183233586E-3</v>
      </c>
      <c r="AZ890" s="7">
        <f t="shared" si="195"/>
        <v>-5.7803706132708568E-3</v>
      </c>
    </row>
    <row r="891" spans="1:52" x14ac:dyDescent="0.25">
      <c r="A891" s="7">
        <v>889</v>
      </c>
      <c r="B891" s="82">
        <v>7297.73</v>
      </c>
      <c r="C891" s="43">
        <v>868.6</v>
      </c>
      <c r="D891" s="35">
        <v>414.95</v>
      </c>
      <c r="E891" s="41">
        <v>1986</v>
      </c>
      <c r="F891" s="36">
        <v>131.18</v>
      </c>
      <c r="G891" s="39">
        <v>162.97999999999999</v>
      </c>
      <c r="H891" s="45">
        <v>172.88</v>
      </c>
      <c r="I891" s="36">
        <v>140.46</v>
      </c>
      <c r="J891" s="36">
        <v>53.8</v>
      </c>
      <c r="K891" s="46">
        <v>152.66999999999999</v>
      </c>
      <c r="L891" s="36">
        <v>95.66</v>
      </c>
      <c r="M891" s="47">
        <v>56.57</v>
      </c>
      <c r="N891" s="33">
        <v>819</v>
      </c>
      <c r="O891" s="47">
        <v>26.4</v>
      </c>
      <c r="P891" s="33">
        <v>110.48</v>
      </c>
      <c r="Q891" s="47">
        <v>55.3</v>
      </c>
      <c r="R891" s="33">
        <v>10.83</v>
      </c>
      <c r="S891" s="33">
        <v>135.30000000000001</v>
      </c>
      <c r="T891" s="33">
        <v>56.19</v>
      </c>
      <c r="U891" s="33">
        <v>14.36</v>
      </c>
      <c r="V891" s="56">
        <v>23.23</v>
      </c>
      <c r="W891" s="38">
        <v>23.23</v>
      </c>
      <c r="X891" s="36">
        <v>10.39</v>
      </c>
      <c r="Y891" s="41">
        <v>41.36</v>
      </c>
      <c r="Z891" s="45">
        <v>91.54</v>
      </c>
      <c r="AA891" s="39">
        <v>527.70000000000005</v>
      </c>
      <c r="AB891" s="36">
        <v>203.3</v>
      </c>
      <c r="AC891" s="37">
        <v>15.86</v>
      </c>
      <c r="AD891" s="41">
        <v>27.47</v>
      </c>
      <c r="AE891" s="39">
        <v>178.85</v>
      </c>
      <c r="AG891" s="86">
        <v>2023</v>
      </c>
      <c r="AH891" s="86"/>
      <c r="AI891" s="87">
        <f t="shared" si="186"/>
        <v>289.84333333333336</v>
      </c>
      <c r="AJ891" s="88">
        <f t="shared" si="187"/>
        <v>487.39333333333337</v>
      </c>
      <c r="AK891" s="89">
        <f t="shared" si="188"/>
        <v>312.25357142857143</v>
      </c>
      <c r="AL891" s="90">
        <f t="shared" si="189"/>
        <v>227.81172413793104</v>
      </c>
      <c r="AN891" s="86">
        <v>2023</v>
      </c>
      <c r="AO891" s="91">
        <f t="shared" si="182"/>
        <v>-1.0879440617345108E-2</v>
      </c>
      <c r="AP891" s="92">
        <f t="shared" si="183"/>
        <v>-1.2125730074272712E-2</v>
      </c>
      <c r="AQ891" s="93">
        <f t="shared" si="184"/>
        <v>-1.3656483398337036E-2</v>
      </c>
      <c r="AR891" s="94">
        <f t="shared" si="185"/>
        <v>-1.2319610567710059E-2</v>
      </c>
      <c r="AS891" s="7">
        <f t="shared" si="190"/>
        <v>6.7144166747749585E-4</v>
      </c>
      <c r="AU891" s="86">
        <v>2023</v>
      </c>
      <c r="AV891" s="91">
        <f t="shared" si="191"/>
        <v>1.5770475333808594E-2</v>
      </c>
      <c r="AW891" s="92">
        <f t="shared" si="192"/>
        <v>1.7281923553230213E-2</v>
      </c>
      <c r="AX891" s="93">
        <f t="shared" si="193"/>
        <v>2.0734341252699639E-2</v>
      </c>
      <c r="AY891" s="94">
        <f t="shared" si="194"/>
        <v>1.9886626776088056E-2</v>
      </c>
      <c r="AZ891" s="7">
        <f t="shared" si="195"/>
        <v>7.0932458223679625E-3</v>
      </c>
    </row>
    <row r="892" spans="1:52" x14ac:dyDescent="0.25">
      <c r="A892" s="7">
        <v>890</v>
      </c>
      <c r="B892" s="82">
        <v>7302.63</v>
      </c>
      <c r="C892" s="43">
        <v>853.4</v>
      </c>
      <c r="D892" s="35">
        <v>412.45</v>
      </c>
      <c r="E892" s="41">
        <v>1960.6</v>
      </c>
      <c r="F892" s="36">
        <v>131.47999999999999</v>
      </c>
      <c r="G892" s="39">
        <v>163.12</v>
      </c>
      <c r="H892" s="45">
        <v>170.34</v>
      </c>
      <c r="I892" s="36">
        <v>142.9</v>
      </c>
      <c r="J892" s="36">
        <v>53.81</v>
      </c>
      <c r="K892" s="46">
        <v>146.82</v>
      </c>
      <c r="L892" s="36">
        <v>94.49</v>
      </c>
      <c r="M892" s="47">
        <v>56.81</v>
      </c>
      <c r="N892" s="33">
        <v>807</v>
      </c>
      <c r="O892" s="47">
        <v>26.37</v>
      </c>
      <c r="P892" s="33">
        <v>106.06</v>
      </c>
      <c r="Q892" s="47">
        <v>54.91</v>
      </c>
      <c r="R892" s="33">
        <v>10.87</v>
      </c>
      <c r="S892" s="33">
        <v>134.15</v>
      </c>
      <c r="T892" s="33">
        <v>55.41</v>
      </c>
      <c r="U892" s="33">
        <v>14.17</v>
      </c>
      <c r="V892" s="56">
        <v>23.34</v>
      </c>
      <c r="W892" s="38">
        <v>23.34</v>
      </c>
      <c r="X892" s="36">
        <v>10.32</v>
      </c>
      <c r="Y892" s="41">
        <v>41.02</v>
      </c>
      <c r="Z892" s="45">
        <v>90.96</v>
      </c>
      <c r="AA892" s="39">
        <v>518.79999999999995</v>
      </c>
      <c r="AB892" s="36">
        <v>201.1</v>
      </c>
      <c r="AC892" s="37">
        <v>15.75</v>
      </c>
      <c r="AD892" s="41">
        <v>27.21</v>
      </c>
      <c r="AE892" s="39">
        <v>178.15</v>
      </c>
      <c r="AG892" s="86">
        <v>2023</v>
      </c>
      <c r="AH892" s="86"/>
      <c r="AI892" s="87">
        <f t="shared" si="186"/>
        <v>286.69</v>
      </c>
      <c r="AJ892" s="88">
        <f t="shared" si="187"/>
        <v>481.48333333333335</v>
      </c>
      <c r="AK892" s="89">
        <f t="shared" si="188"/>
        <v>307.9892857142857</v>
      </c>
      <c r="AL892" s="90">
        <f t="shared" si="189"/>
        <v>225.00517241379313</v>
      </c>
      <c r="AN892" s="86">
        <v>2023</v>
      </c>
      <c r="AO892" s="91">
        <f t="shared" si="182"/>
        <v>-7.7784366388780959E-3</v>
      </c>
      <c r="AP892" s="92">
        <f t="shared" si="183"/>
        <v>-6.1234379867769534E-3</v>
      </c>
      <c r="AQ892" s="93">
        <f t="shared" si="184"/>
        <v>-6.7465241137793707E-3</v>
      </c>
      <c r="AR892" s="94">
        <f t="shared" si="185"/>
        <v>-5.6504448173605162E-3</v>
      </c>
      <c r="AS892" s="7">
        <f t="shared" si="190"/>
        <v>-2.9455141503814679E-3</v>
      </c>
      <c r="AU892" s="86">
        <v>2023</v>
      </c>
      <c r="AV892" s="91">
        <f t="shared" si="191"/>
        <v>-1.0879440617345108E-2</v>
      </c>
      <c r="AW892" s="92">
        <f t="shared" si="192"/>
        <v>-1.2125730074272712E-2</v>
      </c>
      <c r="AX892" s="93">
        <f t="shared" si="193"/>
        <v>-1.3656483398337036E-2</v>
      </c>
      <c r="AY892" s="94">
        <f t="shared" si="194"/>
        <v>-1.2319610567710059E-2</v>
      </c>
      <c r="AZ892" s="7">
        <f t="shared" si="195"/>
        <v>6.7144166747749585E-4</v>
      </c>
    </row>
    <row r="893" spans="1:52" x14ac:dyDescent="0.25">
      <c r="A893" s="7">
        <v>891</v>
      </c>
      <c r="B893" s="82">
        <v>7281.12</v>
      </c>
      <c r="C893" s="43">
        <v>846</v>
      </c>
      <c r="D893" s="35">
        <v>412.9</v>
      </c>
      <c r="E893" s="41">
        <v>1950.2</v>
      </c>
      <c r="F893" s="36">
        <v>132.02000000000001</v>
      </c>
      <c r="G893" s="39">
        <v>161.08000000000001</v>
      </c>
      <c r="H893" s="45">
        <v>168.44</v>
      </c>
      <c r="I893" s="36">
        <v>143.04</v>
      </c>
      <c r="J893" s="36">
        <v>53.16</v>
      </c>
      <c r="K893" s="46">
        <v>146.84</v>
      </c>
      <c r="L893" s="36">
        <v>97.97</v>
      </c>
      <c r="M893" s="47">
        <v>56.73</v>
      </c>
      <c r="N893" s="33">
        <v>796</v>
      </c>
      <c r="O893" s="47">
        <v>26.31</v>
      </c>
      <c r="P893" s="33">
        <v>107.12</v>
      </c>
      <c r="Q893" s="47">
        <v>55.13</v>
      </c>
      <c r="R893" s="33">
        <v>10.81</v>
      </c>
      <c r="S893" s="33">
        <v>135.75</v>
      </c>
      <c r="T893" s="33">
        <v>54.38</v>
      </c>
      <c r="U893" s="33">
        <v>14.31</v>
      </c>
      <c r="V893" s="56">
        <v>23.26</v>
      </c>
      <c r="W893" s="38">
        <v>23.26</v>
      </c>
      <c r="X893" s="36">
        <v>10.31</v>
      </c>
      <c r="Y893" s="41">
        <v>40.869999999999997</v>
      </c>
      <c r="Z893" s="45">
        <v>88.84</v>
      </c>
      <c r="AA893" s="39">
        <v>515.5</v>
      </c>
      <c r="AB893" s="36">
        <v>199.1</v>
      </c>
      <c r="AC893" s="37">
        <v>15.39</v>
      </c>
      <c r="AD893" s="41">
        <v>26.76</v>
      </c>
      <c r="AE893" s="39">
        <v>176.8</v>
      </c>
      <c r="AG893" s="86">
        <v>2023</v>
      </c>
      <c r="AH893" s="86"/>
      <c r="AI893" s="87">
        <f t="shared" si="186"/>
        <v>284.46000000000004</v>
      </c>
      <c r="AJ893" s="88">
        <f t="shared" si="187"/>
        <v>478.53500000000003</v>
      </c>
      <c r="AK893" s="89">
        <f t="shared" si="188"/>
        <v>305.91142857142859</v>
      </c>
      <c r="AL893" s="90">
        <f t="shared" si="189"/>
        <v>223.73379310344831</v>
      </c>
      <c r="AN893" s="86">
        <v>2023</v>
      </c>
      <c r="AO893" s="91">
        <f t="shared" si="182"/>
        <v>-1.0335372284328391E-2</v>
      </c>
      <c r="AP893" s="92">
        <f t="shared" si="183"/>
        <v>-1.3186078343276999E-2</v>
      </c>
      <c r="AQ893" s="93">
        <f t="shared" si="184"/>
        <v>-1.0602975651215617E-2</v>
      </c>
      <c r="AR893" s="94">
        <f t="shared" si="185"/>
        <v>-9.5048302477700533E-3</v>
      </c>
      <c r="AS893" s="7">
        <f t="shared" si="190"/>
        <v>-4.7053200606500404E-3</v>
      </c>
      <c r="AU893" s="86">
        <v>2023</v>
      </c>
      <c r="AV893" s="91">
        <f t="shared" si="191"/>
        <v>-7.7784366388780959E-3</v>
      </c>
      <c r="AW893" s="92">
        <f t="shared" si="192"/>
        <v>-6.1234379867769534E-3</v>
      </c>
      <c r="AX893" s="93">
        <f t="shared" si="193"/>
        <v>-6.7465241137793707E-3</v>
      </c>
      <c r="AY893" s="94">
        <f t="shared" si="194"/>
        <v>-5.6504448173605162E-3</v>
      </c>
      <c r="AZ893" s="7">
        <f t="shared" si="195"/>
        <v>-2.9455141503814679E-3</v>
      </c>
    </row>
    <row r="894" spans="1:52" x14ac:dyDescent="0.25">
      <c r="A894" s="7">
        <v>892</v>
      </c>
      <c r="B894" s="82">
        <v>7246.86</v>
      </c>
      <c r="C894" s="43">
        <v>838.3</v>
      </c>
      <c r="D894" s="35">
        <v>408.05</v>
      </c>
      <c r="E894" s="41">
        <v>1921.8</v>
      </c>
      <c r="F894" s="36">
        <v>129.78</v>
      </c>
      <c r="G894" s="39">
        <v>160.36000000000001</v>
      </c>
      <c r="H894" s="45">
        <v>167.9</v>
      </c>
      <c r="I894" s="36">
        <v>141.69999999999999</v>
      </c>
      <c r="J894" s="36">
        <v>53.85</v>
      </c>
      <c r="K894" s="46">
        <v>146.25</v>
      </c>
      <c r="L894" s="36">
        <v>98.03</v>
      </c>
      <c r="M894" s="47">
        <v>57.04</v>
      </c>
      <c r="N894" s="33">
        <v>790.5</v>
      </c>
      <c r="O894" s="47">
        <v>26.26</v>
      </c>
      <c r="P894" s="33">
        <v>106.1</v>
      </c>
      <c r="Q894" s="47">
        <v>56.25</v>
      </c>
      <c r="R894" s="33">
        <v>10.82</v>
      </c>
      <c r="S894" s="33">
        <v>136.30000000000001</v>
      </c>
      <c r="T894" s="33">
        <v>54.24</v>
      </c>
      <c r="U894" s="33">
        <v>14.25</v>
      </c>
      <c r="V894" s="56">
        <v>23.2</v>
      </c>
      <c r="W894" s="38">
        <v>23.2</v>
      </c>
      <c r="X894" s="36">
        <v>10.31</v>
      </c>
      <c r="Y894" s="41">
        <v>40.33</v>
      </c>
      <c r="Z894" s="45">
        <v>88.8</v>
      </c>
      <c r="AA894" s="39">
        <v>511.2</v>
      </c>
      <c r="AB894" s="36">
        <v>196.75</v>
      </c>
      <c r="AC894" s="37">
        <v>15.38</v>
      </c>
      <c r="AD894" s="41">
        <v>26.66</v>
      </c>
      <c r="AE894" s="39">
        <v>173</v>
      </c>
      <c r="AG894" s="86">
        <v>2023</v>
      </c>
      <c r="AH894" s="86"/>
      <c r="AI894" s="87">
        <f t="shared" si="186"/>
        <v>281.52</v>
      </c>
      <c r="AJ894" s="88">
        <f t="shared" si="187"/>
        <v>472.22499999999997</v>
      </c>
      <c r="AK894" s="89">
        <f t="shared" si="188"/>
        <v>302.66785714285714</v>
      </c>
      <c r="AL894" s="90">
        <f t="shared" si="189"/>
        <v>221.60724137931032</v>
      </c>
      <c r="AN894" s="86">
        <v>2023</v>
      </c>
      <c r="AO894" s="91">
        <f t="shared" si="182"/>
        <v>-2.9838022165387008E-3</v>
      </c>
      <c r="AP894" s="92">
        <f t="shared" si="183"/>
        <v>-6.7658425538673159E-3</v>
      </c>
      <c r="AQ894" s="93">
        <f t="shared" si="184"/>
        <v>-5.1376449903831629E-3</v>
      </c>
      <c r="AR894" s="94">
        <f t="shared" si="185"/>
        <v>-5.2593824738081619E-3</v>
      </c>
      <c r="AS894" s="7">
        <f t="shared" si="190"/>
        <v>-1.4047463315146046E-2</v>
      </c>
      <c r="AU894" s="86">
        <v>2023</v>
      </c>
      <c r="AV894" s="91">
        <f t="shared" si="191"/>
        <v>-1.0335372284328391E-2</v>
      </c>
      <c r="AW894" s="92">
        <f t="shared" si="192"/>
        <v>-1.3186078343276999E-2</v>
      </c>
      <c r="AX894" s="93">
        <f t="shared" si="193"/>
        <v>-1.0602975651215617E-2</v>
      </c>
      <c r="AY894" s="94">
        <f t="shared" si="194"/>
        <v>-9.5048302477700533E-3</v>
      </c>
      <c r="AZ894" s="7">
        <f t="shared" si="195"/>
        <v>-4.7053200606500404E-3</v>
      </c>
    </row>
    <row r="895" spans="1:52" x14ac:dyDescent="0.25">
      <c r="A895" s="7">
        <v>893</v>
      </c>
      <c r="B895" s="82">
        <v>7145.06</v>
      </c>
      <c r="C895" s="43">
        <v>839.2</v>
      </c>
      <c r="D895" s="35">
        <v>406.3</v>
      </c>
      <c r="E895" s="41">
        <v>1905.6</v>
      </c>
      <c r="F895" s="36">
        <v>127.64</v>
      </c>
      <c r="G895" s="39">
        <v>159.13999999999999</v>
      </c>
      <c r="H895" s="45">
        <v>168.62</v>
      </c>
      <c r="I895" s="36">
        <v>140.06</v>
      </c>
      <c r="J895" s="36">
        <v>52.51</v>
      </c>
      <c r="K895" s="46">
        <v>145.44999999999999</v>
      </c>
      <c r="L895" s="36">
        <v>97.62</v>
      </c>
      <c r="M895" s="47">
        <v>55.72</v>
      </c>
      <c r="N895" s="33">
        <v>788.5</v>
      </c>
      <c r="O895" s="47">
        <v>26.14</v>
      </c>
      <c r="P895" s="33">
        <v>105.4</v>
      </c>
      <c r="Q895" s="47">
        <v>55.91</v>
      </c>
      <c r="R895" s="33">
        <v>10.62</v>
      </c>
      <c r="S895" s="33">
        <v>135</v>
      </c>
      <c r="T895" s="33">
        <v>53.84</v>
      </c>
      <c r="U895" s="33">
        <v>14.21</v>
      </c>
      <c r="V895" s="56">
        <v>22.68</v>
      </c>
      <c r="W895" s="38">
        <v>22.68</v>
      </c>
      <c r="X895" s="36">
        <v>10.23</v>
      </c>
      <c r="Y895" s="41">
        <v>40.090000000000003</v>
      </c>
      <c r="Z895" s="45">
        <v>87.68</v>
      </c>
      <c r="AA895" s="39">
        <v>513</v>
      </c>
      <c r="AB895" s="36">
        <v>197.4</v>
      </c>
      <c r="AC895" s="37">
        <v>15.22</v>
      </c>
      <c r="AD895" s="41">
        <v>26.45</v>
      </c>
      <c r="AE895" s="39">
        <v>169.9</v>
      </c>
      <c r="AG895" s="86">
        <v>2023</v>
      </c>
      <c r="AH895" s="86"/>
      <c r="AI895" s="87">
        <f t="shared" si="186"/>
        <v>280.68</v>
      </c>
      <c r="AJ895" s="88">
        <f t="shared" si="187"/>
        <v>469.03</v>
      </c>
      <c r="AK895" s="89">
        <f t="shared" si="188"/>
        <v>301.11285714285714</v>
      </c>
      <c r="AL895" s="90">
        <f t="shared" si="189"/>
        <v>220.441724137931</v>
      </c>
      <c r="AN895" s="86">
        <v>2023</v>
      </c>
      <c r="AO895" s="91">
        <f t="shared" si="182"/>
        <v>-1.471426535556504E-2</v>
      </c>
      <c r="AP895" s="92">
        <f t="shared" si="183"/>
        <v>-6.1083512781698593E-3</v>
      </c>
      <c r="AQ895" s="93">
        <f t="shared" si="184"/>
        <v>-7.0452938860132968E-3</v>
      </c>
      <c r="AR895" s="94">
        <f t="shared" si="185"/>
        <v>-6.3242924472960479E-3</v>
      </c>
      <c r="AS895" s="7">
        <f t="shared" si="190"/>
        <v>-2.2980912686527575E-3</v>
      </c>
      <c r="AU895" s="86">
        <v>2023</v>
      </c>
      <c r="AV895" s="91">
        <f t="shared" si="191"/>
        <v>-2.9838022165387008E-3</v>
      </c>
      <c r="AW895" s="92">
        <f t="shared" si="192"/>
        <v>-6.7658425538673159E-3</v>
      </c>
      <c r="AX895" s="93">
        <f t="shared" si="193"/>
        <v>-5.1376449903831629E-3</v>
      </c>
      <c r="AY895" s="94">
        <f t="shared" si="194"/>
        <v>-5.2593824738081619E-3</v>
      </c>
      <c r="AZ895" s="7">
        <f t="shared" si="195"/>
        <v>-1.4047463315146046E-2</v>
      </c>
    </row>
    <row r="896" spans="1:52" x14ac:dyDescent="0.25">
      <c r="A896" s="7">
        <v>894</v>
      </c>
      <c r="B896" s="82">
        <v>7128.64</v>
      </c>
      <c r="C896" s="43">
        <v>830.1</v>
      </c>
      <c r="D896" s="35">
        <v>406.4</v>
      </c>
      <c r="E896" s="41">
        <v>1901.4</v>
      </c>
      <c r="F896" s="36">
        <v>126.74</v>
      </c>
      <c r="G896" s="39">
        <v>158.1</v>
      </c>
      <c r="H896" s="45">
        <v>167.56</v>
      </c>
      <c r="I896" s="36">
        <v>139.47999999999999</v>
      </c>
      <c r="J896" s="36">
        <v>52.05</v>
      </c>
      <c r="K896" s="46">
        <v>144.16</v>
      </c>
      <c r="L896" s="36">
        <v>98.6</v>
      </c>
      <c r="M896" s="47">
        <v>54.85</v>
      </c>
      <c r="N896" s="33">
        <v>781</v>
      </c>
      <c r="O896" s="47">
        <v>26.41</v>
      </c>
      <c r="P896" s="33">
        <v>104</v>
      </c>
      <c r="Q896" s="47">
        <v>56.09</v>
      </c>
      <c r="R896" s="33">
        <v>10.47</v>
      </c>
      <c r="S896" s="33">
        <v>134.65</v>
      </c>
      <c r="T896" s="33">
        <v>54.05</v>
      </c>
      <c r="U896" s="33">
        <v>14.11</v>
      </c>
      <c r="V896" s="56">
        <v>22.7</v>
      </c>
      <c r="W896" s="38">
        <v>22.7</v>
      </c>
      <c r="X896" s="36">
        <v>10.37</v>
      </c>
      <c r="Y896" s="41">
        <v>39.68</v>
      </c>
      <c r="Z896" s="45">
        <v>87.02</v>
      </c>
      <c r="AA896" s="39">
        <v>502.2</v>
      </c>
      <c r="AB896" s="36">
        <v>196.75</v>
      </c>
      <c r="AC896" s="37">
        <v>15.13</v>
      </c>
      <c r="AD896" s="41">
        <v>26.26</v>
      </c>
      <c r="AE896" s="39">
        <v>169.35</v>
      </c>
      <c r="AG896" s="86">
        <v>2023</v>
      </c>
      <c r="AH896" s="86"/>
      <c r="AI896" s="87">
        <f t="shared" si="186"/>
        <v>276.55</v>
      </c>
      <c r="AJ896" s="88">
        <f t="shared" si="187"/>
        <v>466.16499999999996</v>
      </c>
      <c r="AK896" s="89">
        <f t="shared" si="188"/>
        <v>298.99142857142857</v>
      </c>
      <c r="AL896" s="90">
        <f t="shared" si="189"/>
        <v>219.04758620689657</v>
      </c>
      <c r="AN896" s="86">
        <v>2023</v>
      </c>
      <c r="AO896" s="91">
        <f t="shared" si="182"/>
        <v>2.0008437292832575E-3</v>
      </c>
      <c r="AP896" s="92">
        <f t="shared" si="183"/>
        <v>5.5488221266434814E-3</v>
      </c>
      <c r="AQ896" s="93">
        <f t="shared" si="184"/>
        <v>5.260542586027225E-3</v>
      </c>
      <c r="AR896" s="94">
        <f t="shared" si="185"/>
        <v>3.1185162096724478E-3</v>
      </c>
      <c r="AS896" s="7">
        <f t="shared" si="190"/>
        <v>-3.2151995331507932E-3</v>
      </c>
      <c r="AU896" s="86">
        <v>2023</v>
      </c>
      <c r="AV896" s="91">
        <f t="shared" si="191"/>
        <v>-1.471426535556504E-2</v>
      </c>
      <c r="AW896" s="92">
        <f t="shared" si="192"/>
        <v>-6.1083512781698593E-3</v>
      </c>
      <c r="AX896" s="93">
        <f t="shared" si="193"/>
        <v>-7.0452938860132968E-3</v>
      </c>
      <c r="AY896" s="94">
        <f t="shared" si="194"/>
        <v>-6.3242924472960479E-3</v>
      </c>
      <c r="AZ896" s="7">
        <f t="shared" si="195"/>
        <v>-2.2980912686527575E-3</v>
      </c>
    </row>
    <row r="897" spans="1:52" x14ac:dyDescent="0.25">
      <c r="A897" s="7">
        <v>895</v>
      </c>
      <c r="B897" s="82">
        <v>7105.72</v>
      </c>
      <c r="C897" s="43">
        <v>835</v>
      </c>
      <c r="D897" s="35">
        <v>403.95</v>
      </c>
      <c r="E897" s="41">
        <v>1915.4</v>
      </c>
      <c r="F897" s="36">
        <v>127.66</v>
      </c>
      <c r="G897" s="39">
        <v>159.26</v>
      </c>
      <c r="H897" s="45">
        <v>167.76</v>
      </c>
      <c r="I897" s="36">
        <v>139.16</v>
      </c>
      <c r="J897" s="36">
        <v>52.57</v>
      </c>
      <c r="K897" s="46">
        <v>145.19999999999999</v>
      </c>
      <c r="L897" s="36">
        <v>97.84</v>
      </c>
      <c r="M897" s="47">
        <v>55.23</v>
      </c>
      <c r="N897" s="33">
        <v>784</v>
      </c>
      <c r="O897" s="47">
        <v>26.53</v>
      </c>
      <c r="P897" s="33">
        <v>104.06</v>
      </c>
      <c r="Q897" s="47">
        <v>55.72</v>
      </c>
      <c r="R897" s="33">
        <v>10.45</v>
      </c>
      <c r="S897" s="33">
        <v>131.15</v>
      </c>
      <c r="T897" s="33">
        <v>53.99</v>
      </c>
      <c r="U897" s="33">
        <v>14.36</v>
      </c>
      <c r="V897" s="56">
        <v>22.79</v>
      </c>
      <c r="W897" s="38">
        <v>22.79</v>
      </c>
      <c r="X897" s="36">
        <v>10.38</v>
      </c>
      <c r="Y897" s="41">
        <v>39.35</v>
      </c>
      <c r="Z897" s="45">
        <v>87.16</v>
      </c>
      <c r="AA897" s="39">
        <v>502.4</v>
      </c>
      <c r="AB897" s="36">
        <v>196.75</v>
      </c>
      <c r="AC897" s="37">
        <v>15.18</v>
      </c>
      <c r="AD897" s="41">
        <v>26.45</v>
      </c>
      <c r="AE897" s="39">
        <v>169.65</v>
      </c>
      <c r="AG897" s="86">
        <v>2023</v>
      </c>
      <c r="AH897" s="86"/>
      <c r="AI897" s="87">
        <f t="shared" si="186"/>
        <v>277.1033333333333</v>
      </c>
      <c r="AJ897" s="88">
        <f t="shared" si="187"/>
        <v>468.75166666666672</v>
      </c>
      <c r="AK897" s="89">
        <f t="shared" si="188"/>
        <v>300.56428571428569</v>
      </c>
      <c r="AL897" s="90">
        <f t="shared" si="189"/>
        <v>219.7306896551724</v>
      </c>
      <c r="AN897" s="86">
        <v>2023</v>
      </c>
      <c r="AO897" s="91">
        <f t="shared" si="182"/>
        <v>5.3289386630740211E-3</v>
      </c>
      <c r="AP897" s="92">
        <f t="shared" si="183"/>
        <v>1.5324389957723995E-3</v>
      </c>
      <c r="AQ897" s="93">
        <f t="shared" si="184"/>
        <v>3.1464626060507695E-3</v>
      </c>
      <c r="AR897" s="94">
        <f t="shared" si="185"/>
        <v>3.9091740830076039E-3</v>
      </c>
      <c r="AS897" s="7">
        <f t="shared" si="190"/>
        <v>7.8809747639929512E-3</v>
      </c>
      <c r="AU897" s="86">
        <v>2023</v>
      </c>
      <c r="AV897" s="91">
        <f t="shared" si="191"/>
        <v>2.0008437292832575E-3</v>
      </c>
      <c r="AW897" s="92">
        <f t="shared" si="192"/>
        <v>5.5488221266434814E-3</v>
      </c>
      <c r="AX897" s="93">
        <f t="shared" si="193"/>
        <v>5.260542586027225E-3</v>
      </c>
      <c r="AY897" s="94">
        <f t="shared" si="194"/>
        <v>3.1185162096724478E-3</v>
      </c>
      <c r="AZ897" s="7">
        <f t="shared" si="195"/>
        <v>-3.2151995331507932E-3</v>
      </c>
    </row>
    <row r="898" spans="1:52" x14ac:dyDescent="0.25">
      <c r="A898" s="7">
        <v>896</v>
      </c>
      <c r="B898" s="82">
        <v>7161.72</v>
      </c>
      <c r="C898" s="43">
        <v>839.6</v>
      </c>
      <c r="D898" s="35">
        <v>407.25</v>
      </c>
      <c r="E898" s="41">
        <v>1915.4</v>
      </c>
      <c r="F898" s="36">
        <v>128.91999999999999</v>
      </c>
      <c r="G898" s="39">
        <v>161.24</v>
      </c>
      <c r="H898" s="45">
        <v>170.18</v>
      </c>
      <c r="I898" s="36">
        <v>139.62</v>
      </c>
      <c r="J898" s="36">
        <v>52</v>
      </c>
      <c r="K898" s="46">
        <v>146.07</v>
      </c>
      <c r="L898" s="36">
        <v>97.89</v>
      </c>
      <c r="M898" s="47">
        <v>55.67</v>
      </c>
      <c r="N898" s="33">
        <v>788.5</v>
      </c>
      <c r="O898" s="47">
        <v>26.76</v>
      </c>
      <c r="P898" s="33">
        <v>104.6</v>
      </c>
      <c r="Q898" s="47">
        <v>55.25</v>
      </c>
      <c r="R898" s="33">
        <v>10.6</v>
      </c>
      <c r="S898" s="33">
        <v>131.80000000000001</v>
      </c>
      <c r="T898" s="33">
        <v>54.43</v>
      </c>
      <c r="U898" s="33">
        <v>14.37</v>
      </c>
      <c r="V898" s="56">
        <v>23.05</v>
      </c>
      <c r="W898" s="38">
        <v>23.05</v>
      </c>
      <c r="X898" s="36">
        <v>10.47</v>
      </c>
      <c r="Y898" s="41">
        <v>38.979999999999997</v>
      </c>
      <c r="Z898" s="45">
        <v>87.74</v>
      </c>
      <c r="AA898" s="39">
        <v>505.7</v>
      </c>
      <c r="AB898" s="36">
        <v>197.15</v>
      </c>
      <c r="AC898" s="37">
        <v>15.31</v>
      </c>
      <c r="AD898" s="41">
        <v>26.7</v>
      </c>
      <c r="AE898" s="39">
        <v>168.8</v>
      </c>
      <c r="AG898" s="86">
        <v>2023</v>
      </c>
      <c r="AH898" s="86"/>
      <c r="AI898" s="87">
        <f t="shared" si="186"/>
        <v>278.58</v>
      </c>
      <c r="AJ898" s="88">
        <f t="shared" si="187"/>
        <v>469.47</v>
      </c>
      <c r="AK898" s="89">
        <f t="shared" si="188"/>
        <v>301.51000000000005</v>
      </c>
      <c r="AL898" s="90">
        <f t="shared" si="189"/>
        <v>220.58965517241379</v>
      </c>
      <c r="AN898" s="86">
        <v>2023</v>
      </c>
      <c r="AO898" s="91">
        <f t="shared" si="182"/>
        <v>-4.307559767391936E-4</v>
      </c>
      <c r="AP898" s="92">
        <f t="shared" si="183"/>
        <v>7.3451622751897318E-3</v>
      </c>
      <c r="AQ898" s="93">
        <f t="shared" si="184"/>
        <v>8.9786171508168828E-3</v>
      </c>
      <c r="AR898" s="94">
        <f t="shared" si="185"/>
        <v>9.9466945959889048E-3</v>
      </c>
      <c r="AS898" s="7">
        <f t="shared" si="190"/>
        <v>1.2421597046519555E-2</v>
      </c>
      <c r="AU898" s="86">
        <v>2023</v>
      </c>
      <c r="AV898" s="91">
        <f t="shared" si="191"/>
        <v>5.3289386630740211E-3</v>
      </c>
      <c r="AW898" s="92">
        <f t="shared" si="192"/>
        <v>1.5324389957723995E-3</v>
      </c>
      <c r="AX898" s="93">
        <f t="shared" si="193"/>
        <v>3.1464626060507695E-3</v>
      </c>
      <c r="AY898" s="94">
        <f t="shared" si="194"/>
        <v>3.9091740830076039E-3</v>
      </c>
      <c r="AZ898" s="7">
        <f t="shared" si="195"/>
        <v>7.8809747639929512E-3</v>
      </c>
    </row>
    <row r="899" spans="1:52" x14ac:dyDescent="0.25">
      <c r="A899" s="7">
        <v>897</v>
      </c>
      <c r="B899" s="82">
        <v>7250.68</v>
      </c>
      <c r="C899" s="43">
        <v>849.7</v>
      </c>
      <c r="D899" s="35">
        <v>414.5</v>
      </c>
      <c r="E899" s="41">
        <v>1935.4</v>
      </c>
      <c r="F899" s="36">
        <v>130.46</v>
      </c>
      <c r="G899" s="39">
        <v>162.88</v>
      </c>
      <c r="H899" s="45">
        <v>173.94</v>
      </c>
      <c r="I899" s="36">
        <v>141.41999999999999</v>
      </c>
      <c r="J899" s="36">
        <v>52.02</v>
      </c>
      <c r="K899" s="46">
        <v>147.72999999999999</v>
      </c>
      <c r="L899" s="36">
        <v>98.84</v>
      </c>
      <c r="M899" s="47">
        <v>55.86</v>
      </c>
      <c r="N899" s="33">
        <v>798</v>
      </c>
      <c r="O899" s="47">
        <v>26.8</v>
      </c>
      <c r="P899" s="33">
        <v>105.28</v>
      </c>
      <c r="Q899" s="47">
        <v>55.39</v>
      </c>
      <c r="R899" s="33">
        <v>10.65</v>
      </c>
      <c r="S899" s="33">
        <v>133.9</v>
      </c>
      <c r="T899" s="33">
        <v>55.18</v>
      </c>
      <c r="U899" s="33">
        <v>14.41</v>
      </c>
      <c r="V899" s="56">
        <v>23.13</v>
      </c>
      <c r="W899" s="38">
        <v>23.13</v>
      </c>
      <c r="X899" s="36">
        <v>10.52</v>
      </c>
      <c r="Y899" s="41">
        <v>39.74</v>
      </c>
      <c r="Z899" s="45">
        <v>88.98</v>
      </c>
      <c r="AA899" s="39">
        <v>500</v>
      </c>
      <c r="AB899" s="36">
        <v>197.9</v>
      </c>
      <c r="AC899" s="37">
        <v>15.48</v>
      </c>
      <c r="AD899" s="41">
        <v>26.99</v>
      </c>
      <c r="AE899" s="39">
        <v>172.5</v>
      </c>
      <c r="AG899" s="86">
        <v>2023</v>
      </c>
      <c r="AH899" s="86"/>
      <c r="AI899" s="87">
        <f t="shared" si="186"/>
        <v>278.45999999999998</v>
      </c>
      <c r="AJ899" s="88">
        <f t="shared" si="187"/>
        <v>472.91833333333335</v>
      </c>
      <c r="AK899" s="89">
        <f t="shared" si="188"/>
        <v>304.21714285714285</v>
      </c>
      <c r="AL899" s="90">
        <f t="shared" si="189"/>
        <v>222.78379310344829</v>
      </c>
      <c r="AN899" s="86">
        <v>2023</v>
      </c>
      <c r="AO899" s="91">
        <f t="shared" ref="AO899:AO962" si="196">(AI900-AI899)/AI899</f>
        <v>-1.616031027795693E-3</v>
      </c>
      <c r="AP899" s="92">
        <f t="shared" ref="AP899:AP962" si="197">(AJ900-AJ899)/AJ899</f>
        <v>8.8387353700956264E-3</v>
      </c>
      <c r="AQ899" s="93">
        <f t="shared" ref="AQ899:AQ962" si="198">(AK900-AK899)/AK899</f>
        <v>6.3183252563957203E-3</v>
      </c>
      <c r="AR899" s="94">
        <f t="shared" ref="AR899:AR962" si="199">(AL900-AL899)/AL899</f>
        <v>6.6447599574658567E-3</v>
      </c>
      <c r="AS899" s="7">
        <f t="shared" si="190"/>
        <v>5.2367502082562387E-3</v>
      </c>
      <c r="AU899" s="86">
        <v>2023</v>
      </c>
      <c r="AV899" s="91">
        <f t="shared" si="191"/>
        <v>-4.307559767391936E-4</v>
      </c>
      <c r="AW899" s="92">
        <f t="shared" si="192"/>
        <v>7.3451622751897318E-3</v>
      </c>
      <c r="AX899" s="93">
        <f t="shared" si="193"/>
        <v>8.9786171508168828E-3</v>
      </c>
      <c r="AY899" s="94">
        <f t="shared" si="194"/>
        <v>9.9466945959889048E-3</v>
      </c>
      <c r="AZ899" s="7">
        <f t="shared" si="195"/>
        <v>1.2421597046519555E-2</v>
      </c>
    </row>
    <row r="900" spans="1:52" x14ac:dyDescent="0.25">
      <c r="A900" s="7">
        <v>898</v>
      </c>
      <c r="B900" s="82">
        <v>7288.65</v>
      </c>
      <c r="C900" s="43">
        <v>855</v>
      </c>
      <c r="D900" s="35">
        <v>419.7</v>
      </c>
      <c r="E900" s="41">
        <v>1962</v>
      </c>
      <c r="F900" s="36">
        <v>130.66</v>
      </c>
      <c r="G900" s="39">
        <v>162.97999999999999</v>
      </c>
      <c r="H900" s="45">
        <v>168.7</v>
      </c>
      <c r="I900" s="36">
        <v>142.26</v>
      </c>
      <c r="J900" s="36">
        <v>51.93</v>
      </c>
      <c r="K900" s="46">
        <v>148.36000000000001</v>
      </c>
      <c r="L900" s="36">
        <v>97.78</v>
      </c>
      <c r="M900" s="47">
        <v>56.79</v>
      </c>
      <c r="N900" s="33">
        <v>803.5</v>
      </c>
      <c r="O900" s="47">
        <v>26.74</v>
      </c>
      <c r="P900" s="33">
        <v>105.62</v>
      </c>
      <c r="Q900" s="47">
        <v>55.44</v>
      </c>
      <c r="R900" s="33">
        <v>10.8</v>
      </c>
      <c r="S900" s="33">
        <v>135.35</v>
      </c>
      <c r="T900" s="33">
        <v>55.05</v>
      </c>
      <c r="U900" s="33">
        <v>15</v>
      </c>
      <c r="V900" s="56">
        <v>23.55</v>
      </c>
      <c r="W900" s="38">
        <v>23.55</v>
      </c>
      <c r="X900" s="36">
        <v>10.75</v>
      </c>
      <c r="Y900" s="41">
        <v>39.729999999999997</v>
      </c>
      <c r="Z900" s="45">
        <v>88.78</v>
      </c>
      <c r="AA900" s="39">
        <v>501.3</v>
      </c>
      <c r="AB900" s="36">
        <v>199.75</v>
      </c>
      <c r="AC900" s="37">
        <v>16.010000000000002</v>
      </c>
      <c r="AD900" s="41">
        <v>26.83</v>
      </c>
      <c r="AE900" s="39">
        <v>169.75</v>
      </c>
      <c r="AG900" s="86">
        <v>2023</v>
      </c>
      <c r="AH900" s="86"/>
      <c r="AI900" s="87">
        <f t="shared" ref="AI900:AI963" si="200">AVERAGE(G900,AA900,AE900)</f>
        <v>278.01</v>
      </c>
      <c r="AJ900" s="88">
        <f t="shared" ref="AJ900:AJ963" si="201">AVERAGE(E900,Y900,AD900,G900,AA900,AE900)</f>
        <v>477.09833333333336</v>
      </c>
      <c r="AK900" s="89">
        <f t="shared" ref="AK900:AK963" si="202">AVERAGE(Z900,V900,Q900,O900,M900,K900,H900,C900,E900,Y900,AD900,G900,AA900,AE900)</f>
        <v>306.13928571428568</v>
      </c>
      <c r="AL900" s="90">
        <f t="shared" ref="AL900:AL963" si="203">AVERAGE(AC900,AB900,X900,W900,U900,T900,S900,R900,P900,N900,L900,J900,I900,F900,D900,Z900,V900,Q900,O900,M900,K900,H900,C900,E900,Y900,AD900,G900,AA900,AE900)</f>
        <v>224.26413793103444</v>
      </c>
      <c r="AN900" s="86">
        <v>2023</v>
      </c>
      <c r="AO900" s="91">
        <f t="shared" si="196"/>
        <v>1.3884392647746737E-2</v>
      </c>
      <c r="AP900" s="92">
        <f t="shared" si="197"/>
        <v>1.4221386925825965E-2</v>
      </c>
      <c r="AQ900" s="93">
        <f t="shared" si="198"/>
        <v>1.346492609573165E-2</v>
      </c>
      <c r="AR900" s="94">
        <f t="shared" si="199"/>
        <v>1.3078789481615333E-2</v>
      </c>
      <c r="AS900" s="7">
        <f t="shared" ref="AS900:AS963" si="204">(B901-B900)/B900</f>
        <v>6.6720174517914997E-3</v>
      </c>
      <c r="AU900" s="86">
        <v>2023</v>
      </c>
      <c r="AV900" s="91">
        <f t="shared" ref="AV900:AV963" si="205">(AI900-AI899)/AI899</f>
        <v>-1.616031027795693E-3</v>
      </c>
      <c r="AW900" s="92">
        <f t="shared" ref="AW900:AW963" si="206">(AJ900-AJ899)/AJ899</f>
        <v>8.8387353700956264E-3</v>
      </c>
      <c r="AX900" s="93">
        <f t="shared" ref="AX900:AX963" si="207">(AK900-AK899)/AK899</f>
        <v>6.3183252563957203E-3</v>
      </c>
      <c r="AY900" s="94">
        <f t="shared" ref="AY900:AY963" si="208">(AL900-AL899)/AL899</f>
        <v>6.6447599574658567E-3</v>
      </c>
      <c r="AZ900" s="7">
        <f t="shared" ref="AZ900:AZ963" si="209">(B900-B899)/B899</f>
        <v>5.2367502082562387E-3</v>
      </c>
    </row>
    <row r="901" spans="1:52" x14ac:dyDescent="0.25">
      <c r="A901" s="7">
        <v>899</v>
      </c>
      <c r="B901" s="82">
        <v>7337.28</v>
      </c>
      <c r="C901" s="43">
        <v>863</v>
      </c>
      <c r="D901" s="35">
        <v>427.1</v>
      </c>
      <c r="E901" s="41">
        <v>1990</v>
      </c>
      <c r="F901" s="36">
        <v>132.36000000000001</v>
      </c>
      <c r="G901" s="39">
        <v>166.46</v>
      </c>
      <c r="H901" s="45">
        <v>172.6</v>
      </c>
      <c r="I901" s="36">
        <v>143.46</v>
      </c>
      <c r="J901" s="36">
        <v>52.55</v>
      </c>
      <c r="K901" s="46">
        <v>149.27000000000001</v>
      </c>
      <c r="L901" s="36">
        <v>98.2</v>
      </c>
      <c r="M901" s="47">
        <v>57.72</v>
      </c>
      <c r="N901" s="33">
        <v>813</v>
      </c>
      <c r="O901" s="47">
        <v>27.03</v>
      </c>
      <c r="P901" s="33">
        <v>106.38</v>
      </c>
      <c r="Q901" s="47">
        <v>56.14</v>
      </c>
      <c r="R901" s="33">
        <v>10.87</v>
      </c>
      <c r="S901" s="33">
        <v>137.19999999999999</v>
      </c>
      <c r="T901" s="33">
        <v>55.73</v>
      </c>
      <c r="U901" s="33">
        <v>15.23</v>
      </c>
      <c r="V901" s="56">
        <v>23.8</v>
      </c>
      <c r="W901" s="38">
        <v>23.8</v>
      </c>
      <c r="X901" s="36">
        <v>10.7</v>
      </c>
      <c r="Y901" s="41">
        <v>40.630000000000003</v>
      </c>
      <c r="Z901" s="45">
        <v>90.8</v>
      </c>
      <c r="AA901" s="39">
        <v>505.6</v>
      </c>
      <c r="AB901" s="36">
        <v>202.4</v>
      </c>
      <c r="AC901" s="37">
        <v>16.079999999999998</v>
      </c>
      <c r="AD901" s="41">
        <v>27.06</v>
      </c>
      <c r="AE901" s="39">
        <v>173.55</v>
      </c>
      <c r="AG901" s="86">
        <v>2023</v>
      </c>
      <c r="AH901" s="86"/>
      <c r="AI901" s="87">
        <f t="shared" si="200"/>
        <v>281.87000000000006</v>
      </c>
      <c r="AJ901" s="88">
        <f t="shared" si="201"/>
        <v>483.88333333333338</v>
      </c>
      <c r="AK901" s="89">
        <f t="shared" si="202"/>
        <v>310.26142857142861</v>
      </c>
      <c r="AL901" s="90">
        <f t="shared" si="203"/>
        <v>227.19724137931038</v>
      </c>
      <c r="AN901" s="86">
        <v>2023</v>
      </c>
      <c r="AO901" s="91">
        <f t="shared" si="196"/>
        <v>-5.8064592424405311E-3</v>
      </c>
      <c r="AP901" s="92">
        <f t="shared" si="197"/>
        <v>-1.3226328660489974E-2</v>
      </c>
      <c r="AQ901" s="93">
        <f t="shared" si="198"/>
        <v>-1.1050588674067725E-2</v>
      </c>
      <c r="AR901" s="94">
        <f t="shared" si="199"/>
        <v>-8.6162410908343385E-3</v>
      </c>
      <c r="AS901" s="7">
        <f t="shared" si="204"/>
        <v>6.7354660037507192E-3</v>
      </c>
      <c r="AU901" s="86">
        <v>2023</v>
      </c>
      <c r="AV901" s="91">
        <f t="shared" si="205"/>
        <v>1.3884392647746737E-2</v>
      </c>
      <c r="AW901" s="92">
        <f t="shared" si="206"/>
        <v>1.4221386925825965E-2</v>
      </c>
      <c r="AX901" s="93">
        <f t="shared" si="207"/>
        <v>1.346492609573165E-2</v>
      </c>
      <c r="AY901" s="94">
        <f t="shared" si="208"/>
        <v>1.3078789481615333E-2</v>
      </c>
      <c r="AZ901" s="7">
        <f t="shared" si="209"/>
        <v>6.6720174517914997E-3</v>
      </c>
    </row>
    <row r="902" spans="1:52" x14ac:dyDescent="0.25">
      <c r="A902" s="7">
        <v>900</v>
      </c>
      <c r="B902" s="82">
        <v>7386.7</v>
      </c>
      <c r="C902" s="43">
        <v>854.9</v>
      </c>
      <c r="D902" s="35">
        <v>423.55</v>
      </c>
      <c r="E902" s="41">
        <v>1957</v>
      </c>
      <c r="F902" s="36">
        <v>132.62</v>
      </c>
      <c r="G902" s="39">
        <v>163.19999999999999</v>
      </c>
      <c r="H902" s="45">
        <v>170.5</v>
      </c>
      <c r="I902" s="36">
        <v>141.76</v>
      </c>
      <c r="J902" s="36">
        <v>53.5</v>
      </c>
      <c r="K902" s="46">
        <v>149.47</v>
      </c>
      <c r="L902" s="36">
        <v>98.26</v>
      </c>
      <c r="M902" s="47">
        <v>58.43</v>
      </c>
      <c r="N902" s="33">
        <v>809</v>
      </c>
      <c r="O902" s="47">
        <v>27.22</v>
      </c>
      <c r="P902" s="33">
        <v>106.68</v>
      </c>
      <c r="Q902" s="47">
        <v>56.4</v>
      </c>
      <c r="R902" s="33">
        <v>10.93</v>
      </c>
      <c r="S902" s="33">
        <v>136.4</v>
      </c>
      <c r="T902" s="33">
        <v>55.89</v>
      </c>
      <c r="U902" s="33">
        <v>15.37</v>
      </c>
      <c r="V902" s="56">
        <v>24.06</v>
      </c>
      <c r="W902" s="38">
        <v>24.06</v>
      </c>
      <c r="X902" s="36">
        <v>10.69</v>
      </c>
      <c r="Y902" s="41">
        <v>40.090000000000003</v>
      </c>
      <c r="Z902" s="45">
        <v>89.78</v>
      </c>
      <c r="AA902" s="39">
        <v>504</v>
      </c>
      <c r="AB902" s="36">
        <v>201.3</v>
      </c>
      <c r="AC902" s="37">
        <v>16.28</v>
      </c>
      <c r="AD902" s="41">
        <v>27.11</v>
      </c>
      <c r="AE902" s="39">
        <v>173.5</v>
      </c>
      <c r="AG902" s="86">
        <v>2023</v>
      </c>
      <c r="AH902" s="86"/>
      <c r="AI902" s="87">
        <f t="shared" si="200"/>
        <v>280.23333333333335</v>
      </c>
      <c r="AJ902" s="88">
        <f t="shared" si="201"/>
        <v>477.48333333333329</v>
      </c>
      <c r="AK902" s="89">
        <f t="shared" si="202"/>
        <v>306.83285714285711</v>
      </c>
      <c r="AL902" s="90">
        <f t="shared" si="203"/>
        <v>225.23965517241376</v>
      </c>
      <c r="AN902" s="86">
        <v>2023</v>
      </c>
      <c r="AO902" s="91">
        <f t="shared" si="196"/>
        <v>3.259188771262122E-3</v>
      </c>
      <c r="AP902" s="92">
        <f t="shared" si="197"/>
        <v>-6.4923732067425483E-4</v>
      </c>
      <c r="AQ902" s="93">
        <f t="shared" si="198"/>
        <v>-4.8420964415224157E-4</v>
      </c>
      <c r="AR902" s="94">
        <f t="shared" si="199"/>
        <v>-9.185618383482563E-4</v>
      </c>
      <c r="AS902" s="7">
        <f t="shared" si="204"/>
        <v>-2.4002599266248208E-3</v>
      </c>
      <c r="AU902" s="86">
        <v>2023</v>
      </c>
      <c r="AV902" s="91">
        <f t="shared" si="205"/>
        <v>-5.8064592424405311E-3</v>
      </c>
      <c r="AW902" s="92">
        <f t="shared" si="206"/>
        <v>-1.3226328660489974E-2</v>
      </c>
      <c r="AX902" s="93">
        <f t="shared" si="207"/>
        <v>-1.1050588674067725E-2</v>
      </c>
      <c r="AY902" s="94">
        <f t="shared" si="208"/>
        <v>-8.6162410908343385E-3</v>
      </c>
      <c r="AZ902" s="7">
        <f t="shared" si="209"/>
        <v>6.7354660037507192E-3</v>
      </c>
    </row>
    <row r="903" spans="1:52" x14ac:dyDescent="0.25">
      <c r="A903" s="7">
        <v>901</v>
      </c>
      <c r="B903" s="82">
        <v>7368.97</v>
      </c>
      <c r="C903" s="43">
        <v>856.7</v>
      </c>
      <c r="D903" s="35">
        <v>424</v>
      </c>
      <c r="E903" s="41">
        <v>1952.4</v>
      </c>
      <c r="F903" s="36">
        <v>131.32</v>
      </c>
      <c r="G903" s="39">
        <v>161.34</v>
      </c>
      <c r="H903" s="45">
        <v>170.74</v>
      </c>
      <c r="I903" s="36">
        <v>140.04</v>
      </c>
      <c r="J903" s="36">
        <v>53.63</v>
      </c>
      <c r="K903" s="46">
        <v>148.44999999999999</v>
      </c>
      <c r="L903" s="36">
        <v>97.73</v>
      </c>
      <c r="M903" s="47">
        <v>57.89</v>
      </c>
      <c r="N903" s="33">
        <v>807.5</v>
      </c>
      <c r="O903" s="47">
        <v>26.97</v>
      </c>
      <c r="P903" s="33">
        <v>106.44</v>
      </c>
      <c r="Q903" s="47">
        <v>55.91</v>
      </c>
      <c r="R903" s="33">
        <v>10.87</v>
      </c>
      <c r="S903" s="33">
        <v>134.55000000000001</v>
      </c>
      <c r="T903" s="33">
        <v>55.73</v>
      </c>
      <c r="U903" s="33">
        <v>15.46</v>
      </c>
      <c r="V903" s="56">
        <v>24</v>
      </c>
      <c r="W903" s="38">
        <v>24</v>
      </c>
      <c r="X903" s="36">
        <v>10.64</v>
      </c>
      <c r="Y903" s="41">
        <v>40.32</v>
      </c>
      <c r="Z903" s="45">
        <v>89.88</v>
      </c>
      <c r="AA903" s="39">
        <v>506</v>
      </c>
      <c r="AB903" s="36">
        <v>204.2</v>
      </c>
      <c r="AC903" s="37">
        <v>16.260000000000002</v>
      </c>
      <c r="AD903" s="41">
        <v>26.88</v>
      </c>
      <c r="AE903" s="39">
        <v>176.1</v>
      </c>
      <c r="AG903" s="86">
        <v>2023</v>
      </c>
      <c r="AH903" s="86"/>
      <c r="AI903" s="87">
        <f t="shared" si="200"/>
        <v>281.1466666666667</v>
      </c>
      <c r="AJ903" s="88">
        <f t="shared" si="201"/>
        <v>477.17333333333335</v>
      </c>
      <c r="AK903" s="89">
        <f t="shared" si="202"/>
        <v>306.68428571428575</v>
      </c>
      <c r="AL903" s="90">
        <f t="shared" si="203"/>
        <v>225.03275862068966</v>
      </c>
      <c r="AN903" s="86">
        <v>2023</v>
      </c>
      <c r="AO903" s="91">
        <f t="shared" si="196"/>
        <v>-1.9290050270321584E-2</v>
      </c>
      <c r="AP903" s="92">
        <f t="shared" si="197"/>
        <v>-1.2808064155582902E-2</v>
      </c>
      <c r="AQ903" s="93">
        <f t="shared" si="198"/>
        <v>-1.1018776871515423E-2</v>
      </c>
      <c r="AR903" s="94">
        <f t="shared" si="199"/>
        <v>-9.9510416108001508E-3</v>
      </c>
      <c r="AS903" s="7">
        <f t="shared" si="204"/>
        <v>-1.0092319550764882E-2</v>
      </c>
      <c r="AU903" s="86">
        <v>2023</v>
      </c>
      <c r="AV903" s="91">
        <f t="shared" si="205"/>
        <v>3.259188771262122E-3</v>
      </c>
      <c r="AW903" s="92">
        <f t="shared" si="206"/>
        <v>-6.4923732067425483E-4</v>
      </c>
      <c r="AX903" s="93">
        <f t="shared" si="207"/>
        <v>-4.8420964415224157E-4</v>
      </c>
      <c r="AY903" s="94">
        <f t="shared" si="208"/>
        <v>-9.185618383482563E-4</v>
      </c>
      <c r="AZ903" s="7">
        <f t="shared" si="209"/>
        <v>-2.4002599266248208E-3</v>
      </c>
    </row>
    <row r="904" spans="1:52" x14ac:dyDescent="0.25">
      <c r="A904" s="7">
        <v>902</v>
      </c>
      <c r="B904" s="82">
        <v>7294.6</v>
      </c>
      <c r="C904" s="43">
        <v>847.5</v>
      </c>
      <c r="D904" s="35">
        <v>421.8</v>
      </c>
      <c r="E904" s="41">
        <v>1932.6</v>
      </c>
      <c r="F904" s="36">
        <v>132.91999999999999</v>
      </c>
      <c r="G904" s="39">
        <v>160.72</v>
      </c>
      <c r="H904" s="45">
        <v>173.52</v>
      </c>
      <c r="I904" s="36">
        <v>139.63999999999999</v>
      </c>
      <c r="J904" s="36">
        <v>52.7</v>
      </c>
      <c r="K904" s="46">
        <v>145.94999999999999</v>
      </c>
      <c r="L904" s="36">
        <v>97.96</v>
      </c>
      <c r="M904" s="47">
        <v>57.34</v>
      </c>
      <c r="N904" s="33">
        <v>797</v>
      </c>
      <c r="O904" s="47">
        <v>26</v>
      </c>
      <c r="P904" s="33">
        <v>105.06</v>
      </c>
      <c r="Q904" s="47">
        <v>56.29</v>
      </c>
      <c r="R904" s="33">
        <v>10.82</v>
      </c>
      <c r="S904" s="33">
        <v>135.55000000000001</v>
      </c>
      <c r="T904" s="33">
        <v>54.82</v>
      </c>
      <c r="U904" s="33">
        <v>15.29</v>
      </c>
      <c r="V904" s="56">
        <v>23.94</v>
      </c>
      <c r="W904" s="38">
        <v>23.94</v>
      </c>
      <c r="X904" s="36">
        <v>10.59</v>
      </c>
      <c r="Y904" s="41">
        <v>39.86</v>
      </c>
      <c r="Z904" s="45">
        <v>89.36</v>
      </c>
      <c r="AA904" s="39">
        <v>491.4</v>
      </c>
      <c r="AB904" s="36">
        <v>200.5</v>
      </c>
      <c r="AC904" s="37">
        <v>16.149999999999999</v>
      </c>
      <c r="AD904" s="41">
        <v>26.74</v>
      </c>
      <c r="AE904" s="39">
        <v>175.05</v>
      </c>
      <c r="AG904" s="86">
        <v>2023</v>
      </c>
      <c r="AH904" s="86"/>
      <c r="AI904" s="87">
        <f t="shared" si="200"/>
        <v>275.72333333333336</v>
      </c>
      <c r="AJ904" s="88">
        <f t="shared" si="201"/>
        <v>471.06166666666667</v>
      </c>
      <c r="AK904" s="89">
        <f t="shared" si="202"/>
        <v>303.30499999999995</v>
      </c>
      <c r="AL904" s="90">
        <f t="shared" si="203"/>
        <v>222.79344827586203</v>
      </c>
      <c r="AN904" s="86">
        <v>2023</v>
      </c>
      <c r="AO904" s="91">
        <f t="shared" si="196"/>
        <v>-3.3693194869253068E-2</v>
      </c>
      <c r="AP904" s="92">
        <f t="shared" si="197"/>
        <v>-4.3150755208978396E-2</v>
      </c>
      <c r="AQ904" s="93">
        <f t="shared" si="198"/>
        <v>-3.983496103639194E-2</v>
      </c>
      <c r="AR904" s="94">
        <f t="shared" si="199"/>
        <v>-3.6885873880399454E-2</v>
      </c>
      <c r="AS904" s="7">
        <f t="shared" si="204"/>
        <v>-3.1439695116935833E-2</v>
      </c>
      <c r="AU904" s="86">
        <v>2023</v>
      </c>
      <c r="AV904" s="91">
        <f t="shared" si="205"/>
        <v>-1.9290050270321584E-2</v>
      </c>
      <c r="AW904" s="92">
        <f t="shared" si="206"/>
        <v>-1.2808064155582902E-2</v>
      </c>
      <c r="AX904" s="93">
        <f t="shared" si="207"/>
        <v>-1.1018776871515423E-2</v>
      </c>
      <c r="AY904" s="94">
        <f t="shared" si="208"/>
        <v>-9.9510416108001508E-3</v>
      </c>
      <c r="AZ904" s="7">
        <f t="shared" si="209"/>
        <v>-1.0092319550764882E-2</v>
      </c>
    </row>
    <row r="905" spans="1:52" x14ac:dyDescent="0.25">
      <c r="A905" s="7">
        <v>903</v>
      </c>
      <c r="B905" s="82">
        <v>7065.26</v>
      </c>
      <c r="C905" s="43">
        <v>816</v>
      </c>
      <c r="D905" s="35">
        <v>408.1</v>
      </c>
      <c r="E905" s="41">
        <v>1840</v>
      </c>
      <c r="F905" s="36">
        <v>129.47999999999999</v>
      </c>
      <c r="G905" s="39">
        <v>156.69999999999999</v>
      </c>
      <c r="H905" s="45">
        <v>169.12</v>
      </c>
      <c r="I905" s="36">
        <v>134.58000000000001</v>
      </c>
      <c r="J905" s="36">
        <v>50.58</v>
      </c>
      <c r="K905" s="46">
        <v>140.94999999999999</v>
      </c>
      <c r="L905" s="36">
        <v>95.03</v>
      </c>
      <c r="M905" s="47">
        <v>54.76</v>
      </c>
      <c r="N905" s="33">
        <v>768.5</v>
      </c>
      <c r="O905" s="47">
        <v>25.45</v>
      </c>
      <c r="P905" s="33">
        <v>102.02</v>
      </c>
      <c r="Q905" s="47">
        <v>55.54</v>
      </c>
      <c r="R905" s="33">
        <v>10.49</v>
      </c>
      <c r="S905" s="33">
        <v>131.65</v>
      </c>
      <c r="T905" s="33">
        <v>52.99</v>
      </c>
      <c r="U905" s="33">
        <v>15.02</v>
      </c>
      <c r="V905" s="56">
        <v>23.07</v>
      </c>
      <c r="W905" s="38">
        <v>23.07</v>
      </c>
      <c r="X905" s="36">
        <v>10.48</v>
      </c>
      <c r="Y905" s="41">
        <v>38.99</v>
      </c>
      <c r="Z905" s="45">
        <v>87.82</v>
      </c>
      <c r="AA905" s="39">
        <v>475.5</v>
      </c>
      <c r="AB905" s="36">
        <v>197.7</v>
      </c>
      <c r="AC905" s="37">
        <v>15.88</v>
      </c>
      <c r="AD905" s="41">
        <v>26.12</v>
      </c>
      <c r="AE905" s="39">
        <v>167.1</v>
      </c>
      <c r="AG905" s="86">
        <v>2023</v>
      </c>
      <c r="AH905" s="86"/>
      <c r="AI905" s="87">
        <f t="shared" si="200"/>
        <v>266.43333333333334</v>
      </c>
      <c r="AJ905" s="88">
        <f t="shared" si="201"/>
        <v>450.73499999999996</v>
      </c>
      <c r="AK905" s="89">
        <f t="shared" si="202"/>
        <v>291.22285714285709</v>
      </c>
      <c r="AL905" s="90">
        <f t="shared" si="203"/>
        <v>214.57551724137929</v>
      </c>
      <c r="AN905" s="86">
        <v>2023</v>
      </c>
      <c r="AO905" s="91">
        <f t="shared" si="196"/>
        <v>5.8426122857500509E-3</v>
      </c>
      <c r="AP905" s="92">
        <f t="shared" si="197"/>
        <v>1.0050251256281348E-2</v>
      </c>
      <c r="AQ905" s="93">
        <f t="shared" si="198"/>
        <v>9.4184129974102943E-3</v>
      </c>
      <c r="AR905" s="94">
        <f t="shared" si="199"/>
        <v>6.9696546027524205E-3</v>
      </c>
      <c r="AS905" s="7">
        <f t="shared" si="204"/>
        <v>-1.7678047233930219E-3</v>
      </c>
      <c r="AU905" s="86">
        <v>2023</v>
      </c>
      <c r="AV905" s="91">
        <f t="shared" si="205"/>
        <v>-3.3693194869253068E-2</v>
      </c>
      <c r="AW905" s="92">
        <f t="shared" si="206"/>
        <v>-4.3150755208978396E-2</v>
      </c>
      <c r="AX905" s="93">
        <f t="shared" si="207"/>
        <v>-3.983496103639194E-2</v>
      </c>
      <c r="AY905" s="94">
        <f t="shared" si="208"/>
        <v>-3.6885873880399454E-2</v>
      </c>
      <c r="AZ905" s="7">
        <f t="shared" si="209"/>
        <v>-3.1439695116935833E-2</v>
      </c>
    </row>
    <row r="906" spans="1:52" x14ac:dyDescent="0.25">
      <c r="A906" s="7">
        <v>904</v>
      </c>
      <c r="B906" s="82">
        <v>7052.77</v>
      </c>
      <c r="C906" s="43">
        <v>825.4</v>
      </c>
      <c r="D906" s="35">
        <v>402.65</v>
      </c>
      <c r="E906" s="41">
        <v>1862.2</v>
      </c>
      <c r="F906" s="36">
        <v>131.1</v>
      </c>
      <c r="G906" s="39">
        <v>156.91999999999999</v>
      </c>
      <c r="H906" s="45">
        <v>170.98</v>
      </c>
      <c r="I906" s="36">
        <v>134.84</v>
      </c>
      <c r="J906" s="36">
        <v>51.1</v>
      </c>
      <c r="K906" s="46">
        <v>140.71</v>
      </c>
      <c r="L906" s="36">
        <v>93.95</v>
      </c>
      <c r="M906" s="47">
        <v>55.12</v>
      </c>
      <c r="N906" s="33">
        <v>777</v>
      </c>
      <c r="O906" s="47">
        <v>25.35</v>
      </c>
      <c r="P906" s="33">
        <v>102.4</v>
      </c>
      <c r="Q906" s="47">
        <v>55.26</v>
      </c>
      <c r="R906" s="33">
        <v>10.59</v>
      </c>
      <c r="S906" s="33">
        <v>131.9</v>
      </c>
      <c r="T906" s="33">
        <v>53.68</v>
      </c>
      <c r="U906" s="33">
        <v>15.09</v>
      </c>
      <c r="V906" s="56">
        <v>23.31</v>
      </c>
      <c r="W906" s="38">
        <v>23.31</v>
      </c>
      <c r="X906" s="36">
        <v>10.33</v>
      </c>
      <c r="Y906" s="41">
        <v>39.06</v>
      </c>
      <c r="Z906" s="45">
        <v>87.8</v>
      </c>
      <c r="AA906" s="39">
        <v>477.6</v>
      </c>
      <c r="AB906" s="36">
        <v>196.4</v>
      </c>
      <c r="AC906" s="37">
        <v>16.2</v>
      </c>
      <c r="AD906" s="41">
        <v>26.36</v>
      </c>
      <c r="AE906" s="39">
        <v>169.45</v>
      </c>
      <c r="AG906" s="86">
        <v>2023</v>
      </c>
      <c r="AH906" s="86"/>
      <c r="AI906" s="87">
        <f t="shared" si="200"/>
        <v>267.99</v>
      </c>
      <c r="AJ906" s="88">
        <f t="shared" si="201"/>
        <v>455.26499999999993</v>
      </c>
      <c r="AK906" s="89">
        <f t="shared" si="202"/>
        <v>293.96571428571434</v>
      </c>
      <c r="AL906" s="90">
        <f t="shared" si="203"/>
        <v>216.07103448275865</v>
      </c>
      <c r="AN906" s="86">
        <v>2023</v>
      </c>
      <c r="AO906" s="91">
        <f t="shared" si="196"/>
        <v>5.4852793014665739E-3</v>
      </c>
      <c r="AP906" s="92">
        <f t="shared" si="197"/>
        <v>6.9300297628852939E-3</v>
      </c>
      <c r="AQ906" s="93">
        <f t="shared" si="198"/>
        <v>6.3588562320190233E-3</v>
      </c>
      <c r="AR906" s="94">
        <f t="shared" si="199"/>
        <v>5.8218401994234639E-3</v>
      </c>
      <c r="AS906" s="7">
        <f t="shared" si="204"/>
        <v>4.2096934963141569E-3</v>
      </c>
      <c r="AU906" s="86">
        <v>2023</v>
      </c>
      <c r="AV906" s="91">
        <f t="shared" si="205"/>
        <v>5.8426122857500509E-3</v>
      </c>
      <c r="AW906" s="92">
        <f t="shared" si="206"/>
        <v>1.0050251256281348E-2</v>
      </c>
      <c r="AX906" s="93">
        <f t="shared" si="207"/>
        <v>9.4184129974102943E-3</v>
      </c>
      <c r="AY906" s="94">
        <f t="shared" si="208"/>
        <v>6.9696546027524205E-3</v>
      </c>
      <c r="AZ906" s="7">
        <f t="shared" si="209"/>
        <v>-1.7678047233930219E-3</v>
      </c>
    </row>
    <row r="907" spans="1:52" x14ac:dyDescent="0.25">
      <c r="A907" s="7">
        <v>905</v>
      </c>
      <c r="B907" s="82">
        <v>7082.46</v>
      </c>
      <c r="C907" s="43">
        <v>830.9</v>
      </c>
      <c r="D907" s="35">
        <v>405.95</v>
      </c>
      <c r="E907" s="41">
        <v>1876.6</v>
      </c>
      <c r="F907" s="36">
        <v>132.04</v>
      </c>
      <c r="G907" s="39">
        <v>158.18</v>
      </c>
      <c r="H907" s="45">
        <v>171</v>
      </c>
      <c r="I907" s="36">
        <v>136.84</v>
      </c>
      <c r="J907" s="36">
        <v>51.23</v>
      </c>
      <c r="K907" s="46">
        <v>141.76</v>
      </c>
      <c r="L907" s="36">
        <v>94.31</v>
      </c>
      <c r="M907" s="47">
        <v>55.35</v>
      </c>
      <c r="N907" s="33">
        <v>780</v>
      </c>
      <c r="O907" s="47">
        <v>25.43</v>
      </c>
      <c r="P907" s="33">
        <v>102.76</v>
      </c>
      <c r="Q907" s="47">
        <v>55.08</v>
      </c>
      <c r="R907" s="33">
        <v>10.6</v>
      </c>
      <c r="S907" s="33">
        <v>131.55000000000001</v>
      </c>
      <c r="T907" s="33">
        <v>54.28</v>
      </c>
      <c r="U907" s="33">
        <v>14.9</v>
      </c>
      <c r="V907" s="56">
        <v>23.25</v>
      </c>
      <c r="W907" s="38">
        <v>23.25</v>
      </c>
      <c r="X907" s="36">
        <v>10.38</v>
      </c>
      <c r="Y907" s="41">
        <v>39.21</v>
      </c>
      <c r="Z907" s="45">
        <v>88.4</v>
      </c>
      <c r="AA907" s="39">
        <v>480.75</v>
      </c>
      <c r="AB907" s="36">
        <v>196.5</v>
      </c>
      <c r="AC907" s="37">
        <v>16.260000000000002</v>
      </c>
      <c r="AD907" s="41">
        <v>26.33</v>
      </c>
      <c r="AE907" s="39">
        <v>169.45</v>
      </c>
      <c r="AG907" s="86">
        <v>2023</v>
      </c>
      <c r="AH907" s="86"/>
      <c r="AI907" s="87">
        <f t="shared" si="200"/>
        <v>269.46000000000004</v>
      </c>
      <c r="AJ907" s="88">
        <f t="shared" si="201"/>
        <v>458.4199999999999</v>
      </c>
      <c r="AK907" s="89">
        <f t="shared" si="202"/>
        <v>295.83499999999998</v>
      </c>
      <c r="AL907" s="90">
        <f t="shared" si="203"/>
        <v>217.32896551724139</v>
      </c>
      <c r="AN907" s="86">
        <v>2023</v>
      </c>
      <c r="AO907" s="91">
        <f t="shared" si="196"/>
        <v>1.4683688364383021E-2</v>
      </c>
      <c r="AP907" s="92">
        <f t="shared" si="197"/>
        <v>1.8072946206535673E-2</v>
      </c>
      <c r="AQ907" s="93">
        <f t="shared" si="198"/>
        <v>1.7277971069780709E-2</v>
      </c>
      <c r="AR907" s="94">
        <f t="shared" si="199"/>
        <v>1.5728579271214405E-2</v>
      </c>
      <c r="AS907" s="7">
        <f t="shared" si="204"/>
        <v>1.2662267065398221E-2</v>
      </c>
      <c r="AU907" s="86">
        <v>2023</v>
      </c>
      <c r="AV907" s="91">
        <f t="shared" si="205"/>
        <v>5.4852793014665739E-3</v>
      </c>
      <c r="AW907" s="92">
        <f t="shared" si="206"/>
        <v>6.9300297628852939E-3</v>
      </c>
      <c r="AX907" s="93">
        <f t="shared" si="207"/>
        <v>6.3588562320190233E-3</v>
      </c>
      <c r="AY907" s="94">
        <f t="shared" si="208"/>
        <v>5.8218401994234639E-3</v>
      </c>
      <c r="AZ907" s="7">
        <f t="shared" si="209"/>
        <v>4.2096934963141569E-3</v>
      </c>
    </row>
    <row r="908" spans="1:52" x14ac:dyDescent="0.25">
      <c r="A908" s="7">
        <v>906</v>
      </c>
      <c r="B908" s="82">
        <v>7172.14</v>
      </c>
      <c r="C908" s="43">
        <v>849.3</v>
      </c>
      <c r="D908" s="35">
        <v>409.05</v>
      </c>
      <c r="E908" s="41">
        <v>1914.2</v>
      </c>
      <c r="F908" s="36">
        <v>132.24</v>
      </c>
      <c r="G908" s="39">
        <v>160.6</v>
      </c>
      <c r="H908" s="45">
        <v>171.52</v>
      </c>
      <c r="I908" s="36">
        <v>136.22</v>
      </c>
      <c r="J908" s="36">
        <v>51.99</v>
      </c>
      <c r="K908" s="46">
        <v>141.78</v>
      </c>
      <c r="L908" s="36">
        <v>94.37</v>
      </c>
      <c r="M908" s="47">
        <v>56.16</v>
      </c>
      <c r="N908" s="33">
        <v>797.5</v>
      </c>
      <c r="O908" s="47">
        <v>25.82</v>
      </c>
      <c r="P908" s="33">
        <v>103.7</v>
      </c>
      <c r="Q908" s="47">
        <v>55.02</v>
      </c>
      <c r="R908" s="33">
        <v>10.73</v>
      </c>
      <c r="S908" s="33">
        <v>133.1</v>
      </c>
      <c r="T908" s="33">
        <v>56.45</v>
      </c>
      <c r="U908" s="33">
        <v>14.92</v>
      </c>
      <c r="V908" s="56">
        <v>23.54</v>
      </c>
      <c r="W908" s="38">
        <v>23.54</v>
      </c>
      <c r="X908" s="36">
        <v>10.43</v>
      </c>
      <c r="Y908" s="41">
        <v>39.450000000000003</v>
      </c>
      <c r="Z908" s="45">
        <v>89.88</v>
      </c>
      <c r="AA908" s="39">
        <v>488.25</v>
      </c>
      <c r="AB908" s="36">
        <v>197.85</v>
      </c>
      <c r="AC908" s="37">
        <v>16.329999999999998</v>
      </c>
      <c r="AD908" s="41">
        <v>26.33</v>
      </c>
      <c r="AE908" s="39">
        <v>171.4</v>
      </c>
      <c r="AG908" s="86">
        <v>2023</v>
      </c>
      <c r="AH908" s="86"/>
      <c r="AI908" s="87">
        <f t="shared" si="200"/>
        <v>273.41666666666669</v>
      </c>
      <c r="AJ908" s="88">
        <f t="shared" si="201"/>
        <v>466.70499999999998</v>
      </c>
      <c r="AK908" s="89">
        <f t="shared" si="202"/>
        <v>300.94642857142856</v>
      </c>
      <c r="AL908" s="90">
        <f t="shared" si="203"/>
        <v>220.74724137931034</v>
      </c>
      <c r="AN908" s="86">
        <v>2023</v>
      </c>
      <c r="AO908" s="91">
        <f t="shared" si="196"/>
        <v>2.3114903992684923E-2</v>
      </c>
      <c r="AP908" s="92">
        <f t="shared" si="197"/>
        <v>1.9587676726554572E-2</v>
      </c>
      <c r="AQ908" s="93">
        <f t="shared" si="198"/>
        <v>1.9362724737435482E-2</v>
      </c>
      <c r="AR908" s="94">
        <f t="shared" si="199"/>
        <v>1.7871899051341286E-2</v>
      </c>
      <c r="AS908" s="7">
        <f t="shared" si="204"/>
        <v>8.252766956584728E-3</v>
      </c>
      <c r="AU908" s="86">
        <v>2023</v>
      </c>
      <c r="AV908" s="91">
        <f t="shared" si="205"/>
        <v>1.4683688364383021E-2</v>
      </c>
      <c r="AW908" s="92">
        <f t="shared" si="206"/>
        <v>1.8072946206535673E-2</v>
      </c>
      <c r="AX908" s="93">
        <f t="shared" si="207"/>
        <v>1.7277971069780709E-2</v>
      </c>
      <c r="AY908" s="94">
        <f t="shared" si="208"/>
        <v>1.5728579271214405E-2</v>
      </c>
      <c r="AZ908" s="7">
        <f t="shared" si="209"/>
        <v>1.2662267065398221E-2</v>
      </c>
    </row>
    <row r="909" spans="1:52" x14ac:dyDescent="0.25">
      <c r="A909" s="7">
        <v>907</v>
      </c>
      <c r="B909" s="82">
        <v>7231.33</v>
      </c>
      <c r="C909" s="43">
        <v>866.7</v>
      </c>
      <c r="D909" s="35">
        <v>414.25</v>
      </c>
      <c r="E909" s="41">
        <v>1948.6</v>
      </c>
      <c r="F909" s="36">
        <v>133.46</v>
      </c>
      <c r="G909" s="39">
        <v>165.36</v>
      </c>
      <c r="H909" s="45">
        <v>174.86</v>
      </c>
      <c r="I909" s="36">
        <v>138.38</v>
      </c>
      <c r="J909" s="36">
        <v>52.57</v>
      </c>
      <c r="K909" s="46">
        <v>144.38</v>
      </c>
      <c r="L909" s="36">
        <v>93.64</v>
      </c>
      <c r="M909" s="47">
        <v>56.7</v>
      </c>
      <c r="N909" s="33">
        <v>813</v>
      </c>
      <c r="O909" s="47">
        <v>26.61</v>
      </c>
      <c r="P909" s="33">
        <v>105.1</v>
      </c>
      <c r="Q909" s="47">
        <v>55.28</v>
      </c>
      <c r="R909" s="33">
        <v>10.87</v>
      </c>
      <c r="S909" s="33">
        <v>137.1</v>
      </c>
      <c r="T909" s="33">
        <v>57.91</v>
      </c>
      <c r="U909" s="33">
        <v>14.96</v>
      </c>
      <c r="V909" s="56">
        <v>23.72</v>
      </c>
      <c r="W909" s="38">
        <v>23.72</v>
      </c>
      <c r="X909" s="36">
        <v>10.47</v>
      </c>
      <c r="Y909" s="41">
        <v>40.21</v>
      </c>
      <c r="Z909" s="45">
        <v>91.5</v>
      </c>
      <c r="AA909" s="39">
        <v>498.7</v>
      </c>
      <c r="AB909" s="36">
        <v>199.1</v>
      </c>
      <c r="AC909" s="37">
        <v>16.72</v>
      </c>
      <c r="AD909" s="41">
        <v>27.06</v>
      </c>
      <c r="AE909" s="39">
        <v>175.15</v>
      </c>
      <c r="AG909" s="86">
        <v>2023</v>
      </c>
      <c r="AH909" s="86"/>
      <c r="AI909" s="87">
        <f t="shared" si="200"/>
        <v>279.73666666666662</v>
      </c>
      <c r="AJ909" s="88">
        <f t="shared" si="201"/>
        <v>475.84666666666664</v>
      </c>
      <c r="AK909" s="89">
        <f t="shared" si="202"/>
        <v>306.77357142857142</v>
      </c>
      <c r="AL909" s="90">
        <f t="shared" si="203"/>
        <v>224.69241379310344</v>
      </c>
      <c r="AN909" s="86">
        <v>2023</v>
      </c>
      <c r="AO909" s="91">
        <f t="shared" si="196"/>
        <v>6.3154633524409884E-4</v>
      </c>
      <c r="AP909" s="92">
        <f t="shared" si="197"/>
        <v>6.2520139540746516E-3</v>
      </c>
      <c r="AQ909" s="93">
        <f t="shared" si="198"/>
        <v>7.2063387840729546E-3</v>
      </c>
      <c r="AR909" s="94">
        <f t="shared" si="199"/>
        <v>8.0416446698014076E-3</v>
      </c>
      <c r="AS909" s="7">
        <f t="shared" si="204"/>
        <v>1.4420583765365395E-2</v>
      </c>
      <c r="AU909" s="86">
        <v>2023</v>
      </c>
      <c r="AV909" s="91">
        <f t="shared" si="205"/>
        <v>2.3114903992684923E-2</v>
      </c>
      <c r="AW909" s="92">
        <f t="shared" si="206"/>
        <v>1.9587676726554572E-2</v>
      </c>
      <c r="AX909" s="93">
        <f t="shared" si="207"/>
        <v>1.9362724737435482E-2</v>
      </c>
      <c r="AY909" s="94">
        <f t="shared" si="208"/>
        <v>1.7871899051341286E-2</v>
      </c>
      <c r="AZ909" s="7">
        <f t="shared" si="209"/>
        <v>8.252766956584728E-3</v>
      </c>
    </row>
    <row r="910" spans="1:52" x14ac:dyDescent="0.25">
      <c r="A910" s="7">
        <v>908</v>
      </c>
      <c r="B910" s="82">
        <v>7335.61</v>
      </c>
      <c r="C910" s="43">
        <v>877.3</v>
      </c>
      <c r="D910" s="35">
        <v>418.1</v>
      </c>
      <c r="E910" s="41">
        <v>1964.8</v>
      </c>
      <c r="F910" s="36">
        <v>134.6</v>
      </c>
      <c r="G910" s="39">
        <v>161.94</v>
      </c>
      <c r="H910" s="45">
        <v>175.06</v>
      </c>
      <c r="I910" s="36">
        <v>138.74</v>
      </c>
      <c r="J910" s="36">
        <v>52.64</v>
      </c>
      <c r="K910" s="46">
        <v>145.41999999999999</v>
      </c>
      <c r="L910" s="36">
        <v>93.18</v>
      </c>
      <c r="M910" s="47">
        <v>57.01</v>
      </c>
      <c r="N910" s="33">
        <v>825</v>
      </c>
      <c r="O910" s="47">
        <v>26.67</v>
      </c>
      <c r="P910" s="33">
        <v>105.54</v>
      </c>
      <c r="Q910" s="47">
        <v>55.51</v>
      </c>
      <c r="R910" s="33">
        <v>11</v>
      </c>
      <c r="S910" s="33">
        <v>138.65</v>
      </c>
      <c r="T910" s="33">
        <v>57.7</v>
      </c>
      <c r="U910" s="33">
        <v>15.08</v>
      </c>
      <c r="V910" s="56">
        <v>24.2</v>
      </c>
      <c r="W910" s="38">
        <v>24.2</v>
      </c>
      <c r="X910" s="36">
        <v>10.45</v>
      </c>
      <c r="Y910" s="41">
        <v>40.82</v>
      </c>
      <c r="Z910" s="45">
        <v>91.68</v>
      </c>
      <c r="AA910" s="39">
        <v>501.6</v>
      </c>
      <c r="AB910" s="36">
        <v>201</v>
      </c>
      <c r="AC910" s="37">
        <v>16.82</v>
      </c>
      <c r="AD910" s="41">
        <v>27.57</v>
      </c>
      <c r="AE910" s="39">
        <v>176.2</v>
      </c>
      <c r="AG910" s="86">
        <v>2023</v>
      </c>
      <c r="AH910" s="86"/>
      <c r="AI910" s="87">
        <f t="shared" si="200"/>
        <v>279.91333333333336</v>
      </c>
      <c r="AJ910" s="88">
        <f t="shared" si="201"/>
        <v>478.82166666666654</v>
      </c>
      <c r="AK910" s="89">
        <f t="shared" si="202"/>
        <v>308.9842857142857</v>
      </c>
      <c r="AL910" s="90">
        <f t="shared" si="203"/>
        <v>226.49931034482756</v>
      </c>
      <c r="AN910" s="86">
        <v>2023</v>
      </c>
      <c r="AO910" s="91">
        <f t="shared" si="196"/>
        <v>-1.4290137423489441E-3</v>
      </c>
      <c r="AP910" s="92">
        <f t="shared" si="197"/>
        <v>1.048058950270302E-2</v>
      </c>
      <c r="AQ910" s="93">
        <f t="shared" si="198"/>
        <v>1.0707895454692602E-2</v>
      </c>
      <c r="AR910" s="94">
        <f t="shared" si="199"/>
        <v>8.9959929846784564E-3</v>
      </c>
      <c r="AS910" s="7">
        <f t="shared" si="204"/>
        <v>2.4960432738382224E-3</v>
      </c>
      <c r="AU910" s="86">
        <v>2023</v>
      </c>
      <c r="AV910" s="91">
        <f t="shared" si="205"/>
        <v>6.3154633524409884E-4</v>
      </c>
      <c r="AW910" s="92">
        <f t="shared" si="206"/>
        <v>6.2520139540746516E-3</v>
      </c>
      <c r="AX910" s="93">
        <f t="shared" si="207"/>
        <v>7.2063387840729546E-3</v>
      </c>
      <c r="AY910" s="94">
        <f t="shared" si="208"/>
        <v>8.0416446698014076E-3</v>
      </c>
      <c r="AZ910" s="7">
        <f t="shared" si="209"/>
        <v>1.4420583765365395E-2</v>
      </c>
    </row>
    <row r="911" spans="1:52" x14ac:dyDescent="0.25">
      <c r="A911" s="7">
        <v>909</v>
      </c>
      <c r="B911" s="82">
        <v>7353.92</v>
      </c>
      <c r="C911" s="43">
        <v>892.3</v>
      </c>
      <c r="D911" s="35">
        <v>421.6</v>
      </c>
      <c r="E911" s="41">
        <v>1996.2</v>
      </c>
      <c r="F911" s="36">
        <v>133.02000000000001</v>
      </c>
      <c r="G911" s="39">
        <v>162.24</v>
      </c>
      <c r="H911" s="45">
        <v>176.1</v>
      </c>
      <c r="I911" s="36">
        <v>137.06</v>
      </c>
      <c r="J911" s="36">
        <v>51.28</v>
      </c>
      <c r="K911" s="46">
        <v>146.24</v>
      </c>
      <c r="L911" s="36">
        <v>93.7</v>
      </c>
      <c r="M911" s="47">
        <v>56.65</v>
      </c>
      <c r="N911" s="33">
        <v>837.5</v>
      </c>
      <c r="O911" s="47">
        <v>26.34</v>
      </c>
      <c r="P911" s="33">
        <v>106.42</v>
      </c>
      <c r="Q911" s="47">
        <v>55.63</v>
      </c>
      <c r="R911" s="33">
        <v>10.99</v>
      </c>
      <c r="S911" s="33">
        <v>137.44999999999999</v>
      </c>
      <c r="T911" s="33">
        <v>57.71</v>
      </c>
      <c r="U911" s="33">
        <v>15.01</v>
      </c>
      <c r="V911" s="56">
        <v>23.92</v>
      </c>
      <c r="W911" s="38">
        <v>23.92</v>
      </c>
      <c r="X911" s="36">
        <v>10.49</v>
      </c>
      <c r="Y911" s="41">
        <v>40.840000000000003</v>
      </c>
      <c r="Z911" s="45">
        <v>91.88</v>
      </c>
      <c r="AA911" s="39">
        <v>500</v>
      </c>
      <c r="AB911" s="36">
        <v>202.6</v>
      </c>
      <c r="AC911" s="37">
        <v>16.72</v>
      </c>
      <c r="AD911" s="41">
        <v>27.46</v>
      </c>
      <c r="AE911" s="39">
        <v>176.3</v>
      </c>
      <c r="AG911" s="86">
        <v>2023</v>
      </c>
      <c r="AH911" s="86"/>
      <c r="AI911" s="87">
        <f t="shared" si="200"/>
        <v>279.51333333333332</v>
      </c>
      <c r="AJ911" s="88">
        <f t="shared" si="201"/>
        <v>483.84</v>
      </c>
      <c r="AK911" s="89">
        <f t="shared" si="202"/>
        <v>312.29285714285714</v>
      </c>
      <c r="AL911" s="90">
        <f t="shared" si="203"/>
        <v>228.53689655172414</v>
      </c>
      <c r="AN911" s="86">
        <v>2023</v>
      </c>
      <c r="AO911" s="91">
        <f t="shared" si="196"/>
        <v>-1.6278293223936681E-2</v>
      </c>
      <c r="AP911" s="92">
        <f t="shared" si="197"/>
        <v>-3.3737048059964705E-2</v>
      </c>
      <c r="AQ911" s="93">
        <f t="shared" si="198"/>
        <v>-3.0733514786944333E-2</v>
      </c>
      <c r="AR911" s="94">
        <f t="shared" si="199"/>
        <v>-2.78095893366649E-2</v>
      </c>
      <c r="AS911" s="7">
        <f t="shared" si="204"/>
        <v>-1.1584297898263853E-2</v>
      </c>
      <c r="AU911" s="86">
        <v>2023</v>
      </c>
      <c r="AV911" s="91">
        <f t="shared" si="205"/>
        <v>-1.4290137423489441E-3</v>
      </c>
      <c r="AW911" s="92">
        <f t="shared" si="206"/>
        <v>1.048058950270302E-2</v>
      </c>
      <c r="AX911" s="93">
        <f t="shared" si="207"/>
        <v>1.0707895454692602E-2</v>
      </c>
      <c r="AY911" s="94">
        <f t="shared" si="208"/>
        <v>8.9959929846784564E-3</v>
      </c>
      <c r="AZ911" s="7">
        <f t="shared" si="209"/>
        <v>2.4960432738382224E-3</v>
      </c>
    </row>
    <row r="912" spans="1:52" x14ac:dyDescent="0.25">
      <c r="A912" s="7">
        <v>910</v>
      </c>
      <c r="B912" s="82">
        <v>7268.73</v>
      </c>
      <c r="C912" s="43">
        <v>859</v>
      </c>
      <c r="D912" s="35">
        <v>413.95</v>
      </c>
      <c r="E912" s="41">
        <v>1912.2</v>
      </c>
      <c r="F912" s="36">
        <v>133.52000000000001</v>
      </c>
      <c r="G912" s="39">
        <v>160.44</v>
      </c>
      <c r="H912" s="45">
        <v>175.08</v>
      </c>
      <c r="I912" s="36">
        <v>137</v>
      </c>
      <c r="J912" s="36">
        <v>50.96</v>
      </c>
      <c r="K912" s="46">
        <v>144.94999999999999</v>
      </c>
      <c r="L912" s="36">
        <v>94.16</v>
      </c>
      <c r="M912" s="47">
        <v>56.71</v>
      </c>
      <c r="N912" s="33">
        <v>798</v>
      </c>
      <c r="O912" s="47">
        <v>26.46</v>
      </c>
      <c r="P912" s="33">
        <v>105.52</v>
      </c>
      <c r="Q912" s="47">
        <v>55.21</v>
      </c>
      <c r="R912" s="33">
        <v>10.97</v>
      </c>
      <c r="S912" s="33">
        <v>138.1</v>
      </c>
      <c r="T912" s="33">
        <v>57.63</v>
      </c>
      <c r="U912" s="33">
        <v>14.98</v>
      </c>
      <c r="V912" s="56">
        <v>23.82</v>
      </c>
      <c r="W912" s="38">
        <v>23.82</v>
      </c>
      <c r="X912" s="36">
        <v>10.51</v>
      </c>
      <c r="Y912" s="41">
        <v>40.799999999999997</v>
      </c>
      <c r="Z912" s="45">
        <v>91.4</v>
      </c>
      <c r="AA912" s="39">
        <v>490.25</v>
      </c>
      <c r="AB912" s="36">
        <v>199.8</v>
      </c>
      <c r="AC912" s="37">
        <v>16.61</v>
      </c>
      <c r="AD912" s="41">
        <v>27.21</v>
      </c>
      <c r="AE912" s="39">
        <v>174.2</v>
      </c>
      <c r="AG912" s="86">
        <v>2023</v>
      </c>
      <c r="AH912" s="86"/>
      <c r="AI912" s="87">
        <f t="shared" si="200"/>
        <v>274.96333333333337</v>
      </c>
      <c r="AJ912" s="88">
        <f t="shared" si="201"/>
        <v>467.51666666666665</v>
      </c>
      <c r="AK912" s="89">
        <f t="shared" si="202"/>
        <v>302.69500000000005</v>
      </c>
      <c r="AL912" s="90">
        <f t="shared" si="203"/>
        <v>222.18137931034482</v>
      </c>
      <c r="AN912" s="86">
        <v>2023</v>
      </c>
      <c r="AO912" s="91">
        <f t="shared" si="196"/>
        <v>8.8860332892870368E-3</v>
      </c>
      <c r="AP912" s="92">
        <f t="shared" si="197"/>
        <v>-6.652169263127782E-3</v>
      </c>
      <c r="AQ912" s="93">
        <f t="shared" si="198"/>
        <v>-3.8086428347256203E-3</v>
      </c>
      <c r="AR912" s="94">
        <f t="shared" si="199"/>
        <v>-1.8018828977877151E-3</v>
      </c>
      <c r="AS912" s="7">
        <f t="shared" si="204"/>
        <v>9.341384258324182E-4</v>
      </c>
      <c r="AU912" s="86">
        <v>2023</v>
      </c>
      <c r="AV912" s="91">
        <f t="shared" si="205"/>
        <v>-1.6278293223936681E-2</v>
      </c>
      <c r="AW912" s="92">
        <f t="shared" si="206"/>
        <v>-3.3737048059964705E-2</v>
      </c>
      <c r="AX912" s="93">
        <f t="shared" si="207"/>
        <v>-3.0733514786944333E-2</v>
      </c>
      <c r="AY912" s="94">
        <f t="shared" si="208"/>
        <v>-2.78095893366649E-2</v>
      </c>
      <c r="AZ912" s="7">
        <f t="shared" si="209"/>
        <v>-1.1584297898263853E-2</v>
      </c>
    </row>
    <row r="913" spans="1:52" x14ac:dyDescent="0.25">
      <c r="A913" s="7">
        <v>911</v>
      </c>
      <c r="B913" s="82">
        <v>7275.52</v>
      </c>
      <c r="C913" s="43">
        <v>859.3</v>
      </c>
      <c r="D913" s="35">
        <v>408.35</v>
      </c>
      <c r="E913" s="41">
        <v>1885.8</v>
      </c>
      <c r="F913" s="36">
        <v>134.04</v>
      </c>
      <c r="G913" s="39">
        <v>161.12</v>
      </c>
      <c r="H913" s="45">
        <v>175.56</v>
      </c>
      <c r="I913" s="36">
        <v>138.46</v>
      </c>
      <c r="J913" s="36">
        <v>51.56</v>
      </c>
      <c r="K913" s="46">
        <v>144.94999999999999</v>
      </c>
      <c r="L913" s="36">
        <v>95.94</v>
      </c>
      <c r="M913" s="47">
        <v>57.61</v>
      </c>
      <c r="N913" s="33">
        <v>803</v>
      </c>
      <c r="O913" s="47">
        <v>26.58</v>
      </c>
      <c r="P913" s="33">
        <v>106</v>
      </c>
      <c r="Q913" s="47">
        <v>55.38</v>
      </c>
      <c r="R913" s="33">
        <v>11.04</v>
      </c>
      <c r="S913" s="33">
        <v>138.69999999999999</v>
      </c>
      <c r="T913" s="33">
        <v>57.89</v>
      </c>
      <c r="U913" s="33">
        <v>14.98</v>
      </c>
      <c r="V913" s="56">
        <v>23.87</v>
      </c>
      <c r="W913" s="38">
        <v>23.87</v>
      </c>
      <c r="X913" s="36">
        <v>10.44</v>
      </c>
      <c r="Y913" s="41">
        <v>40.72</v>
      </c>
      <c r="Z913" s="45">
        <v>91.9</v>
      </c>
      <c r="AA913" s="39">
        <v>494</v>
      </c>
      <c r="AB913" s="36">
        <v>199.2</v>
      </c>
      <c r="AC913" s="37">
        <v>16.59</v>
      </c>
      <c r="AD913" s="41">
        <v>27.7</v>
      </c>
      <c r="AE913" s="39">
        <v>177.1</v>
      </c>
      <c r="AG913" s="86">
        <v>2023</v>
      </c>
      <c r="AH913" s="86"/>
      <c r="AI913" s="87">
        <f t="shared" si="200"/>
        <v>277.40666666666669</v>
      </c>
      <c r="AJ913" s="88">
        <f t="shared" si="201"/>
        <v>464.40666666666669</v>
      </c>
      <c r="AK913" s="89">
        <f t="shared" si="202"/>
        <v>301.54214285714278</v>
      </c>
      <c r="AL913" s="90">
        <f t="shared" si="203"/>
        <v>221.78103448275863</v>
      </c>
      <c r="AN913" s="86">
        <v>2023</v>
      </c>
      <c r="AO913" s="91">
        <f t="shared" si="196"/>
        <v>4.0842565667732027E-2</v>
      </c>
      <c r="AP913" s="92">
        <f t="shared" si="197"/>
        <v>1.1279625615480585E-2</v>
      </c>
      <c r="AQ913" s="93">
        <f t="shared" si="198"/>
        <v>4.6688569946396856E-3</v>
      </c>
      <c r="AR913" s="94">
        <f t="shared" si="199"/>
        <v>2.4830331252476963E-3</v>
      </c>
      <c r="AS913" s="7">
        <f t="shared" si="204"/>
        <v>5.7755321956368105E-3</v>
      </c>
      <c r="AU913" s="86">
        <v>2023</v>
      </c>
      <c r="AV913" s="91">
        <f t="shared" si="205"/>
        <v>8.8860332892870368E-3</v>
      </c>
      <c r="AW913" s="92">
        <f t="shared" si="206"/>
        <v>-6.652169263127782E-3</v>
      </c>
      <c r="AX913" s="93">
        <f t="shared" si="207"/>
        <v>-3.8086428347256203E-3</v>
      </c>
      <c r="AY913" s="94">
        <f t="shared" si="208"/>
        <v>-1.8018828977877151E-3</v>
      </c>
      <c r="AZ913" s="7">
        <f t="shared" si="209"/>
        <v>9.341384258324182E-4</v>
      </c>
    </row>
    <row r="914" spans="1:52" x14ac:dyDescent="0.25">
      <c r="A914" s="7">
        <v>912</v>
      </c>
      <c r="B914" s="82">
        <v>7317.54</v>
      </c>
      <c r="C914" s="43">
        <v>850.4</v>
      </c>
      <c r="D914" s="35">
        <v>406.3</v>
      </c>
      <c r="E914" s="41">
        <v>1882.2</v>
      </c>
      <c r="F914" s="36">
        <v>134.36000000000001</v>
      </c>
      <c r="G914" s="39">
        <v>157.86000000000001</v>
      </c>
      <c r="H914" s="45">
        <v>174.88</v>
      </c>
      <c r="I914" s="36">
        <v>139</v>
      </c>
      <c r="J914" s="36">
        <v>52.32</v>
      </c>
      <c r="K914" s="46">
        <v>143.84</v>
      </c>
      <c r="L914" s="36">
        <v>95.93</v>
      </c>
      <c r="M914" s="47">
        <v>57.96</v>
      </c>
      <c r="N914" s="33">
        <v>798.5</v>
      </c>
      <c r="O914" s="47">
        <v>26.64</v>
      </c>
      <c r="P914" s="33">
        <v>106.86</v>
      </c>
      <c r="Q914" s="47">
        <v>55.55</v>
      </c>
      <c r="R914" s="33">
        <v>11.12</v>
      </c>
      <c r="S914" s="33">
        <v>138.55000000000001</v>
      </c>
      <c r="T914" s="33">
        <v>57.87</v>
      </c>
      <c r="U914" s="33">
        <v>15.06</v>
      </c>
      <c r="V914" s="56">
        <v>23.9</v>
      </c>
      <c r="W914" s="38">
        <v>23.9</v>
      </c>
      <c r="X914" s="36">
        <v>10.57</v>
      </c>
      <c r="Y914" s="41">
        <v>41.37</v>
      </c>
      <c r="Z914" s="45">
        <v>90.26</v>
      </c>
      <c r="AA914" s="39">
        <v>530.4</v>
      </c>
      <c r="AB914" s="36">
        <v>199.4</v>
      </c>
      <c r="AC914" s="37">
        <v>16.579999999999998</v>
      </c>
      <c r="AD914" s="41">
        <v>28.09</v>
      </c>
      <c r="AE914" s="39">
        <v>177.95</v>
      </c>
      <c r="AG914" s="86">
        <v>2023</v>
      </c>
      <c r="AH914" s="86"/>
      <c r="AI914" s="87">
        <f t="shared" si="200"/>
        <v>288.73666666666668</v>
      </c>
      <c r="AJ914" s="88">
        <f t="shared" si="201"/>
        <v>469.64499999999998</v>
      </c>
      <c r="AK914" s="89">
        <f t="shared" si="202"/>
        <v>302.95</v>
      </c>
      <c r="AL914" s="90">
        <f t="shared" si="203"/>
        <v>222.33172413793102</v>
      </c>
      <c r="AN914" s="86">
        <v>2023</v>
      </c>
      <c r="AO914" s="91">
        <f t="shared" si="196"/>
        <v>1.3611018113390541E-2</v>
      </c>
      <c r="AP914" s="92">
        <f t="shared" si="197"/>
        <v>3.0909871640638514E-3</v>
      </c>
      <c r="AQ914" s="93">
        <f t="shared" si="198"/>
        <v>4.1190201117583276E-3</v>
      </c>
      <c r="AR914" s="94">
        <f t="shared" si="199"/>
        <v>3.1918754517170521E-3</v>
      </c>
      <c r="AS914" s="7">
        <f t="shared" si="204"/>
        <v>-2.2439235043470993E-3</v>
      </c>
      <c r="AU914" s="86">
        <v>2023</v>
      </c>
      <c r="AV914" s="91">
        <f t="shared" si="205"/>
        <v>4.0842565667732027E-2</v>
      </c>
      <c r="AW914" s="92">
        <f t="shared" si="206"/>
        <v>1.1279625615480585E-2</v>
      </c>
      <c r="AX914" s="93">
        <f t="shared" si="207"/>
        <v>4.6688569946396856E-3</v>
      </c>
      <c r="AY914" s="94">
        <f t="shared" si="208"/>
        <v>2.4830331252476963E-3</v>
      </c>
      <c r="AZ914" s="7">
        <f t="shared" si="209"/>
        <v>5.7755321956368105E-3</v>
      </c>
    </row>
    <row r="915" spans="1:52" x14ac:dyDescent="0.25">
      <c r="A915" s="7">
        <v>913</v>
      </c>
      <c r="B915" s="82">
        <v>7301.12</v>
      </c>
      <c r="C915" s="43">
        <v>854</v>
      </c>
      <c r="D915" s="35">
        <v>401</v>
      </c>
      <c r="E915" s="41">
        <v>1879.6</v>
      </c>
      <c r="F915" s="36">
        <v>134.6</v>
      </c>
      <c r="G915" s="39">
        <v>160.30000000000001</v>
      </c>
      <c r="H915" s="45">
        <v>176.56</v>
      </c>
      <c r="I915" s="36">
        <v>141.46</v>
      </c>
      <c r="J915" s="36">
        <v>53.3</v>
      </c>
      <c r="K915" s="46">
        <v>145.82</v>
      </c>
      <c r="L915" s="36">
        <v>98.26</v>
      </c>
      <c r="M915" s="47">
        <v>58.05</v>
      </c>
      <c r="N915" s="33">
        <v>796.5</v>
      </c>
      <c r="O915" s="47">
        <v>27.35</v>
      </c>
      <c r="P915" s="33">
        <v>108.24</v>
      </c>
      <c r="Q915" s="47">
        <v>56.04</v>
      </c>
      <c r="R915" s="33">
        <v>11.12</v>
      </c>
      <c r="S915" s="33">
        <v>140.19999999999999</v>
      </c>
      <c r="T915" s="33">
        <v>58.44</v>
      </c>
      <c r="U915" s="33">
        <v>15.36</v>
      </c>
      <c r="V915" s="56">
        <v>24.11</v>
      </c>
      <c r="W915" s="38">
        <v>24.11</v>
      </c>
      <c r="X915" s="36">
        <v>10.79</v>
      </c>
      <c r="Y915" s="41">
        <v>40.700000000000003</v>
      </c>
      <c r="Z915" s="45">
        <v>90.26</v>
      </c>
      <c r="AA915" s="39">
        <v>541.4</v>
      </c>
      <c r="AB915" s="36">
        <v>199.4</v>
      </c>
      <c r="AC915" s="37">
        <v>16.649999999999999</v>
      </c>
      <c r="AD915" s="41">
        <v>28.28</v>
      </c>
      <c r="AE915" s="39">
        <v>176.3</v>
      </c>
      <c r="AG915" s="86">
        <v>2023</v>
      </c>
      <c r="AH915" s="86"/>
      <c r="AI915" s="87">
        <f t="shared" si="200"/>
        <v>292.66666666666669</v>
      </c>
      <c r="AJ915" s="88">
        <f t="shared" si="201"/>
        <v>471.09666666666675</v>
      </c>
      <c r="AK915" s="89">
        <f t="shared" si="202"/>
        <v>304.19785714285717</v>
      </c>
      <c r="AL915" s="90">
        <f t="shared" si="203"/>
        <v>223.04137931034481</v>
      </c>
      <c r="AN915" s="86">
        <v>2023</v>
      </c>
      <c r="AO915" s="91">
        <f t="shared" si="196"/>
        <v>9.111617312064606E-5</v>
      </c>
      <c r="AP915" s="92">
        <f t="shared" si="197"/>
        <v>1.2492128296386063E-2</v>
      </c>
      <c r="AQ915" s="93">
        <f t="shared" si="198"/>
        <v>1.2341591586302993E-2</v>
      </c>
      <c r="AR915" s="94">
        <f t="shared" si="199"/>
        <v>1.1074178287622645E-2</v>
      </c>
      <c r="AS915" s="7">
        <f t="shared" si="204"/>
        <v>1.0751775070126228E-2</v>
      </c>
      <c r="AU915" s="86">
        <v>2023</v>
      </c>
      <c r="AV915" s="91">
        <f t="shared" si="205"/>
        <v>1.3611018113390541E-2</v>
      </c>
      <c r="AW915" s="92">
        <f t="shared" si="206"/>
        <v>3.0909871640638514E-3</v>
      </c>
      <c r="AX915" s="93">
        <f t="shared" si="207"/>
        <v>4.1190201117583276E-3</v>
      </c>
      <c r="AY915" s="94">
        <f t="shared" si="208"/>
        <v>3.1918754517170521E-3</v>
      </c>
      <c r="AZ915" s="7">
        <f t="shared" si="209"/>
        <v>-2.2439235043470993E-3</v>
      </c>
    </row>
    <row r="916" spans="1:52" x14ac:dyDescent="0.25">
      <c r="A916" s="7">
        <v>914</v>
      </c>
      <c r="B916" s="82">
        <v>7379.62</v>
      </c>
      <c r="C916" s="43">
        <v>867.9</v>
      </c>
      <c r="D916" s="35">
        <v>411.15</v>
      </c>
      <c r="E916" s="41">
        <v>1915</v>
      </c>
      <c r="F916" s="36">
        <v>134.5</v>
      </c>
      <c r="G916" s="39">
        <v>162.58000000000001</v>
      </c>
      <c r="H916" s="45">
        <v>178.5</v>
      </c>
      <c r="I916" s="36">
        <v>141.72</v>
      </c>
      <c r="J916" s="36">
        <v>53.99</v>
      </c>
      <c r="K916" s="46">
        <v>146.25</v>
      </c>
      <c r="L916" s="36">
        <v>98.61</v>
      </c>
      <c r="M916" s="47">
        <v>58.01</v>
      </c>
      <c r="N916" s="33">
        <v>809</v>
      </c>
      <c r="O916" s="47">
        <v>27.7</v>
      </c>
      <c r="P916" s="33">
        <v>108.02</v>
      </c>
      <c r="Q916" s="47">
        <v>56.58</v>
      </c>
      <c r="R916" s="33">
        <v>11.12</v>
      </c>
      <c r="S916" s="33">
        <v>133.5</v>
      </c>
      <c r="T916" s="33">
        <v>58.36</v>
      </c>
      <c r="U916" s="33">
        <v>15.46</v>
      </c>
      <c r="V916" s="56">
        <v>24</v>
      </c>
      <c r="W916" s="38">
        <v>24</v>
      </c>
      <c r="X916" s="36">
        <v>10.76</v>
      </c>
      <c r="Y916" s="41">
        <v>40.450000000000003</v>
      </c>
      <c r="Z916" s="45">
        <v>90.5</v>
      </c>
      <c r="AA916" s="39">
        <v>541.29999999999995</v>
      </c>
      <c r="AB916" s="36">
        <v>201.8</v>
      </c>
      <c r="AC916" s="37">
        <v>16.510000000000002</v>
      </c>
      <c r="AD916" s="41">
        <v>28.36</v>
      </c>
      <c r="AE916" s="39">
        <v>174.2</v>
      </c>
      <c r="AG916" s="86">
        <v>2023</v>
      </c>
      <c r="AH916" s="86"/>
      <c r="AI916" s="87">
        <f t="shared" si="200"/>
        <v>292.69333333333333</v>
      </c>
      <c r="AJ916" s="88">
        <f t="shared" si="201"/>
        <v>476.98166666666657</v>
      </c>
      <c r="AK916" s="89">
        <f t="shared" si="202"/>
        <v>307.95214285714286</v>
      </c>
      <c r="AL916" s="90">
        <f t="shared" si="203"/>
        <v>225.51137931034484</v>
      </c>
      <c r="AN916" s="86">
        <v>2023</v>
      </c>
      <c r="AO916" s="91">
        <f t="shared" si="196"/>
        <v>-1.248177842565589E-2</v>
      </c>
      <c r="AP916" s="92">
        <f t="shared" si="197"/>
        <v>-1.0021349527759453E-2</v>
      </c>
      <c r="AQ916" s="93">
        <f t="shared" si="198"/>
        <v>-9.5167848436558643E-3</v>
      </c>
      <c r="AR916" s="94">
        <f t="shared" si="199"/>
        <v>-7.7555532789078353E-3</v>
      </c>
      <c r="AS916" s="7">
        <f t="shared" si="204"/>
        <v>1.5176933229624043E-3</v>
      </c>
      <c r="AU916" s="86">
        <v>2023</v>
      </c>
      <c r="AV916" s="91">
        <f t="shared" si="205"/>
        <v>9.111617312064606E-5</v>
      </c>
      <c r="AW916" s="92">
        <f t="shared" si="206"/>
        <v>1.2492128296386063E-2</v>
      </c>
      <c r="AX916" s="93">
        <f t="shared" si="207"/>
        <v>1.2341591586302993E-2</v>
      </c>
      <c r="AY916" s="94">
        <f t="shared" si="208"/>
        <v>1.1074178287622645E-2</v>
      </c>
      <c r="AZ916" s="7">
        <f t="shared" si="209"/>
        <v>1.0751775070126228E-2</v>
      </c>
    </row>
    <row r="917" spans="1:52" x14ac:dyDescent="0.25">
      <c r="A917" s="7">
        <v>915</v>
      </c>
      <c r="B917" s="82">
        <v>7390.82</v>
      </c>
      <c r="C917" s="43">
        <v>857.6</v>
      </c>
      <c r="D917" s="35">
        <v>407.6</v>
      </c>
      <c r="E917" s="41">
        <v>1897.4</v>
      </c>
      <c r="F917" s="36">
        <v>136.36000000000001</v>
      </c>
      <c r="G917" s="39">
        <v>162.91999999999999</v>
      </c>
      <c r="H917" s="45">
        <v>176</v>
      </c>
      <c r="I917" s="36">
        <v>143.08000000000001</v>
      </c>
      <c r="J917" s="36">
        <v>54.79</v>
      </c>
      <c r="K917" s="46">
        <v>146.16</v>
      </c>
      <c r="L917" s="36">
        <v>98.17</v>
      </c>
      <c r="M917" s="47">
        <v>58.37</v>
      </c>
      <c r="N917" s="33">
        <v>800.5</v>
      </c>
      <c r="O917" s="47">
        <v>27.78</v>
      </c>
      <c r="P917" s="33">
        <v>107.68</v>
      </c>
      <c r="Q917" s="47">
        <v>56.29</v>
      </c>
      <c r="R917" s="33">
        <v>11.2</v>
      </c>
      <c r="S917" s="33">
        <v>132.30000000000001</v>
      </c>
      <c r="T917" s="33">
        <v>58.41</v>
      </c>
      <c r="U917" s="33">
        <v>15.39</v>
      </c>
      <c r="V917" s="56">
        <v>24.51</v>
      </c>
      <c r="W917" s="38">
        <v>24.51</v>
      </c>
      <c r="X917" s="36">
        <v>10.86</v>
      </c>
      <c r="Y917" s="41">
        <v>40.03</v>
      </c>
      <c r="Z917" s="45">
        <v>90.38</v>
      </c>
      <c r="AA917" s="39">
        <v>532.6</v>
      </c>
      <c r="AB917" s="36">
        <v>201.2</v>
      </c>
      <c r="AC917" s="37">
        <v>16.760000000000002</v>
      </c>
      <c r="AD917" s="41">
        <v>28.66</v>
      </c>
      <c r="AE917" s="39">
        <v>171.6</v>
      </c>
      <c r="AG917" s="86">
        <v>2023</v>
      </c>
      <c r="AH917" s="86"/>
      <c r="AI917" s="87">
        <f t="shared" si="200"/>
        <v>289.04000000000002</v>
      </c>
      <c r="AJ917" s="88">
        <f t="shared" si="201"/>
        <v>472.20166666666665</v>
      </c>
      <c r="AK917" s="89">
        <f t="shared" si="202"/>
        <v>305.02142857142866</v>
      </c>
      <c r="AL917" s="90">
        <f t="shared" si="203"/>
        <v>223.76241379310346</v>
      </c>
      <c r="AN917" s="86">
        <v>2023</v>
      </c>
      <c r="AO917" s="91">
        <f t="shared" si="196"/>
        <v>1.3608266445243448E-3</v>
      </c>
      <c r="AP917" s="92">
        <f t="shared" si="197"/>
        <v>-4.9766872205028289E-4</v>
      </c>
      <c r="AQ917" s="93">
        <f t="shared" si="198"/>
        <v>-5.9480598552812656E-4</v>
      </c>
      <c r="AR917" s="94">
        <f t="shared" si="199"/>
        <v>-3.1129076252371966E-4</v>
      </c>
      <c r="AS917" s="7">
        <f t="shared" si="204"/>
        <v>1.4896858535318434E-3</v>
      </c>
      <c r="AU917" s="86">
        <v>2023</v>
      </c>
      <c r="AV917" s="91">
        <f t="shared" si="205"/>
        <v>-1.248177842565589E-2</v>
      </c>
      <c r="AW917" s="92">
        <f t="shared" si="206"/>
        <v>-1.0021349527759453E-2</v>
      </c>
      <c r="AX917" s="93">
        <f t="shared" si="207"/>
        <v>-9.5167848436558643E-3</v>
      </c>
      <c r="AY917" s="94">
        <f t="shared" si="208"/>
        <v>-7.7555532789078353E-3</v>
      </c>
      <c r="AZ917" s="7">
        <f t="shared" si="209"/>
        <v>1.5176933229624043E-3</v>
      </c>
    </row>
    <row r="918" spans="1:52" x14ac:dyDescent="0.25">
      <c r="A918" s="7">
        <v>916</v>
      </c>
      <c r="B918" s="82">
        <v>7401.83</v>
      </c>
      <c r="C918" s="43">
        <v>854</v>
      </c>
      <c r="D918" s="35">
        <v>409.95</v>
      </c>
      <c r="E918" s="41">
        <v>1897</v>
      </c>
      <c r="F918" s="36">
        <v>133.02000000000001</v>
      </c>
      <c r="G918" s="39">
        <v>163.5</v>
      </c>
      <c r="H918" s="45">
        <v>177.28</v>
      </c>
      <c r="I918" s="36">
        <v>144.82</v>
      </c>
      <c r="J918" s="36">
        <v>54.34</v>
      </c>
      <c r="K918" s="46">
        <v>145.82</v>
      </c>
      <c r="L918" s="36">
        <v>97.62</v>
      </c>
      <c r="M918" s="47">
        <v>58.59</v>
      </c>
      <c r="N918" s="33">
        <v>800.5</v>
      </c>
      <c r="O918" s="47">
        <v>27.75</v>
      </c>
      <c r="P918" s="33">
        <v>107.78</v>
      </c>
      <c r="Q918" s="47">
        <v>56.76</v>
      </c>
      <c r="R918" s="33">
        <v>11.17</v>
      </c>
      <c r="S918" s="33">
        <v>132.1</v>
      </c>
      <c r="T918" s="33">
        <v>58.79</v>
      </c>
      <c r="U918" s="33">
        <v>15.37</v>
      </c>
      <c r="V918" s="56">
        <v>24.66</v>
      </c>
      <c r="W918" s="38">
        <v>24.66</v>
      </c>
      <c r="X918" s="36">
        <v>10.73</v>
      </c>
      <c r="Y918" s="41">
        <v>38.049999999999997</v>
      </c>
      <c r="Z918" s="45">
        <v>91.1</v>
      </c>
      <c r="AA918" s="39">
        <v>531.70000000000005</v>
      </c>
      <c r="AB918" s="36">
        <v>201.7</v>
      </c>
      <c r="AC918" s="37">
        <v>16.78</v>
      </c>
      <c r="AD918" s="41">
        <v>28.45</v>
      </c>
      <c r="AE918" s="39">
        <v>173.1</v>
      </c>
      <c r="AG918" s="86">
        <v>2023</v>
      </c>
      <c r="AH918" s="86"/>
      <c r="AI918" s="87">
        <f t="shared" si="200"/>
        <v>289.43333333333334</v>
      </c>
      <c r="AJ918" s="88">
        <f t="shared" si="201"/>
        <v>471.96666666666664</v>
      </c>
      <c r="AK918" s="89">
        <f t="shared" si="202"/>
        <v>304.84000000000003</v>
      </c>
      <c r="AL918" s="90">
        <f t="shared" si="203"/>
        <v>223.69275862068966</v>
      </c>
      <c r="AN918" s="86">
        <v>2023</v>
      </c>
      <c r="AO918" s="91">
        <f t="shared" si="196"/>
        <v>-1.4948750431878339E-2</v>
      </c>
      <c r="AP918" s="92">
        <f t="shared" si="197"/>
        <v>-2.0449890528992109E-2</v>
      </c>
      <c r="AQ918" s="93">
        <f t="shared" si="198"/>
        <v>-2.5887116426415838E-2</v>
      </c>
      <c r="AR918" s="94">
        <f t="shared" si="199"/>
        <v>-2.311668251866409E-2</v>
      </c>
      <c r="AS918" s="7">
        <f t="shared" si="204"/>
        <v>-2.0374691123681506E-2</v>
      </c>
      <c r="AU918" s="86">
        <v>2023</v>
      </c>
      <c r="AV918" s="91">
        <f t="shared" si="205"/>
        <v>1.3608266445243448E-3</v>
      </c>
      <c r="AW918" s="92">
        <f t="shared" si="206"/>
        <v>-4.9766872205028289E-4</v>
      </c>
      <c r="AX918" s="93">
        <f t="shared" si="207"/>
        <v>-5.9480598552812656E-4</v>
      </c>
      <c r="AY918" s="94">
        <f t="shared" si="208"/>
        <v>-3.1129076252371966E-4</v>
      </c>
      <c r="AZ918" s="7">
        <f t="shared" si="209"/>
        <v>1.4896858535318434E-3</v>
      </c>
    </row>
    <row r="919" spans="1:52" x14ac:dyDescent="0.25">
      <c r="A919" s="7">
        <v>917</v>
      </c>
      <c r="B919" s="82">
        <v>7251.02</v>
      </c>
      <c r="C919" s="43">
        <v>810</v>
      </c>
      <c r="D919" s="35">
        <v>407.05</v>
      </c>
      <c r="E919" s="41">
        <v>1852.4</v>
      </c>
      <c r="F919" s="36">
        <v>133.18</v>
      </c>
      <c r="G919" s="39">
        <v>160.22</v>
      </c>
      <c r="H919" s="45">
        <v>173</v>
      </c>
      <c r="I919" s="36">
        <v>145.26</v>
      </c>
      <c r="J919" s="36">
        <v>53.86</v>
      </c>
      <c r="K919" s="46">
        <v>143.84</v>
      </c>
      <c r="L919" s="36">
        <v>96.41</v>
      </c>
      <c r="M919" s="47">
        <v>58.12</v>
      </c>
      <c r="N919" s="33">
        <v>768.5</v>
      </c>
      <c r="O919" s="47">
        <v>27.68</v>
      </c>
      <c r="P919" s="33">
        <v>106.94</v>
      </c>
      <c r="Q919" s="47">
        <v>55.9</v>
      </c>
      <c r="R919" s="33">
        <v>11.13</v>
      </c>
      <c r="S919" s="33">
        <v>131.25</v>
      </c>
      <c r="T919" s="33">
        <v>58.54</v>
      </c>
      <c r="U919" s="33">
        <v>15.38</v>
      </c>
      <c r="V919" s="56">
        <v>24.41</v>
      </c>
      <c r="W919" s="38">
        <v>24.41</v>
      </c>
      <c r="X919" s="36">
        <v>10.51</v>
      </c>
      <c r="Y919" s="41">
        <v>37.479999999999997</v>
      </c>
      <c r="Z919" s="45">
        <v>90.44</v>
      </c>
      <c r="AA919" s="39">
        <v>522</v>
      </c>
      <c r="AB919" s="36">
        <v>200.2</v>
      </c>
      <c r="AC919" s="37">
        <v>17.23</v>
      </c>
      <c r="AD919" s="41">
        <v>28.69</v>
      </c>
      <c r="AE919" s="39">
        <v>173.1</v>
      </c>
      <c r="AG919" s="86">
        <v>2023</v>
      </c>
      <c r="AH919" s="86"/>
      <c r="AI919" s="87">
        <f t="shared" si="200"/>
        <v>285.10666666666668</v>
      </c>
      <c r="AJ919" s="88">
        <f t="shared" si="201"/>
        <v>462.315</v>
      </c>
      <c r="AK919" s="89">
        <f t="shared" si="202"/>
        <v>296.94857142857143</v>
      </c>
      <c r="AL919" s="90">
        <f t="shared" si="203"/>
        <v>218.52172413793102</v>
      </c>
      <c r="AN919" s="86">
        <v>2023</v>
      </c>
      <c r="AO919" s="91">
        <f t="shared" si="196"/>
        <v>3.0468128887433943E-2</v>
      </c>
      <c r="AP919" s="92">
        <f t="shared" si="197"/>
        <v>4.0059266950023216E-2</v>
      </c>
      <c r="AQ919" s="93">
        <f t="shared" si="198"/>
        <v>3.6932802216834239E-2</v>
      </c>
      <c r="AR919" s="94">
        <f t="shared" si="199"/>
        <v>3.0264488814337027E-2</v>
      </c>
      <c r="AS919" s="7">
        <f t="shared" si="204"/>
        <v>1.2275514341430489E-2</v>
      </c>
      <c r="AU919" s="86">
        <v>2023</v>
      </c>
      <c r="AV919" s="91">
        <f t="shared" si="205"/>
        <v>-1.4948750431878339E-2</v>
      </c>
      <c r="AW919" s="92">
        <f t="shared" si="206"/>
        <v>-2.0449890528992109E-2</v>
      </c>
      <c r="AX919" s="93">
        <f t="shared" si="207"/>
        <v>-2.5887116426415838E-2</v>
      </c>
      <c r="AY919" s="94">
        <f t="shared" si="208"/>
        <v>-2.311668251866409E-2</v>
      </c>
      <c r="AZ919" s="7">
        <f t="shared" si="209"/>
        <v>-2.0374691123681506E-2</v>
      </c>
    </row>
    <row r="920" spans="1:52" x14ac:dyDescent="0.25">
      <c r="A920" s="7">
        <v>918</v>
      </c>
      <c r="B920" s="82">
        <v>7340.03</v>
      </c>
      <c r="C920" s="43">
        <v>840.3</v>
      </c>
      <c r="D920" s="35">
        <v>412.65</v>
      </c>
      <c r="E920" s="41">
        <v>1935.2</v>
      </c>
      <c r="F920" s="36">
        <v>131</v>
      </c>
      <c r="G920" s="39">
        <v>164.38</v>
      </c>
      <c r="H920" s="45">
        <v>178.02</v>
      </c>
      <c r="I920" s="36">
        <v>147.69999999999999</v>
      </c>
      <c r="J920" s="36">
        <v>54.32</v>
      </c>
      <c r="K920" s="46">
        <v>147.24</v>
      </c>
      <c r="L920" s="36">
        <v>97.75</v>
      </c>
      <c r="M920" s="47">
        <v>59.85</v>
      </c>
      <c r="N920" s="33">
        <v>789</v>
      </c>
      <c r="O920" s="47">
        <v>28.07</v>
      </c>
      <c r="P920" s="33">
        <v>108.38</v>
      </c>
      <c r="Q920" s="47">
        <v>56.2</v>
      </c>
      <c r="R920" s="33">
        <v>11.15</v>
      </c>
      <c r="S920" s="33">
        <v>133.65</v>
      </c>
      <c r="T920" s="33">
        <v>61.22</v>
      </c>
      <c r="U920" s="33">
        <v>15.31</v>
      </c>
      <c r="V920" s="56">
        <v>24.55</v>
      </c>
      <c r="W920" s="38">
        <v>24.55</v>
      </c>
      <c r="X920" s="36">
        <v>10.48</v>
      </c>
      <c r="Y920" s="41">
        <v>38.86</v>
      </c>
      <c r="Z920" s="45">
        <v>91.58</v>
      </c>
      <c r="AA920" s="39">
        <v>537.4</v>
      </c>
      <c r="AB920" s="36">
        <v>202.8</v>
      </c>
      <c r="AC920" s="37">
        <v>18.14</v>
      </c>
      <c r="AD920" s="41">
        <v>29.57</v>
      </c>
      <c r="AE920" s="39">
        <v>179.6</v>
      </c>
      <c r="AG920" s="86">
        <v>2023</v>
      </c>
      <c r="AH920" s="86"/>
      <c r="AI920" s="87">
        <f t="shared" si="200"/>
        <v>293.79333333333335</v>
      </c>
      <c r="AJ920" s="88">
        <f t="shared" si="201"/>
        <v>480.83499999999998</v>
      </c>
      <c r="AK920" s="89">
        <f t="shared" si="202"/>
        <v>307.91571428571433</v>
      </c>
      <c r="AL920" s="90">
        <f t="shared" si="203"/>
        <v>225.13517241379307</v>
      </c>
      <c r="AN920" s="86">
        <v>2023</v>
      </c>
      <c r="AO920" s="91">
        <f t="shared" si="196"/>
        <v>-2.3871655812475849E-2</v>
      </c>
      <c r="AP920" s="92">
        <f t="shared" si="197"/>
        <v>1.9199240210605772E-2</v>
      </c>
      <c r="AQ920" s="93">
        <f t="shared" si="198"/>
        <v>1.4085487215889113E-2</v>
      </c>
      <c r="AR920" s="94">
        <f t="shared" si="199"/>
        <v>1.1749263277846944E-2</v>
      </c>
      <c r="AS920" s="7">
        <f t="shared" si="204"/>
        <v>1.0377341781981828E-2</v>
      </c>
      <c r="AU920" s="86">
        <v>2023</v>
      </c>
      <c r="AV920" s="91">
        <f t="shared" si="205"/>
        <v>3.0468128887433943E-2</v>
      </c>
      <c r="AW920" s="92">
        <f t="shared" si="206"/>
        <v>4.0059266950023216E-2</v>
      </c>
      <c r="AX920" s="93">
        <f t="shared" si="207"/>
        <v>3.6932802216834239E-2</v>
      </c>
      <c r="AY920" s="94">
        <f t="shared" si="208"/>
        <v>3.0264488814337027E-2</v>
      </c>
      <c r="AZ920" s="7">
        <f t="shared" si="209"/>
        <v>1.2275514341430489E-2</v>
      </c>
    </row>
    <row r="921" spans="1:52" x14ac:dyDescent="0.25">
      <c r="A921" s="7">
        <v>919</v>
      </c>
      <c r="B921" s="82">
        <v>7416.2</v>
      </c>
      <c r="C921" s="43">
        <v>841.2</v>
      </c>
      <c r="D921" s="35">
        <v>420.85</v>
      </c>
      <c r="E921" s="41">
        <v>2011.5</v>
      </c>
      <c r="F921" s="36">
        <v>133.41999999999999</v>
      </c>
      <c r="G921" s="39">
        <v>162.13999999999999</v>
      </c>
      <c r="H921" s="45">
        <v>180.44</v>
      </c>
      <c r="I921" s="36">
        <v>150.46</v>
      </c>
      <c r="J921" s="36">
        <v>54.44</v>
      </c>
      <c r="K921" s="46">
        <v>148.82</v>
      </c>
      <c r="L921" s="36">
        <v>94.96</v>
      </c>
      <c r="M921" s="47">
        <v>60.18</v>
      </c>
      <c r="N921" s="33">
        <v>793.5</v>
      </c>
      <c r="O921" s="47">
        <v>28.18</v>
      </c>
      <c r="P921" s="33">
        <v>107.84</v>
      </c>
      <c r="Q921" s="47">
        <v>56.43</v>
      </c>
      <c r="R921" s="33">
        <v>11.33</v>
      </c>
      <c r="S921" s="33">
        <v>134.25</v>
      </c>
      <c r="T921" s="33">
        <v>61.46</v>
      </c>
      <c r="U921" s="33">
        <v>14.99</v>
      </c>
      <c r="V921" s="56">
        <v>24.73</v>
      </c>
      <c r="W921" s="38">
        <v>24.73</v>
      </c>
      <c r="X921" s="36">
        <v>10.39</v>
      </c>
      <c r="Y921" s="41">
        <v>38.65</v>
      </c>
      <c r="Z921" s="45">
        <v>91.16</v>
      </c>
      <c r="AA921" s="39">
        <v>531.20000000000005</v>
      </c>
      <c r="AB921" s="36">
        <v>202.9</v>
      </c>
      <c r="AC921" s="37">
        <v>18.57</v>
      </c>
      <c r="AD921" s="41">
        <v>29.91</v>
      </c>
      <c r="AE921" s="39">
        <v>167</v>
      </c>
      <c r="AG921" s="86">
        <v>2023</v>
      </c>
      <c r="AH921" s="86"/>
      <c r="AI921" s="87">
        <f t="shared" si="200"/>
        <v>286.78000000000003</v>
      </c>
      <c r="AJ921" s="88">
        <f t="shared" si="201"/>
        <v>490.06666666666661</v>
      </c>
      <c r="AK921" s="89">
        <f t="shared" si="202"/>
        <v>312.25285714285712</v>
      </c>
      <c r="AL921" s="90">
        <f t="shared" si="203"/>
        <v>227.78034482758619</v>
      </c>
      <c r="AN921" s="86">
        <v>2023</v>
      </c>
      <c r="AO921" s="91">
        <f t="shared" si="196"/>
        <v>-1.1448962038264034E-2</v>
      </c>
      <c r="AP921" s="92">
        <f t="shared" si="197"/>
        <v>-1.6154264725888024E-3</v>
      </c>
      <c r="AQ921" s="93">
        <f t="shared" si="198"/>
        <v>6.9083206375802984E-4</v>
      </c>
      <c r="AR921" s="94">
        <f t="shared" si="199"/>
        <v>2.4342871156878827E-3</v>
      </c>
      <c r="AS921" s="7">
        <f t="shared" si="204"/>
        <v>6.5329953345378789E-3</v>
      </c>
      <c r="AU921" s="86">
        <v>2023</v>
      </c>
      <c r="AV921" s="91">
        <f t="shared" si="205"/>
        <v>-2.3871655812475849E-2</v>
      </c>
      <c r="AW921" s="92">
        <f t="shared" si="206"/>
        <v>1.9199240210605772E-2</v>
      </c>
      <c r="AX921" s="93">
        <f t="shared" si="207"/>
        <v>1.4085487215889113E-2</v>
      </c>
      <c r="AY921" s="94">
        <f t="shared" si="208"/>
        <v>1.1749263277846944E-2</v>
      </c>
      <c r="AZ921" s="7">
        <f t="shared" si="209"/>
        <v>1.0377341781981828E-2</v>
      </c>
    </row>
    <row r="922" spans="1:52" x14ac:dyDescent="0.25">
      <c r="A922" s="7">
        <v>920</v>
      </c>
      <c r="B922" s="82">
        <v>7464.65</v>
      </c>
      <c r="C922" s="43">
        <v>848.1</v>
      </c>
      <c r="D922" s="35">
        <v>423.2</v>
      </c>
      <c r="E922" s="41">
        <v>2016.5</v>
      </c>
      <c r="F922" s="36">
        <v>133.97999999999999</v>
      </c>
      <c r="G922" s="39">
        <v>162.04</v>
      </c>
      <c r="H922" s="45">
        <v>182.94</v>
      </c>
      <c r="I922" s="36">
        <v>150.96</v>
      </c>
      <c r="J922" s="36">
        <v>55.26</v>
      </c>
      <c r="K922" s="46">
        <v>148.51</v>
      </c>
      <c r="L922" s="36">
        <v>97.09</v>
      </c>
      <c r="M922" s="47">
        <v>60.02</v>
      </c>
      <c r="N922" s="33">
        <v>802</v>
      </c>
      <c r="O922" s="47">
        <v>27.97</v>
      </c>
      <c r="P922" s="33">
        <v>106.78</v>
      </c>
      <c r="Q922" s="47">
        <v>55.53</v>
      </c>
      <c r="R922" s="33">
        <v>11.29</v>
      </c>
      <c r="S922" s="33">
        <v>135.94999999999999</v>
      </c>
      <c r="T922" s="33">
        <v>61.48</v>
      </c>
      <c r="U922" s="33">
        <v>14.91</v>
      </c>
      <c r="V922" s="56">
        <v>24.72</v>
      </c>
      <c r="W922" s="38">
        <v>24.72</v>
      </c>
      <c r="X922" s="36">
        <v>10.28</v>
      </c>
      <c r="Y922" s="41">
        <v>38.89</v>
      </c>
      <c r="Z922" s="45">
        <v>91.12</v>
      </c>
      <c r="AA922" s="39">
        <v>523.6</v>
      </c>
      <c r="AB922" s="36">
        <v>200.6</v>
      </c>
      <c r="AC922" s="37">
        <v>18.649999999999999</v>
      </c>
      <c r="AD922" s="41">
        <v>29.77</v>
      </c>
      <c r="AE922" s="39">
        <v>164.85</v>
      </c>
      <c r="AG922" s="86">
        <v>2023</v>
      </c>
      <c r="AH922" s="86"/>
      <c r="AI922" s="87">
        <f t="shared" si="200"/>
        <v>283.49666666666667</v>
      </c>
      <c r="AJ922" s="88">
        <f t="shared" si="201"/>
        <v>489.27499999999992</v>
      </c>
      <c r="AK922" s="89">
        <f t="shared" si="202"/>
        <v>312.46857142857147</v>
      </c>
      <c r="AL922" s="90">
        <f t="shared" si="203"/>
        <v>228.33482758620693</v>
      </c>
      <c r="AN922" s="86">
        <v>2023</v>
      </c>
      <c r="AO922" s="91">
        <f t="shared" si="196"/>
        <v>-2.9159660901362291E-3</v>
      </c>
      <c r="AP922" s="92">
        <f t="shared" si="197"/>
        <v>-1.424556742118423E-2</v>
      </c>
      <c r="AQ922" s="93">
        <f t="shared" si="198"/>
        <v>-1.5402691927874197E-2</v>
      </c>
      <c r="AR922" s="94">
        <f t="shared" si="199"/>
        <v>-1.5000656930007702E-2</v>
      </c>
      <c r="AS922" s="7">
        <f t="shared" si="204"/>
        <v>-8.23749271566648E-3</v>
      </c>
      <c r="AU922" s="86">
        <v>2023</v>
      </c>
      <c r="AV922" s="91">
        <f t="shared" si="205"/>
        <v>-1.1448962038264034E-2</v>
      </c>
      <c r="AW922" s="92">
        <f t="shared" si="206"/>
        <v>-1.6154264725888024E-3</v>
      </c>
      <c r="AX922" s="93">
        <f t="shared" si="207"/>
        <v>6.9083206375802984E-4</v>
      </c>
      <c r="AY922" s="94">
        <f t="shared" si="208"/>
        <v>2.4342871156878827E-3</v>
      </c>
      <c r="AZ922" s="7">
        <f t="shared" si="209"/>
        <v>6.5329953345378789E-3</v>
      </c>
    </row>
    <row r="923" spans="1:52" x14ac:dyDescent="0.25">
      <c r="A923" s="7">
        <v>921</v>
      </c>
      <c r="B923" s="82">
        <v>7403.16</v>
      </c>
      <c r="C923" s="43">
        <v>829</v>
      </c>
      <c r="D923" s="35">
        <v>416.05</v>
      </c>
      <c r="E923" s="41">
        <v>1977.4</v>
      </c>
      <c r="F923" s="36">
        <v>131.80000000000001</v>
      </c>
      <c r="G923" s="39">
        <v>160.66</v>
      </c>
      <c r="H923" s="45">
        <v>178.58</v>
      </c>
      <c r="I923" s="36">
        <v>147.16</v>
      </c>
      <c r="J923" s="36">
        <v>54.61</v>
      </c>
      <c r="K923" s="46">
        <v>147.29</v>
      </c>
      <c r="L923" s="36">
        <v>96.58</v>
      </c>
      <c r="M923" s="47">
        <v>58.9</v>
      </c>
      <c r="N923" s="33">
        <v>788</v>
      </c>
      <c r="O923" s="47">
        <v>27.78</v>
      </c>
      <c r="P923" s="33">
        <v>104.82</v>
      </c>
      <c r="Q923" s="47">
        <v>55.29</v>
      </c>
      <c r="R923" s="33">
        <v>11.16</v>
      </c>
      <c r="S923" s="33">
        <v>136.25</v>
      </c>
      <c r="T923" s="33">
        <v>61.31</v>
      </c>
      <c r="U923" s="33">
        <v>14.9</v>
      </c>
      <c r="V923" s="56">
        <v>24.27</v>
      </c>
      <c r="W923" s="38">
        <v>24.27</v>
      </c>
      <c r="X923" s="36">
        <v>10.23</v>
      </c>
      <c r="Y923" s="41">
        <v>38.659999999999997</v>
      </c>
      <c r="Z923" s="45">
        <v>92.24</v>
      </c>
      <c r="AA923" s="39">
        <v>518.4</v>
      </c>
      <c r="AB923" s="36">
        <v>199.75</v>
      </c>
      <c r="AC923" s="37">
        <v>18.309999999999999</v>
      </c>
      <c r="AD923" s="41">
        <v>29.76</v>
      </c>
      <c r="AE923" s="39">
        <v>168.95</v>
      </c>
      <c r="AG923" s="86">
        <v>2023</v>
      </c>
      <c r="AH923" s="86"/>
      <c r="AI923" s="87">
        <f t="shared" si="200"/>
        <v>282.67</v>
      </c>
      <c r="AJ923" s="88">
        <f t="shared" si="201"/>
        <v>482.30500000000001</v>
      </c>
      <c r="AK923" s="89">
        <f t="shared" si="202"/>
        <v>307.65571428571423</v>
      </c>
      <c r="AL923" s="90">
        <f t="shared" si="203"/>
        <v>224.90965517241378</v>
      </c>
      <c r="AN923" s="86">
        <v>2023</v>
      </c>
      <c r="AO923" s="91">
        <f t="shared" si="196"/>
        <v>-8.478673600547295E-3</v>
      </c>
      <c r="AP923" s="92">
        <f t="shared" si="197"/>
        <v>-1.1901182861467347E-2</v>
      </c>
      <c r="AQ923" s="93">
        <f t="shared" si="198"/>
        <v>-1.2934216819357245E-2</v>
      </c>
      <c r="AR923" s="94">
        <f t="shared" si="199"/>
        <v>-1.2693219346312165E-2</v>
      </c>
      <c r="AS923" s="7">
        <f t="shared" si="204"/>
        <v>-1.5685193890176613E-2</v>
      </c>
      <c r="AU923" s="86">
        <v>2023</v>
      </c>
      <c r="AV923" s="91">
        <f t="shared" si="205"/>
        <v>-2.9159660901362291E-3</v>
      </c>
      <c r="AW923" s="92">
        <f t="shared" si="206"/>
        <v>-1.424556742118423E-2</v>
      </c>
      <c r="AX923" s="93">
        <f t="shared" si="207"/>
        <v>-1.5402691927874197E-2</v>
      </c>
      <c r="AY923" s="94">
        <f t="shared" si="208"/>
        <v>-1.5000656930007702E-2</v>
      </c>
      <c r="AZ923" s="7">
        <f t="shared" si="209"/>
        <v>-8.23749271566648E-3</v>
      </c>
    </row>
    <row r="924" spans="1:52" x14ac:dyDescent="0.25">
      <c r="A924" s="7">
        <v>922</v>
      </c>
      <c r="B924" s="82">
        <v>7287.04</v>
      </c>
      <c r="C924" s="43">
        <v>813.5</v>
      </c>
      <c r="D924" s="35">
        <v>413.95</v>
      </c>
      <c r="E924" s="41">
        <v>1951</v>
      </c>
      <c r="F924" s="36">
        <v>131.76</v>
      </c>
      <c r="G924" s="39">
        <v>162.12</v>
      </c>
      <c r="H924" s="45">
        <v>175.82</v>
      </c>
      <c r="I924" s="36">
        <v>145.86000000000001</v>
      </c>
      <c r="J924" s="36">
        <v>53.11</v>
      </c>
      <c r="K924" s="46">
        <v>145.4</v>
      </c>
      <c r="L924" s="36">
        <v>94.87</v>
      </c>
      <c r="M924" s="47">
        <v>57.61</v>
      </c>
      <c r="N924" s="33">
        <v>774</v>
      </c>
      <c r="O924" s="47">
        <v>27.37</v>
      </c>
      <c r="P924" s="33">
        <v>102.4</v>
      </c>
      <c r="Q924" s="47">
        <v>55.38</v>
      </c>
      <c r="R924" s="33">
        <v>11.01</v>
      </c>
      <c r="S924" s="33">
        <v>135.30000000000001</v>
      </c>
      <c r="T924" s="33">
        <v>61.32</v>
      </c>
      <c r="U924" s="33">
        <v>14.64</v>
      </c>
      <c r="V924" s="56">
        <v>24</v>
      </c>
      <c r="W924" s="38">
        <v>24</v>
      </c>
      <c r="X924" s="36">
        <v>10.210000000000001</v>
      </c>
      <c r="Y924" s="41">
        <v>38.07</v>
      </c>
      <c r="Z924" s="45">
        <v>93</v>
      </c>
      <c r="AA924" s="39">
        <v>511</v>
      </c>
      <c r="AB924" s="36">
        <v>197.65</v>
      </c>
      <c r="AC924" s="37">
        <v>18.04</v>
      </c>
      <c r="AD924" s="41">
        <v>29.5</v>
      </c>
      <c r="AE924" s="39">
        <v>167.7</v>
      </c>
      <c r="AG924" s="86">
        <v>2023</v>
      </c>
      <c r="AH924" s="86"/>
      <c r="AI924" s="87">
        <f t="shared" si="200"/>
        <v>280.27333333333331</v>
      </c>
      <c r="AJ924" s="88">
        <f t="shared" si="201"/>
        <v>476.565</v>
      </c>
      <c r="AK924" s="89">
        <f t="shared" si="202"/>
        <v>303.67642857142857</v>
      </c>
      <c r="AL924" s="90">
        <f t="shared" si="203"/>
        <v>222.0548275862069</v>
      </c>
      <c r="AN924" s="86">
        <v>2023</v>
      </c>
      <c r="AO924" s="91">
        <f t="shared" si="196"/>
        <v>-8.8366118788800151E-3</v>
      </c>
      <c r="AP924" s="92">
        <f t="shared" si="197"/>
        <v>-1.2635562130384531E-2</v>
      </c>
      <c r="AQ924" s="93">
        <f t="shared" si="198"/>
        <v>-9.9730210962327252E-3</v>
      </c>
      <c r="AR924" s="94">
        <f t="shared" si="199"/>
        <v>-9.1512037257030915E-3</v>
      </c>
      <c r="AS924" s="7">
        <f t="shared" si="204"/>
        <v>-1.0041114087475857E-2</v>
      </c>
      <c r="AU924" s="86">
        <v>2023</v>
      </c>
      <c r="AV924" s="91">
        <f t="shared" si="205"/>
        <v>-8.478673600547295E-3</v>
      </c>
      <c r="AW924" s="92">
        <f t="shared" si="206"/>
        <v>-1.1901182861467347E-2</v>
      </c>
      <c r="AX924" s="93">
        <f t="shared" si="207"/>
        <v>-1.2934216819357245E-2</v>
      </c>
      <c r="AY924" s="94">
        <f t="shared" si="208"/>
        <v>-1.2693219346312165E-2</v>
      </c>
      <c r="AZ924" s="7">
        <f t="shared" si="209"/>
        <v>-1.5685193890176613E-2</v>
      </c>
    </row>
    <row r="925" spans="1:52" x14ac:dyDescent="0.25">
      <c r="A925" s="7">
        <v>923</v>
      </c>
      <c r="B925" s="82">
        <v>7213.87</v>
      </c>
      <c r="C925" s="43">
        <v>811.2</v>
      </c>
      <c r="D925" s="35">
        <v>412.15</v>
      </c>
      <c r="E925" s="41">
        <v>1923.2</v>
      </c>
      <c r="F925" s="36">
        <v>130.41999999999999</v>
      </c>
      <c r="G925" s="39">
        <v>159.94</v>
      </c>
      <c r="H925" s="45">
        <v>174.78</v>
      </c>
      <c r="I925" s="36">
        <v>144.63999999999999</v>
      </c>
      <c r="J925" s="36">
        <v>54.1</v>
      </c>
      <c r="K925" s="46">
        <v>143.55000000000001</v>
      </c>
      <c r="L925" s="36">
        <v>92.22</v>
      </c>
      <c r="M925" s="47">
        <v>58.29</v>
      </c>
      <c r="N925" s="33">
        <v>768.5</v>
      </c>
      <c r="O925" s="47">
        <v>26.92</v>
      </c>
      <c r="P925" s="33">
        <v>100.98</v>
      </c>
      <c r="Q925" s="47">
        <v>54.5</v>
      </c>
      <c r="R925" s="33">
        <v>11.18</v>
      </c>
      <c r="S925" s="33">
        <v>133.44999999999999</v>
      </c>
      <c r="T925" s="33">
        <v>60.83</v>
      </c>
      <c r="U925" s="33">
        <v>14.4</v>
      </c>
      <c r="V925" s="56">
        <v>24.83</v>
      </c>
      <c r="W925" s="38">
        <v>24.83</v>
      </c>
      <c r="X925" s="36">
        <v>10.09</v>
      </c>
      <c r="Y925" s="41">
        <v>37.74</v>
      </c>
      <c r="Z925" s="45">
        <v>91.74</v>
      </c>
      <c r="AA925" s="39">
        <v>510</v>
      </c>
      <c r="AB925" s="36">
        <v>195.9</v>
      </c>
      <c r="AC925" s="37">
        <v>17.899999999999999</v>
      </c>
      <c r="AD925" s="41">
        <v>28.93</v>
      </c>
      <c r="AE925" s="39">
        <v>163.44999999999999</v>
      </c>
      <c r="AG925" s="86">
        <v>2023</v>
      </c>
      <c r="AH925" s="86"/>
      <c r="AI925" s="87">
        <f t="shared" si="200"/>
        <v>277.79666666666668</v>
      </c>
      <c r="AJ925" s="88">
        <f t="shared" si="201"/>
        <v>470.54333333333329</v>
      </c>
      <c r="AK925" s="89">
        <f t="shared" si="202"/>
        <v>300.64785714285711</v>
      </c>
      <c r="AL925" s="90">
        <f t="shared" si="203"/>
        <v>220.02275862068964</v>
      </c>
      <c r="AN925" s="86">
        <v>2023</v>
      </c>
      <c r="AO925" s="91">
        <f t="shared" si="196"/>
        <v>5.2436434322465442E-3</v>
      </c>
      <c r="AP925" s="92">
        <f t="shared" si="197"/>
        <v>2.9256958268102594E-3</v>
      </c>
      <c r="AQ925" s="93">
        <f t="shared" si="198"/>
        <v>3.7728049189015944E-3</v>
      </c>
      <c r="AR925" s="94">
        <f t="shared" si="199"/>
        <v>4.3913952475135194E-3</v>
      </c>
      <c r="AS925" s="7">
        <f t="shared" si="204"/>
        <v>4.2030144707348076E-3</v>
      </c>
      <c r="AU925" s="86">
        <v>2023</v>
      </c>
      <c r="AV925" s="91">
        <f t="shared" si="205"/>
        <v>-8.8366118788800151E-3</v>
      </c>
      <c r="AW925" s="92">
        <f t="shared" si="206"/>
        <v>-1.2635562130384531E-2</v>
      </c>
      <c r="AX925" s="93">
        <f t="shared" si="207"/>
        <v>-9.9730210962327252E-3</v>
      </c>
      <c r="AY925" s="94">
        <f t="shared" si="208"/>
        <v>-9.1512037257030915E-3</v>
      </c>
      <c r="AZ925" s="7">
        <f t="shared" si="209"/>
        <v>-1.0041114087475857E-2</v>
      </c>
    </row>
    <row r="926" spans="1:52" x14ac:dyDescent="0.25">
      <c r="A926" s="7">
        <v>924</v>
      </c>
      <c r="B926" s="82">
        <v>7244.19</v>
      </c>
      <c r="C926" s="43">
        <v>816</v>
      </c>
      <c r="D926" s="35">
        <v>411.85</v>
      </c>
      <c r="E926" s="41">
        <v>1927</v>
      </c>
      <c r="F926" s="36">
        <v>130.80000000000001</v>
      </c>
      <c r="G926" s="39">
        <v>160.96</v>
      </c>
      <c r="H926" s="45">
        <v>174.84</v>
      </c>
      <c r="I926" s="36">
        <v>146.26</v>
      </c>
      <c r="J926" s="36">
        <v>55.57</v>
      </c>
      <c r="K926" s="46">
        <v>144.56</v>
      </c>
      <c r="L926" s="36">
        <v>93.92</v>
      </c>
      <c r="M926" s="47">
        <v>59.29</v>
      </c>
      <c r="N926" s="33">
        <v>772</v>
      </c>
      <c r="O926" s="47">
        <v>27.46</v>
      </c>
      <c r="P926" s="33">
        <v>101.98</v>
      </c>
      <c r="Q926" s="47">
        <v>54.2</v>
      </c>
      <c r="R926" s="33">
        <v>11.86</v>
      </c>
      <c r="S926" s="33">
        <v>134.6</v>
      </c>
      <c r="T926" s="33">
        <v>61.31</v>
      </c>
      <c r="U926" s="33">
        <v>14.44</v>
      </c>
      <c r="V926" s="56">
        <v>25.4</v>
      </c>
      <c r="W926" s="38">
        <v>25.4</v>
      </c>
      <c r="X926" s="36">
        <v>10.09</v>
      </c>
      <c r="Y926" s="41">
        <v>37.78</v>
      </c>
      <c r="Z926" s="45">
        <v>91.68</v>
      </c>
      <c r="AA926" s="39">
        <v>514.5</v>
      </c>
      <c r="AB926" s="36">
        <v>195.8</v>
      </c>
      <c r="AC926" s="37">
        <v>17.850000000000001</v>
      </c>
      <c r="AD926" s="41">
        <v>28.98</v>
      </c>
      <c r="AE926" s="39">
        <v>162.30000000000001</v>
      </c>
      <c r="AG926" s="86">
        <v>2023</v>
      </c>
      <c r="AH926" s="86"/>
      <c r="AI926" s="87">
        <f t="shared" si="200"/>
        <v>279.25333333333333</v>
      </c>
      <c r="AJ926" s="88">
        <f t="shared" si="201"/>
        <v>471.92</v>
      </c>
      <c r="AK926" s="89">
        <f t="shared" si="202"/>
        <v>301.7821428571429</v>
      </c>
      <c r="AL926" s="90">
        <f t="shared" si="203"/>
        <v>220.98896551724135</v>
      </c>
      <c r="AN926" s="86">
        <v>2023</v>
      </c>
      <c r="AO926" s="91">
        <f t="shared" si="196"/>
        <v>3.9032658517951738E-3</v>
      </c>
      <c r="AP926" s="92">
        <f t="shared" si="197"/>
        <v>-2.7229191388371439E-3</v>
      </c>
      <c r="AQ926" s="93">
        <f t="shared" si="198"/>
        <v>-1.0059290642493348E-3</v>
      </c>
      <c r="AR926" s="94">
        <f t="shared" si="199"/>
        <v>-4.5407166530370043E-4</v>
      </c>
      <c r="AS926" s="7">
        <f t="shared" si="204"/>
        <v>3.491073536171741E-3</v>
      </c>
      <c r="AU926" s="86">
        <v>2023</v>
      </c>
      <c r="AV926" s="91">
        <f t="shared" si="205"/>
        <v>5.2436434322465442E-3</v>
      </c>
      <c r="AW926" s="92">
        <f t="shared" si="206"/>
        <v>2.9256958268102594E-3</v>
      </c>
      <c r="AX926" s="93">
        <f t="shared" si="207"/>
        <v>3.7728049189015944E-3</v>
      </c>
      <c r="AY926" s="94">
        <f t="shared" si="208"/>
        <v>4.3913952475135194E-3</v>
      </c>
      <c r="AZ926" s="7">
        <f t="shared" si="209"/>
        <v>4.2030144707348076E-3</v>
      </c>
    </row>
    <row r="927" spans="1:52" x14ac:dyDescent="0.25">
      <c r="A927" s="7">
        <v>925</v>
      </c>
      <c r="B927" s="82">
        <v>7269.48</v>
      </c>
      <c r="C927" s="43">
        <v>817.4</v>
      </c>
      <c r="D927" s="35">
        <v>408.4</v>
      </c>
      <c r="E927" s="41">
        <v>1916</v>
      </c>
      <c r="F927" s="36">
        <v>131.12</v>
      </c>
      <c r="G927" s="39">
        <v>160.88</v>
      </c>
      <c r="H927" s="45">
        <v>175.52</v>
      </c>
      <c r="I927" s="36">
        <v>147.82</v>
      </c>
      <c r="J927" s="36">
        <v>55.43</v>
      </c>
      <c r="K927" s="46">
        <v>145.11000000000001</v>
      </c>
      <c r="L927" s="36">
        <v>94.27</v>
      </c>
      <c r="M927" s="47">
        <v>59.55</v>
      </c>
      <c r="N927" s="33">
        <v>772.5</v>
      </c>
      <c r="O927" s="47">
        <v>27.65</v>
      </c>
      <c r="P927" s="33">
        <v>102.76</v>
      </c>
      <c r="Q927" s="47">
        <v>54.47</v>
      </c>
      <c r="R927" s="33">
        <v>11.8</v>
      </c>
      <c r="S927" s="33">
        <v>136.19999999999999</v>
      </c>
      <c r="T927" s="33">
        <v>61.22</v>
      </c>
      <c r="U927" s="33">
        <v>14.42</v>
      </c>
      <c r="V927" s="56">
        <v>25.55</v>
      </c>
      <c r="W927" s="38">
        <v>25.55</v>
      </c>
      <c r="X927" s="36">
        <v>10.09</v>
      </c>
      <c r="Y927" s="41">
        <v>37.840000000000003</v>
      </c>
      <c r="Z927" s="45">
        <v>91.64</v>
      </c>
      <c r="AA927" s="39">
        <v>517.9</v>
      </c>
      <c r="AB927" s="36">
        <v>195.7</v>
      </c>
      <c r="AC927" s="37">
        <v>17.79</v>
      </c>
      <c r="AD927" s="41">
        <v>28.94</v>
      </c>
      <c r="AE927" s="39">
        <v>162.25</v>
      </c>
      <c r="AG927" s="86">
        <v>2023</v>
      </c>
      <c r="AH927" s="86"/>
      <c r="AI927" s="87">
        <f t="shared" si="200"/>
        <v>280.34333333333331</v>
      </c>
      <c r="AJ927" s="88">
        <f t="shared" si="201"/>
        <v>470.63499999999999</v>
      </c>
      <c r="AK927" s="89">
        <f t="shared" si="202"/>
        <v>301.47857142857146</v>
      </c>
      <c r="AL927" s="90">
        <f t="shared" si="203"/>
        <v>220.8886206896552</v>
      </c>
      <c r="AN927" s="86">
        <v>2023</v>
      </c>
      <c r="AO927" s="91">
        <f t="shared" si="196"/>
        <v>-7.8475203024859948E-3</v>
      </c>
      <c r="AP927" s="92">
        <f t="shared" si="197"/>
        <v>-9.2463728083688797E-3</v>
      </c>
      <c r="AQ927" s="93">
        <f t="shared" si="198"/>
        <v>-9.5410713862629105E-3</v>
      </c>
      <c r="AR927" s="94">
        <f t="shared" si="199"/>
        <v>-8.4892214362988615E-3</v>
      </c>
      <c r="AS927" s="7">
        <f t="shared" si="204"/>
        <v>-6.9275931703505168E-3</v>
      </c>
      <c r="AU927" s="86">
        <v>2023</v>
      </c>
      <c r="AV927" s="91">
        <f t="shared" si="205"/>
        <v>3.9032658517951738E-3</v>
      </c>
      <c r="AW927" s="92">
        <f t="shared" si="206"/>
        <v>-2.7229191388371439E-3</v>
      </c>
      <c r="AX927" s="93">
        <f t="shared" si="207"/>
        <v>-1.0059290642493348E-3</v>
      </c>
      <c r="AY927" s="94">
        <f t="shared" si="208"/>
        <v>-4.5407166530370043E-4</v>
      </c>
      <c r="AZ927" s="7">
        <f t="shared" si="209"/>
        <v>3.491073536171741E-3</v>
      </c>
    </row>
    <row r="928" spans="1:52" x14ac:dyDescent="0.25">
      <c r="A928" s="7">
        <v>926</v>
      </c>
      <c r="B928" s="82">
        <v>7219.12</v>
      </c>
      <c r="C928" s="43">
        <v>807.2</v>
      </c>
      <c r="D928" s="35">
        <v>405.3</v>
      </c>
      <c r="E928" s="41">
        <v>1897</v>
      </c>
      <c r="F928" s="36">
        <v>130.5</v>
      </c>
      <c r="G928" s="39">
        <v>158.97999999999999</v>
      </c>
      <c r="H928" s="45">
        <v>174.36</v>
      </c>
      <c r="I928" s="36">
        <v>147.30000000000001</v>
      </c>
      <c r="J928" s="36">
        <v>55.16</v>
      </c>
      <c r="K928" s="46">
        <v>144.85</v>
      </c>
      <c r="L928" s="36">
        <v>95.48</v>
      </c>
      <c r="M928" s="47">
        <v>57.76</v>
      </c>
      <c r="N928" s="33">
        <v>761.5</v>
      </c>
      <c r="O928" s="47">
        <v>27.33</v>
      </c>
      <c r="P928" s="33">
        <v>102.6</v>
      </c>
      <c r="Q928" s="47">
        <v>54.51</v>
      </c>
      <c r="R928" s="33">
        <v>11.51</v>
      </c>
      <c r="S928" s="33">
        <v>137.4</v>
      </c>
      <c r="T928" s="33">
        <v>60.96</v>
      </c>
      <c r="U928" s="33">
        <v>14.43</v>
      </c>
      <c r="V928" s="56">
        <v>25.12</v>
      </c>
      <c r="W928" s="38">
        <v>25.12</v>
      </c>
      <c r="X928" s="36">
        <v>10.09</v>
      </c>
      <c r="Y928" s="41">
        <v>37.49</v>
      </c>
      <c r="Z928" s="45">
        <v>91.6</v>
      </c>
      <c r="AA928" s="39">
        <v>514.6</v>
      </c>
      <c r="AB928" s="36">
        <v>196.05</v>
      </c>
      <c r="AC928" s="37">
        <v>17.559999999999999</v>
      </c>
      <c r="AD928" s="41">
        <v>28.78</v>
      </c>
      <c r="AE928" s="39">
        <v>160.85</v>
      </c>
      <c r="AG928" s="86">
        <v>2023</v>
      </c>
      <c r="AH928" s="86"/>
      <c r="AI928" s="87">
        <f t="shared" si="200"/>
        <v>278.14333333333337</v>
      </c>
      <c r="AJ928" s="88">
        <f t="shared" si="201"/>
        <v>466.2833333333333</v>
      </c>
      <c r="AK928" s="89">
        <f t="shared" si="202"/>
        <v>298.60214285714289</v>
      </c>
      <c r="AL928" s="90">
        <f t="shared" si="203"/>
        <v>219.01344827586209</v>
      </c>
      <c r="AN928" s="86">
        <v>2023</v>
      </c>
      <c r="AO928" s="91">
        <f t="shared" si="196"/>
        <v>5.8722720899296241E-3</v>
      </c>
      <c r="AP928" s="92">
        <f t="shared" si="197"/>
        <v>2.5235014476178291E-3</v>
      </c>
      <c r="AQ928" s="93">
        <f t="shared" si="198"/>
        <v>2.7365605930488898E-3</v>
      </c>
      <c r="AR928" s="94">
        <f t="shared" si="199"/>
        <v>3.0245347868733852E-3</v>
      </c>
      <c r="AS928" s="7">
        <f t="shared" si="204"/>
        <v>1.3611077250412823E-2</v>
      </c>
      <c r="AU928" s="86">
        <v>2023</v>
      </c>
      <c r="AV928" s="91">
        <f t="shared" si="205"/>
        <v>-7.8475203024859948E-3</v>
      </c>
      <c r="AW928" s="92">
        <f t="shared" si="206"/>
        <v>-9.2463728083688797E-3</v>
      </c>
      <c r="AX928" s="93">
        <f t="shared" si="207"/>
        <v>-9.5410713862629105E-3</v>
      </c>
      <c r="AY928" s="94">
        <f t="shared" si="208"/>
        <v>-8.4892214362988615E-3</v>
      </c>
      <c r="AZ928" s="7">
        <f t="shared" si="209"/>
        <v>-6.9275931703505168E-3</v>
      </c>
    </row>
    <row r="929" spans="1:52" x14ac:dyDescent="0.25">
      <c r="A929" s="7">
        <v>927</v>
      </c>
      <c r="B929" s="82">
        <v>7317.38</v>
      </c>
      <c r="C929" s="43">
        <v>807</v>
      </c>
      <c r="D929" s="35">
        <v>406.8</v>
      </c>
      <c r="E929" s="41">
        <v>1899.4</v>
      </c>
      <c r="F929" s="36">
        <v>131.68</v>
      </c>
      <c r="G929" s="39">
        <v>160.68</v>
      </c>
      <c r="H929" s="45">
        <v>175.52</v>
      </c>
      <c r="I929" s="36">
        <v>148.02000000000001</v>
      </c>
      <c r="J929" s="36">
        <v>57.04</v>
      </c>
      <c r="K929" s="46">
        <v>146.02000000000001</v>
      </c>
      <c r="L929" s="36">
        <v>96.59</v>
      </c>
      <c r="M929" s="47">
        <v>58.55</v>
      </c>
      <c r="N929" s="33">
        <v>761</v>
      </c>
      <c r="O929" s="47">
        <v>27.66</v>
      </c>
      <c r="P929" s="33">
        <v>103.02</v>
      </c>
      <c r="Q929" s="47">
        <v>54.91</v>
      </c>
      <c r="R929" s="33">
        <v>11.5</v>
      </c>
      <c r="S929" s="33">
        <v>137.80000000000001</v>
      </c>
      <c r="T929" s="33">
        <v>60.91</v>
      </c>
      <c r="U929" s="33">
        <v>14.56</v>
      </c>
      <c r="V929" s="56">
        <v>25.45</v>
      </c>
      <c r="W929" s="38">
        <v>25.45</v>
      </c>
      <c r="X929" s="36">
        <v>10.17</v>
      </c>
      <c r="Y929" s="41">
        <v>37.51</v>
      </c>
      <c r="Z929" s="45">
        <v>92</v>
      </c>
      <c r="AA929" s="39">
        <v>517</v>
      </c>
      <c r="AB929" s="36">
        <v>196.8</v>
      </c>
      <c r="AC929" s="37">
        <v>17.39</v>
      </c>
      <c r="AD929" s="41">
        <v>28.52</v>
      </c>
      <c r="AE929" s="39">
        <v>161.65</v>
      </c>
      <c r="AG929" s="86">
        <v>2023</v>
      </c>
      <c r="AH929" s="86"/>
      <c r="AI929" s="87">
        <f t="shared" si="200"/>
        <v>279.7766666666667</v>
      </c>
      <c r="AJ929" s="88">
        <f t="shared" si="201"/>
        <v>467.46000000000004</v>
      </c>
      <c r="AK929" s="89">
        <f t="shared" si="202"/>
        <v>299.41928571428571</v>
      </c>
      <c r="AL929" s="90">
        <f t="shared" si="203"/>
        <v>219.67586206896553</v>
      </c>
      <c r="AN929" s="86">
        <v>2023</v>
      </c>
      <c r="AO929" s="91">
        <f t="shared" si="196"/>
        <v>1.589362944253131E-2</v>
      </c>
      <c r="AP929" s="92">
        <f t="shared" si="197"/>
        <v>2.6472853292260297E-2</v>
      </c>
      <c r="AQ929" s="93">
        <f t="shared" si="198"/>
        <v>2.608859530472097E-2</v>
      </c>
      <c r="AR929" s="94">
        <f t="shared" si="199"/>
        <v>2.3446771104762502E-2</v>
      </c>
      <c r="AS929" s="7">
        <f t="shared" si="204"/>
        <v>7.0476044704524989E-3</v>
      </c>
      <c r="AU929" s="86">
        <v>2023</v>
      </c>
      <c r="AV929" s="91">
        <f t="shared" si="205"/>
        <v>5.8722720899296241E-3</v>
      </c>
      <c r="AW929" s="92">
        <f t="shared" si="206"/>
        <v>2.5235014476178291E-3</v>
      </c>
      <c r="AX929" s="93">
        <f t="shared" si="207"/>
        <v>2.7365605930488898E-3</v>
      </c>
      <c r="AY929" s="94">
        <f t="shared" si="208"/>
        <v>3.0245347868733852E-3</v>
      </c>
      <c r="AZ929" s="7">
        <f t="shared" si="209"/>
        <v>1.3611077250412823E-2</v>
      </c>
    </row>
    <row r="930" spans="1:52" x14ac:dyDescent="0.25">
      <c r="A930" s="7">
        <v>928</v>
      </c>
      <c r="B930" s="82">
        <v>7368.95</v>
      </c>
      <c r="C930" s="43">
        <v>834.7</v>
      </c>
      <c r="D930" s="35">
        <v>419.1</v>
      </c>
      <c r="E930" s="41">
        <v>1960.2</v>
      </c>
      <c r="F930" s="36">
        <v>132.04</v>
      </c>
      <c r="G930" s="39">
        <v>160.52000000000001</v>
      </c>
      <c r="H930" s="45">
        <v>178.16</v>
      </c>
      <c r="I930" s="36">
        <v>148.44</v>
      </c>
      <c r="J930" s="36">
        <v>57.82</v>
      </c>
      <c r="K930" s="46">
        <v>148.31</v>
      </c>
      <c r="L930" s="36">
        <v>97.86</v>
      </c>
      <c r="M930" s="47">
        <v>60.3</v>
      </c>
      <c r="N930" s="33">
        <v>781.5</v>
      </c>
      <c r="O930" s="47">
        <v>28.17</v>
      </c>
      <c r="P930" s="33">
        <v>104.16</v>
      </c>
      <c r="Q930" s="47">
        <v>55.06</v>
      </c>
      <c r="R930" s="33">
        <v>11.59</v>
      </c>
      <c r="S930" s="33">
        <v>136.55000000000001</v>
      </c>
      <c r="T930" s="33">
        <v>60.89</v>
      </c>
      <c r="U930" s="33">
        <v>14.64</v>
      </c>
      <c r="V930" s="56">
        <v>25.58</v>
      </c>
      <c r="W930" s="38">
        <v>25.58</v>
      </c>
      <c r="X930" s="36">
        <v>10.23</v>
      </c>
      <c r="Y930" s="41">
        <v>37.590000000000003</v>
      </c>
      <c r="Z930" s="45">
        <v>91.94</v>
      </c>
      <c r="AA930" s="39">
        <v>528.4</v>
      </c>
      <c r="AB930" s="36">
        <v>200.9</v>
      </c>
      <c r="AC930" s="37">
        <v>17.440000000000001</v>
      </c>
      <c r="AD930" s="41">
        <v>28.55</v>
      </c>
      <c r="AE930" s="39">
        <v>163.75</v>
      </c>
      <c r="AG930" s="86">
        <v>2023</v>
      </c>
      <c r="AH930" s="86"/>
      <c r="AI930" s="87">
        <f t="shared" si="200"/>
        <v>284.2233333333333</v>
      </c>
      <c r="AJ930" s="88">
        <f t="shared" si="201"/>
        <v>479.83500000000004</v>
      </c>
      <c r="AK930" s="89">
        <f t="shared" si="202"/>
        <v>307.23071428571433</v>
      </c>
      <c r="AL930" s="90">
        <f t="shared" si="203"/>
        <v>224.82655172413794</v>
      </c>
      <c r="AN930" s="86">
        <v>2023</v>
      </c>
      <c r="AO930" s="91">
        <f t="shared" si="196"/>
        <v>-1.5633246156191511E-2</v>
      </c>
      <c r="AP930" s="92">
        <f t="shared" si="197"/>
        <v>-1.7262878558949136E-2</v>
      </c>
      <c r="AQ930" s="93">
        <f t="shared" si="198"/>
        <v>-1.635113676785473E-2</v>
      </c>
      <c r="AR930" s="94">
        <f t="shared" si="199"/>
        <v>-1.5228597677596548E-2</v>
      </c>
      <c r="AS930" s="7">
        <f t="shared" si="204"/>
        <v>-6.9467156107721724E-3</v>
      </c>
      <c r="AU930" s="86">
        <v>2023</v>
      </c>
      <c r="AV930" s="91">
        <f t="shared" si="205"/>
        <v>1.589362944253131E-2</v>
      </c>
      <c r="AW930" s="92">
        <f t="shared" si="206"/>
        <v>2.6472853292260297E-2</v>
      </c>
      <c r="AX930" s="93">
        <f t="shared" si="207"/>
        <v>2.608859530472097E-2</v>
      </c>
      <c r="AY930" s="94">
        <f t="shared" si="208"/>
        <v>2.3446771104762502E-2</v>
      </c>
      <c r="AZ930" s="7">
        <f t="shared" si="209"/>
        <v>7.0476044704524989E-3</v>
      </c>
    </row>
    <row r="931" spans="1:52" x14ac:dyDescent="0.25">
      <c r="A931" s="7">
        <v>929</v>
      </c>
      <c r="B931" s="82">
        <v>7317.76</v>
      </c>
      <c r="C931" s="43">
        <v>820.4</v>
      </c>
      <c r="D931" s="35">
        <v>412.3</v>
      </c>
      <c r="E931" s="41">
        <v>1924.8</v>
      </c>
      <c r="F931" s="36">
        <v>130.74</v>
      </c>
      <c r="G931" s="39">
        <v>159.34</v>
      </c>
      <c r="H931" s="45">
        <v>175.3</v>
      </c>
      <c r="I931" s="36">
        <v>147.16</v>
      </c>
      <c r="J931" s="36">
        <v>57.17</v>
      </c>
      <c r="K931" s="46">
        <v>146.93</v>
      </c>
      <c r="L931" s="36">
        <v>97.07</v>
      </c>
      <c r="M931" s="47">
        <v>59.55</v>
      </c>
      <c r="N931" s="33">
        <v>770</v>
      </c>
      <c r="O931" s="47">
        <v>27.84</v>
      </c>
      <c r="P931" s="33">
        <v>103.6</v>
      </c>
      <c r="Q931" s="47">
        <v>54.53</v>
      </c>
      <c r="R931" s="33">
        <v>11.55</v>
      </c>
      <c r="S931" s="33">
        <v>135.65</v>
      </c>
      <c r="T931" s="33">
        <v>61</v>
      </c>
      <c r="U931" s="33">
        <v>14.49</v>
      </c>
      <c r="V931" s="56">
        <v>25.54</v>
      </c>
      <c r="W931" s="38">
        <v>25.54</v>
      </c>
      <c r="X931" s="36">
        <v>10.26</v>
      </c>
      <c r="Y931" s="41">
        <v>36.86</v>
      </c>
      <c r="Z931" s="45">
        <v>91.5</v>
      </c>
      <c r="AA931" s="39">
        <v>517.1</v>
      </c>
      <c r="AB931" s="36">
        <v>196.4</v>
      </c>
      <c r="AC931" s="37">
        <v>16.850000000000001</v>
      </c>
      <c r="AD931" s="41">
        <v>28.31</v>
      </c>
      <c r="AE931" s="39">
        <v>162.9</v>
      </c>
      <c r="AG931" s="86">
        <v>2023</v>
      </c>
      <c r="AH931" s="86"/>
      <c r="AI931" s="87">
        <f t="shared" si="200"/>
        <v>279.78000000000003</v>
      </c>
      <c r="AJ931" s="88">
        <f t="shared" si="201"/>
        <v>471.55166666666668</v>
      </c>
      <c r="AK931" s="89">
        <f t="shared" si="202"/>
        <v>302.20714285714291</v>
      </c>
      <c r="AL931" s="90">
        <f t="shared" si="203"/>
        <v>221.4027586206897</v>
      </c>
      <c r="AN931" s="86">
        <v>2023</v>
      </c>
      <c r="AO931" s="91">
        <f t="shared" si="196"/>
        <v>-2.8593895203376514E-3</v>
      </c>
      <c r="AP931" s="92">
        <f t="shared" si="197"/>
        <v>5.3723345974825056E-4</v>
      </c>
      <c r="AQ931" s="93">
        <f t="shared" si="198"/>
        <v>1.0163322224565792E-4</v>
      </c>
      <c r="AR931" s="94">
        <f t="shared" si="199"/>
        <v>-4.3453341390674771E-4</v>
      </c>
      <c r="AS931" s="7">
        <f t="shared" si="204"/>
        <v>-1.0686330243135356E-3</v>
      </c>
      <c r="AU931" s="86">
        <v>2023</v>
      </c>
      <c r="AV931" s="91">
        <f t="shared" si="205"/>
        <v>-1.5633246156191511E-2</v>
      </c>
      <c r="AW931" s="92">
        <f t="shared" si="206"/>
        <v>-1.7262878558949136E-2</v>
      </c>
      <c r="AX931" s="93">
        <f t="shared" si="207"/>
        <v>-1.635113676785473E-2</v>
      </c>
      <c r="AY931" s="94">
        <f t="shared" si="208"/>
        <v>-1.5228597677596548E-2</v>
      </c>
      <c r="AZ931" s="7">
        <f t="shared" si="209"/>
        <v>-6.9467156107721724E-3</v>
      </c>
    </row>
    <row r="932" spans="1:52" x14ac:dyDescent="0.25">
      <c r="A932" s="7">
        <v>930</v>
      </c>
      <c r="B932" s="82">
        <v>7309.94</v>
      </c>
      <c r="C932" s="43">
        <v>816.2</v>
      </c>
      <c r="D932" s="35">
        <v>415.5</v>
      </c>
      <c r="E932" s="41">
        <v>1928.4</v>
      </c>
      <c r="F932" s="36">
        <v>130.63999999999999</v>
      </c>
      <c r="G932" s="39">
        <v>160.04</v>
      </c>
      <c r="H932" s="45">
        <v>176.14</v>
      </c>
      <c r="I932" s="36">
        <v>147.66</v>
      </c>
      <c r="J932" s="36">
        <v>56.58</v>
      </c>
      <c r="K932" s="46">
        <v>147.96</v>
      </c>
      <c r="L932" s="36">
        <v>97.61</v>
      </c>
      <c r="M932" s="47">
        <v>59.68</v>
      </c>
      <c r="N932" s="33">
        <v>763.5</v>
      </c>
      <c r="O932" s="47">
        <v>27.96</v>
      </c>
      <c r="P932" s="33">
        <v>103.48</v>
      </c>
      <c r="Q932" s="47">
        <v>54.91</v>
      </c>
      <c r="R932" s="33">
        <v>11.58</v>
      </c>
      <c r="S932" s="33">
        <v>133.30000000000001</v>
      </c>
      <c r="T932" s="33">
        <v>61.08</v>
      </c>
      <c r="U932" s="33">
        <v>14.55</v>
      </c>
      <c r="V932" s="56">
        <v>25.61</v>
      </c>
      <c r="W932" s="38">
        <v>25.61</v>
      </c>
      <c r="X932" s="36">
        <v>10.32</v>
      </c>
      <c r="Y932" s="41">
        <v>37.01</v>
      </c>
      <c r="Z932" s="45">
        <v>92.04</v>
      </c>
      <c r="AA932" s="39">
        <v>514</v>
      </c>
      <c r="AB932" s="36">
        <v>198.25</v>
      </c>
      <c r="AC932" s="37">
        <v>16.899999999999999</v>
      </c>
      <c r="AD932" s="41">
        <v>28.48</v>
      </c>
      <c r="AE932" s="39">
        <v>162.9</v>
      </c>
      <c r="AG932" s="86">
        <v>2023</v>
      </c>
      <c r="AH932" s="86"/>
      <c r="AI932" s="87">
        <f t="shared" si="200"/>
        <v>278.97999999999996</v>
      </c>
      <c r="AJ932" s="88">
        <f t="shared" si="201"/>
        <v>471.80500000000006</v>
      </c>
      <c r="AK932" s="89">
        <f t="shared" si="202"/>
        <v>302.23785714285714</v>
      </c>
      <c r="AL932" s="90">
        <f t="shared" si="203"/>
        <v>221.30655172413788</v>
      </c>
      <c r="AN932" s="86">
        <v>2023</v>
      </c>
      <c r="AO932" s="91">
        <f t="shared" si="196"/>
        <v>-1.0395010395010316E-2</v>
      </c>
      <c r="AP932" s="92">
        <f t="shared" si="197"/>
        <v>-9.7391930988438586E-3</v>
      </c>
      <c r="AQ932" s="93">
        <f t="shared" si="198"/>
        <v>-1.0686947130098634E-2</v>
      </c>
      <c r="AR932" s="94">
        <f t="shared" si="199"/>
        <v>-1.0941290673414239E-2</v>
      </c>
      <c r="AS932" s="7">
        <f t="shared" si="204"/>
        <v>-1.0038386087984198E-2</v>
      </c>
      <c r="AU932" s="86">
        <v>2023</v>
      </c>
      <c r="AV932" s="91">
        <f t="shared" si="205"/>
        <v>-2.8593895203376514E-3</v>
      </c>
      <c r="AW932" s="92">
        <f t="shared" si="206"/>
        <v>5.3723345974825056E-4</v>
      </c>
      <c r="AX932" s="93">
        <f t="shared" si="207"/>
        <v>1.0163322224565792E-4</v>
      </c>
      <c r="AY932" s="94">
        <f t="shared" si="208"/>
        <v>-4.3453341390674771E-4</v>
      </c>
      <c r="AZ932" s="7">
        <f t="shared" si="209"/>
        <v>-1.0686330243135356E-3</v>
      </c>
    </row>
    <row r="933" spans="1:52" x14ac:dyDescent="0.25">
      <c r="A933" s="7">
        <v>931</v>
      </c>
      <c r="B933" s="82">
        <v>7236.56</v>
      </c>
      <c r="C933" s="43">
        <v>804.1</v>
      </c>
      <c r="D933" s="35">
        <v>408.5</v>
      </c>
      <c r="E933" s="41">
        <v>1909.8</v>
      </c>
      <c r="F933" s="36">
        <v>128.94</v>
      </c>
      <c r="G933" s="39">
        <v>158.34</v>
      </c>
      <c r="H933" s="45">
        <v>175.18</v>
      </c>
      <c r="I933" s="36">
        <v>146.22</v>
      </c>
      <c r="J933" s="36">
        <v>56.1</v>
      </c>
      <c r="K933" s="46">
        <v>146.88999999999999</v>
      </c>
      <c r="L933" s="36">
        <v>96.93</v>
      </c>
      <c r="M933" s="47">
        <v>58.78</v>
      </c>
      <c r="N933" s="33">
        <v>755.5</v>
      </c>
      <c r="O933" s="47">
        <v>27.54</v>
      </c>
      <c r="P933" s="33">
        <v>102.76</v>
      </c>
      <c r="Q933" s="47">
        <v>53.9</v>
      </c>
      <c r="R933" s="33">
        <v>11.5</v>
      </c>
      <c r="S933" s="33">
        <v>131.9</v>
      </c>
      <c r="T933" s="33">
        <v>60.71</v>
      </c>
      <c r="U933" s="33">
        <v>14.41</v>
      </c>
      <c r="V933" s="56">
        <v>25.5</v>
      </c>
      <c r="W933" s="38">
        <v>25.5</v>
      </c>
      <c r="X933" s="36">
        <v>10.24</v>
      </c>
      <c r="Y933" s="41">
        <v>36.909999999999997</v>
      </c>
      <c r="Z933" s="45">
        <v>90.96</v>
      </c>
      <c r="AA933" s="39">
        <v>508.9</v>
      </c>
      <c r="AB933" s="36">
        <v>195.8</v>
      </c>
      <c r="AC933" s="37">
        <v>16.55</v>
      </c>
      <c r="AD933" s="41">
        <v>28.31</v>
      </c>
      <c r="AE933" s="39">
        <v>161</v>
      </c>
      <c r="AG933" s="86">
        <v>2023</v>
      </c>
      <c r="AH933" s="86"/>
      <c r="AI933" s="87">
        <f t="shared" si="200"/>
        <v>276.08</v>
      </c>
      <c r="AJ933" s="88">
        <f t="shared" si="201"/>
        <v>467.21000000000004</v>
      </c>
      <c r="AK933" s="89">
        <f t="shared" si="202"/>
        <v>299.00785714285712</v>
      </c>
      <c r="AL933" s="90">
        <f t="shared" si="203"/>
        <v>218.8851724137931</v>
      </c>
      <c r="AN933" s="86">
        <v>2023</v>
      </c>
      <c r="AO933" s="91">
        <f t="shared" si="196"/>
        <v>-2.6924562928619944E-3</v>
      </c>
      <c r="AP933" s="92">
        <f t="shared" si="197"/>
        <v>5.5221420774382544E-3</v>
      </c>
      <c r="AQ933" s="93">
        <f t="shared" si="198"/>
        <v>3.1604520664771595E-3</v>
      </c>
      <c r="AR933" s="94">
        <f t="shared" si="199"/>
        <v>1.3879108397255504E-3</v>
      </c>
      <c r="AS933" s="7">
        <f t="shared" si="204"/>
        <v>6.2736991056523586E-4</v>
      </c>
      <c r="AU933" s="86">
        <v>2023</v>
      </c>
      <c r="AV933" s="91">
        <f t="shared" si="205"/>
        <v>-1.0395010395010316E-2</v>
      </c>
      <c r="AW933" s="92">
        <f t="shared" si="206"/>
        <v>-9.7391930988438586E-3</v>
      </c>
      <c r="AX933" s="93">
        <f t="shared" si="207"/>
        <v>-1.0686947130098634E-2</v>
      </c>
      <c r="AY933" s="94">
        <f t="shared" si="208"/>
        <v>-1.0941290673414239E-2</v>
      </c>
      <c r="AZ933" s="7">
        <f t="shared" si="209"/>
        <v>-1.0038386087984198E-2</v>
      </c>
    </row>
    <row r="934" spans="1:52" x14ac:dyDescent="0.25">
      <c r="A934" s="7">
        <v>932</v>
      </c>
      <c r="B934" s="82">
        <v>7241.1</v>
      </c>
      <c r="C934" s="43">
        <v>802.9</v>
      </c>
      <c r="D934" s="35">
        <v>407.75</v>
      </c>
      <c r="E934" s="41">
        <v>1927.2</v>
      </c>
      <c r="F934" s="36">
        <v>128.68</v>
      </c>
      <c r="G934" s="39">
        <v>158.36000000000001</v>
      </c>
      <c r="H934" s="45">
        <v>174.9</v>
      </c>
      <c r="I934" s="36">
        <v>146.22</v>
      </c>
      <c r="J934" s="36">
        <v>56.32</v>
      </c>
      <c r="K934" s="46">
        <v>146.87</v>
      </c>
      <c r="L934" s="36">
        <v>96.33</v>
      </c>
      <c r="M934" s="47">
        <v>58.48</v>
      </c>
      <c r="N934" s="33">
        <v>753.5</v>
      </c>
      <c r="O934" s="47">
        <v>27.41</v>
      </c>
      <c r="P934" s="33">
        <v>102.4</v>
      </c>
      <c r="Q934" s="47">
        <v>53.73</v>
      </c>
      <c r="R934" s="33">
        <v>11.43</v>
      </c>
      <c r="S934" s="33">
        <v>131</v>
      </c>
      <c r="T934" s="33">
        <v>60.92</v>
      </c>
      <c r="U934" s="33">
        <v>14.5</v>
      </c>
      <c r="V934" s="56">
        <v>25.41</v>
      </c>
      <c r="W934" s="38">
        <v>25.41</v>
      </c>
      <c r="X934" s="36">
        <v>10.220000000000001</v>
      </c>
      <c r="Y934" s="41">
        <v>36.97</v>
      </c>
      <c r="Z934" s="45">
        <v>90.9</v>
      </c>
      <c r="AA934" s="39">
        <v>506.7</v>
      </c>
      <c r="AB934" s="36">
        <v>195.8</v>
      </c>
      <c r="AC934" s="37">
        <v>16.66</v>
      </c>
      <c r="AD934" s="41">
        <v>28.56</v>
      </c>
      <c r="AE934" s="39">
        <v>160.94999999999999</v>
      </c>
      <c r="AG934" s="86">
        <v>2023</v>
      </c>
      <c r="AH934" s="86"/>
      <c r="AI934" s="87">
        <f t="shared" si="200"/>
        <v>275.33666666666664</v>
      </c>
      <c r="AJ934" s="88">
        <f t="shared" si="201"/>
        <v>469.78999999999996</v>
      </c>
      <c r="AK934" s="89">
        <f t="shared" si="202"/>
        <v>299.95285714285717</v>
      </c>
      <c r="AL934" s="90">
        <f t="shared" si="203"/>
        <v>219.1889655172414</v>
      </c>
      <c r="AN934" s="86">
        <v>2023</v>
      </c>
      <c r="AO934" s="91">
        <f t="shared" si="196"/>
        <v>-1.8123267272793137E-2</v>
      </c>
      <c r="AP934" s="92">
        <f t="shared" si="197"/>
        <v>-2.4283899898536163E-2</v>
      </c>
      <c r="AQ934" s="93">
        <f t="shared" si="198"/>
        <v>-2.1481947163125639E-2</v>
      </c>
      <c r="AR934" s="94">
        <f t="shared" si="199"/>
        <v>-1.8588904550946302E-2</v>
      </c>
      <c r="AS934" s="7">
        <f t="shared" si="204"/>
        <v>-7.9545925342835149E-3</v>
      </c>
      <c r="AU934" s="86">
        <v>2023</v>
      </c>
      <c r="AV934" s="91">
        <f t="shared" si="205"/>
        <v>-2.6924562928619944E-3</v>
      </c>
      <c r="AW934" s="92">
        <f t="shared" si="206"/>
        <v>5.5221420774382544E-3</v>
      </c>
      <c r="AX934" s="93">
        <f t="shared" si="207"/>
        <v>3.1604520664771595E-3</v>
      </c>
      <c r="AY934" s="94">
        <f t="shared" si="208"/>
        <v>1.3879108397255504E-3</v>
      </c>
      <c r="AZ934" s="7">
        <f t="shared" si="209"/>
        <v>6.2736991056523586E-4</v>
      </c>
    </row>
    <row r="935" spans="1:52" x14ac:dyDescent="0.25">
      <c r="A935" s="7">
        <v>933</v>
      </c>
      <c r="B935" s="82">
        <v>7183.5</v>
      </c>
      <c r="C935" s="43">
        <v>785.1</v>
      </c>
      <c r="D935" s="35">
        <v>402.65</v>
      </c>
      <c r="E935" s="41">
        <v>1875</v>
      </c>
      <c r="F935" s="36">
        <v>127.58</v>
      </c>
      <c r="G935" s="39">
        <v>154.63999999999999</v>
      </c>
      <c r="H935" s="45">
        <v>173.8</v>
      </c>
      <c r="I935" s="36">
        <v>144.74</v>
      </c>
      <c r="J935" s="36">
        <v>56.76</v>
      </c>
      <c r="K935" s="46">
        <v>146.09</v>
      </c>
      <c r="L935" s="36">
        <v>97.67</v>
      </c>
      <c r="M935" s="47">
        <v>58.62</v>
      </c>
      <c r="N935" s="33">
        <v>739</v>
      </c>
      <c r="O935" s="47">
        <v>27.47</v>
      </c>
      <c r="P935" s="33">
        <v>101.58</v>
      </c>
      <c r="Q935" s="47">
        <v>53.26</v>
      </c>
      <c r="R935" s="33">
        <v>11.37</v>
      </c>
      <c r="S935" s="33">
        <v>128.9</v>
      </c>
      <c r="T935" s="33">
        <v>59.88</v>
      </c>
      <c r="U935" s="33">
        <v>14.49</v>
      </c>
      <c r="V935" s="56">
        <v>25.48</v>
      </c>
      <c r="W935" s="38">
        <v>25.48</v>
      </c>
      <c r="X935" s="36">
        <v>10.220000000000001</v>
      </c>
      <c r="Y935" s="41">
        <v>35.729999999999997</v>
      </c>
      <c r="Z935" s="45">
        <v>89.02</v>
      </c>
      <c r="AA935" s="39">
        <v>498.3</v>
      </c>
      <c r="AB935" s="36">
        <v>192.4</v>
      </c>
      <c r="AC935" s="37">
        <v>16.47</v>
      </c>
      <c r="AD935" s="41">
        <v>28.52</v>
      </c>
      <c r="AE935" s="39">
        <v>158.1</v>
      </c>
      <c r="AG935" s="86">
        <v>2023</v>
      </c>
      <c r="AH935" s="86"/>
      <c r="AI935" s="87">
        <f t="shared" si="200"/>
        <v>270.34666666666669</v>
      </c>
      <c r="AJ935" s="88">
        <f t="shared" si="201"/>
        <v>458.38166666666666</v>
      </c>
      <c r="AK935" s="89">
        <f t="shared" si="202"/>
        <v>293.50928571428574</v>
      </c>
      <c r="AL935" s="90">
        <f t="shared" si="203"/>
        <v>215.11448275862074</v>
      </c>
      <c r="AN935" s="86">
        <v>2023</v>
      </c>
      <c r="AO935" s="91">
        <f t="shared" si="196"/>
        <v>-4.7716512132571281E-3</v>
      </c>
      <c r="AP935" s="92">
        <f t="shared" si="197"/>
        <v>-5.9230117551239509E-3</v>
      </c>
      <c r="AQ935" s="93">
        <f t="shared" si="198"/>
        <v>-6.2616660947695116E-3</v>
      </c>
      <c r="AR935" s="94">
        <f t="shared" si="199"/>
        <v>-6.1715333615461375E-3</v>
      </c>
      <c r="AS935" s="7">
        <f t="shared" si="204"/>
        <v>-1.2637293798287708E-2</v>
      </c>
      <c r="AU935" s="86">
        <v>2023</v>
      </c>
      <c r="AV935" s="91">
        <f t="shared" si="205"/>
        <v>-1.8123267272793137E-2</v>
      </c>
      <c r="AW935" s="92">
        <f t="shared" si="206"/>
        <v>-2.4283899898536163E-2</v>
      </c>
      <c r="AX935" s="93">
        <f t="shared" si="207"/>
        <v>-2.1481947163125639E-2</v>
      </c>
      <c r="AY935" s="94">
        <f t="shared" si="208"/>
        <v>-1.8588904550946302E-2</v>
      </c>
      <c r="AZ935" s="7">
        <f t="shared" si="209"/>
        <v>-7.9545925342835149E-3</v>
      </c>
    </row>
    <row r="936" spans="1:52" x14ac:dyDescent="0.25">
      <c r="A936" s="7">
        <v>934</v>
      </c>
      <c r="B936" s="82">
        <v>7092.72</v>
      </c>
      <c r="C936" s="43">
        <v>776.9</v>
      </c>
      <c r="D936" s="35">
        <v>398.2</v>
      </c>
      <c r="E936" s="41">
        <v>1862.6</v>
      </c>
      <c r="F936" s="36">
        <v>126.7</v>
      </c>
      <c r="G936" s="39">
        <v>154.32</v>
      </c>
      <c r="H936" s="45">
        <v>173.5</v>
      </c>
      <c r="I936" s="36">
        <v>143.41999999999999</v>
      </c>
      <c r="J936" s="36">
        <v>57.01</v>
      </c>
      <c r="K936" s="46">
        <v>146.04</v>
      </c>
      <c r="L936" s="36">
        <v>98</v>
      </c>
      <c r="M936" s="47">
        <v>58.22</v>
      </c>
      <c r="N936" s="33">
        <v>733</v>
      </c>
      <c r="O936" s="47">
        <v>27.18</v>
      </c>
      <c r="P936" s="33">
        <v>101</v>
      </c>
      <c r="Q936" s="47">
        <v>53.19</v>
      </c>
      <c r="R936" s="33">
        <v>11.33</v>
      </c>
      <c r="S936" s="33">
        <v>129.44999999999999</v>
      </c>
      <c r="T936" s="33">
        <v>59.25</v>
      </c>
      <c r="U936" s="33">
        <v>14.59</v>
      </c>
      <c r="V936" s="56">
        <v>25.31</v>
      </c>
      <c r="W936" s="38">
        <v>25.31</v>
      </c>
      <c r="X936" s="36">
        <v>10.26</v>
      </c>
      <c r="Y936" s="41">
        <v>35.76</v>
      </c>
      <c r="Z936" s="45">
        <v>89.06</v>
      </c>
      <c r="AA936" s="39">
        <v>492.6</v>
      </c>
      <c r="AB936" s="36">
        <v>192.55</v>
      </c>
      <c r="AC936" s="37">
        <v>16.350000000000001</v>
      </c>
      <c r="AD936" s="41">
        <v>28.47</v>
      </c>
      <c r="AE936" s="39">
        <v>160.25</v>
      </c>
      <c r="AG936" s="86">
        <v>2023</v>
      </c>
      <c r="AH936" s="86"/>
      <c r="AI936" s="87">
        <f t="shared" si="200"/>
        <v>269.05666666666667</v>
      </c>
      <c r="AJ936" s="88">
        <f t="shared" si="201"/>
        <v>455.66666666666669</v>
      </c>
      <c r="AK936" s="89">
        <f t="shared" si="202"/>
        <v>291.67142857142858</v>
      </c>
      <c r="AL936" s="90">
        <f t="shared" si="203"/>
        <v>213.78689655172417</v>
      </c>
      <c r="AN936" s="86">
        <v>2023</v>
      </c>
      <c r="AO936" s="91">
        <f t="shared" si="196"/>
        <v>1.0208506262621268E-2</v>
      </c>
      <c r="AP936" s="92">
        <f t="shared" si="197"/>
        <v>7.1104608632041166E-3</v>
      </c>
      <c r="AQ936" s="93">
        <f t="shared" si="198"/>
        <v>6.5974433070480057E-3</v>
      </c>
      <c r="AR936" s="94">
        <f t="shared" si="199"/>
        <v>6.8953614782363039E-3</v>
      </c>
      <c r="AS936" s="7">
        <f t="shared" si="204"/>
        <v>1.0200600051884109E-2</v>
      </c>
      <c r="AU936" s="86">
        <v>2023</v>
      </c>
      <c r="AV936" s="91">
        <f t="shared" si="205"/>
        <v>-4.7716512132571281E-3</v>
      </c>
      <c r="AW936" s="92">
        <f t="shared" si="206"/>
        <v>-5.9230117551239509E-3</v>
      </c>
      <c r="AX936" s="93">
        <f t="shared" si="207"/>
        <v>-6.2616660947695116E-3</v>
      </c>
      <c r="AY936" s="94">
        <f t="shared" si="208"/>
        <v>-6.1715333615461375E-3</v>
      </c>
      <c r="AZ936" s="7">
        <f t="shared" si="209"/>
        <v>-1.2637293798287708E-2</v>
      </c>
    </row>
    <row r="937" spans="1:52" x14ac:dyDescent="0.25">
      <c r="A937" s="7">
        <v>935</v>
      </c>
      <c r="B937" s="82">
        <v>7165.07</v>
      </c>
      <c r="C937" s="43">
        <v>783.9</v>
      </c>
      <c r="D937" s="35">
        <v>398</v>
      </c>
      <c r="E937" s="41">
        <v>1874</v>
      </c>
      <c r="F937" s="36">
        <v>128.12</v>
      </c>
      <c r="G937" s="39">
        <v>154.86000000000001</v>
      </c>
      <c r="H937" s="45">
        <v>174.94</v>
      </c>
      <c r="I937" s="36">
        <v>144.72</v>
      </c>
      <c r="J937" s="36">
        <v>57.59</v>
      </c>
      <c r="K937" s="46">
        <v>145.49</v>
      </c>
      <c r="L937" s="36">
        <v>98.65</v>
      </c>
      <c r="M937" s="47">
        <v>58.34</v>
      </c>
      <c r="N937" s="33">
        <v>743.5</v>
      </c>
      <c r="O937" s="47">
        <v>27.2</v>
      </c>
      <c r="P937" s="33">
        <v>100.88</v>
      </c>
      <c r="Q937" s="47">
        <v>53.06</v>
      </c>
      <c r="R937" s="33">
        <v>11.36</v>
      </c>
      <c r="S937" s="33">
        <v>130.80000000000001</v>
      </c>
      <c r="T937" s="33">
        <v>59.05</v>
      </c>
      <c r="U937" s="33">
        <v>14.74</v>
      </c>
      <c r="V937" s="56">
        <v>25.45</v>
      </c>
      <c r="W937" s="38">
        <v>25.45</v>
      </c>
      <c r="X937" s="36">
        <v>10.220000000000001</v>
      </c>
      <c r="Y937" s="41">
        <v>35.57</v>
      </c>
      <c r="Z937" s="45">
        <v>88.52</v>
      </c>
      <c r="AA937" s="39">
        <v>498.5</v>
      </c>
      <c r="AB937" s="36">
        <v>192.5</v>
      </c>
      <c r="AC937" s="37">
        <v>16.649999999999999</v>
      </c>
      <c r="AD937" s="41">
        <v>28.46</v>
      </c>
      <c r="AE937" s="39">
        <v>162.05000000000001</v>
      </c>
      <c r="AG937" s="86">
        <v>2023</v>
      </c>
      <c r="AH937" s="86"/>
      <c r="AI937" s="87">
        <f t="shared" si="200"/>
        <v>271.80333333333334</v>
      </c>
      <c r="AJ937" s="88">
        <f t="shared" si="201"/>
        <v>458.90666666666669</v>
      </c>
      <c r="AK937" s="89">
        <f t="shared" si="202"/>
        <v>293.59571428571428</v>
      </c>
      <c r="AL937" s="90">
        <f t="shared" si="203"/>
        <v>215.26103448275862</v>
      </c>
      <c r="AN937" s="86">
        <v>2023</v>
      </c>
      <c r="AO937" s="91">
        <f t="shared" si="196"/>
        <v>7.6280644093155228E-3</v>
      </c>
      <c r="AP937" s="92">
        <f t="shared" si="197"/>
        <v>6.5481724678946958E-3</v>
      </c>
      <c r="AQ937" s="93">
        <f t="shared" si="198"/>
        <v>6.7415347635473291E-3</v>
      </c>
      <c r="AR937" s="94">
        <f t="shared" si="199"/>
        <v>4.8858082488460186E-3</v>
      </c>
      <c r="AS937" s="7">
        <f t="shared" si="204"/>
        <v>8.0948267079037611E-3</v>
      </c>
      <c r="AU937" s="86">
        <v>2023</v>
      </c>
      <c r="AV937" s="91">
        <f t="shared" si="205"/>
        <v>1.0208506262621268E-2</v>
      </c>
      <c r="AW937" s="92">
        <f t="shared" si="206"/>
        <v>7.1104608632041166E-3</v>
      </c>
      <c r="AX937" s="93">
        <f t="shared" si="207"/>
        <v>6.5974433070480057E-3</v>
      </c>
      <c r="AY937" s="94">
        <f t="shared" si="208"/>
        <v>6.8953614782363039E-3</v>
      </c>
      <c r="AZ937" s="7">
        <f t="shared" si="209"/>
        <v>1.0200600051884109E-2</v>
      </c>
    </row>
    <row r="938" spans="1:52" x14ac:dyDescent="0.25">
      <c r="A938" s="7">
        <v>936</v>
      </c>
      <c r="B938" s="82">
        <v>7223.07</v>
      </c>
      <c r="C938" s="43">
        <v>790.2</v>
      </c>
      <c r="D938" s="35">
        <v>396.3</v>
      </c>
      <c r="E938" s="41">
        <v>1885.2</v>
      </c>
      <c r="F938" s="36">
        <v>128.94</v>
      </c>
      <c r="G938" s="39">
        <v>155.97999999999999</v>
      </c>
      <c r="H938" s="45">
        <v>176.56</v>
      </c>
      <c r="I938" s="36">
        <v>145.54</v>
      </c>
      <c r="J938" s="36">
        <v>57.98</v>
      </c>
      <c r="K938" s="46">
        <v>146.25</v>
      </c>
      <c r="L938" s="36">
        <v>99.61</v>
      </c>
      <c r="M938" s="47">
        <v>58.55</v>
      </c>
      <c r="N938" s="33">
        <v>745</v>
      </c>
      <c r="O938" s="47">
        <v>27.33</v>
      </c>
      <c r="P938" s="33">
        <v>101.4</v>
      </c>
      <c r="Q938" s="47">
        <v>52.63</v>
      </c>
      <c r="R938" s="33">
        <v>11.46</v>
      </c>
      <c r="S938" s="33">
        <v>131.1</v>
      </c>
      <c r="T938" s="33">
        <v>59.29</v>
      </c>
      <c r="U938" s="33">
        <v>14.7</v>
      </c>
      <c r="V938" s="56">
        <v>25.6</v>
      </c>
      <c r="W938" s="38">
        <v>25.6</v>
      </c>
      <c r="X938" s="36">
        <v>10.19</v>
      </c>
      <c r="Y938" s="41">
        <v>35.99</v>
      </c>
      <c r="Z938" s="45">
        <v>89.46</v>
      </c>
      <c r="AA938" s="39">
        <v>501.4</v>
      </c>
      <c r="AB938" s="36">
        <v>191.2</v>
      </c>
      <c r="AC938" s="37">
        <v>16.71</v>
      </c>
      <c r="AD938" s="41">
        <v>28.65</v>
      </c>
      <c r="AE938" s="39">
        <v>164.25</v>
      </c>
      <c r="AG938" s="86">
        <v>2023</v>
      </c>
      <c r="AH938" s="86"/>
      <c r="AI938" s="87">
        <f t="shared" si="200"/>
        <v>273.87666666666667</v>
      </c>
      <c r="AJ938" s="88">
        <f t="shared" si="201"/>
        <v>461.91166666666669</v>
      </c>
      <c r="AK938" s="89">
        <f t="shared" si="202"/>
        <v>295.57499999999993</v>
      </c>
      <c r="AL938" s="90">
        <f t="shared" si="203"/>
        <v>216.31275862068961</v>
      </c>
      <c r="AN938" s="86">
        <v>2023</v>
      </c>
      <c r="AO938" s="91">
        <f t="shared" si="196"/>
        <v>6.0854642600836207E-5</v>
      </c>
      <c r="AP938" s="92">
        <f t="shared" si="197"/>
        <v>6.3828942763225292E-3</v>
      </c>
      <c r="AQ938" s="93">
        <f t="shared" si="198"/>
        <v>4.2024625125361781E-3</v>
      </c>
      <c r="AR938" s="94">
        <f t="shared" si="199"/>
        <v>3.5198076858702189E-3</v>
      </c>
      <c r="AS938" s="7">
        <f t="shared" si="204"/>
        <v>1.3844528711475868E-4</v>
      </c>
      <c r="AU938" s="86">
        <v>2023</v>
      </c>
      <c r="AV938" s="91">
        <f t="shared" si="205"/>
        <v>7.6280644093155228E-3</v>
      </c>
      <c r="AW938" s="92">
        <f t="shared" si="206"/>
        <v>6.5481724678946958E-3</v>
      </c>
      <c r="AX938" s="93">
        <f t="shared" si="207"/>
        <v>6.7415347635473291E-3</v>
      </c>
      <c r="AY938" s="94">
        <f t="shared" si="208"/>
        <v>4.8858082488460186E-3</v>
      </c>
      <c r="AZ938" s="7">
        <f t="shared" si="209"/>
        <v>8.0948267079037611E-3</v>
      </c>
    </row>
    <row r="939" spans="1:52" x14ac:dyDescent="0.25">
      <c r="A939" s="7">
        <v>937</v>
      </c>
      <c r="B939" s="82">
        <v>7224.07</v>
      </c>
      <c r="C939" s="43">
        <v>790.4</v>
      </c>
      <c r="D939" s="35">
        <v>401.3</v>
      </c>
      <c r="E939" s="41">
        <v>1902.8</v>
      </c>
      <c r="F939" s="36">
        <v>130.02000000000001</v>
      </c>
      <c r="G939" s="39">
        <v>157.08000000000001</v>
      </c>
      <c r="H939" s="45">
        <v>174.58</v>
      </c>
      <c r="I939" s="36">
        <v>146.66</v>
      </c>
      <c r="J939" s="36">
        <v>56.97</v>
      </c>
      <c r="K939" s="46">
        <v>147.13</v>
      </c>
      <c r="L939" s="36">
        <v>98.97</v>
      </c>
      <c r="M939" s="47">
        <v>58.51</v>
      </c>
      <c r="N939" s="33">
        <v>742.5</v>
      </c>
      <c r="O939" s="47">
        <v>27.41</v>
      </c>
      <c r="P939" s="33">
        <v>101.48</v>
      </c>
      <c r="Q939" s="47">
        <v>52.9</v>
      </c>
      <c r="R939" s="33">
        <v>11.42</v>
      </c>
      <c r="S939" s="33">
        <v>132.5</v>
      </c>
      <c r="T939" s="33">
        <v>58.71</v>
      </c>
      <c r="U939" s="33">
        <v>14.64</v>
      </c>
      <c r="V939" s="56">
        <v>25.85</v>
      </c>
      <c r="W939" s="38">
        <v>25.85</v>
      </c>
      <c r="X939" s="36">
        <v>10.27</v>
      </c>
      <c r="Y939" s="41">
        <v>36.1</v>
      </c>
      <c r="Z939" s="45">
        <v>89.5</v>
      </c>
      <c r="AA939" s="39">
        <v>499.1</v>
      </c>
      <c r="AB939" s="36">
        <v>191.7</v>
      </c>
      <c r="AC939" s="37">
        <v>16.72</v>
      </c>
      <c r="AD939" s="41">
        <v>28.58</v>
      </c>
      <c r="AE939" s="39">
        <v>165.5</v>
      </c>
      <c r="AG939" s="86">
        <v>2023</v>
      </c>
      <c r="AH939" s="86"/>
      <c r="AI939" s="87">
        <f t="shared" si="200"/>
        <v>273.89333333333337</v>
      </c>
      <c r="AJ939" s="88">
        <f t="shared" si="201"/>
        <v>464.85999999999996</v>
      </c>
      <c r="AK939" s="89">
        <f t="shared" si="202"/>
        <v>296.81714285714281</v>
      </c>
      <c r="AL939" s="90">
        <f t="shared" si="203"/>
        <v>217.0741379310345</v>
      </c>
      <c r="AN939" s="86">
        <v>2023</v>
      </c>
      <c r="AO939" s="91">
        <f t="shared" si="196"/>
        <v>-1.4823288871580392E-2</v>
      </c>
      <c r="AP939" s="92">
        <f t="shared" si="197"/>
        <v>-1.326564270246231E-2</v>
      </c>
      <c r="AQ939" s="93">
        <f t="shared" si="198"/>
        <v>-1.04850509212018E-2</v>
      </c>
      <c r="AR939" s="94">
        <f t="shared" si="199"/>
        <v>-8.6431617991631626E-3</v>
      </c>
      <c r="AS939" s="7">
        <f t="shared" si="204"/>
        <v>-1.9476555459733516E-3</v>
      </c>
      <c r="AU939" s="86">
        <v>2023</v>
      </c>
      <c r="AV939" s="91">
        <f t="shared" si="205"/>
        <v>6.0854642600836207E-5</v>
      </c>
      <c r="AW939" s="92">
        <f t="shared" si="206"/>
        <v>6.3828942763225292E-3</v>
      </c>
      <c r="AX939" s="93">
        <f t="shared" si="207"/>
        <v>4.2024625125361781E-3</v>
      </c>
      <c r="AY939" s="94">
        <f t="shared" si="208"/>
        <v>3.5198076858702189E-3</v>
      </c>
      <c r="AZ939" s="7">
        <f t="shared" si="209"/>
        <v>1.3844528711475868E-4</v>
      </c>
    </row>
    <row r="940" spans="1:52" x14ac:dyDescent="0.25">
      <c r="A940" s="7">
        <v>938</v>
      </c>
      <c r="B940" s="82">
        <v>7210</v>
      </c>
      <c r="C940" s="43">
        <v>783.7</v>
      </c>
      <c r="D940" s="35">
        <v>400.35</v>
      </c>
      <c r="E940" s="41">
        <v>1878.4</v>
      </c>
      <c r="F940" s="36">
        <v>129.32</v>
      </c>
      <c r="G940" s="39">
        <v>155.9</v>
      </c>
      <c r="H940" s="45">
        <v>173.98</v>
      </c>
      <c r="I940" s="36">
        <v>145.24</v>
      </c>
      <c r="J940" s="36">
        <v>57.17</v>
      </c>
      <c r="K940" s="46">
        <v>147.91</v>
      </c>
      <c r="L940" s="36">
        <v>98.13</v>
      </c>
      <c r="M940" s="47">
        <v>58.44</v>
      </c>
      <c r="N940" s="33">
        <v>736</v>
      </c>
      <c r="O940" s="47">
        <v>27.4</v>
      </c>
      <c r="P940" s="33">
        <v>101.54</v>
      </c>
      <c r="Q940" s="47">
        <v>53.26</v>
      </c>
      <c r="R940" s="33">
        <v>11.49</v>
      </c>
      <c r="S940" s="33">
        <v>132.35</v>
      </c>
      <c r="T940" s="33">
        <v>58.05</v>
      </c>
      <c r="U940" s="33">
        <v>14.69</v>
      </c>
      <c r="V940" s="56">
        <v>25.94</v>
      </c>
      <c r="W940" s="38">
        <v>25.94</v>
      </c>
      <c r="X940" s="36">
        <v>10.24</v>
      </c>
      <c r="Y940" s="41">
        <v>35.78</v>
      </c>
      <c r="Z940" s="45">
        <v>89.08</v>
      </c>
      <c r="AA940" s="39">
        <v>490</v>
      </c>
      <c r="AB940" s="36">
        <v>191.8</v>
      </c>
      <c r="AC940" s="37">
        <v>16.559999999999999</v>
      </c>
      <c r="AD940" s="41">
        <v>28.48</v>
      </c>
      <c r="AE940" s="39">
        <v>163.6</v>
      </c>
      <c r="AG940" s="86">
        <v>2023</v>
      </c>
      <c r="AH940" s="86"/>
      <c r="AI940" s="87">
        <f t="shared" si="200"/>
        <v>269.83333333333331</v>
      </c>
      <c r="AJ940" s="88">
        <f t="shared" si="201"/>
        <v>458.69333333333333</v>
      </c>
      <c r="AK940" s="89">
        <f t="shared" si="202"/>
        <v>293.70500000000004</v>
      </c>
      <c r="AL940" s="90">
        <f t="shared" si="203"/>
        <v>215.19793103448271</v>
      </c>
      <c r="AN940" s="86">
        <v>2023</v>
      </c>
      <c r="AO940" s="91">
        <f t="shared" si="196"/>
        <v>-3.495985176034359E-3</v>
      </c>
      <c r="AP940" s="92">
        <f t="shared" si="197"/>
        <v>6.6856578105937623E-4</v>
      </c>
      <c r="AQ940" s="93">
        <f t="shared" si="198"/>
        <v>9.1685778003667748E-4</v>
      </c>
      <c r="AR940" s="94">
        <f t="shared" si="199"/>
        <v>2.4516323384731072E-3</v>
      </c>
      <c r="AS940" s="7">
        <f t="shared" si="204"/>
        <v>-1.8252427184465817E-3</v>
      </c>
      <c r="AU940" s="86">
        <v>2023</v>
      </c>
      <c r="AV940" s="91">
        <f t="shared" si="205"/>
        <v>-1.4823288871580392E-2</v>
      </c>
      <c r="AW940" s="92">
        <f t="shared" si="206"/>
        <v>-1.326564270246231E-2</v>
      </c>
      <c r="AX940" s="93">
        <f t="shared" si="207"/>
        <v>-1.04850509212018E-2</v>
      </c>
      <c r="AY940" s="94">
        <f t="shared" si="208"/>
        <v>-8.6431617991631626E-3</v>
      </c>
      <c r="AZ940" s="7">
        <f t="shared" si="209"/>
        <v>-1.9476555459733516E-3</v>
      </c>
    </row>
    <row r="941" spans="1:52" x14ac:dyDescent="0.25">
      <c r="A941" s="7">
        <v>939</v>
      </c>
      <c r="B941" s="82">
        <v>7196.84</v>
      </c>
      <c r="C941" s="43">
        <v>785.3</v>
      </c>
      <c r="D941" s="35">
        <v>401.45</v>
      </c>
      <c r="E941" s="41">
        <v>1883.2</v>
      </c>
      <c r="F941" s="36">
        <v>129.88</v>
      </c>
      <c r="G941" s="39">
        <v>156.52000000000001</v>
      </c>
      <c r="H941" s="45">
        <v>174.04</v>
      </c>
      <c r="I941" s="36">
        <v>145.1</v>
      </c>
      <c r="J941" s="36">
        <v>57.32</v>
      </c>
      <c r="K941" s="46">
        <v>148.04</v>
      </c>
      <c r="L941" s="36">
        <v>98.71</v>
      </c>
      <c r="M941" s="47">
        <v>58.31</v>
      </c>
      <c r="N941" s="33">
        <v>742.5</v>
      </c>
      <c r="O941" s="47">
        <v>27.4</v>
      </c>
      <c r="P941" s="33">
        <v>102.34</v>
      </c>
      <c r="Q941" s="47">
        <v>53.51</v>
      </c>
      <c r="R941" s="33">
        <v>11.47</v>
      </c>
      <c r="S941" s="33">
        <v>132.69999999999999</v>
      </c>
      <c r="T941" s="33">
        <v>58.04</v>
      </c>
      <c r="U941" s="33">
        <v>14.79</v>
      </c>
      <c r="V941" s="56">
        <v>25.92</v>
      </c>
      <c r="W941" s="38">
        <v>25.92</v>
      </c>
      <c r="X941" s="36">
        <v>10.26</v>
      </c>
      <c r="Y941" s="41">
        <v>35.71</v>
      </c>
      <c r="Z941" s="45">
        <v>89.12</v>
      </c>
      <c r="AA941" s="39">
        <v>487.6</v>
      </c>
      <c r="AB941" s="36">
        <v>193.2</v>
      </c>
      <c r="AC941" s="37">
        <v>16.72</v>
      </c>
      <c r="AD941" s="41">
        <v>28.42</v>
      </c>
      <c r="AE941" s="39">
        <v>162.55000000000001</v>
      </c>
      <c r="AG941" s="86">
        <v>2023</v>
      </c>
      <c r="AH941" s="86"/>
      <c r="AI941" s="87">
        <f t="shared" si="200"/>
        <v>268.89000000000004</v>
      </c>
      <c r="AJ941" s="88">
        <f t="shared" si="201"/>
        <v>459.00000000000006</v>
      </c>
      <c r="AK941" s="89">
        <f t="shared" si="202"/>
        <v>293.97428571428571</v>
      </c>
      <c r="AL941" s="90">
        <f t="shared" si="203"/>
        <v>215.72551724137935</v>
      </c>
      <c r="AN941" s="86">
        <v>2023</v>
      </c>
      <c r="AO941" s="91">
        <f t="shared" si="196"/>
        <v>1.5111507803686544E-2</v>
      </c>
      <c r="AP941" s="92">
        <f t="shared" si="197"/>
        <v>1.7178649237472622E-2</v>
      </c>
      <c r="AQ941" s="93">
        <f t="shared" si="198"/>
        <v>1.6556355755119382E-2</v>
      </c>
      <c r="AR941" s="94">
        <f t="shared" si="199"/>
        <v>1.5257255388392435E-2</v>
      </c>
      <c r="AS941" s="7">
        <f t="shared" si="204"/>
        <v>8.9844987522301259E-3</v>
      </c>
      <c r="AU941" s="86">
        <v>2023</v>
      </c>
      <c r="AV941" s="91">
        <f t="shared" si="205"/>
        <v>-3.495985176034359E-3</v>
      </c>
      <c r="AW941" s="92">
        <f t="shared" si="206"/>
        <v>6.6856578105937623E-4</v>
      </c>
      <c r="AX941" s="93">
        <f t="shared" si="207"/>
        <v>9.1685778003667748E-4</v>
      </c>
      <c r="AY941" s="94">
        <f t="shared" si="208"/>
        <v>2.4516323384731072E-3</v>
      </c>
      <c r="AZ941" s="7">
        <f t="shared" si="209"/>
        <v>-1.8252427184465817E-3</v>
      </c>
    </row>
    <row r="942" spans="1:52" x14ac:dyDescent="0.25">
      <c r="A942" s="7">
        <v>940</v>
      </c>
      <c r="B942" s="82">
        <v>7261.5</v>
      </c>
      <c r="C942" s="43">
        <v>798.5</v>
      </c>
      <c r="D942" s="35">
        <v>405.2</v>
      </c>
      <c r="E942" s="41">
        <v>1917.6</v>
      </c>
      <c r="F942" s="36">
        <v>132.24</v>
      </c>
      <c r="G942" s="39">
        <v>158.86000000000001</v>
      </c>
      <c r="H942" s="45">
        <v>176.12</v>
      </c>
      <c r="I942" s="36">
        <v>147.68</v>
      </c>
      <c r="J942" s="36">
        <v>57.89</v>
      </c>
      <c r="K942" s="46">
        <v>150.27000000000001</v>
      </c>
      <c r="L942" s="36">
        <v>99.28</v>
      </c>
      <c r="M942" s="47">
        <v>59.5</v>
      </c>
      <c r="N942" s="33">
        <v>754</v>
      </c>
      <c r="O942" s="47">
        <v>27.71</v>
      </c>
      <c r="P942" s="33">
        <v>103.84</v>
      </c>
      <c r="Q942" s="47">
        <v>53.78</v>
      </c>
      <c r="R942" s="33">
        <v>11.57</v>
      </c>
      <c r="S942" s="33">
        <v>134.30000000000001</v>
      </c>
      <c r="T942" s="33">
        <v>58.98</v>
      </c>
      <c r="U942" s="33">
        <v>14.84</v>
      </c>
      <c r="V942" s="56">
        <v>26.25</v>
      </c>
      <c r="W942" s="38">
        <v>26.25</v>
      </c>
      <c r="X942" s="36">
        <v>10.31</v>
      </c>
      <c r="Y942" s="41">
        <v>36.19</v>
      </c>
      <c r="Z942" s="45">
        <v>90.34</v>
      </c>
      <c r="AA942" s="39">
        <v>494.4</v>
      </c>
      <c r="AB942" s="36">
        <v>194.4</v>
      </c>
      <c r="AC942" s="37">
        <v>16.93</v>
      </c>
      <c r="AD942" s="41">
        <v>28.66</v>
      </c>
      <c r="AE942" s="39">
        <v>165.6</v>
      </c>
      <c r="AG942" s="86">
        <v>2023</v>
      </c>
      <c r="AH942" s="86"/>
      <c r="AI942" s="87">
        <f t="shared" si="200"/>
        <v>272.95333333333332</v>
      </c>
      <c r="AJ942" s="88">
        <f t="shared" si="201"/>
        <v>466.88499999999999</v>
      </c>
      <c r="AK942" s="89">
        <f t="shared" si="202"/>
        <v>298.84142857142854</v>
      </c>
      <c r="AL942" s="90">
        <f t="shared" si="203"/>
        <v>219.01689655172413</v>
      </c>
      <c r="AN942" s="86">
        <v>2023</v>
      </c>
      <c r="AO942" s="91">
        <f t="shared" si="196"/>
        <v>1.1516010062770341E-2</v>
      </c>
      <c r="AP942" s="92">
        <f t="shared" si="197"/>
        <v>1.0869914432890301E-2</v>
      </c>
      <c r="AQ942" s="93">
        <f t="shared" si="198"/>
        <v>1.0500074095674345E-2</v>
      </c>
      <c r="AR942" s="94">
        <f t="shared" si="199"/>
        <v>9.6166411345999202E-3</v>
      </c>
      <c r="AS942" s="7">
        <f t="shared" si="204"/>
        <v>8.3935825931281162E-3</v>
      </c>
      <c r="AU942" s="86">
        <v>2023</v>
      </c>
      <c r="AV942" s="91">
        <f t="shared" si="205"/>
        <v>1.5111507803686544E-2</v>
      </c>
      <c r="AW942" s="92">
        <f t="shared" si="206"/>
        <v>1.7178649237472622E-2</v>
      </c>
      <c r="AX942" s="93">
        <f t="shared" si="207"/>
        <v>1.6556355755119382E-2</v>
      </c>
      <c r="AY942" s="94">
        <f t="shared" si="208"/>
        <v>1.5257255388392435E-2</v>
      </c>
      <c r="AZ942" s="7">
        <f t="shared" si="209"/>
        <v>8.9844987522301259E-3</v>
      </c>
    </row>
    <row r="943" spans="1:52" x14ac:dyDescent="0.25">
      <c r="A943" s="7">
        <v>941</v>
      </c>
      <c r="B943" s="82">
        <v>7322.45</v>
      </c>
      <c r="C943" s="43">
        <v>810</v>
      </c>
      <c r="D943" s="35">
        <v>409.15</v>
      </c>
      <c r="E943" s="41">
        <v>1937.8</v>
      </c>
      <c r="F943" s="36">
        <v>132.56</v>
      </c>
      <c r="G943" s="39">
        <v>160.44</v>
      </c>
      <c r="H943" s="45">
        <v>176.4</v>
      </c>
      <c r="I943" s="36">
        <v>148.32</v>
      </c>
      <c r="J943" s="36">
        <v>57.86</v>
      </c>
      <c r="K943" s="46">
        <v>150.47</v>
      </c>
      <c r="L943" s="36">
        <v>99.67</v>
      </c>
      <c r="M943" s="47">
        <v>59.9</v>
      </c>
      <c r="N943" s="33">
        <v>764</v>
      </c>
      <c r="O943" s="47">
        <v>27.93</v>
      </c>
      <c r="P943" s="33">
        <v>103.78</v>
      </c>
      <c r="Q943" s="47">
        <v>53.67</v>
      </c>
      <c r="R943" s="33">
        <v>11.7</v>
      </c>
      <c r="S943" s="33">
        <v>133.80000000000001</v>
      </c>
      <c r="T943" s="33">
        <v>59.37</v>
      </c>
      <c r="U943" s="33">
        <v>15.03</v>
      </c>
      <c r="V943" s="56">
        <v>26.38</v>
      </c>
      <c r="W943" s="38">
        <v>26.38</v>
      </c>
      <c r="X943" s="36">
        <v>10.37</v>
      </c>
      <c r="Y943" s="41">
        <v>36.619999999999997</v>
      </c>
      <c r="Z943" s="45">
        <v>91.2</v>
      </c>
      <c r="AA943" s="39">
        <v>499</v>
      </c>
      <c r="AB943" s="36">
        <v>195.65</v>
      </c>
      <c r="AC943" s="37">
        <v>17.22</v>
      </c>
      <c r="AD943" s="41">
        <v>29.05</v>
      </c>
      <c r="AE943" s="39">
        <v>168.85</v>
      </c>
      <c r="AG943" s="86">
        <v>2023</v>
      </c>
      <c r="AH943" s="86"/>
      <c r="AI943" s="87">
        <f t="shared" si="200"/>
        <v>276.09666666666669</v>
      </c>
      <c r="AJ943" s="88">
        <f t="shared" si="201"/>
        <v>471.96</v>
      </c>
      <c r="AK943" s="89">
        <f t="shared" si="202"/>
        <v>301.97928571428571</v>
      </c>
      <c r="AL943" s="90">
        <f t="shared" si="203"/>
        <v>221.12310344827586</v>
      </c>
      <c r="AN943" s="86">
        <v>2023</v>
      </c>
      <c r="AO943" s="91">
        <f t="shared" si="196"/>
        <v>1.4729140759879801E-3</v>
      </c>
      <c r="AP943" s="92">
        <f t="shared" si="197"/>
        <v>-1.8716275390567253E-3</v>
      </c>
      <c r="AQ943" s="93">
        <f t="shared" si="198"/>
        <v>-2.843146762668094E-3</v>
      </c>
      <c r="AR943" s="94">
        <f t="shared" si="199"/>
        <v>-1.3177244069068445E-3</v>
      </c>
      <c r="AS943" s="7">
        <f t="shared" si="204"/>
        <v>-1.5022294450620411E-4</v>
      </c>
      <c r="AU943" s="86">
        <v>2023</v>
      </c>
      <c r="AV943" s="91">
        <f t="shared" si="205"/>
        <v>1.1516010062770341E-2</v>
      </c>
      <c r="AW943" s="92">
        <f t="shared" si="206"/>
        <v>1.0869914432890301E-2</v>
      </c>
      <c r="AX943" s="93">
        <f t="shared" si="207"/>
        <v>1.0500074095674345E-2</v>
      </c>
      <c r="AY943" s="94">
        <f t="shared" si="208"/>
        <v>9.6166411345999202E-3</v>
      </c>
      <c r="AZ943" s="7">
        <f t="shared" si="209"/>
        <v>8.3935825931281162E-3</v>
      </c>
    </row>
    <row r="944" spans="1:52" x14ac:dyDescent="0.25">
      <c r="A944" s="7">
        <v>942</v>
      </c>
      <c r="B944" s="82">
        <v>7321.35</v>
      </c>
      <c r="C944" s="43">
        <v>804</v>
      </c>
      <c r="D944" s="35">
        <v>410.1</v>
      </c>
      <c r="E944" s="41">
        <v>1931.4</v>
      </c>
      <c r="F944" s="36">
        <v>133.84</v>
      </c>
      <c r="G944" s="39">
        <v>159.86000000000001</v>
      </c>
      <c r="H944" s="45">
        <v>174.74</v>
      </c>
      <c r="I944" s="36">
        <v>148.88</v>
      </c>
      <c r="J944" s="36">
        <v>57.94</v>
      </c>
      <c r="K944" s="46">
        <v>151.13</v>
      </c>
      <c r="L944" s="36">
        <v>99.2</v>
      </c>
      <c r="M944" s="47">
        <v>59.88</v>
      </c>
      <c r="N944" s="33">
        <v>766.5</v>
      </c>
      <c r="O944" s="47">
        <v>27.87</v>
      </c>
      <c r="P944" s="33">
        <v>103.48</v>
      </c>
      <c r="Q944" s="47">
        <v>53.96</v>
      </c>
      <c r="R944" s="33">
        <v>11.7</v>
      </c>
      <c r="S944" s="33">
        <v>134.05000000000001</v>
      </c>
      <c r="T944" s="33">
        <v>59.64</v>
      </c>
      <c r="U944" s="33">
        <v>14.89</v>
      </c>
      <c r="V944" s="56">
        <v>26.37</v>
      </c>
      <c r="W944" s="38">
        <v>26.37</v>
      </c>
      <c r="X944" s="36">
        <v>10.37</v>
      </c>
      <c r="Y944" s="41">
        <v>36.65</v>
      </c>
      <c r="Z944" s="45">
        <v>91.28</v>
      </c>
      <c r="AA944" s="39">
        <v>498.3</v>
      </c>
      <c r="AB944" s="36">
        <v>194.3</v>
      </c>
      <c r="AC944" s="37">
        <v>17.170000000000002</v>
      </c>
      <c r="AD944" s="41">
        <v>28.9</v>
      </c>
      <c r="AE944" s="39">
        <v>171.35</v>
      </c>
      <c r="AG944" s="86">
        <v>2023</v>
      </c>
      <c r="AH944" s="86"/>
      <c r="AI944" s="87">
        <f t="shared" si="200"/>
        <v>276.50333333333339</v>
      </c>
      <c r="AJ944" s="88">
        <f t="shared" si="201"/>
        <v>471.07666666666677</v>
      </c>
      <c r="AK944" s="89">
        <f t="shared" si="202"/>
        <v>301.12071428571431</v>
      </c>
      <c r="AL944" s="90">
        <f t="shared" si="203"/>
        <v>220.83172413793108</v>
      </c>
      <c r="AN944" s="86">
        <v>2023</v>
      </c>
      <c r="AO944" s="91">
        <f t="shared" si="196"/>
        <v>-5.2802256753988596E-3</v>
      </c>
      <c r="AP944" s="92">
        <f t="shared" si="197"/>
        <v>-1.2386518825669175E-2</v>
      </c>
      <c r="AQ944" s="93">
        <f t="shared" si="198"/>
        <v>-1.3713057648925893E-2</v>
      </c>
      <c r="AR944" s="94">
        <f t="shared" si="199"/>
        <v>-1.2827679681205307E-2</v>
      </c>
      <c r="AS944" s="7">
        <f t="shared" si="204"/>
        <v>-6.3512876723562529E-4</v>
      </c>
      <c r="AU944" s="86">
        <v>2023</v>
      </c>
      <c r="AV944" s="91">
        <f t="shared" si="205"/>
        <v>1.4729140759879801E-3</v>
      </c>
      <c r="AW944" s="92">
        <f t="shared" si="206"/>
        <v>-1.8716275390567253E-3</v>
      </c>
      <c r="AX944" s="93">
        <f t="shared" si="207"/>
        <v>-2.843146762668094E-3</v>
      </c>
      <c r="AY944" s="94">
        <f t="shared" si="208"/>
        <v>-1.3177244069068445E-3</v>
      </c>
      <c r="AZ944" s="7">
        <f t="shared" si="209"/>
        <v>-1.5022294450620411E-4</v>
      </c>
    </row>
    <row r="945" spans="1:52" x14ac:dyDescent="0.25">
      <c r="A945" s="7">
        <v>943</v>
      </c>
      <c r="B945" s="82">
        <v>7316.7</v>
      </c>
      <c r="C945" s="43">
        <v>782.2</v>
      </c>
      <c r="D945" s="35">
        <v>405.8</v>
      </c>
      <c r="E945" s="41">
        <v>1900.8</v>
      </c>
      <c r="F945" s="36">
        <v>135.38</v>
      </c>
      <c r="G945" s="39">
        <v>158.58000000000001</v>
      </c>
      <c r="H945" s="45">
        <v>173.9</v>
      </c>
      <c r="I945" s="36">
        <v>148.30000000000001</v>
      </c>
      <c r="J945" s="36">
        <v>58.07</v>
      </c>
      <c r="K945" s="46">
        <v>151.69</v>
      </c>
      <c r="L945" s="36">
        <v>98.64</v>
      </c>
      <c r="M945" s="47">
        <v>59.71</v>
      </c>
      <c r="N945" s="33">
        <v>758.5</v>
      </c>
      <c r="O945" s="47">
        <v>27.78</v>
      </c>
      <c r="P945" s="33">
        <v>102.96</v>
      </c>
      <c r="Q945" s="47">
        <v>53.83</v>
      </c>
      <c r="R945" s="33">
        <v>11.66</v>
      </c>
      <c r="S945" s="33">
        <v>134.80000000000001</v>
      </c>
      <c r="T945" s="33">
        <v>60.16</v>
      </c>
      <c r="U945" s="33">
        <v>14.89</v>
      </c>
      <c r="V945" s="56">
        <v>26.22</v>
      </c>
      <c r="W945" s="38">
        <v>26.22</v>
      </c>
      <c r="X945" s="36">
        <v>10.36</v>
      </c>
      <c r="Y945" s="41">
        <v>36.61</v>
      </c>
      <c r="Z945" s="45">
        <v>91.1</v>
      </c>
      <c r="AA945" s="39">
        <v>494.2</v>
      </c>
      <c r="AB945" s="36">
        <v>181.2</v>
      </c>
      <c r="AC945" s="37">
        <v>17.149999999999999</v>
      </c>
      <c r="AD945" s="41">
        <v>28.91</v>
      </c>
      <c r="AE945" s="39">
        <v>172.35</v>
      </c>
      <c r="AG945" s="86">
        <v>2023</v>
      </c>
      <c r="AH945" s="86"/>
      <c r="AI945" s="87">
        <f t="shared" si="200"/>
        <v>275.04333333333335</v>
      </c>
      <c r="AJ945" s="88">
        <f t="shared" si="201"/>
        <v>465.24166666666662</v>
      </c>
      <c r="AK945" s="89">
        <f t="shared" si="202"/>
        <v>296.99142857142857</v>
      </c>
      <c r="AL945" s="90">
        <f t="shared" si="203"/>
        <v>217.9989655172414</v>
      </c>
      <c r="AN945" s="86">
        <v>2023</v>
      </c>
      <c r="AO945" s="91">
        <f t="shared" si="196"/>
        <v>-8.3501993625247455E-3</v>
      </c>
      <c r="AP945" s="92">
        <f t="shared" si="197"/>
        <v>-7.8561321177165414E-3</v>
      </c>
      <c r="AQ945" s="93">
        <f t="shared" si="198"/>
        <v>-6.7438213705060595E-3</v>
      </c>
      <c r="AR945" s="94">
        <f t="shared" si="199"/>
        <v>-6.3144874145242454E-3</v>
      </c>
      <c r="AS945" s="7">
        <f t="shared" si="204"/>
        <v>-3.035521478262063E-3</v>
      </c>
      <c r="AU945" s="86">
        <v>2023</v>
      </c>
      <c r="AV945" s="91">
        <f t="shared" si="205"/>
        <v>-5.2802256753988596E-3</v>
      </c>
      <c r="AW945" s="92">
        <f t="shared" si="206"/>
        <v>-1.2386518825669175E-2</v>
      </c>
      <c r="AX945" s="93">
        <f t="shared" si="207"/>
        <v>-1.3713057648925893E-2</v>
      </c>
      <c r="AY945" s="94">
        <f t="shared" si="208"/>
        <v>-1.2827679681205307E-2</v>
      </c>
      <c r="AZ945" s="7">
        <f t="shared" si="209"/>
        <v>-6.3512876723562529E-4</v>
      </c>
    </row>
    <row r="946" spans="1:52" x14ac:dyDescent="0.25">
      <c r="A946" s="7">
        <v>944</v>
      </c>
      <c r="B946" s="82">
        <v>7294.49</v>
      </c>
      <c r="C946" s="43">
        <v>775.8</v>
      </c>
      <c r="D946" s="35">
        <v>405.2</v>
      </c>
      <c r="E946" s="41">
        <v>1885.8</v>
      </c>
      <c r="F946" s="36">
        <v>133.86000000000001</v>
      </c>
      <c r="G946" s="39">
        <v>157.44</v>
      </c>
      <c r="H946" s="45">
        <v>174.18</v>
      </c>
      <c r="I946" s="36">
        <v>146.06</v>
      </c>
      <c r="J946" s="36">
        <v>58.89</v>
      </c>
      <c r="K946" s="46">
        <v>152.02000000000001</v>
      </c>
      <c r="L946" s="36">
        <v>98.61</v>
      </c>
      <c r="M946" s="47">
        <v>59.59</v>
      </c>
      <c r="N946" s="33">
        <v>750</v>
      </c>
      <c r="O946" s="47">
        <v>27.85</v>
      </c>
      <c r="P946" s="33">
        <v>102.72</v>
      </c>
      <c r="Q946" s="47">
        <v>53.76</v>
      </c>
      <c r="R946" s="33">
        <v>11.65</v>
      </c>
      <c r="S946" s="33">
        <v>135.25</v>
      </c>
      <c r="T946" s="33">
        <v>60.25</v>
      </c>
      <c r="U946" s="33">
        <v>14.82</v>
      </c>
      <c r="V946" s="56">
        <v>26.28</v>
      </c>
      <c r="W946" s="38">
        <v>26.28</v>
      </c>
      <c r="X946" s="36">
        <v>10.43</v>
      </c>
      <c r="Y946" s="41">
        <v>36.47</v>
      </c>
      <c r="Z946" s="45">
        <v>90.84</v>
      </c>
      <c r="AA946" s="39">
        <v>488.8</v>
      </c>
      <c r="AB946" s="36">
        <v>181.4</v>
      </c>
      <c r="AC946" s="37">
        <v>16.79</v>
      </c>
      <c r="AD946" s="41">
        <v>29.01</v>
      </c>
      <c r="AE946" s="39">
        <v>172</v>
      </c>
      <c r="AG946" s="86">
        <v>2023</v>
      </c>
      <c r="AH946" s="86"/>
      <c r="AI946" s="87">
        <f t="shared" si="200"/>
        <v>272.74666666666667</v>
      </c>
      <c r="AJ946" s="88">
        <f t="shared" si="201"/>
        <v>461.58666666666664</v>
      </c>
      <c r="AK946" s="89">
        <f t="shared" si="202"/>
        <v>294.98857142857145</v>
      </c>
      <c r="AL946" s="90">
        <f t="shared" si="203"/>
        <v>216.62241379310348</v>
      </c>
      <c r="AN946" s="86">
        <v>2023</v>
      </c>
      <c r="AO946" s="91">
        <f t="shared" si="196"/>
        <v>1.0632577238950563E-3</v>
      </c>
      <c r="AP946" s="92">
        <f t="shared" si="197"/>
        <v>-7.690863398709622E-4</v>
      </c>
      <c r="AQ946" s="93">
        <f t="shared" si="198"/>
        <v>-1.4673691959012037E-3</v>
      </c>
      <c r="AR946" s="94">
        <f t="shared" si="199"/>
        <v>-9.2326549454392593E-4</v>
      </c>
      <c r="AS946" s="7">
        <f t="shared" si="204"/>
        <v>-3.7343254977386742E-3</v>
      </c>
      <c r="AU946" s="86">
        <v>2023</v>
      </c>
      <c r="AV946" s="91">
        <f t="shared" si="205"/>
        <v>-8.3501993625247455E-3</v>
      </c>
      <c r="AW946" s="92">
        <f t="shared" si="206"/>
        <v>-7.8561321177165414E-3</v>
      </c>
      <c r="AX946" s="93">
        <f t="shared" si="207"/>
        <v>-6.7438213705060595E-3</v>
      </c>
      <c r="AY946" s="94">
        <f t="shared" si="208"/>
        <v>-6.3144874145242454E-3</v>
      </c>
      <c r="AZ946" s="7">
        <f t="shared" si="209"/>
        <v>-3.035521478262063E-3</v>
      </c>
    </row>
    <row r="947" spans="1:52" x14ac:dyDescent="0.25">
      <c r="A947" s="7">
        <v>945</v>
      </c>
      <c r="B947" s="82">
        <v>7267.25</v>
      </c>
      <c r="C947" s="43">
        <v>772.6</v>
      </c>
      <c r="D947" s="35">
        <v>405.75</v>
      </c>
      <c r="E947" s="41">
        <v>1882.4</v>
      </c>
      <c r="F947" s="36">
        <v>134.18</v>
      </c>
      <c r="G947" s="39">
        <v>157.26</v>
      </c>
      <c r="H947" s="45">
        <v>175.32</v>
      </c>
      <c r="I947" s="36">
        <v>146.08000000000001</v>
      </c>
      <c r="J947" s="36">
        <v>58.72</v>
      </c>
      <c r="K947" s="46">
        <v>151.33000000000001</v>
      </c>
      <c r="L947" s="36">
        <v>98.03</v>
      </c>
      <c r="M947" s="47">
        <v>59.44</v>
      </c>
      <c r="N947" s="33">
        <v>751.5</v>
      </c>
      <c r="O947" s="47">
        <v>27.73</v>
      </c>
      <c r="P947" s="33">
        <v>102.78</v>
      </c>
      <c r="Q947" s="47">
        <v>53.37</v>
      </c>
      <c r="R947" s="33">
        <v>11.59</v>
      </c>
      <c r="S947" s="33">
        <v>136.69999999999999</v>
      </c>
      <c r="T947" s="33">
        <v>58.36</v>
      </c>
      <c r="U947" s="33">
        <v>14.75</v>
      </c>
      <c r="V947" s="56">
        <v>25.84</v>
      </c>
      <c r="W947" s="38">
        <v>25.84</v>
      </c>
      <c r="X947" s="36">
        <v>10.38</v>
      </c>
      <c r="Y947" s="41">
        <v>36.68</v>
      </c>
      <c r="Z947" s="45">
        <v>90.76</v>
      </c>
      <c r="AA947" s="39">
        <v>490.55</v>
      </c>
      <c r="AB947" s="36">
        <v>181</v>
      </c>
      <c r="AC947" s="37">
        <v>16.809999999999999</v>
      </c>
      <c r="AD947" s="41">
        <v>29.2</v>
      </c>
      <c r="AE947" s="39">
        <v>171.3</v>
      </c>
      <c r="AG947" s="86">
        <v>2023</v>
      </c>
      <c r="AH947" s="86"/>
      <c r="AI947" s="87">
        <f t="shared" si="200"/>
        <v>273.03666666666663</v>
      </c>
      <c r="AJ947" s="88">
        <f t="shared" si="201"/>
        <v>461.23166666666674</v>
      </c>
      <c r="AK947" s="89">
        <f t="shared" si="202"/>
        <v>294.55571428571426</v>
      </c>
      <c r="AL947" s="90">
        <f t="shared" si="203"/>
        <v>216.42241379310349</v>
      </c>
      <c r="AN947" s="86">
        <v>2023</v>
      </c>
      <c r="AO947" s="91">
        <f t="shared" si="196"/>
        <v>-1.2501373441906334E-2</v>
      </c>
      <c r="AP947" s="92">
        <f t="shared" si="197"/>
        <v>-8.6290692674325289E-3</v>
      </c>
      <c r="AQ947" s="93">
        <f t="shared" si="198"/>
        <v>-1.021392993806634E-2</v>
      </c>
      <c r="AR947" s="94">
        <f t="shared" si="199"/>
        <v>-1.1019318860784897E-2</v>
      </c>
      <c r="AS947" s="7">
        <f t="shared" si="204"/>
        <v>-1.1483023151811184E-2</v>
      </c>
      <c r="AU947" s="86">
        <v>2023</v>
      </c>
      <c r="AV947" s="91">
        <f t="shared" si="205"/>
        <v>1.0632577238950563E-3</v>
      </c>
      <c r="AW947" s="92">
        <f t="shared" si="206"/>
        <v>-7.690863398709622E-4</v>
      </c>
      <c r="AX947" s="93">
        <f t="shared" si="207"/>
        <v>-1.4673691959012037E-3</v>
      </c>
      <c r="AY947" s="94">
        <f t="shared" si="208"/>
        <v>-9.2326549454392593E-4</v>
      </c>
      <c r="AZ947" s="7">
        <f t="shared" si="209"/>
        <v>-3.7343254977386742E-3</v>
      </c>
    </row>
    <row r="948" spans="1:52" x14ac:dyDescent="0.25">
      <c r="A948" s="7">
        <v>946</v>
      </c>
      <c r="B948" s="82">
        <v>7183.8</v>
      </c>
      <c r="C948" s="43">
        <v>759.1</v>
      </c>
      <c r="D948" s="35">
        <v>403.85</v>
      </c>
      <c r="E948" s="41">
        <v>1868.2</v>
      </c>
      <c r="F948" s="36">
        <v>134.1</v>
      </c>
      <c r="G948" s="39">
        <v>156.72</v>
      </c>
      <c r="H948" s="45">
        <v>174.2</v>
      </c>
      <c r="I948" s="36">
        <v>145.69999999999999</v>
      </c>
      <c r="J948" s="36">
        <v>59.9</v>
      </c>
      <c r="K948" s="46">
        <v>148.88999999999999</v>
      </c>
      <c r="L948" s="36">
        <v>99.03</v>
      </c>
      <c r="M948" s="47">
        <v>59.39</v>
      </c>
      <c r="N948" s="33">
        <v>728</v>
      </c>
      <c r="O948" s="47">
        <v>27.84</v>
      </c>
      <c r="P948" s="33">
        <v>102.1</v>
      </c>
      <c r="Q948" s="47">
        <v>52.79</v>
      </c>
      <c r="R948" s="33">
        <v>11.36</v>
      </c>
      <c r="S948" s="33">
        <v>137.15</v>
      </c>
      <c r="T948" s="33">
        <v>57.59</v>
      </c>
      <c r="U948" s="33">
        <v>14.58</v>
      </c>
      <c r="V948" s="56">
        <v>25.68</v>
      </c>
      <c r="W948" s="38">
        <v>25.68</v>
      </c>
      <c r="X948" s="36">
        <v>10.38</v>
      </c>
      <c r="Y948" s="41">
        <v>36.659999999999997</v>
      </c>
      <c r="Z948" s="45">
        <v>90.26</v>
      </c>
      <c r="AA948" s="39">
        <v>479.8</v>
      </c>
      <c r="AB948" s="36">
        <v>179.1</v>
      </c>
      <c r="AC948" s="37">
        <v>16.91</v>
      </c>
      <c r="AD948" s="41">
        <v>29.78</v>
      </c>
      <c r="AE948" s="39">
        <v>172.35</v>
      </c>
      <c r="AG948" s="86">
        <v>2023</v>
      </c>
      <c r="AH948" s="86"/>
      <c r="AI948" s="87">
        <f t="shared" si="200"/>
        <v>269.62333333333333</v>
      </c>
      <c r="AJ948" s="88">
        <f t="shared" si="201"/>
        <v>457.25166666666672</v>
      </c>
      <c r="AK948" s="89">
        <f t="shared" si="202"/>
        <v>291.54714285714289</v>
      </c>
      <c r="AL948" s="90">
        <f t="shared" si="203"/>
        <v>214.03758620689655</v>
      </c>
      <c r="AN948" s="86">
        <v>2023</v>
      </c>
      <c r="AO948" s="91">
        <f t="shared" si="196"/>
        <v>-1.4810785416692234E-2</v>
      </c>
      <c r="AP948" s="92">
        <f t="shared" si="197"/>
        <v>-1.6970960557825786E-2</v>
      </c>
      <c r="AQ948" s="93">
        <f t="shared" si="198"/>
        <v>-1.8494926083995236E-2</v>
      </c>
      <c r="AR948" s="94">
        <f t="shared" si="199"/>
        <v>-1.657137241444874E-2</v>
      </c>
      <c r="AS948" s="7">
        <f t="shared" si="204"/>
        <v>-2.0824633202483414E-3</v>
      </c>
      <c r="AU948" s="86">
        <v>2023</v>
      </c>
      <c r="AV948" s="91">
        <f t="shared" si="205"/>
        <v>-1.2501373441906334E-2</v>
      </c>
      <c r="AW948" s="92">
        <f t="shared" si="206"/>
        <v>-8.6290692674325289E-3</v>
      </c>
      <c r="AX948" s="93">
        <f t="shared" si="207"/>
        <v>-1.021392993806634E-2</v>
      </c>
      <c r="AY948" s="94">
        <f t="shared" si="208"/>
        <v>-1.1019318860784897E-2</v>
      </c>
      <c r="AZ948" s="7">
        <f t="shared" si="209"/>
        <v>-1.1483023151811184E-2</v>
      </c>
    </row>
    <row r="949" spans="1:52" x14ac:dyDescent="0.25">
      <c r="A949" s="7">
        <v>947</v>
      </c>
      <c r="B949" s="82">
        <v>7168.84</v>
      </c>
      <c r="C949" s="43">
        <v>731.5</v>
      </c>
      <c r="D949" s="35">
        <v>398.2</v>
      </c>
      <c r="E949" s="41">
        <v>1833.4</v>
      </c>
      <c r="F949" s="36">
        <v>133.94</v>
      </c>
      <c r="G949" s="39">
        <v>157.74</v>
      </c>
      <c r="H949" s="45">
        <v>172.22</v>
      </c>
      <c r="I949" s="36">
        <v>146.04</v>
      </c>
      <c r="J949" s="36">
        <v>59.51</v>
      </c>
      <c r="K949" s="46">
        <v>149.69</v>
      </c>
      <c r="L949" s="36">
        <v>98.24</v>
      </c>
      <c r="M949" s="47">
        <v>58.6</v>
      </c>
      <c r="N949" s="33">
        <v>710</v>
      </c>
      <c r="O949" s="47">
        <v>27.59</v>
      </c>
      <c r="P949" s="33">
        <v>102.36</v>
      </c>
      <c r="Q949" s="47">
        <v>52.73</v>
      </c>
      <c r="R949" s="33">
        <v>11.26</v>
      </c>
      <c r="S949" s="33">
        <v>136.69999999999999</v>
      </c>
      <c r="T949" s="33">
        <v>57.71</v>
      </c>
      <c r="U949" s="33">
        <v>14.5</v>
      </c>
      <c r="V949" s="56">
        <v>25.53</v>
      </c>
      <c r="W949" s="38">
        <v>25.53</v>
      </c>
      <c r="X949" s="36">
        <v>10.55</v>
      </c>
      <c r="Y949" s="41">
        <v>36.57</v>
      </c>
      <c r="Z949" s="45">
        <v>91.36</v>
      </c>
      <c r="AA949" s="39">
        <v>468.7</v>
      </c>
      <c r="AB949" s="36">
        <v>176.6</v>
      </c>
      <c r="AC949" s="37">
        <v>16.920000000000002</v>
      </c>
      <c r="AD949" s="41">
        <v>30.09</v>
      </c>
      <c r="AE949" s="39">
        <v>170.45</v>
      </c>
      <c r="AG949" s="86">
        <v>2023</v>
      </c>
      <c r="AH949" s="86"/>
      <c r="AI949" s="87">
        <f t="shared" si="200"/>
        <v>265.63000000000005</v>
      </c>
      <c r="AJ949" s="88">
        <f t="shared" si="201"/>
        <v>449.49166666666662</v>
      </c>
      <c r="AK949" s="89">
        <f t="shared" si="202"/>
        <v>286.15500000000003</v>
      </c>
      <c r="AL949" s="90">
        <f t="shared" si="203"/>
        <v>210.49068965517239</v>
      </c>
      <c r="AN949" s="86">
        <v>2023</v>
      </c>
      <c r="AO949" s="91">
        <f t="shared" si="196"/>
        <v>-1.111822208836869E-2</v>
      </c>
      <c r="AP949" s="92">
        <f t="shared" si="197"/>
        <v>-3.0256400748993276E-3</v>
      </c>
      <c r="AQ949" s="93">
        <f t="shared" si="198"/>
        <v>-3.4347019722080654E-3</v>
      </c>
      <c r="AR949" s="94">
        <f t="shared" si="199"/>
        <v>-2.7734865822551034E-3</v>
      </c>
      <c r="AS949" s="7">
        <f t="shared" si="204"/>
        <v>-3.9894878390375321E-4</v>
      </c>
      <c r="AU949" s="86">
        <v>2023</v>
      </c>
      <c r="AV949" s="91">
        <f t="shared" si="205"/>
        <v>-1.4810785416692234E-2</v>
      </c>
      <c r="AW949" s="92">
        <f t="shared" si="206"/>
        <v>-1.6970960557825786E-2</v>
      </c>
      <c r="AX949" s="93">
        <f t="shared" si="207"/>
        <v>-1.8494926083995236E-2</v>
      </c>
      <c r="AY949" s="94">
        <f t="shared" si="208"/>
        <v>-1.657137241444874E-2</v>
      </c>
      <c r="AZ949" s="7">
        <f t="shared" si="209"/>
        <v>-2.0824633202483414E-3</v>
      </c>
    </row>
    <row r="950" spans="1:52" x14ac:dyDescent="0.25">
      <c r="A950" s="7">
        <v>948</v>
      </c>
      <c r="B950" s="82">
        <v>7165.98</v>
      </c>
      <c r="C950" s="43">
        <v>724.1</v>
      </c>
      <c r="D950" s="35">
        <v>398.4</v>
      </c>
      <c r="E950" s="41">
        <v>1834.4</v>
      </c>
      <c r="F950" s="36">
        <v>136.41999999999999</v>
      </c>
      <c r="G950" s="39">
        <v>156.97999999999999</v>
      </c>
      <c r="H950" s="45">
        <v>173.36</v>
      </c>
      <c r="I950" s="36">
        <v>148.46</v>
      </c>
      <c r="J950" s="36">
        <v>59.88</v>
      </c>
      <c r="K950" s="46">
        <v>150.56</v>
      </c>
      <c r="L950" s="36">
        <v>99.68</v>
      </c>
      <c r="M950" s="47">
        <v>58.57</v>
      </c>
      <c r="N950" s="33">
        <v>701.5</v>
      </c>
      <c r="O950" s="47">
        <v>27.53</v>
      </c>
      <c r="P950" s="33">
        <v>102.5</v>
      </c>
      <c r="Q950" s="47">
        <v>53.22</v>
      </c>
      <c r="R950" s="33">
        <v>11.21</v>
      </c>
      <c r="S950" s="33">
        <v>137.30000000000001</v>
      </c>
      <c r="T950" s="33">
        <v>57.28</v>
      </c>
      <c r="U950" s="33">
        <v>14.66</v>
      </c>
      <c r="V950" s="56">
        <v>25.42</v>
      </c>
      <c r="W950" s="38">
        <v>25.42</v>
      </c>
      <c r="X950" s="36">
        <v>10.78</v>
      </c>
      <c r="Y950" s="41">
        <v>36.409999999999997</v>
      </c>
      <c r="Z950" s="45">
        <v>90.86</v>
      </c>
      <c r="AA950" s="39">
        <v>462.85</v>
      </c>
      <c r="AB950" s="36">
        <v>174.45</v>
      </c>
      <c r="AC950" s="37">
        <v>16.95</v>
      </c>
      <c r="AD950" s="41">
        <v>29.95</v>
      </c>
      <c r="AE950" s="39">
        <v>168.2</v>
      </c>
      <c r="AG950" s="86">
        <v>2023</v>
      </c>
      <c r="AH950" s="86"/>
      <c r="AI950" s="87">
        <f t="shared" si="200"/>
        <v>262.67666666666668</v>
      </c>
      <c r="AJ950" s="88">
        <f t="shared" si="201"/>
        <v>448.13166666666666</v>
      </c>
      <c r="AK950" s="89">
        <f t="shared" si="202"/>
        <v>285.17214285714283</v>
      </c>
      <c r="AL950" s="90">
        <f t="shared" si="203"/>
        <v>209.90689655172415</v>
      </c>
      <c r="AN950" s="86">
        <v>2023</v>
      </c>
      <c r="AO950" s="91">
        <f t="shared" si="196"/>
        <v>1.153509384160491E-2</v>
      </c>
      <c r="AP950" s="92">
        <f t="shared" si="197"/>
        <v>8.8143737517620471E-3</v>
      </c>
      <c r="AQ950" s="93">
        <f t="shared" si="198"/>
        <v>9.9213257155453087E-3</v>
      </c>
      <c r="AR950" s="94">
        <f t="shared" si="199"/>
        <v>9.8976557751384864E-3</v>
      </c>
      <c r="AS950" s="7">
        <f t="shared" si="204"/>
        <v>-4.1055096441797445E-3</v>
      </c>
      <c r="AU950" s="86">
        <v>2023</v>
      </c>
      <c r="AV950" s="91">
        <f t="shared" si="205"/>
        <v>-1.111822208836869E-2</v>
      </c>
      <c r="AW950" s="92">
        <f t="shared" si="206"/>
        <v>-3.0256400748993276E-3</v>
      </c>
      <c r="AX950" s="93">
        <f t="shared" si="207"/>
        <v>-3.4347019722080654E-3</v>
      </c>
      <c r="AY950" s="94">
        <f t="shared" si="208"/>
        <v>-2.7734865822551034E-3</v>
      </c>
      <c r="AZ950" s="7">
        <f t="shared" si="209"/>
        <v>-3.9894878390375321E-4</v>
      </c>
    </row>
    <row r="951" spans="1:52" x14ac:dyDescent="0.25">
      <c r="A951" s="7">
        <v>949</v>
      </c>
      <c r="B951" s="82">
        <v>7136.56</v>
      </c>
      <c r="C951" s="43">
        <v>740</v>
      </c>
      <c r="D951" s="35">
        <v>404.25</v>
      </c>
      <c r="E951" s="41">
        <v>1849.4</v>
      </c>
      <c r="F951" s="36">
        <v>135.44</v>
      </c>
      <c r="G951" s="39">
        <v>157.12</v>
      </c>
      <c r="H951" s="45">
        <v>173.34</v>
      </c>
      <c r="I951" s="36">
        <v>148.54</v>
      </c>
      <c r="J951" s="36">
        <v>60.38</v>
      </c>
      <c r="K951" s="46">
        <v>150.44</v>
      </c>
      <c r="L951" s="36">
        <v>100.34</v>
      </c>
      <c r="M951" s="47">
        <v>58.43</v>
      </c>
      <c r="N951" s="33">
        <v>714</v>
      </c>
      <c r="O951" s="47">
        <v>27.71</v>
      </c>
      <c r="P951" s="33">
        <v>102.96</v>
      </c>
      <c r="Q951" s="47">
        <v>53.57</v>
      </c>
      <c r="R951" s="33">
        <v>11.16</v>
      </c>
      <c r="S951" s="33">
        <v>138.69999999999999</v>
      </c>
      <c r="T951" s="33">
        <v>57.37</v>
      </c>
      <c r="U951" s="33">
        <v>14.83</v>
      </c>
      <c r="V951" s="56">
        <v>25.28</v>
      </c>
      <c r="W951" s="38">
        <v>25.28</v>
      </c>
      <c r="X951" s="36">
        <v>10.79</v>
      </c>
      <c r="Y951" s="41">
        <v>36.450000000000003</v>
      </c>
      <c r="Z951" s="45">
        <v>90.76</v>
      </c>
      <c r="AA951" s="39">
        <v>469.7</v>
      </c>
      <c r="AB951" s="36">
        <v>174.5</v>
      </c>
      <c r="AC951" s="37">
        <v>16.989999999999998</v>
      </c>
      <c r="AD951" s="41">
        <v>29.52</v>
      </c>
      <c r="AE951" s="39">
        <v>170.3</v>
      </c>
      <c r="AG951" s="86">
        <v>2023</v>
      </c>
      <c r="AH951" s="86"/>
      <c r="AI951" s="87">
        <f t="shared" si="200"/>
        <v>265.70666666666665</v>
      </c>
      <c r="AJ951" s="88">
        <f t="shared" si="201"/>
        <v>452.08166666666671</v>
      </c>
      <c r="AK951" s="89">
        <f t="shared" si="202"/>
        <v>288.00142857142856</v>
      </c>
      <c r="AL951" s="90">
        <f t="shared" si="203"/>
        <v>211.98448275862071</v>
      </c>
      <c r="AN951" s="86">
        <v>2023</v>
      </c>
      <c r="AO951" s="91">
        <f t="shared" si="196"/>
        <v>-1.4677840224808802E-3</v>
      </c>
      <c r="AP951" s="92">
        <f t="shared" si="197"/>
        <v>1.9612975531705535E-3</v>
      </c>
      <c r="AQ951" s="93">
        <f t="shared" si="198"/>
        <v>2.3214170564631017E-3</v>
      </c>
      <c r="AR951" s="94">
        <f t="shared" si="199"/>
        <v>1.9812770941264671E-3</v>
      </c>
      <c r="AS951" s="7">
        <f t="shared" si="204"/>
        <v>1.6407064468034912E-2</v>
      </c>
      <c r="AU951" s="86">
        <v>2023</v>
      </c>
      <c r="AV951" s="91">
        <f t="shared" si="205"/>
        <v>1.153509384160491E-2</v>
      </c>
      <c r="AW951" s="92">
        <f t="shared" si="206"/>
        <v>8.8143737517620471E-3</v>
      </c>
      <c r="AX951" s="93">
        <f t="shared" si="207"/>
        <v>9.9213257155453087E-3</v>
      </c>
      <c r="AY951" s="94">
        <f t="shared" si="208"/>
        <v>9.8976557751384864E-3</v>
      </c>
      <c r="AZ951" s="7">
        <f t="shared" si="209"/>
        <v>-4.1055096441797445E-3</v>
      </c>
    </row>
    <row r="952" spans="1:52" x14ac:dyDescent="0.25">
      <c r="A952" s="7">
        <v>950</v>
      </c>
      <c r="B952" s="82">
        <v>7253.65</v>
      </c>
      <c r="C952" s="43">
        <v>742.2</v>
      </c>
      <c r="D952" s="35">
        <v>407.15</v>
      </c>
      <c r="E952" s="41">
        <v>1855.6</v>
      </c>
      <c r="F952" s="36">
        <v>133.66</v>
      </c>
      <c r="G952" s="39">
        <v>157.4</v>
      </c>
      <c r="H952" s="45">
        <v>174.24</v>
      </c>
      <c r="I952" s="36">
        <v>150.08000000000001</v>
      </c>
      <c r="J952" s="36">
        <v>60.74</v>
      </c>
      <c r="K952" s="46">
        <v>151.6</v>
      </c>
      <c r="L952" s="36">
        <v>101.82</v>
      </c>
      <c r="M952" s="47">
        <v>59.51</v>
      </c>
      <c r="N952" s="33">
        <v>711</v>
      </c>
      <c r="O952" s="47">
        <v>27.96</v>
      </c>
      <c r="P952" s="33">
        <v>103.58</v>
      </c>
      <c r="Q952" s="47">
        <v>54.2</v>
      </c>
      <c r="R952" s="33">
        <v>11.3</v>
      </c>
      <c r="S952" s="33">
        <v>139.35</v>
      </c>
      <c r="T952" s="33">
        <v>57.37</v>
      </c>
      <c r="U952" s="33">
        <v>14.89</v>
      </c>
      <c r="V952" s="56">
        <v>25.72</v>
      </c>
      <c r="W952" s="38">
        <v>25.72</v>
      </c>
      <c r="X952" s="36">
        <v>10.92</v>
      </c>
      <c r="Y952" s="41">
        <v>36.369999999999997</v>
      </c>
      <c r="Z952" s="45">
        <v>88.14</v>
      </c>
      <c r="AA952" s="39">
        <v>468.15</v>
      </c>
      <c r="AB952" s="36">
        <v>173.4</v>
      </c>
      <c r="AC952" s="37">
        <v>17.37</v>
      </c>
      <c r="AD952" s="41">
        <v>29.89</v>
      </c>
      <c r="AE952" s="39">
        <v>170.4</v>
      </c>
      <c r="AG952" s="86">
        <v>2023</v>
      </c>
      <c r="AH952" s="86"/>
      <c r="AI952" s="87">
        <f t="shared" si="200"/>
        <v>265.31666666666666</v>
      </c>
      <c r="AJ952" s="88">
        <f t="shared" si="201"/>
        <v>452.96833333333331</v>
      </c>
      <c r="AK952" s="89">
        <f t="shared" si="202"/>
        <v>288.67</v>
      </c>
      <c r="AL952" s="90">
        <f t="shared" si="203"/>
        <v>212.40448275862062</v>
      </c>
      <c r="AN952" s="86">
        <v>2023</v>
      </c>
      <c r="AO952" s="91">
        <f t="shared" si="196"/>
        <v>-7.9904516615365451E-3</v>
      </c>
      <c r="AP952" s="92">
        <f t="shared" si="197"/>
        <v>-9.7652153756148281E-3</v>
      </c>
      <c r="AQ952" s="93">
        <f t="shared" si="198"/>
        <v>-8.9523875507871511E-3</v>
      </c>
      <c r="AR952" s="94">
        <f t="shared" si="199"/>
        <v>-9.0166289756201425E-3</v>
      </c>
      <c r="AS952" s="7">
        <f t="shared" si="204"/>
        <v>-1.6074665857878248E-3</v>
      </c>
      <c r="AU952" s="86">
        <v>2023</v>
      </c>
      <c r="AV952" s="91">
        <f t="shared" si="205"/>
        <v>-1.4677840224808802E-3</v>
      </c>
      <c r="AW952" s="92">
        <f t="shared" si="206"/>
        <v>1.9612975531705535E-3</v>
      </c>
      <c r="AX952" s="93">
        <f t="shared" si="207"/>
        <v>2.3214170564631017E-3</v>
      </c>
      <c r="AY952" s="94">
        <f t="shared" si="208"/>
        <v>1.9812770941264671E-3</v>
      </c>
      <c r="AZ952" s="7">
        <f t="shared" si="209"/>
        <v>1.6407064468034912E-2</v>
      </c>
    </row>
    <row r="953" spans="1:52" x14ac:dyDescent="0.25">
      <c r="A953" s="7">
        <v>951</v>
      </c>
      <c r="B953" s="82">
        <v>7241.99</v>
      </c>
      <c r="C953" s="43">
        <v>734.4</v>
      </c>
      <c r="D953" s="35">
        <v>401.3</v>
      </c>
      <c r="E953" s="41">
        <v>1836.2</v>
      </c>
      <c r="F953" s="36">
        <v>130.47999999999999</v>
      </c>
      <c r="G953" s="39">
        <v>156.63999999999999</v>
      </c>
      <c r="H953" s="45">
        <v>173.8</v>
      </c>
      <c r="I953" s="36">
        <v>149.12</v>
      </c>
      <c r="J953" s="36">
        <v>61.29</v>
      </c>
      <c r="K953" s="46">
        <v>150.09</v>
      </c>
      <c r="L953" s="36">
        <v>101.68</v>
      </c>
      <c r="M953" s="47">
        <v>59.87</v>
      </c>
      <c r="N953" s="33">
        <v>700.5</v>
      </c>
      <c r="O953" s="47">
        <v>28.15</v>
      </c>
      <c r="P953" s="33">
        <v>105.16</v>
      </c>
      <c r="Q953" s="47">
        <v>53.53</v>
      </c>
      <c r="R953" s="33">
        <v>11.45</v>
      </c>
      <c r="S953" s="33">
        <v>139.85</v>
      </c>
      <c r="T953" s="33">
        <v>56.99</v>
      </c>
      <c r="U953" s="33">
        <v>14.88</v>
      </c>
      <c r="V953" s="56">
        <v>25.95</v>
      </c>
      <c r="W953" s="38">
        <v>25.95</v>
      </c>
      <c r="X953" s="36">
        <v>10.97</v>
      </c>
      <c r="Y953" s="41">
        <v>35.64</v>
      </c>
      <c r="Z953" s="45">
        <v>88.14</v>
      </c>
      <c r="AA953" s="39">
        <v>463.7</v>
      </c>
      <c r="AB953" s="36">
        <v>171.55</v>
      </c>
      <c r="AC953" s="37">
        <v>17.82</v>
      </c>
      <c r="AD953" s="41">
        <v>29.84</v>
      </c>
      <c r="AE953" s="39">
        <v>169.25</v>
      </c>
      <c r="AG953" s="86">
        <v>2023</v>
      </c>
      <c r="AH953" s="86"/>
      <c r="AI953" s="87">
        <f t="shared" si="200"/>
        <v>263.19666666666666</v>
      </c>
      <c r="AJ953" s="88">
        <f t="shared" si="201"/>
        <v>448.54500000000002</v>
      </c>
      <c r="AK953" s="89">
        <f t="shared" si="202"/>
        <v>286.08571428571429</v>
      </c>
      <c r="AL953" s="90">
        <f t="shared" si="203"/>
        <v>210.48931034482763</v>
      </c>
      <c r="AN953" s="86">
        <v>2023</v>
      </c>
      <c r="AO953" s="91">
        <f t="shared" si="196"/>
        <v>-9.2579693258526604E-3</v>
      </c>
      <c r="AP953" s="92">
        <f t="shared" si="197"/>
        <v>-2.9131228007593778E-3</v>
      </c>
      <c r="AQ953" s="93">
        <f t="shared" si="198"/>
        <v>-3.595326076101205E-3</v>
      </c>
      <c r="AR953" s="94">
        <f t="shared" si="199"/>
        <v>-3.9137051762807148E-3</v>
      </c>
      <c r="AS953" s="7">
        <f t="shared" si="204"/>
        <v>-7.9301407486063059E-3</v>
      </c>
      <c r="AU953" s="86">
        <v>2023</v>
      </c>
      <c r="AV953" s="91">
        <f t="shared" si="205"/>
        <v>-7.9904516615365451E-3</v>
      </c>
      <c r="AW953" s="92">
        <f t="shared" si="206"/>
        <v>-9.7652153756148281E-3</v>
      </c>
      <c r="AX953" s="93">
        <f t="shared" si="207"/>
        <v>-8.9523875507871511E-3</v>
      </c>
      <c r="AY953" s="94">
        <f t="shared" si="208"/>
        <v>-9.0166289756201425E-3</v>
      </c>
      <c r="AZ953" s="7">
        <f t="shared" si="209"/>
        <v>-1.6074665857878248E-3</v>
      </c>
    </row>
    <row r="954" spans="1:52" x14ac:dyDescent="0.25">
      <c r="A954" s="7">
        <v>952</v>
      </c>
      <c r="B954" s="82">
        <v>7184.56</v>
      </c>
      <c r="C954" s="43">
        <v>729.6</v>
      </c>
      <c r="D954" s="35">
        <v>397.5</v>
      </c>
      <c r="E954" s="41">
        <v>1836.2</v>
      </c>
      <c r="F954" s="36">
        <v>130.52000000000001</v>
      </c>
      <c r="G954" s="39">
        <v>153.38</v>
      </c>
      <c r="H954" s="45">
        <v>173.92</v>
      </c>
      <c r="I954" s="36">
        <v>148.5</v>
      </c>
      <c r="J954" s="36">
        <v>61.23</v>
      </c>
      <c r="K954" s="46">
        <v>149.41999999999999</v>
      </c>
      <c r="L954" s="36">
        <v>101.5</v>
      </c>
      <c r="M954" s="47">
        <v>59.89</v>
      </c>
      <c r="N954" s="33">
        <v>697</v>
      </c>
      <c r="O954" s="47">
        <v>28.58</v>
      </c>
      <c r="P954" s="33">
        <v>104.02</v>
      </c>
      <c r="Q954" s="47">
        <v>53.2</v>
      </c>
      <c r="R954" s="33">
        <v>11.54</v>
      </c>
      <c r="S954" s="33">
        <v>139.85</v>
      </c>
      <c r="T954" s="33">
        <v>56.21</v>
      </c>
      <c r="U954" s="33">
        <v>14.9</v>
      </c>
      <c r="V954" s="56">
        <v>26.2</v>
      </c>
      <c r="W954" s="38">
        <v>26.2</v>
      </c>
      <c r="X954" s="36">
        <v>10.92</v>
      </c>
      <c r="Y954" s="41">
        <v>35.25</v>
      </c>
      <c r="Z954" s="45">
        <v>86.56</v>
      </c>
      <c r="AA954" s="39">
        <v>461.85</v>
      </c>
      <c r="AB954" s="36">
        <v>171.85</v>
      </c>
      <c r="AC954" s="37">
        <v>17.760000000000002</v>
      </c>
      <c r="AD954" s="41">
        <v>29.7</v>
      </c>
      <c r="AE954" s="39">
        <v>167.05</v>
      </c>
      <c r="AG954" s="86">
        <v>2023</v>
      </c>
      <c r="AH954" s="86"/>
      <c r="AI954" s="87">
        <f t="shared" si="200"/>
        <v>260.76</v>
      </c>
      <c r="AJ954" s="88">
        <f t="shared" si="201"/>
        <v>447.2383333333334</v>
      </c>
      <c r="AK954" s="89">
        <f t="shared" si="202"/>
        <v>285.05714285714282</v>
      </c>
      <c r="AL954" s="90">
        <f t="shared" si="203"/>
        <v>209.66551724137932</v>
      </c>
      <c r="AN954" s="86">
        <v>2023</v>
      </c>
      <c r="AO954" s="91">
        <f t="shared" si="196"/>
        <v>3.0040394743571096E-3</v>
      </c>
      <c r="AP954" s="92">
        <f t="shared" si="197"/>
        <v>1.5741047838028113E-2</v>
      </c>
      <c r="AQ954" s="93">
        <f t="shared" si="198"/>
        <v>1.555577829006728E-2</v>
      </c>
      <c r="AR954" s="94">
        <f t="shared" si="199"/>
        <v>1.4476259395095512E-2</v>
      </c>
      <c r="AS954" s="7">
        <f t="shared" si="204"/>
        <v>-4.3148084225116106E-5</v>
      </c>
      <c r="AU954" s="86">
        <v>2023</v>
      </c>
      <c r="AV954" s="91">
        <f t="shared" si="205"/>
        <v>-9.2579693258526604E-3</v>
      </c>
      <c r="AW954" s="92">
        <f t="shared" si="206"/>
        <v>-2.9131228007593778E-3</v>
      </c>
      <c r="AX954" s="93">
        <f t="shared" si="207"/>
        <v>-3.595326076101205E-3</v>
      </c>
      <c r="AY954" s="94">
        <f t="shared" si="208"/>
        <v>-3.9137051762807148E-3</v>
      </c>
      <c r="AZ954" s="7">
        <f t="shared" si="209"/>
        <v>-7.9301407486063059E-3</v>
      </c>
    </row>
    <row r="955" spans="1:52" x14ac:dyDescent="0.25">
      <c r="A955" s="7">
        <v>953</v>
      </c>
      <c r="B955" s="82">
        <v>7184.25</v>
      </c>
      <c r="C955" s="43">
        <v>742.6</v>
      </c>
      <c r="D955" s="35">
        <v>402</v>
      </c>
      <c r="E955" s="41">
        <v>1876</v>
      </c>
      <c r="F955" s="36">
        <v>130.4</v>
      </c>
      <c r="G955" s="39">
        <v>155.78</v>
      </c>
      <c r="H955" s="45">
        <v>176.24</v>
      </c>
      <c r="I955" s="36">
        <v>150.6</v>
      </c>
      <c r="J955" s="36">
        <v>62.28</v>
      </c>
      <c r="K955" s="46">
        <v>150.91</v>
      </c>
      <c r="L955" s="36">
        <v>102.42</v>
      </c>
      <c r="M955" s="47">
        <v>61.3</v>
      </c>
      <c r="N955" s="33">
        <v>713.5</v>
      </c>
      <c r="O955" s="47">
        <v>29.15</v>
      </c>
      <c r="P955" s="33">
        <v>106.24</v>
      </c>
      <c r="Q955" s="47">
        <v>53.49</v>
      </c>
      <c r="R955" s="33">
        <v>11.71</v>
      </c>
      <c r="S955" s="33">
        <v>138.05000000000001</v>
      </c>
      <c r="T955" s="33">
        <v>56.57</v>
      </c>
      <c r="U955" s="33">
        <v>15.15</v>
      </c>
      <c r="V955" s="56">
        <v>26.56</v>
      </c>
      <c r="W955" s="38">
        <v>26.56</v>
      </c>
      <c r="X955" s="36">
        <v>10.98</v>
      </c>
      <c r="Y955" s="41">
        <v>35.24</v>
      </c>
      <c r="Z955" s="45">
        <v>86.96</v>
      </c>
      <c r="AA955" s="39">
        <v>461</v>
      </c>
      <c r="AB955" s="36">
        <v>171.4</v>
      </c>
      <c r="AC955" s="37">
        <v>17.579999999999998</v>
      </c>
      <c r="AD955" s="41">
        <v>29.8</v>
      </c>
      <c r="AE955" s="39">
        <v>167.85</v>
      </c>
      <c r="AG955" s="86">
        <v>2023</v>
      </c>
      <c r="AH955" s="86"/>
      <c r="AI955" s="87">
        <f t="shared" si="200"/>
        <v>261.54333333333335</v>
      </c>
      <c r="AJ955" s="88">
        <f t="shared" si="201"/>
        <v>454.27833333333336</v>
      </c>
      <c r="AK955" s="89">
        <f t="shared" si="202"/>
        <v>289.49142857142857</v>
      </c>
      <c r="AL955" s="90">
        <f t="shared" si="203"/>
        <v>212.7006896551724</v>
      </c>
      <c r="AN955" s="86">
        <v>2023</v>
      </c>
      <c r="AO955" s="91">
        <f t="shared" si="196"/>
        <v>1.5306577622573685E-2</v>
      </c>
      <c r="AP955" s="92">
        <f t="shared" si="197"/>
        <v>1.4741329654726826E-2</v>
      </c>
      <c r="AQ955" s="93">
        <f t="shared" si="198"/>
        <v>1.523854641637557E-2</v>
      </c>
      <c r="AR955" s="94">
        <f t="shared" si="199"/>
        <v>1.3666606142353221E-2</v>
      </c>
      <c r="AS955" s="7">
        <f t="shared" si="204"/>
        <v>2.5327626404983129E-2</v>
      </c>
      <c r="AU955" s="86">
        <v>2023</v>
      </c>
      <c r="AV955" s="91">
        <f t="shared" si="205"/>
        <v>3.0040394743571096E-3</v>
      </c>
      <c r="AW955" s="92">
        <f t="shared" si="206"/>
        <v>1.5741047838028113E-2</v>
      </c>
      <c r="AX955" s="93">
        <f t="shared" si="207"/>
        <v>1.555577829006728E-2</v>
      </c>
      <c r="AY955" s="94">
        <f t="shared" si="208"/>
        <v>1.4476259395095512E-2</v>
      </c>
      <c r="AZ955" s="7">
        <f t="shared" si="209"/>
        <v>-4.3148084225116106E-5</v>
      </c>
    </row>
    <row r="956" spans="1:52" x14ac:dyDescent="0.25">
      <c r="A956" s="7">
        <v>954</v>
      </c>
      <c r="B956" s="82">
        <v>7366.21</v>
      </c>
      <c r="C956" s="43">
        <v>761.2</v>
      </c>
      <c r="D956" s="35">
        <v>410</v>
      </c>
      <c r="E956" s="41">
        <v>1903.6</v>
      </c>
      <c r="F956" s="36">
        <v>131.32</v>
      </c>
      <c r="G956" s="39">
        <v>157.44</v>
      </c>
      <c r="H956" s="45">
        <v>175.32</v>
      </c>
      <c r="I956" s="36">
        <v>152.41999999999999</v>
      </c>
      <c r="J956" s="36">
        <v>62.37</v>
      </c>
      <c r="K956" s="46">
        <v>152.78</v>
      </c>
      <c r="L956" s="36">
        <v>102.8</v>
      </c>
      <c r="M956" s="47">
        <v>61.46</v>
      </c>
      <c r="N956" s="33">
        <v>720.5</v>
      </c>
      <c r="O956" s="47">
        <v>29.39</v>
      </c>
      <c r="P956" s="33">
        <v>107.48</v>
      </c>
      <c r="Q956" s="47">
        <v>53.79</v>
      </c>
      <c r="R956" s="33">
        <v>11.84</v>
      </c>
      <c r="S956" s="33">
        <v>139.5</v>
      </c>
      <c r="T956" s="33">
        <v>57.24</v>
      </c>
      <c r="U956" s="33">
        <v>15.2</v>
      </c>
      <c r="V956" s="56">
        <v>26.47</v>
      </c>
      <c r="W956" s="38">
        <v>26.47</v>
      </c>
      <c r="X956" s="36">
        <v>11.06</v>
      </c>
      <c r="Y956" s="41">
        <v>35.340000000000003</v>
      </c>
      <c r="Z956" s="45">
        <v>88.38</v>
      </c>
      <c r="AA956" s="39">
        <v>469.1</v>
      </c>
      <c r="AB956" s="36">
        <v>171.9</v>
      </c>
      <c r="AC956" s="37">
        <v>17.88</v>
      </c>
      <c r="AD956" s="41">
        <v>30.27</v>
      </c>
      <c r="AE956" s="39">
        <v>170.1</v>
      </c>
      <c r="AG956" s="86">
        <v>2023</v>
      </c>
      <c r="AH956" s="86"/>
      <c r="AI956" s="87">
        <f t="shared" si="200"/>
        <v>265.54666666666668</v>
      </c>
      <c r="AJ956" s="88">
        <f t="shared" si="201"/>
        <v>460.97499999999991</v>
      </c>
      <c r="AK956" s="89">
        <f t="shared" si="202"/>
        <v>293.90285714285716</v>
      </c>
      <c r="AL956" s="90">
        <f t="shared" si="203"/>
        <v>215.60758620689654</v>
      </c>
      <c r="AN956" s="86">
        <v>2023</v>
      </c>
      <c r="AO956" s="91">
        <f t="shared" si="196"/>
        <v>-1.7975497087768761E-2</v>
      </c>
      <c r="AP956" s="92">
        <f t="shared" si="197"/>
        <v>-1.5817922157745402E-2</v>
      </c>
      <c r="AQ956" s="93">
        <f t="shared" si="198"/>
        <v>-1.7671047770886406E-2</v>
      </c>
      <c r="AR956" s="94">
        <f t="shared" si="199"/>
        <v>-1.6580249559384627E-2</v>
      </c>
      <c r="AS956" s="7">
        <f t="shared" si="204"/>
        <v>-1.5093243336804176E-2</v>
      </c>
      <c r="AU956" s="86">
        <v>2023</v>
      </c>
      <c r="AV956" s="91">
        <f t="shared" si="205"/>
        <v>1.5306577622573685E-2</v>
      </c>
      <c r="AW956" s="92">
        <f t="shared" si="206"/>
        <v>1.4741329654726826E-2</v>
      </c>
      <c r="AX956" s="93">
        <f t="shared" si="207"/>
        <v>1.523854641637557E-2</v>
      </c>
      <c r="AY956" s="94">
        <f t="shared" si="208"/>
        <v>1.3666606142353221E-2</v>
      </c>
      <c r="AZ956" s="7">
        <f t="shared" si="209"/>
        <v>2.5327626404983129E-2</v>
      </c>
    </row>
    <row r="957" spans="1:52" x14ac:dyDescent="0.25">
      <c r="A957" s="7">
        <v>955</v>
      </c>
      <c r="B957" s="82">
        <v>7255.03</v>
      </c>
      <c r="C957" s="43">
        <v>742.5</v>
      </c>
      <c r="D957" s="35">
        <v>404.4</v>
      </c>
      <c r="E957" s="41">
        <v>1874.4</v>
      </c>
      <c r="F957" s="36">
        <v>130.04</v>
      </c>
      <c r="G957" s="39">
        <v>156.91999999999999</v>
      </c>
      <c r="H957" s="45">
        <v>173.42</v>
      </c>
      <c r="I957" s="36">
        <v>151.69999999999999</v>
      </c>
      <c r="J957" s="36">
        <v>61.99</v>
      </c>
      <c r="K957" s="46">
        <v>149.4</v>
      </c>
      <c r="L957" s="36">
        <v>101.68</v>
      </c>
      <c r="M957" s="47">
        <v>60.11</v>
      </c>
      <c r="N957" s="33">
        <v>707</v>
      </c>
      <c r="O957" s="47">
        <v>29.07</v>
      </c>
      <c r="P957" s="33">
        <v>106.24</v>
      </c>
      <c r="Q957" s="47">
        <v>53.81</v>
      </c>
      <c r="R957" s="33">
        <v>11.55</v>
      </c>
      <c r="S957" s="33">
        <v>138.94999999999999</v>
      </c>
      <c r="T957" s="33">
        <v>56.95</v>
      </c>
      <c r="U957" s="33">
        <v>15.1</v>
      </c>
      <c r="V957" s="56">
        <v>23.28</v>
      </c>
      <c r="W957" s="38">
        <v>23.28</v>
      </c>
      <c r="X957" s="36">
        <v>11.1</v>
      </c>
      <c r="Y957" s="41">
        <v>35.270000000000003</v>
      </c>
      <c r="Z957" s="45">
        <v>88.24</v>
      </c>
      <c r="AA957" s="39">
        <v>459.45</v>
      </c>
      <c r="AB957" s="36">
        <v>169.25</v>
      </c>
      <c r="AC957" s="37">
        <v>17.79</v>
      </c>
      <c r="AD957" s="41">
        <v>30.11</v>
      </c>
      <c r="AE957" s="39">
        <v>165.95</v>
      </c>
      <c r="AG957" s="86">
        <v>2023</v>
      </c>
      <c r="AH957" s="86"/>
      <c r="AI957" s="87">
        <f t="shared" si="200"/>
        <v>260.77333333333331</v>
      </c>
      <c r="AJ957" s="88">
        <f t="shared" si="201"/>
        <v>453.68333333333322</v>
      </c>
      <c r="AK957" s="89">
        <f t="shared" si="202"/>
        <v>288.70928571428573</v>
      </c>
      <c r="AL957" s="90">
        <f t="shared" si="203"/>
        <v>212.03275862068966</v>
      </c>
      <c r="AN957" s="86">
        <v>2023</v>
      </c>
      <c r="AO957" s="91">
        <f t="shared" si="196"/>
        <v>-4.2565702014519258E-3</v>
      </c>
      <c r="AP957" s="92">
        <f t="shared" si="197"/>
        <v>-1.1931964292274147E-2</v>
      </c>
      <c r="AQ957" s="93">
        <f t="shared" si="198"/>
        <v>-9.695863114898234E-3</v>
      </c>
      <c r="AR957" s="94">
        <f t="shared" si="199"/>
        <v>-8.2014002390652218E-3</v>
      </c>
      <c r="AS957" s="7">
        <f t="shared" si="204"/>
        <v>-1.1040615958857935E-3</v>
      </c>
      <c r="AU957" s="86">
        <v>2023</v>
      </c>
      <c r="AV957" s="91">
        <f t="shared" si="205"/>
        <v>-1.7975497087768761E-2</v>
      </c>
      <c r="AW957" s="92">
        <f t="shared" si="206"/>
        <v>-1.5817922157745402E-2</v>
      </c>
      <c r="AX957" s="93">
        <f t="shared" si="207"/>
        <v>-1.7671047770886406E-2</v>
      </c>
      <c r="AY957" s="94">
        <f t="shared" si="208"/>
        <v>-1.6580249559384627E-2</v>
      </c>
      <c r="AZ957" s="7">
        <f t="shared" si="209"/>
        <v>-1.5093243336804176E-2</v>
      </c>
    </row>
    <row r="958" spans="1:52" x14ac:dyDescent="0.25">
      <c r="A958" s="7">
        <v>956</v>
      </c>
      <c r="B958" s="82">
        <v>7247.02</v>
      </c>
      <c r="C958" s="43">
        <v>736.8</v>
      </c>
      <c r="D958" s="35">
        <v>400.35</v>
      </c>
      <c r="E958" s="41">
        <v>1845.6</v>
      </c>
      <c r="F958" s="36">
        <v>129.28</v>
      </c>
      <c r="G958" s="39">
        <v>155.63999999999999</v>
      </c>
      <c r="H958" s="45">
        <v>171.86</v>
      </c>
      <c r="I958" s="36">
        <v>151.74</v>
      </c>
      <c r="J958" s="36">
        <v>63.04</v>
      </c>
      <c r="K958" s="46">
        <v>149.84</v>
      </c>
      <c r="L958" s="36">
        <v>102.1</v>
      </c>
      <c r="M958" s="47">
        <v>61.11</v>
      </c>
      <c r="N958" s="33">
        <v>698.5</v>
      </c>
      <c r="O958" s="47">
        <v>29.31</v>
      </c>
      <c r="P958" s="33">
        <v>106.24</v>
      </c>
      <c r="Q958" s="47">
        <v>53.56</v>
      </c>
      <c r="R958" s="33">
        <v>11.65</v>
      </c>
      <c r="S958" s="33">
        <v>139.55000000000001</v>
      </c>
      <c r="T958" s="33">
        <v>57.23</v>
      </c>
      <c r="U958" s="33">
        <v>15.29</v>
      </c>
      <c r="V958" s="56">
        <v>23.14</v>
      </c>
      <c r="W958" s="38">
        <v>23.14</v>
      </c>
      <c r="X958" s="36">
        <v>11.17</v>
      </c>
      <c r="Y958" s="41">
        <v>34.67</v>
      </c>
      <c r="Z958" s="45">
        <v>87.5</v>
      </c>
      <c r="AA958" s="39">
        <v>456.85</v>
      </c>
      <c r="AB958" s="36">
        <v>168.45</v>
      </c>
      <c r="AC958" s="37">
        <v>18.05</v>
      </c>
      <c r="AD958" s="41">
        <v>30.36</v>
      </c>
      <c r="AE958" s="39">
        <v>166.5</v>
      </c>
      <c r="AG958" s="86">
        <v>2023</v>
      </c>
      <c r="AH958" s="86"/>
      <c r="AI958" s="87">
        <f t="shared" si="200"/>
        <v>259.66333333333336</v>
      </c>
      <c r="AJ958" s="88">
        <f t="shared" si="201"/>
        <v>448.27</v>
      </c>
      <c r="AK958" s="89">
        <f t="shared" si="202"/>
        <v>285.90999999999997</v>
      </c>
      <c r="AL958" s="90">
        <f t="shared" si="203"/>
        <v>210.29379310344828</v>
      </c>
      <c r="AN958" s="86">
        <v>2023</v>
      </c>
      <c r="AO958" s="91">
        <f t="shared" si="196"/>
        <v>7.0219129898971364E-3</v>
      </c>
      <c r="AP958" s="92">
        <f t="shared" si="197"/>
        <v>1.3663640216833606E-2</v>
      </c>
      <c r="AQ958" s="93">
        <f t="shared" si="198"/>
        <v>1.0018137575760554E-2</v>
      </c>
      <c r="AR958" s="94">
        <f t="shared" si="199"/>
        <v>9.2432262253793196E-3</v>
      </c>
      <c r="AS958" s="7">
        <f t="shared" si="204"/>
        <v>3.5407657216345273E-3</v>
      </c>
      <c r="AU958" s="86">
        <v>2023</v>
      </c>
      <c r="AV958" s="91">
        <f t="shared" si="205"/>
        <v>-4.2565702014519258E-3</v>
      </c>
      <c r="AW958" s="92">
        <f t="shared" si="206"/>
        <v>-1.1931964292274147E-2</v>
      </c>
      <c r="AX958" s="93">
        <f t="shared" si="207"/>
        <v>-9.695863114898234E-3</v>
      </c>
      <c r="AY958" s="94">
        <f t="shared" si="208"/>
        <v>-8.2014002390652218E-3</v>
      </c>
      <c r="AZ958" s="7">
        <f t="shared" si="209"/>
        <v>-1.1040615958857935E-3</v>
      </c>
    </row>
    <row r="959" spans="1:52" x14ac:dyDescent="0.25">
      <c r="A959" s="7">
        <v>957</v>
      </c>
      <c r="B959" s="82">
        <v>7272.68</v>
      </c>
      <c r="C959" s="43">
        <v>736.7</v>
      </c>
      <c r="D959" s="35">
        <v>410</v>
      </c>
      <c r="E959" s="41">
        <v>1876.4</v>
      </c>
      <c r="F959" s="36">
        <v>129.63999999999999</v>
      </c>
      <c r="G959" s="39">
        <v>157.96</v>
      </c>
      <c r="H959" s="45">
        <v>175.34</v>
      </c>
      <c r="I959" s="36">
        <v>152.04</v>
      </c>
      <c r="J959" s="36">
        <v>62.29</v>
      </c>
      <c r="K959" s="46">
        <v>147.41999999999999</v>
      </c>
      <c r="L959" s="36">
        <v>103.8</v>
      </c>
      <c r="M959" s="47">
        <v>62.07</v>
      </c>
      <c r="N959" s="33">
        <v>702</v>
      </c>
      <c r="O959" s="47">
        <v>29.35</v>
      </c>
      <c r="P959" s="33">
        <v>107.68</v>
      </c>
      <c r="Q959" s="47">
        <v>54.08</v>
      </c>
      <c r="R959" s="33">
        <v>11.8</v>
      </c>
      <c r="S959" s="33">
        <v>137.30000000000001</v>
      </c>
      <c r="T959" s="33">
        <v>57.94</v>
      </c>
      <c r="U959" s="33">
        <v>15.17</v>
      </c>
      <c r="V959" s="56">
        <v>23.83</v>
      </c>
      <c r="W959" s="38">
        <v>23.83</v>
      </c>
      <c r="X959" s="36">
        <v>11.25</v>
      </c>
      <c r="Y959" s="41">
        <v>35.22</v>
      </c>
      <c r="Z959" s="45">
        <v>87.68</v>
      </c>
      <c r="AA959" s="39">
        <v>457.6</v>
      </c>
      <c r="AB959" s="36">
        <v>168.7</v>
      </c>
      <c r="AC959" s="37">
        <v>18.61</v>
      </c>
      <c r="AD959" s="41">
        <v>30.29</v>
      </c>
      <c r="AE959" s="39">
        <v>168.9</v>
      </c>
      <c r="AG959" s="86">
        <v>2023</v>
      </c>
      <c r="AH959" s="86"/>
      <c r="AI959" s="87">
        <f t="shared" si="200"/>
        <v>261.48666666666668</v>
      </c>
      <c r="AJ959" s="88">
        <f t="shared" si="201"/>
        <v>454.39499999999998</v>
      </c>
      <c r="AK959" s="89">
        <f t="shared" si="202"/>
        <v>288.77428571428567</v>
      </c>
      <c r="AL959" s="90">
        <f t="shared" si="203"/>
        <v>212.23758620689657</v>
      </c>
      <c r="AN959" s="86">
        <v>2023</v>
      </c>
      <c r="AO959" s="91">
        <f t="shared" si="196"/>
        <v>-9.9558932259132243E-3</v>
      </c>
      <c r="AP959" s="92">
        <f t="shared" si="197"/>
        <v>-4.3446047308325617E-2</v>
      </c>
      <c r="AQ959" s="93">
        <f t="shared" si="198"/>
        <v>-3.3726291418903299E-2</v>
      </c>
      <c r="AR959" s="94">
        <f t="shared" si="199"/>
        <v>-2.804924214730066E-2</v>
      </c>
      <c r="AS959" s="7">
        <f t="shared" si="204"/>
        <v>-1.0115940753614983E-2</v>
      </c>
      <c r="AU959" s="86">
        <v>2023</v>
      </c>
      <c r="AV959" s="91">
        <f t="shared" si="205"/>
        <v>7.0219129898971364E-3</v>
      </c>
      <c r="AW959" s="92">
        <f t="shared" si="206"/>
        <v>1.3663640216833606E-2</v>
      </c>
      <c r="AX959" s="93">
        <f t="shared" si="207"/>
        <v>1.0018137575760554E-2</v>
      </c>
      <c r="AY959" s="94">
        <f t="shared" si="208"/>
        <v>9.2432262253793196E-3</v>
      </c>
      <c r="AZ959" s="7">
        <f t="shared" si="209"/>
        <v>3.5407657216345273E-3</v>
      </c>
    </row>
    <row r="960" spans="1:52" x14ac:dyDescent="0.25">
      <c r="A960" s="7">
        <v>958</v>
      </c>
      <c r="B960" s="82">
        <v>7199.11</v>
      </c>
      <c r="C960" s="43">
        <v>729.3</v>
      </c>
      <c r="D960" s="35">
        <v>399.7</v>
      </c>
      <c r="E960" s="41">
        <v>1766.6</v>
      </c>
      <c r="F960" s="36">
        <v>125.52</v>
      </c>
      <c r="G960" s="39">
        <v>155</v>
      </c>
      <c r="H960" s="45">
        <v>169.42</v>
      </c>
      <c r="I960" s="36">
        <v>148.04</v>
      </c>
      <c r="J960" s="36">
        <v>61.88</v>
      </c>
      <c r="K960" s="46">
        <v>146</v>
      </c>
      <c r="L960" s="36">
        <v>102.5</v>
      </c>
      <c r="M960" s="47">
        <v>61.65</v>
      </c>
      <c r="N960" s="33">
        <v>694.5</v>
      </c>
      <c r="O960" s="47">
        <v>29.15</v>
      </c>
      <c r="P960" s="33">
        <v>106.18</v>
      </c>
      <c r="Q960" s="47">
        <v>53.56</v>
      </c>
      <c r="R960" s="33">
        <v>11.68</v>
      </c>
      <c r="S960" s="33">
        <v>134.5</v>
      </c>
      <c r="T960" s="33">
        <v>56.93</v>
      </c>
      <c r="U960" s="33">
        <v>14.94</v>
      </c>
      <c r="V960" s="56">
        <v>23.49</v>
      </c>
      <c r="W960" s="38">
        <v>23.49</v>
      </c>
      <c r="X960" s="36">
        <v>11.29</v>
      </c>
      <c r="Y960" s="41">
        <v>34.51</v>
      </c>
      <c r="Z960" s="45">
        <v>86</v>
      </c>
      <c r="AA960" s="39">
        <v>453.6</v>
      </c>
      <c r="AB960" s="36">
        <v>166.45</v>
      </c>
      <c r="AC960" s="37">
        <v>18.16</v>
      </c>
      <c r="AD960" s="41">
        <v>30.16</v>
      </c>
      <c r="AE960" s="39">
        <v>168.05</v>
      </c>
      <c r="AG960" s="86">
        <v>2023</v>
      </c>
      <c r="AH960" s="86"/>
      <c r="AI960" s="87">
        <f t="shared" si="200"/>
        <v>258.88333333333338</v>
      </c>
      <c r="AJ960" s="88">
        <f t="shared" si="201"/>
        <v>434.65333333333336</v>
      </c>
      <c r="AK960" s="89">
        <f t="shared" si="202"/>
        <v>279.03500000000003</v>
      </c>
      <c r="AL960" s="90">
        <f t="shared" si="203"/>
        <v>206.28448275862073</v>
      </c>
      <c r="AN960" s="86">
        <v>2023</v>
      </c>
      <c r="AO960" s="91">
        <f t="shared" si="196"/>
        <v>6.0387561964846794E-3</v>
      </c>
      <c r="AP960" s="92">
        <f t="shared" si="197"/>
        <v>1.1860026381177273E-2</v>
      </c>
      <c r="AQ960" s="93">
        <f t="shared" si="198"/>
        <v>7.3493084584882315E-3</v>
      </c>
      <c r="AR960" s="94">
        <f t="shared" si="199"/>
        <v>4.1472690041371345E-3</v>
      </c>
      <c r="AS960" s="7">
        <f t="shared" si="204"/>
        <v>-9.0927906366203657E-3</v>
      </c>
      <c r="AU960" s="86">
        <v>2023</v>
      </c>
      <c r="AV960" s="91">
        <f t="shared" si="205"/>
        <v>-9.9558932259132243E-3</v>
      </c>
      <c r="AW960" s="92">
        <f t="shared" si="206"/>
        <v>-4.3446047308325617E-2</v>
      </c>
      <c r="AX960" s="93">
        <f t="shared" si="207"/>
        <v>-3.3726291418903299E-2</v>
      </c>
      <c r="AY960" s="94">
        <f t="shared" si="208"/>
        <v>-2.804924214730066E-2</v>
      </c>
      <c r="AZ960" s="7">
        <f t="shared" si="209"/>
        <v>-1.0115940753614983E-2</v>
      </c>
    </row>
    <row r="961" spans="1:52" x14ac:dyDescent="0.25">
      <c r="A961" s="7">
        <v>959</v>
      </c>
      <c r="B961" s="82">
        <v>7133.65</v>
      </c>
      <c r="C961" s="43">
        <v>732.3</v>
      </c>
      <c r="D961" s="35">
        <v>398.35</v>
      </c>
      <c r="E961" s="41">
        <v>1793</v>
      </c>
      <c r="F961" s="36">
        <v>123.88</v>
      </c>
      <c r="G961" s="39">
        <v>154.13999999999999</v>
      </c>
      <c r="H961" s="45">
        <v>167.96</v>
      </c>
      <c r="I961" s="36">
        <v>147.19999999999999</v>
      </c>
      <c r="J961" s="36">
        <v>61.91</v>
      </c>
      <c r="K961" s="46">
        <v>145.94999999999999</v>
      </c>
      <c r="L961" s="36">
        <v>102.1</v>
      </c>
      <c r="M961" s="47">
        <v>60.74</v>
      </c>
      <c r="N961" s="33">
        <v>699</v>
      </c>
      <c r="O961" s="47">
        <v>28.82</v>
      </c>
      <c r="P961" s="33">
        <v>105.34</v>
      </c>
      <c r="Q961" s="47">
        <v>53.02</v>
      </c>
      <c r="R961" s="33">
        <v>11.5</v>
      </c>
      <c r="S961" s="33">
        <v>132.69999999999999</v>
      </c>
      <c r="T961" s="33">
        <v>56.13</v>
      </c>
      <c r="U961" s="33">
        <v>14.96</v>
      </c>
      <c r="V961" s="56">
        <v>23.12</v>
      </c>
      <c r="W961" s="38">
        <v>23.12</v>
      </c>
      <c r="X961" s="36">
        <v>11.09</v>
      </c>
      <c r="Y961" s="41">
        <v>35.01</v>
      </c>
      <c r="Z961" s="45">
        <v>84.44</v>
      </c>
      <c r="AA961" s="39">
        <v>460.45</v>
      </c>
      <c r="AB961" s="36">
        <v>166.3</v>
      </c>
      <c r="AC961" s="37">
        <v>18.28</v>
      </c>
      <c r="AD961" s="41">
        <v>29.5</v>
      </c>
      <c r="AE961" s="39">
        <v>166.75</v>
      </c>
      <c r="AG961" s="86">
        <v>2023</v>
      </c>
      <c r="AH961" s="86"/>
      <c r="AI961" s="87">
        <f t="shared" si="200"/>
        <v>260.44666666666666</v>
      </c>
      <c r="AJ961" s="88">
        <f t="shared" si="201"/>
        <v>439.80833333333334</v>
      </c>
      <c r="AK961" s="89">
        <f t="shared" si="202"/>
        <v>281.08571428571429</v>
      </c>
      <c r="AL961" s="90">
        <f t="shared" si="203"/>
        <v>207.14000000000001</v>
      </c>
      <c r="AN961" s="86">
        <v>2023</v>
      </c>
      <c r="AO961" s="91">
        <f t="shared" si="196"/>
        <v>-2.6569739166048024E-2</v>
      </c>
      <c r="AP961" s="92">
        <f t="shared" si="197"/>
        <v>-3.072929495803093E-2</v>
      </c>
      <c r="AQ961" s="93">
        <f t="shared" si="198"/>
        <v>-2.6232465948363523E-2</v>
      </c>
      <c r="AR961" s="94">
        <f t="shared" si="199"/>
        <v>-2.2754891744047878E-2</v>
      </c>
      <c r="AS961" s="7">
        <f t="shared" si="204"/>
        <v>-6.4511154878637905E-3</v>
      </c>
      <c r="AU961" s="86">
        <v>2023</v>
      </c>
      <c r="AV961" s="91">
        <f t="shared" si="205"/>
        <v>6.0387561964846794E-3</v>
      </c>
      <c r="AW961" s="92">
        <f t="shared" si="206"/>
        <v>1.1860026381177273E-2</v>
      </c>
      <c r="AX961" s="93">
        <f t="shared" si="207"/>
        <v>7.3493084584882315E-3</v>
      </c>
      <c r="AY961" s="94">
        <f t="shared" si="208"/>
        <v>4.1472690041371345E-3</v>
      </c>
      <c r="AZ961" s="7">
        <f t="shared" si="209"/>
        <v>-9.0927906366203657E-3</v>
      </c>
    </row>
    <row r="962" spans="1:52" x14ac:dyDescent="0.25">
      <c r="A962" s="7">
        <v>960</v>
      </c>
      <c r="B962" s="82">
        <v>7087.63</v>
      </c>
      <c r="C962" s="43">
        <v>713.3</v>
      </c>
      <c r="D962" s="35">
        <v>391.5</v>
      </c>
      <c r="E962" s="41">
        <v>1732.8</v>
      </c>
      <c r="F962" s="36">
        <v>122.96</v>
      </c>
      <c r="G962" s="39">
        <v>155.38</v>
      </c>
      <c r="H962" s="45">
        <v>165.78</v>
      </c>
      <c r="I962" s="36">
        <v>147.13999999999999</v>
      </c>
      <c r="J962" s="36">
        <v>62.13</v>
      </c>
      <c r="K962" s="46">
        <v>145.69</v>
      </c>
      <c r="L962" s="36">
        <v>102.64</v>
      </c>
      <c r="M962" s="47">
        <v>60.42</v>
      </c>
      <c r="N962" s="33">
        <v>678</v>
      </c>
      <c r="O962" s="47">
        <v>28.62</v>
      </c>
      <c r="P962" s="33">
        <v>104.54</v>
      </c>
      <c r="Q962" s="47">
        <v>52.41</v>
      </c>
      <c r="R962" s="33">
        <v>11.45</v>
      </c>
      <c r="S962" s="33">
        <v>132.75</v>
      </c>
      <c r="T962" s="33">
        <v>56.23</v>
      </c>
      <c r="U962" s="33">
        <v>14.84</v>
      </c>
      <c r="V962" s="56">
        <v>22.97</v>
      </c>
      <c r="W962" s="38">
        <v>22.97</v>
      </c>
      <c r="X962" s="36">
        <v>10.99</v>
      </c>
      <c r="Y962" s="41">
        <v>34.950000000000003</v>
      </c>
      <c r="Z962" s="45">
        <v>85.02</v>
      </c>
      <c r="AA962" s="39">
        <v>439.55</v>
      </c>
      <c r="AB962" s="36">
        <v>162.19999999999999</v>
      </c>
      <c r="AC962" s="37">
        <v>18.059999999999999</v>
      </c>
      <c r="AD962" s="41">
        <v>29.43</v>
      </c>
      <c r="AE962" s="39">
        <v>165.65</v>
      </c>
      <c r="AG962" s="86">
        <v>2023</v>
      </c>
      <c r="AH962" s="86"/>
      <c r="AI962" s="87">
        <f t="shared" si="200"/>
        <v>253.52666666666667</v>
      </c>
      <c r="AJ962" s="88">
        <f t="shared" si="201"/>
        <v>426.29333333333335</v>
      </c>
      <c r="AK962" s="89">
        <f t="shared" si="202"/>
        <v>273.71214285714285</v>
      </c>
      <c r="AL962" s="90">
        <f t="shared" si="203"/>
        <v>202.42655172413794</v>
      </c>
      <c r="AN962" s="86">
        <v>2023</v>
      </c>
      <c r="AO962" s="91">
        <f t="shared" si="196"/>
        <v>-1.7959977911593705E-2</v>
      </c>
      <c r="AP962" s="92">
        <f t="shared" si="197"/>
        <v>-1.5795070686851029E-2</v>
      </c>
      <c r="AQ962" s="93">
        <f t="shared" si="198"/>
        <v>-1.4334663371581796E-2</v>
      </c>
      <c r="AR962" s="94">
        <f t="shared" si="199"/>
        <v>-1.1997540189119202E-2</v>
      </c>
      <c r="AS962" s="7">
        <f t="shared" si="204"/>
        <v>-7.5906896945805834E-3</v>
      </c>
      <c r="AU962" s="86">
        <v>2023</v>
      </c>
      <c r="AV962" s="91">
        <f t="shared" si="205"/>
        <v>-2.6569739166048024E-2</v>
      </c>
      <c r="AW962" s="92">
        <f t="shared" si="206"/>
        <v>-3.072929495803093E-2</v>
      </c>
      <c r="AX962" s="93">
        <f t="shared" si="207"/>
        <v>-2.6232465948363523E-2</v>
      </c>
      <c r="AY962" s="94">
        <f t="shared" si="208"/>
        <v>-2.2754891744047878E-2</v>
      </c>
      <c r="AZ962" s="7">
        <f t="shared" si="209"/>
        <v>-6.4511154878637905E-3</v>
      </c>
    </row>
    <row r="963" spans="1:52" x14ac:dyDescent="0.25">
      <c r="A963" s="7">
        <v>961</v>
      </c>
      <c r="B963" s="82">
        <v>7033.83</v>
      </c>
      <c r="C963" s="43">
        <v>703</v>
      </c>
      <c r="D963" s="35">
        <v>387.55</v>
      </c>
      <c r="E963" s="41">
        <v>1707</v>
      </c>
      <c r="F963" s="36">
        <v>123.58</v>
      </c>
      <c r="G963" s="39">
        <v>152.91999999999999</v>
      </c>
      <c r="H963" s="45">
        <v>163.22</v>
      </c>
      <c r="I963" s="36">
        <v>147.24</v>
      </c>
      <c r="J963" s="36">
        <v>61.91</v>
      </c>
      <c r="K963" s="46">
        <v>144.63999999999999</v>
      </c>
      <c r="L963" s="36">
        <v>102.78</v>
      </c>
      <c r="M963" s="47">
        <v>60.23</v>
      </c>
      <c r="N963" s="33">
        <v>668</v>
      </c>
      <c r="O963" s="47">
        <v>28.65</v>
      </c>
      <c r="P963" s="33">
        <v>104.06</v>
      </c>
      <c r="Q963" s="47">
        <v>52.5</v>
      </c>
      <c r="R963" s="33">
        <v>11.44</v>
      </c>
      <c r="S963" s="33">
        <v>132.65</v>
      </c>
      <c r="T963" s="33">
        <v>56.35</v>
      </c>
      <c r="U963" s="33">
        <v>14.74</v>
      </c>
      <c r="V963" s="56">
        <v>22.62</v>
      </c>
      <c r="W963" s="38">
        <v>22.62</v>
      </c>
      <c r="X963" s="36">
        <v>10.99</v>
      </c>
      <c r="Y963" s="41">
        <v>34.39</v>
      </c>
      <c r="Z963" s="45">
        <v>84.82</v>
      </c>
      <c r="AA963" s="39">
        <v>429.95</v>
      </c>
      <c r="AB963" s="36">
        <v>161</v>
      </c>
      <c r="AC963" s="37">
        <v>17.989999999999998</v>
      </c>
      <c r="AD963" s="41">
        <v>29.05</v>
      </c>
      <c r="AE963" s="39">
        <v>164.05</v>
      </c>
      <c r="AG963" s="86">
        <v>2023</v>
      </c>
      <c r="AH963" s="86"/>
      <c r="AI963" s="87">
        <f t="shared" si="200"/>
        <v>248.97333333333336</v>
      </c>
      <c r="AJ963" s="88">
        <f t="shared" si="201"/>
        <v>419.56</v>
      </c>
      <c r="AK963" s="89">
        <f t="shared" si="202"/>
        <v>269.7885714285714</v>
      </c>
      <c r="AL963" s="90">
        <f t="shared" si="203"/>
        <v>199.99793103448278</v>
      </c>
      <c r="AN963" s="86">
        <v>2023</v>
      </c>
      <c r="AO963" s="91">
        <f t="shared" ref="AO963:AO1028" si="210">(AI964-AI963)/AI963</f>
        <v>1.4727146146842197E-3</v>
      </c>
      <c r="AP963" s="92">
        <f t="shared" ref="AP963:AP1028" si="211">(AJ964-AJ963)/AJ963</f>
        <v>-3.6307878094512559E-3</v>
      </c>
      <c r="AQ963" s="93">
        <f t="shared" ref="AQ963:AQ1028" si="212">(AK964-AK963)/AK963</f>
        <v>-4.0799144303475358E-3</v>
      </c>
      <c r="AR963" s="94">
        <f t="shared" ref="AR963:AR1028" si="213">(AL964-AL963)/AL963</f>
        <v>-1.5776025269227667E-3</v>
      </c>
      <c r="AS963" s="7">
        <f t="shared" si="204"/>
        <v>2.7410386659899011E-3</v>
      </c>
      <c r="AU963" s="86">
        <v>2023</v>
      </c>
      <c r="AV963" s="91">
        <f t="shared" si="205"/>
        <v>-1.7959977911593705E-2</v>
      </c>
      <c r="AW963" s="92">
        <f t="shared" si="206"/>
        <v>-1.5795070686851029E-2</v>
      </c>
      <c r="AX963" s="93">
        <f t="shared" si="207"/>
        <v>-1.4334663371581796E-2</v>
      </c>
      <c r="AY963" s="94">
        <f t="shared" si="208"/>
        <v>-1.1997540189119202E-2</v>
      </c>
      <c r="AZ963" s="7">
        <f t="shared" si="209"/>
        <v>-7.5906896945805834E-3</v>
      </c>
    </row>
    <row r="964" spans="1:52" x14ac:dyDescent="0.25">
      <c r="A964" s="7">
        <v>962</v>
      </c>
      <c r="B964" s="82">
        <v>7053.11</v>
      </c>
      <c r="C964" s="43">
        <v>698.7</v>
      </c>
      <c r="D964" s="35">
        <v>386.7</v>
      </c>
      <c r="E964" s="41">
        <v>1696.6</v>
      </c>
      <c r="F964" s="36">
        <v>124</v>
      </c>
      <c r="G964" s="39">
        <v>155.32</v>
      </c>
      <c r="H964" s="45">
        <v>162.63999999999999</v>
      </c>
      <c r="I964" s="36">
        <v>149.47999999999999</v>
      </c>
      <c r="J964" s="36">
        <v>62.93</v>
      </c>
      <c r="K964" s="46">
        <v>144.07</v>
      </c>
      <c r="L964" s="36">
        <v>101.68</v>
      </c>
      <c r="M964" s="47">
        <v>60.11</v>
      </c>
      <c r="N964" s="33">
        <v>673.5</v>
      </c>
      <c r="O964" s="47">
        <v>28.3</v>
      </c>
      <c r="P964" s="33">
        <v>104.42</v>
      </c>
      <c r="Q964" s="47">
        <v>51.66</v>
      </c>
      <c r="R964" s="33">
        <v>11.5</v>
      </c>
      <c r="S964" s="33">
        <v>133.19999999999999</v>
      </c>
      <c r="T964" s="33">
        <v>56.23</v>
      </c>
      <c r="U964" s="33">
        <v>14.51</v>
      </c>
      <c r="V964" s="56">
        <v>22.89</v>
      </c>
      <c r="W964" s="38">
        <v>22.89</v>
      </c>
      <c r="X964" s="36">
        <v>10.82</v>
      </c>
      <c r="Y964" s="41">
        <v>34.68</v>
      </c>
      <c r="Z964" s="45">
        <v>85.04</v>
      </c>
      <c r="AA964" s="39">
        <v>427.25</v>
      </c>
      <c r="AB964" s="36">
        <v>159.44999999999999</v>
      </c>
      <c r="AC964" s="37">
        <v>17.850000000000001</v>
      </c>
      <c r="AD964" s="41">
        <v>28.92</v>
      </c>
      <c r="AE964" s="39">
        <v>165.45</v>
      </c>
      <c r="AG964" s="86">
        <v>2023</v>
      </c>
      <c r="AH964" s="86"/>
      <c r="AI964" s="87">
        <f t="shared" ref="AI964:AI1027" si="214">AVERAGE(G964,AA964,AE964)</f>
        <v>249.34</v>
      </c>
      <c r="AJ964" s="88">
        <f t="shared" ref="AJ964:AJ1027" si="215">AVERAGE(E964,Y964,AD964,G964,AA964,AE964)</f>
        <v>418.03666666666663</v>
      </c>
      <c r="AK964" s="89">
        <f t="shared" ref="AK964:AK1027" si="216">AVERAGE(Z964,V964,Q964,O964,M964,K964,H964,C964,E964,Y964,AD964,G964,AA964,AE964)</f>
        <v>268.68785714285713</v>
      </c>
      <c r="AL964" s="90">
        <f t="shared" ref="AL964:AL1027" si="217">AVERAGE(AC964,AB964,X964,W964,U964,T964,S964,R964,P964,N964,L964,J964,I964,F964,D964,Z964,V964,Q964,O964,M964,K964,H964,C964,E964,Y964,AD964,G964,AA964,AE964)</f>
        <v>199.68241379310345</v>
      </c>
      <c r="AN964" s="86">
        <v>2023</v>
      </c>
      <c r="AO964" s="91">
        <f t="shared" si="210"/>
        <v>2.7806743135210077E-3</v>
      </c>
      <c r="AP964" s="92">
        <f t="shared" si="211"/>
        <v>1.0102782052611075E-2</v>
      </c>
      <c r="AQ964" s="93">
        <f t="shared" si="212"/>
        <v>9.6208292681629285E-3</v>
      </c>
      <c r="AR964" s="94">
        <f t="shared" si="213"/>
        <v>8.9417851450319507E-3</v>
      </c>
      <c r="AS964" s="7">
        <f t="shared" ref="AS964:AS1027" si="218">(B965-B964)/B964</f>
        <v>-1.4702733971255078E-3</v>
      </c>
      <c r="AU964" s="86">
        <v>2023</v>
      </c>
      <c r="AV964" s="91">
        <f t="shared" ref="AV964:AV1029" si="219">(AI964-AI963)/AI963</f>
        <v>1.4727146146842197E-3</v>
      </c>
      <c r="AW964" s="92">
        <f t="shared" ref="AW964:AW1029" si="220">(AJ964-AJ963)/AJ963</f>
        <v>-3.6307878094512559E-3</v>
      </c>
      <c r="AX964" s="93">
        <f t="shared" ref="AX964:AX1029" si="221">(AK964-AK963)/AK963</f>
        <v>-4.0799144303475358E-3</v>
      </c>
      <c r="AY964" s="94">
        <f t="shared" ref="AY964:AY1029" si="222">(AL964-AL963)/AL963</f>
        <v>-1.5776025269227667E-3</v>
      </c>
      <c r="AZ964" s="7">
        <f t="shared" ref="AZ964:AZ1029" si="223">(B964-B963)/B963</f>
        <v>2.7410386659899011E-3</v>
      </c>
    </row>
    <row r="965" spans="1:52" x14ac:dyDescent="0.25">
      <c r="A965" s="7">
        <v>963</v>
      </c>
      <c r="B965" s="82">
        <v>7042.74</v>
      </c>
      <c r="C965" s="43">
        <v>706</v>
      </c>
      <c r="D965" s="35">
        <v>390.3</v>
      </c>
      <c r="E965" s="41">
        <v>1719.8</v>
      </c>
      <c r="F965" s="36">
        <v>126.74</v>
      </c>
      <c r="G965" s="39">
        <v>156.5</v>
      </c>
      <c r="H965" s="45">
        <v>164.16</v>
      </c>
      <c r="I965" s="36">
        <v>149.86000000000001</v>
      </c>
      <c r="J965" s="36">
        <v>63.62</v>
      </c>
      <c r="K965" s="46">
        <v>145.4</v>
      </c>
      <c r="L965" s="36">
        <v>100.76</v>
      </c>
      <c r="M965" s="47">
        <v>60.47</v>
      </c>
      <c r="N965" s="33">
        <v>681.5</v>
      </c>
      <c r="O965" s="47">
        <v>28.35</v>
      </c>
      <c r="P965" s="33">
        <v>105.22</v>
      </c>
      <c r="Q965" s="47">
        <v>51.45</v>
      </c>
      <c r="R965" s="33">
        <v>11.65</v>
      </c>
      <c r="S965" s="33">
        <v>133.6</v>
      </c>
      <c r="T965" s="33">
        <v>56.87</v>
      </c>
      <c r="U965" s="33">
        <v>14.39</v>
      </c>
      <c r="V965" s="56">
        <v>22.93</v>
      </c>
      <c r="W965" s="38">
        <v>22.93</v>
      </c>
      <c r="X965" s="36">
        <v>10.8</v>
      </c>
      <c r="Y965" s="41">
        <v>34.64</v>
      </c>
      <c r="Z965" s="45">
        <v>85.5</v>
      </c>
      <c r="AA965" s="39">
        <v>429.45</v>
      </c>
      <c r="AB965" s="36">
        <v>158.35</v>
      </c>
      <c r="AC965" s="37">
        <v>18.16</v>
      </c>
      <c r="AD965" s="41">
        <v>29.02</v>
      </c>
      <c r="AE965" s="39">
        <v>164.15</v>
      </c>
      <c r="AG965" s="86">
        <v>2023</v>
      </c>
      <c r="AH965" s="86"/>
      <c r="AI965" s="87">
        <f t="shared" si="214"/>
        <v>250.03333333333333</v>
      </c>
      <c r="AJ965" s="88">
        <f t="shared" si="215"/>
        <v>422.26</v>
      </c>
      <c r="AK965" s="89">
        <f t="shared" si="216"/>
        <v>271.27285714285711</v>
      </c>
      <c r="AL965" s="90">
        <f t="shared" si="217"/>
        <v>201.46793103448275</v>
      </c>
      <c r="AN965" s="86">
        <v>2023</v>
      </c>
      <c r="AO965" s="91">
        <f t="shared" si="210"/>
        <v>6.1058525529930647E-3</v>
      </c>
      <c r="AP965" s="92">
        <f t="shared" si="211"/>
        <v>6.0349863433272069E-3</v>
      </c>
      <c r="AQ965" s="93">
        <f t="shared" si="212"/>
        <v>7.6675566509211528E-3</v>
      </c>
      <c r="AR965" s="94">
        <f t="shared" si="213"/>
        <v>7.729475213818557E-3</v>
      </c>
      <c r="AS965" s="7">
        <f t="shared" si="218"/>
        <v>1.3108534462439423E-2</v>
      </c>
      <c r="AU965" s="86">
        <v>2023</v>
      </c>
      <c r="AV965" s="91">
        <f t="shared" si="219"/>
        <v>2.7806743135210077E-3</v>
      </c>
      <c r="AW965" s="92">
        <f t="shared" si="220"/>
        <v>1.0102782052611075E-2</v>
      </c>
      <c r="AX965" s="93">
        <f t="shared" si="221"/>
        <v>9.6208292681629285E-3</v>
      </c>
      <c r="AY965" s="94">
        <f t="shared" si="222"/>
        <v>8.9417851450319507E-3</v>
      </c>
      <c r="AZ965" s="7">
        <f t="shared" si="223"/>
        <v>-1.4702733971255078E-3</v>
      </c>
    </row>
    <row r="966" spans="1:52" x14ac:dyDescent="0.25">
      <c r="A966" s="7">
        <v>964</v>
      </c>
      <c r="B966" s="82">
        <v>7135.06</v>
      </c>
      <c r="C966" s="43">
        <v>716.4</v>
      </c>
      <c r="D966" s="35">
        <v>393.2</v>
      </c>
      <c r="E966" s="41">
        <v>1729.8</v>
      </c>
      <c r="F966" s="36">
        <v>126.98</v>
      </c>
      <c r="G966" s="39">
        <v>156.97999999999999</v>
      </c>
      <c r="H966" s="45">
        <v>165.16</v>
      </c>
      <c r="I966" s="36">
        <v>148.63999999999999</v>
      </c>
      <c r="J966" s="36">
        <v>62.31</v>
      </c>
      <c r="K966" s="46">
        <v>145.31</v>
      </c>
      <c r="L966" s="36">
        <v>101.48</v>
      </c>
      <c r="M966" s="47">
        <v>60.43</v>
      </c>
      <c r="N966" s="33">
        <v>697</v>
      </c>
      <c r="O966" s="47">
        <v>28.18</v>
      </c>
      <c r="P966" s="33">
        <v>105.02</v>
      </c>
      <c r="Q966" s="47">
        <v>52.26</v>
      </c>
      <c r="R966" s="33">
        <v>11.69</v>
      </c>
      <c r="S966" s="33">
        <v>133.1</v>
      </c>
      <c r="T966" s="33">
        <v>56.88</v>
      </c>
      <c r="U966" s="33">
        <v>14.53</v>
      </c>
      <c r="V966" s="56">
        <v>23.05</v>
      </c>
      <c r="W966" s="38">
        <v>23.05</v>
      </c>
      <c r="X966" s="36">
        <v>10.86</v>
      </c>
      <c r="Y966" s="41">
        <v>35.299999999999997</v>
      </c>
      <c r="Z966" s="45">
        <v>87.3</v>
      </c>
      <c r="AA966" s="39">
        <v>431.9</v>
      </c>
      <c r="AB966" s="36">
        <v>157.85</v>
      </c>
      <c r="AC966" s="37">
        <v>18.2</v>
      </c>
      <c r="AD966" s="41">
        <v>29.07</v>
      </c>
      <c r="AE966" s="39">
        <v>165.8</v>
      </c>
      <c r="AG966" s="86">
        <v>2023</v>
      </c>
      <c r="AH966" s="86"/>
      <c r="AI966" s="87">
        <f t="shared" si="214"/>
        <v>251.56000000000003</v>
      </c>
      <c r="AJ966" s="88">
        <f t="shared" si="215"/>
        <v>424.80833333333334</v>
      </c>
      <c r="AK966" s="89">
        <f t="shared" si="216"/>
        <v>273.3528571428572</v>
      </c>
      <c r="AL966" s="90">
        <f t="shared" si="217"/>
        <v>203.02517241379309</v>
      </c>
      <c r="AN966" s="86">
        <v>2023</v>
      </c>
      <c r="AO966" s="91">
        <f t="shared" si="210"/>
        <v>-7.8178830762708571E-3</v>
      </c>
      <c r="AP966" s="92">
        <f t="shared" si="211"/>
        <v>-3.6918610353688795E-3</v>
      </c>
      <c r="AQ966" s="93">
        <f t="shared" si="212"/>
        <v>-4.4186739274721595E-3</v>
      </c>
      <c r="AR966" s="94">
        <f t="shared" si="213"/>
        <v>-5.0664687409238416E-3</v>
      </c>
      <c r="AS966" s="7">
        <f t="shared" si="218"/>
        <v>-1.3932608835805271E-2</v>
      </c>
      <c r="AU966" s="86">
        <v>2023</v>
      </c>
      <c r="AV966" s="91">
        <f t="shared" si="219"/>
        <v>6.1058525529930647E-3</v>
      </c>
      <c r="AW966" s="92">
        <f t="shared" si="220"/>
        <v>6.0349863433272069E-3</v>
      </c>
      <c r="AX966" s="93">
        <f t="shared" si="221"/>
        <v>7.6675566509211528E-3</v>
      </c>
      <c r="AY966" s="94">
        <f t="shared" si="222"/>
        <v>7.729475213818557E-3</v>
      </c>
      <c r="AZ966" s="7">
        <f t="shared" si="223"/>
        <v>1.3108534462439423E-2</v>
      </c>
    </row>
    <row r="967" spans="1:52" x14ac:dyDescent="0.25">
      <c r="A967" s="7">
        <v>965</v>
      </c>
      <c r="B967" s="82">
        <v>7035.65</v>
      </c>
      <c r="C967" s="43">
        <v>714.9</v>
      </c>
      <c r="D967" s="35">
        <v>393.7</v>
      </c>
      <c r="E967" s="41">
        <v>1725.8</v>
      </c>
      <c r="F967" s="36">
        <v>125.56</v>
      </c>
      <c r="G967" s="39">
        <v>154.78</v>
      </c>
      <c r="H967" s="45">
        <v>163.66</v>
      </c>
      <c r="I967" s="36">
        <v>146.28</v>
      </c>
      <c r="J967" s="36">
        <v>61.55</v>
      </c>
      <c r="K967" s="46">
        <v>142.97999999999999</v>
      </c>
      <c r="L967" s="36">
        <v>101.82</v>
      </c>
      <c r="M967" s="47">
        <v>59.69</v>
      </c>
      <c r="N967" s="33">
        <v>694</v>
      </c>
      <c r="O967" s="47">
        <v>27.69</v>
      </c>
      <c r="P967" s="33">
        <v>103.72</v>
      </c>
      <c r="Q967" s="47">
        <v>51.57</v>
      </c>
      <c r="R967" s="33">
        <v>11.54</v>
      </c>
      <c r="S967" s="33">
        <v>131.85</v>
      </c>
      <c r="T967" s="33">
        <v>54.71</v>
      </c>
      <c r="U967" s="33">
        <v>14.28</v>
      </c>
      <c r="V967" s="56">
        <v>22.86</v>
      </c>
      <c r="W967" s="38">
        <v>22.86</v>
      </c>
      <c r="X967" s="36">
        <v>10.9</v>
      </c>
      <c r="Y967" s="41">
        <v>35.71</v>
      </c>
      <c r="Z967" s="45">
        <v>87.24</v>
      </c>
      <c r="AA967" s="39">
        <v>429.3</v>
      </c>
      <c r="AB967" s="36">
        <v>157</v>
      </c>
      <c r="AC967" s="37">
        <v>18.100000000000001</v>
      </c>
      <c r="AD967" s="41">
        <v>29.15</v>
      </c>
      <c r="AE967" s="39">
        <v>164.7</v>
      </c>
      <c r="AG967" s="86">
        <v>2023</v>
      </c>
      <c r="AH967" s="86"/>
      <c r="AI967" s="87">
        <f t="shared" si="214"/>
        <v>249.59333333333333</v>
      </c>
      <c r="AJ967" s="88">
        <f t="shared" si="215"/>
        <v>423.24</v>
      </c>
      <c r="AK967" s="89">
        <f t="shared" si="216"/>
        <v>272.14500000000004</v>
      </c>
      <c r="AL967" s="90">
        <f t="shared" si="217"/>
        <v>201.99655172413793</v>
      </c>
      <c r="AN967" s="86">
        <v>2023</v>
      </c>
      <c r="AO967" s="91">
        <f t="shared" si="210"/>
        <v>-1.545180159726495E-2</v>
      </c>
      <c r="AP967" s="92">
        <f t="shared" si="211"/>
        <v>-1.2935922880635021E-2</v>
      </c>
      <c r="AQ967" s="93">
        <f t="shared" si="212"/>
        <v>-1.2112765516282046E-2</v>
      </c>
      <c r="AR967" s="94">
        <f t="shared" si="213"/>
        <v>-1.0843476331108744E-2</v>
      </c>
      <c r="AS967" s="7">
        <f t="shared" si="218"/>
        <v>-6.5210748118509597E-3</v>
      </c>
      <c r="AU967" s="86">
        <v>2023</v>
      </c>
      <c r="AV967" s="91">
        <f t="shared" si="219"/>
        <v>-7.8178830762708571E-3</v>
      </c>
      <c r="AW967" s="92">
        <f t="shared" si="220"/>
        <v>-3.6918610353688795E-3</v>
      </c>
      <c r="AX967" s="93">
        <f t="shared" si="221"/>
        <v>-4.4186739274721595E-3</v>
      </c>
      <c r="AY967" s="94">
        <f t="shared" si="222"/>
        <v>-5.0664687409238416E-3</v>
      </c>
      <c r="AZ967" s="7">
        <f t="shared" si="223"/>
        <v>-1.3932608835805271E-2</v>
      </c>
    </row>
    <row r="968" spans="1:52" x14ac:dyDescent="0.25">
      <c r="A968" s="7">
        <v>966</v>
      </c>
      <c r="B968" s="82">
        <v>6989.77</v>
      </c>
      <c r="C968" s="43">
        <v>705.3</v>
      </c>
      <c r="D968" s="35">
        <v>391.85</v>
      </c>
      <c r="E968" s="41">
        <v>1705.6</v>
      </c>
      <c r="F968" s="36">
        <v>124.32</v>
      </c>
      <c r="G968" s="39">
        <v>154.66</v>
      </c>
      <c r="H968" s="45">
        <v>162.41999999999999</v>
      </c>
      <c r="I968" s="36">
        <v>144.80000000000001</v>
      </c>
      <c r="J968" s="36">
        <v>61.28</v>
      </c>
      <c r="K968" s="46">
        <v>141.96</v>
      </c>
      <c r="L968" s="36">
        <v>101.56</v>
      </c>
      <c r="M968" s="47">
        <v>58.8</v>
      </c>
      <c r="N968" s="33">
        <v>685</v>
      </c>
      <c r="O968" s="47">
        <v>27.31</v>
      </c>
      <c r="P968" s="33">
        <v>101.16</v>
      </c>
      <c r="Q968" s="47">
        <v>51.89</v>
      </c>
      <c r="R968" s="33">
        <v>11.39</v>
      </c>
      <c r="S968" s="33">
        <v>131.1</v>
      </c>
      <c r="T968" s="33">
        <v>54.12</v>
      </c>
      <c r="U968" s="33">
        <v>14</v>
      </c>
      <c r="V968" s="56">
        <v>22.43</v>
      </c>
      <c r="W968" s="38">
        <v>22.43</v>
      </c>
      <c r="X968" s="36">
        <v>10.78</v>
      </c>
      <c r="Y968" s="41">
        <v>35.19</v>
      </c>
      <c r="Z968" s="45">
        <v>87.18</v>
      </c>
      <c r="AA968" s="39">
        <v>421.65</v>
      </c>
      <c r="AB968" s="36">
        <v>158.9</v>
      </c>
      <c r="AC968" s="37">
        <v>17.809999999999999</v>
      </c>
      <c r="AD968" s="41">
        <v>28.59</v>
      </c>
      <c r="AE968" s="39">
        <v>160.9</v>
      </c>
      <c r="AG968" s="86">
        <v>2023</v>
      </c>
      <c r="AH968" s="86"/>
      <c r="AI968" s="87">
        <f t="shared" si="214"/>
        <v>245.73666666666665</v>
      </c>
      <c r="AJ968" s="88">
        <f t="shared" si="215"/>
        <v>417.76500000000004</v>
      </c>
      <c r="AK968" s="89">
        <f t="shared" si="216"/>
        <v>268.84857142857146</v>
      </c>
      <c r="AL968" s="90">
        <f t="shared" si="217"/>
        <v>199.80620689655166</v>
      </c>
      <c r="AN968" s="86">
        <v>2023</v>
      </c>
      <c r="AO968" s="91">
        <f t="shared" si="210"/>
        <v>3.6081984780456772E-3</v>
      </c>
      <c r="AP968" s="92">
        <f t="shared" si="211"/>
        <v>1.1174543902273511E-2</v>
      </c>
      <c r="AQ968" s="93">
        <f t="shared" si="212"/>
        <v>9.1235639818484041E-3</v>
      </c>
      <c r="AR968" s="94">
        <f t="shared" si="213"/>
        <v>6.2008359824521223E-3</v>
      </c>
      <c r="AS968" s="7">
        <f t="shared" si="218"/>
        <v>-5.9715841866042358E-3</v>
      </c>
      <c r="AU968" s="86">
        <v>2023</v>
      </c>
      <c r="AV968" s="91">
        <f t="shared" si="219"/>
        <v>-1.545180159726495E-2</v>
      </c>
      <c r="AW968" s="92">
        <f t="shared" si="220"/>
        <v>-1.2935922880635021E-2</v>
      </c>
      <c r="AX968" s="93">
        <f t="shared" si="221"/>
        <v>-1.2112765516282046E-2</v>
      </c>
      <c r="AY968" s="94">
        <f t="shared" si="222"/>
        <v>-1.0843476331108744E-2</v>
      </c>
      <c r="AZ968" s="7">
        <f t="shared" si="223"/>
        <v>-6.5210748118509597E-3</v>
      </c>
    </row>
    <row r="969" spans="1:52" x14ac:dyDescent="0.25">
      <c r="A969" s="7">
        <v>967</v>
      </c>
      <c r="B969" s="82">
        <v>6948.03</v>
      </c>
      <c r="C969" s="43">
        <v>712.5</v>
      </c>
      <c r="D969" s="35">
        <v>392.05</v>
      </c>
      <c r="E969" s="41">
        <v>1731</v>
      </c>
      <c r="F969" s="36">
        <v>123.54</v>
      </c>
      <c r="G969" s="39">
        <v>153.82</v>
      </c>
      <c r="H969" s="45">
        <v>163.12</v>
      </c>
      <c r="I969" s="36">
        <v>143.76</v>
      </c>
      <c r="J969" s="36">
        <v>60.09</v>
      </c>
      <c r="K969" s="46">
        <v>142.35</v>
      </c>
      <c r="L969" s="36">
        <v>101.82</v>
      </c>
      <c r="M969" s="47">
        <v>58.64</v>
      </c>
      <c r="N969" s="33">
        <v>690</v>
      </c>
      <c r="O969" s="47">
        <v>27.21</v>
      </c>
      <c r="P969" s="33">
        <v>101.9</v>
      </c>
      <c r="Q969" s="47">
        <v>51.61</v>
      </c>
      <c r="R969" s="33">
        <v>11.35</v>
      </c>
      <c r="S969" s="33">
        <v>128.6</v>
      </c>
      <c r="T969" s="33">
        <v>54.11</v>
      </c>
      <c r="U969" s="33">
        <v>14.03</v>
      </c>
      <c r="V969" s="56">
        <v>22.43</v>
      </c>
      <c r="W969" s="38">
        <v>22.43</v>
      </c>
      <c r="X969" s="36">
        <v>10.99</v>
      </c>
      <c r="Y969" s="41">
        <v>35.229999999999997</v>
      </c>
      <c r="Z969" s="45">
        <v>85.76</v>
      </c>
      <c r="AA969" s="39">
        <v>421.45</v>
      </c>
      <c r="AB969" s="36">
        <v>159.69999999999999</v>
      </c>
      <c r="AC969" s="37">
        <v>17.72</v>
      </c>
      <c r="AD969" s="41">
        <v>28.5</v>
      </c>
      <c r="AE969" s="39">
        <v>164.6</v>
      </c>
      <c r="AG969" s="86">
        <v>2023</v>
      </c>
      <c r="AH969" s="86"/>
      <c r="AI969" s="87">
        <f t="shared" si="214"/>
        <v>246.62333333333333</v>
      </c>
      <c r="AJ969" s="88">
        <f t="shared" si="215"/>
        <v>422.43333333333334</v>
      </c>
      <c r="AK969" s="89">
        <f t="shared" si="216"/>
        <v>271.30142857142857</v>
      </c>
      <c r="AL969" s="90">
        <f t="shared" si="217"/>
        <v>201.04517241379307</v>
      </c>
      <c r="AN969" s="86">
        <v>2023</v>
      </c>
      <c r="AO969" s="91">
        <f t="shared" si="210"/>
        <v>-2.1355102923486728E-3</v>
      </c>
      <c r="AP969" s="92">
        <f t="shared" si="211"/>
        <v>-2.1305136905252586E-4</v>
      </c>
      <c r="AQ969" s="93">
        <f t="shared" si="212"/>
        <v>2.2247263191702417E-3</v>
      </c>
      <c r="AR969" s="94">
        <f t="shared" si="213"/>
        <v>2.2365877629148649E-3</v>
      </c>
      <c r="AS969" s="7">
        <f t="shared" si="218"/>
        <v>3.2469635277913886E-3</v>
      </c>
      <c r="AU969" s="86">
        <v>2023</v>
      </c>
      <c r="AV969" s="91">
        <f t="shared" si="219"/>
        <v>3.6081984780456772E-3</v>
      </c>
      <c r="AW969" s="92">
        <f t="shared" si="220"/>
        <v>1.1174543902273511E-2</v>
      </c>
      <c r="AX969" s="93">
        <f t="shared" si="221"/>
        <v>9.1235639818484041E-3</v>
      </c>
      <c r="AY969" s="94">
        <f t="shared" si="222"/>
        <v>6.2008359824521223E-3</v>
      </c>
      <c r="AZ969" s="7">
        <f t="shared" si="223"/>
        <v>-5.9715841866042358E-3</v>
      </c>
    </row>
    <row r="970" spans="1:52" x14ac:dyDescent="0.25">
      <c r="A970" s="7">
        <v>968</v>
      </c>
      <c r="B970" s="82">
        <v>6970.59</v>
      </c>
      <c r="C970" s="43">
        <v>720.6</v>
      </c>
      <c r="D970" s="35">
        <v>391.35</v>
      </c>
      <c r="E970" s="41">
        <v>1731.8</v>
      </c>
      <c r="F970" s="36">
        <v>123.52</v>
      </c>
      <c r="G970" s="39">
        <v>154.13999999999999</v>
      </c>
      <c r="H970" s="45">
        <v>163</v>
      </c>
      <c r="I970" s="36">
        <v>143.22</v>
      </c>
      <c r="J970" s="36">
        <v>59.77</v>
      </c>
      <c r="K970" s="46">
        <v>142.4</v>
      </c>
      <c r="L970" s="36">
        <v>102.86</v>
      </c>
      <c r="M970" s="47">
        <v>59.2</v>
      </c>
      <c r="N970" s="33">
        <v>696</v>
      </c>
      <c r="O970" s="47">
        <v>27.32</v>
      </c>
      <c r="P970" s="33">
        <v>101.58</v>
      </c>
      <c r="Q970" s="47">
        <v>51.91</v>
      </c>
      <c r="R970" s="33">
        <v>11.42</v>
      </c>
      <c r="S970" s="33">
        <v>128.1</v>
      </c>
      <c r="T970" s="33">
        <v>53.52</v>
      </c>
      <c r="U970" s="33">
        <v>14.14</v>
      </c>
      <c r="V970" s="56">
        <v>22.42</v>
      </c>
      <c r="W970" s="38">
        <v>22.42</v>
      </c>
      <c r="X970" s="36">
        <v>10.99</v>
      </c>
      <c r="Y970" s="41">
        <v>35.24</v>
      </c>
      <c r="Z970" s="45">
        <v>85.76</v>
      </c>
      <c r="AA970" s="39">
        <v>421.45</v>
      </c>
      <c r="AB970" s="36">
        <v>159.94999999999999</v>
      </c>
      <c r="AC970" s="37">
        <v>17.84</v>
      </c>
      <c r="AD970" s="41">
        <v>28.73</v>
      </c>
      <c r="AE970" s="39">
        <v>162.69999999999999</v>
      </c>
      <c r="AG970" s="86">
        <v>2023</v>
      </c>
      <c r="AH970" s="86"/>
      <c r="AI970" s="87">
        <f t="shared" si="214"/>
        <v>246.09666666666666</v>
      </c>
      <c r="AJ970" s="88">
        <f t="shared" si="215"/>
        <v>422.34333333333325</v>
      </c>
      <c r="AK970" s="89">
        <f t="shared" si="216"/>
        <v>271.90499999999992</v>
      </c>
      <c r="AL970" s="90">
        <f t="shared" si="217"/>
        <v>201.49482758620687</v>
      </c>
      <c r="AN970" s="86">
        <v>2023</v>
      </c>
      <c r="AO970" s="91">
        <f t="shared" si="210"/>
        <v>1.0754581533001972E-2</v>
      </c>
      <c r="AP970" s="92">
        <f t="shared" si="211"/>
        <v>1.3448773904327731E-2</v>
      </c>
      <c r="AQ970" s="93">
        <f t="shared" si="212"/>
        <v>1.2346749258538636E-2</v>
      </c>
      <c r="AR970" s="94">
        <f t="shared" si="213"/>
        <v>1.0351938528412964E-2</v>
      </c>
      <c r="AS970" s="7">
        <f t="shared" si="218"/>
        <v>1.5637126842920953E-3</v>
      </c>
      <c r="AU970" s="86">
        <v>2023</v>
      </c>
      <c r="AV970" s="91">
        <f t="shared" si="219"/>
        <v>-2.1355102923486728E-3</v>
      </c>
      <c r="AW970" s="92">
        <f t="shared" si="220"/>
        <v>-2.1305136905252586E-4</v>
      </c>
      <c r="AX970" s="93">
        <f t="shared" si="221"/>
        <v>2.2247263191702417E-3</v>
      </c>
      <c r="AY970" s="94">
        <f t="shared" si="222"/>
        <v>2.2365877629148649E-3</v>
      </c>
      <c r="AZ970" s="7">
        <f t="shared" si="223"/>
        <v>3.2469635277913886E-3</v>
      </c>
    </row>
    <row r="971" spans="1:52" x14ac:dyDescent="0.25">
      <c r="A971" s="7">
        <v>969</v>
      </c>
      <c r="B971" s="82">
        <v>6981.49</v>
      </c>
      <c r="C971" s="43">
        <v>729.7</v>
      </c>
      <c r="D971" s="35">
        <v>394.2</v>
      </c>
      <c r="E971" s="41">
        <v>1756.4</v>
      </c>
      <c r="F971" s="36">
        <v>124.28</v>
      </c>
      <c r="G971" s="39">
        <v>155.58000000000001</v>
      </c>
      <c r="H971" s="45">
        <v>164.06</v>
      </c>
      <c r="I971" s="36">
        <v>144.78</v>
      </c>
      <c r="J971" s="36">
        <v>60.34</v>
      </c>
      <c r="K971" s="46">
        <v>143.49</v>
      </c>
      <c r="L971" s="36">
        <v>102.2</v>
      </c>
      <c r="M971" s="47">
        <v>59.98</v>
      </c>
      <c r="N971" s="33">
        <v>703.5</v>
      </c>
      <c r="O971" s="47">
        <v>27.97</v>
      </c>
      <c r="P971" s="33">
        <v>102.32</v>
      </c>
      <c r="Q971" s="47">
        <v>51.31</v>
      </c>
      <c r="R971" s="33">
        <v>11.68</v>
      </c>
      <c r="S971" s="33">
        <v>128</v>
      </c>
      <c r="T971" s="33">
        <v>54.47</v>
      </c>
      <c r="U971" s="33">
        <v>14.13</v>
      </c>
      <c r="V971" s="56">
        <v>22.7</v>
      </c>
      <c r="W971" s="38">
        <v>22.7</v>
      </c>
      <c r="X971" s="36">
        <v>10.98</v>
      </c>
      <c r="Y971" s="41">
        <v>36.33</v>
      </c>
      <c r="Z971" s="45">
        <v>86.32</v>
      </c>
      <c r="AA971" s="39">
        <v>425.35</v>
      </c>
      <c r="AB971" s="36">
        <v>158.6</v>
      </c>
      <c r="AC971" s="37">
        <v>17.989999999999998</v>
      </c>
      <c r="AD971" s="41">
        <v>29.18</v>
      </c>
      <c r="AE971" s="39">
        <v>165.3</v>
      </c>
      <c r="AG971" s="86">
        <v>2023</v>
      </c>
      <c r="AH971" s="86"/>
      <c r="AI971" s="87">
        <f t="shared" si="214"/>
        <v>248.74333333333334</v>
      </c>
      <c r="AJ971" s="88">
        <f t="shared" si="215"/>
        <v>428.02333333333337</v>
      </c>
      <c r="AK971" s="89">
        <f t="shared" si="216"/>
        <v>275.26214285714286</v>
      </c>
      <c r="AL971" s="90">
        <f t="shared" si="217"/>
        <v>203.58068965517245</v>
      </c>
      <c r="AN971" s="86">
        <v>2023</v>
      </c>
      <c r="AO971" s="91">
        <f t="shared" si="210"/>
        <v>-1.3306889296865701E-2</v>
      </c>
      <c r="AP971" s="92">
        <f t="shared" si="211"/>
        <v>-1.5217238935572152E-2</v>
      </c>
      <c r="AQ971" s="93">
        <f t="shared" si="212"/>
        <v>-1.5330840471550389E-2</v>
      </c>
      <c r="AR971" s="94">
        <f t="shared" si="213"/>
        <v>-1.3171088647388795E-2</v>
      </c>
      <c r="AS971" s="7">
        <f t="shared" si="218"/>
        <v>-1.6615364341993679E-4</v>
      </c>
      <c r="AU971" s="86">
        <v>2023</v>
      </c>
      <c r="AV971" s="91">
        <f t="shared" si="219"/>
        <v>1.0754581533001972E-2</v>
      </c>
      <c r="AW971" s="92">
        <f t="shared" si="220"/>
        <v>1.3448773904327731E-2</v>
      </c>
      <c r="AX971" s="93">
        <f t="shared" si="221"/>
        <v>1.2346749258538636E-2</v>
      </c>
      <c r="AY971" s="94">
        <f t="shared" si="222"/>
        <v>1.0351938528412964E-2</v>
      </c>
      <c r="AZ971" s="7">
        <f t="shared" si="223"/>
        <v>1.5637126842920953E-3</v>
      </c>
    </row>
    <row r="972" spans="1:52" x14ac:dyDescent="0.25">
      <c r="A972" s="7">
        <v>970</v>
      </c>
      <c r="B972" s="82">
        <v>6980.33</v>
      </c>
      <c r="C972" s="43">
        <v>710.7</v>
      </c>
      <c r="D972" s="35">
        <v>387.05</v>
      </c>
      <c r="E972" s="41">
        <v>1727.8</v>
      </c>
      <c r="F972" s="36">
        <v>123.08</v>
      </c>
      <c r="G972" s="39">
        <v>152.6</v>
      </c>
      <c r="H972" s="45">
        <v>163.30000000000001</v>
      </c>
      <c r="I972" s="36">
        <v>145.86000000000001</v>
      </c>
      <c r="J972" s="36">
        <v>61.39</v>
      </c>
      <c r="K972" s="46">
        <v>143.91</v>
      </c>
      <c r="L972" s="36">
        <v>102.58</v>
      </c>
      <c r="M972" s="47">
        <v>59.03</v>
      </c>
      <c r="N972" s="33">
        <v>687</v>
      </c>
      <c r="O972" s="47">
        <v>27.88</v>
      </c>
      <c r="P972" s="33">
        <v>102.22</v>
      </c>
      <c r="Q972" s="47">
        <v>52.71</v>
      </c>
      <c r="R972" s="33">
        <v>11.46</v>
      </c>
      <c r="S972" s="33">
        <v>134</v>
      </c>
      <c r="T972" s="33">
        <v>54.06</v>
      </c>
      <c r="U972" s="33">
        <v>14.28</v>
      </c>
      <c r="V972" s="56">
        <v>22.36</v>
      </c>
      <c r="W972" s="38">
        <v>22.36</v>
      </c>
      <c r="X972" s="36">
        <v>11</v>
      </c>
      <c r="Y972" s="41">
        <v>35.82</v>
      </c>
      <c r="Z972" s="45">
        <v>85.64</v>
      </c>
      <c r="AA972" s="39">
        <v>419.65</v>
      </c>
      <c r="AB972" s="36">
        <v>157.15</v>
      </c>
      <c r="AC972" s="37">
        <v>18</v>
      </c>
      <c r="AD972" s="41">
        <v>29.14</v>
      </c>
      <c r="AE972" s="39">
        <v>164.05</v>
      </c>
      <c r="AG972" s="86">
        <v>2023</v>
      </c>
      <c r="AH972" s="86"/>
      <c r="AI972" s="87">
        <f t="shared" si="214"/>
        <v>245.43333333333331</v>
      </c>
      <c r="AJ972" s="88">
        <f t="shared" si="215"/>
        <v>421.51</v>
      </c>
      <c r="AK972" s="89">
        <f t="shared" si="216"/>
        <v>271.04214285714289</v>
      </c>
      <c r="AL972" s="90">
        <f t="shared" si="217"/>
        <v>200.89931034482763</v>
      </c>
      <c r="AN972" s="86">
        <v>2023</v>
      </c>
      <c r="AO972" s="91">
        <f t="shared" si="210"/>
        <v>3.123726741817202E-2</v>
      </c>
      <c r="AP972" s="92">
        <f t="shared" si="211"/>
        <v>2.9338963883814424E-2</v>
      </c>
      <c r="AQ972" s="93">
        <f t="shared" si="212"/>
        <v>2.8216487156715077E-2</v>
      </c>
      <c r="AR972" s="94">
        <f t="shared" si="213"/>
        <v>2.5986598192952744E-2</v>
      </c>
      <c r="AS972" s="7">
        <f t="shared" si="218"/>
        <v>1.5013616834734201E-2</v>
      </c>
      <c r="AU972" s="86">
        <v>2023</v>
      </c>
      <c r="AV972" s="91">
        <f t="shared" si="219"/>
        <v>-1.3306889296865701E-2</v>
      </c>
      <c r="AW972" s="92">
        <f t="shared" si="220"/>
        <v>-1.5217238935572152E-2</v>
      </c>
      <c r="AX972" s="93">
        <f t="shared" si="221"/>
        <v>-1.5330840471550389E-2</v>
      </c>
      <c r="AY972" s="94">
        <f t="shared" si="222"/>
        <v>-1.3171088647388795E-2</v>
      </c>
      <c r="AZ972" s="7">
        <f t="shared" si="223"/>
        <v>-1.6615364341993679E-4</v>
      </c>
    </row>
    <row r="973" spans="1:52" x14ac:dyDescent="0.25">
      <c r="A973" s="7">
        <v>971</v>
      </c>
      <c r="B973" s="82">
        <v>7085.13</v>
      </c>
      <c r="C973" s="43">
        <v>733.5</v>
      </c>
      <c r="D973" s="35">
        <v>397.75</v>
      </c>
      <c r="E973" s="41">
        <v>1777.6</v>
      </c>
      <c r="F973" s="36">
        <v>125.6</v>
      </c>
      <c r="G973" s="39">
        <v>156.69999999999999</v>
      </c>
      <c r="H973" s="45">
        <v>166</v>
      </c>
      <c r="I973" s="36">
        <v>150.4</v>
      </c>
      <c r="J973" s="36">
        <v>61.89</v>
      </c>
      <c r="K973" s="46">
        <v>147.04</v>
      </c>
      <c r="L973" s="36">
        <v>102.68</v>
      </c>
      <c r="M973" s="47">
        <v>59.83</v>
      </c>
      <c r="N973" s="33">
        <v>704.5</v>
      </c>
      <c r="O973" s="47">
        <v>28.32</v>
      </c>
      <c r="P973" s="33">
        <v>104.12</v>
      </c>
      <c r="Q973" s="47">
        <v>54.12</v>
      </c>
      <c r="R973" s="33">
        <v>11.63</v>
      </c>
      <c r="S973" s="33">
        <v>135.4</v>
      </c>
      <c r="T973" s="33">
        <v>55.14</v>
      </c>
      <c r="U973" s="33">
        <v>14.57</v>
      </c>
      <c r="V973" s="56">
        <v>22.61</v>
      </c>
      <c r="W973" s="38">
        <v>22.61</v>
      </c>
      <c r="X973" s="36">
        <v>11</v>
      </c>
      <c r="Y973" s="41">
        <v>36.79</v>
      </c>
      <c r="Z973" s="45">
        <v>86.98</v>
      </c>
      <c r="AA973" s="39">
        <v>434.1</v>
      </c>
      <c r="AB973" s="36">
        <v>160</v>
      </c>
      <c r="AC973" s="37">
        <v>18.53</v>
      </c>
      <c r="AD973" s="41">
        <v>29.57</v>
      </c>
      <c r="AE973" s="39">
        <v>168.5</v>
      </c>
      <c r="AG973" s="86">
        <v>2023</v>
      </c>
      <c r="AH973" s="86"/>
      <c r="AI973" s="87">
        <f t="shared" si="214"/>
        <v>253.1</v>
      </c>
      <c r="AJ973" s="88">
        <f t="shared" si="215"/>
        <v>433.87666666666661</v>
      </c>
      <c r="AK973" s="89">
        <f t="shared" si="216"/>
        <v>278.69</v>
      </c>
      <c r="AL973" s="90">
        <f t="shared" si="217"/>
        <v>206.11999999999998</v>
      </c>
      <c r="AN973" s="86">
        <v>2023</v>
      </c>
      <c r="AO973" s="91">
        <f t="shared" si="210"/>
        <v>-5.3206901093111976E-3</v>
      </c>
      <c r="AP973" s="92">
        <f t="shared" si="211"/>
        <v>-1.1704555057888791E-2</v>
      </c>
      <c r="AQ973" s="93">
        <f t="shared" si="212"/>
        <v>-1.9004731319489678E-2</v>
      </c>
      <c r="AR973" s="94">
        <f t="shared" si="213"/>
        <v>-1.6644137663363166E-2</v>
      </c>
      <c r="AS973" s="7">
        <f t="shared" si="218"/>
        <v>-7.2264023384184777E-4</v>
      </c>
      <c r="AU973" s="86">
        <v>2023</v>
      </c>
      <c r="AV973" s="91">
        <f t="shared" si="219"/>
        <v>3.123726741817202E-2</v>
      </c>
      <c r="AW973" s="92">
        <f t="shared" si="220"/>
        <v>2.9338963883814424E-2</v>
      </c>
      <c r="AX973" s="93">
        <f t="shared" si="221"/>
        <v>2.8216487156715077E-2</v>
      </c>
      <c r="AY973" s="94">
        <f t="shared" si="222"/>
        <v>2.5986598192952744E-2</v>
      </c>
      <c r="AZ973" s="7">
        <f t="shared" si="223"/>
        <v>1.5013616834734201E-2</v>
      </c>
    </row>
    <row r="974" spans="1:52" x14ac:dyDescent="0.25">
      <c r="A974" s="7">
        <v>972</v>
      </c>
      <c r="B974" s="82">
        <v>7080.01</v>
      </c>
      <c r="C974" s="43">
        <v>686.1</v>
      </c>
      <c r="D974" s="35">
        <v>396.8</v>
      </c>
      <c r="E974" s="41">
        <v>1751</v>
      </c>
      <c r="F974" s="36">
        <v>126.32</v>
      </c>
      <c r="G974" s="39">
        <v>157.26</v>
      </c>
      <c r="H974" s="45">
        <v>166.52</v>
      </c>
      <c r="I974" s="36">
        <v>152.06</v>
      </c>
      <c r="J974" s="36">
        <v>61.69</v>
      </c>
      <c r="K974" s="46">
        <v>148.44999999999999</v>
      </c>
      <c r="L974" s="36">
        <v>103.32</v>
      </c>
      <c r="M974" s="47">
        <v>60.24</v>
      </c>
      <c r="N974" s="33">
        <v>671.5</v>
      </c>
      <c r="O974" s="47">
        <v>28.56</v>
      </c>
      <c r="P974" s="33">
        <v>105.5</v>
      </c>
      <c r="Q974" s="47">
        <v>54.65</v>
      </c>
      <c r="R974" s="33">
        <v>11.68</v>
      </c>
      <c r="S974" s="33">
        <v>139</v>
      </c>
      <c r="T974" s="33">
        <v>55.04</v>
      </c>
      <c r="U974" s="33">
        <v>14.73</v>
      </c>
      <c r="V974" s="56">
        <v>22.6</v>
      </c>
      <c r="W974" s="38">
        <v>22.6</v>
      </c>
      <c r="X974" s="36">
        <v>11.01</v>
      </c>
      <c r="Y974" s="41">
        <v>37.049999999999997</v>
      </c>
      <c r="Z974" s="45">
        <v>87.6</v>
      </c>
      <c r="AA974" s="39">
        <v>427.95</v>
      </c>
      <c r="AB974" s="36">
        <v>160.30000000000001</v>
      </c>
      <c r="AC974" s="37">
        <v>18.93</v>
      </c>
      <c r="AD974" s="41">
        <v>29.48</v>
      </c>
      <c r="AE974" s="39">
        <v>170.05</v>
      </c>
      <c r="AG974" s="86">
        <v>2023</v>
      </c>
      <c r="AH974" s="86"/>
      <c r="AI974" s="87">
        <f t="shared" si="214"/>
        <v>251.75333333333333</v>
      </c>
      <c r="AJ974" s="88">
        <f t="shared" si="215"/>
        <v>428.79833333333335</v>
      </c>
      <c r="AK974" s="89">
        <f t="shared" si="216"/>
        <v>273.39357142857142</v>
      </c>
      <c r="AL974" s="90">
        <f t="shared" si="217"/>
        <v>202.68931034482756</v>
      </c>
      <c r="AN974" s="86">
        <v>2023</v>
      </c>
      <c r="AO974" s="91">
        <f t="shared" si="210"/>
        <v>-1.6630034690040405E-2</v>
      </c>
      <c r="AP974" s="92">
        <f t="shared" si="211"/>
        <v>-1.4653352974786055E-2</v>
      </c>
      <c r="AQ974" s="93">
        <f t="shared" si="212"/>
        <v>-1.2966654561320396E-2</v>
      </c>
      <c r="AR974" s="94">
        <f t="shared" si="213"/>
        <v>-1.2048336250997273E-2</v>
      </c>
      <c r="AS974" s="7">
        <f t="shared" si="218"/>
        <v>2.4745727760270854E-3</v>
      </c>
      <c r="AU974" s="86">
        <v>2023</v>
      </c>
      <c r="AV974" s="91">
        <f t="shared" si="219"/>
        <v>-5.3206901093111976E-3</v>
      </c>
      <c r="AW974" s="92">
        <f t="shared" si="220"/>
        <v>-1.1704555057888791E-2</v>
      </c>
      <c r="AX974" s="93">
        <f t="shared" si="221"/>
        <v>-1.9004731319489678E-2</v>
      </c>
      <c r="AY974" s="94">
        <f t="shared" si="222"/>
        <v>-1.6644137663363166E-2</v>
      </c>
      <c r="AZ974" s="7">
        <f t="shared" si="223"/>
        <v>-7.2264023384184777E-4</v>
      </c>
    </row>
    <row r="975" spans="1:52" x14ac:dyDescent="0.25">
      <c r="A975" s="7">
        <v>973</v>
      </c>
      <c r="B975" s="82">
        <v>7097.53</v>
      </c>
      <c r="C975" s="43">
        <v>675</v>
      </c>
      <c r="D975" s="35">
        <v>393.2</v>
      </c>
      <c r="E975" s="41">
        <v>1725.8</v>
      </c>
      <c r="F975" s="36">
        <v>125.76</v>
      </c>
      <c r="G975" s="39">
        <v>156.30000000000001</v>
      </c>
      <c r="H975" s="45">
        <v>166.44</v>
      </c>
      <c r="I975" s="36">
        <v>152.16</v>
      </c>
      <c r="J975" s="36">
        <v>62.17</v>
      </c>
      <c r="K975" s="46">
        <v>148.71</v>
      </c>
      <c r="L975" s="36">
        <v>103.98</v>
      </c>
      <c r="M975" s="47">
        <v>59.44</v>
      </c>
      <c r="N975" s="33">
        <v>652</v>
      </c>
      <c r="O975" s="47">
        <v>28.36</v>
      </c>
      <c r="P975" s="33">
        <v>104.78</v>
      </c>
      <c r="Q975" s="47">
        <v>54.19</v>
      </c>
      <c r="R975" s="33">
        <v>11.68</v>
      </c>
      <c r="S975" s="33">
        <v>142.80000000000001</v>
      </c>
      <c r="T975" s="33">
        <v>54.5</v>
      </c>
      <c r="U975" s="33">
        <v>14.68</v>
      </c>
      <c r="V975" s="56">
        <v>22.47</v>
      </c>
      <c r="W975" s="38">
        <v>22.47</v>
      </c>
      <c r="X975" s="36">
        <v>10.94</v>
      </c>
      <c r="Y975" s="41">
        <v>36.94</v>
      </c>
      <c r="Z975" s="45">
        <v>88.18</v>
      </c>
      <c r="AA975" s="39">
        <v>416.8</v>
      </c>
      <c r="AB975" s="36">
        <v>159.25</v>
      </c>
      <c r="AC975" s="37">
        <v>18.920000000000002</v>
      </c>
      <c r="AD975" s="41">
        <v>29.65</v>
      </c>
      <c r="AE975" s="39">
        <v>169.6</v>
      </c>
      <c r="AG975" s="86">
        <v>2023</v>
      </c>
      <c r="AH975" s="86"/>
      <c r="AI975" s="87">
        <f t="shared" si="214"/>
        <v>247.56666666666669</v>
      </c>
      <c r="AJ975" s="88">
        <f t="shared" si="215"/>
        <v>422.51500000000004</v>
      </c>
      <c r="AK975" s="89">
        <f t="shared" si="216"/>
        <v>269.84857142857146</v>
      </c>
      <c r="AL975" s="90">
        <f t="shared" si="217"/>
        <v>200.24724137931034</v>
      </c>
      <c r="AN975" s="86">
        <v>2023</v>
      </c>
      <c r="AO975" s="91">
        <f t="shared" si="210"/>
        <v>-2.2997172478793567E-2</v>
      </c>
      <c r="AP975" s="92">
        <f t="shared" si="211"/>
        <v>-1.527756411015003E-2</v>
      </c>
      <c r="AQ975" s="93">
        <f t="shared" si="212"/>
        <v>-1.6689254290766477E-2</v>
      </c>
      <c r="AR975" s="94">
        <f t="shared" si="213"/>
        <v>-1.6293650779984181E-2</v>
      </c>
      <c r="AS975" s="7">
        <f t="shared" si="218"/>
        <v>-1.4096453273180978E-2</v>
      </c>
      <c r="AU975" s="86">
        <v>2023</v>
      </c>
      <c r="AV975" s="91">
        <f t="shared" si="219"/>
        <v>-1.6630034690040405E-2</v>
      </c>
      <c r="AW975" s="92">
        <f t="shared" si="220"/>
        <v>-1.4653352974786055E-2</v>
      </c>
      <c r="AX975" s="93">
        <f t="shared" si="221"/>
        <v>-1.2966654561320396E-2</v>
      </c>
      <c r="AY975" s="94">
        <f t="shared" si="222"/>
        <v>-1.2048336250997273E-2</v>
      </c>
      <c r="AZ975" s="7">
        <f t="shared" si="223"/>
        <v>2.4745727760270854E-3</v>
      </c>
    </row>
    <row r="976" spans="1:52" x14ac:dyDescent="0.25">
      <c r="A976" s="7">
        <v>974</v>
      </c>
      <c r="B976" s="82">
        <v>6997.48</v>
      </c>
      <c r="C976" s="43">
        <v>660.6</v>
      </c>
      <c r="D976" s="35">
        <v>384.65</v>
      </c>
      <c r="E976" s="41">
        <v>1705.8</v>
      </c>
      <c r="F976" s="36">
        <v>121.96</v>
      </c>
      <c r="G976" s="39">
        <v>153.12</v>
      </c>
      <c r="H976" s="45">
        <v>164.1</v>
      </c>
      <c r="I976" s="36">
        <v>149.08000000000001</v>
      </c>
      <c r="J976" s="36">
        <v>63.17</v>
      </c>
      <c r="K976" s="46">
        <v>146.69</v>
      </c>
      <c r="L976" s="36">
        <v>103.38</v>
      </c>
      <c r="M976" s="47">
        <v>57.64</v>
      </c>
      <c r="N976" s="33">
        <v>640</v>
      </c>
      <c r="O976" s="47">
        <v>28.01</v>
      </c>
      <c r="P976" s="33">
        <v>102.92</v>
      </c>
      <c r="Q976" s="47">
        <v>54</v>
      </c>
      <c r="R976" s="33">
        <v>11.4</v>
      </c>
      <c r="S976" s="33">
        <v>144.4</v>
      </c>
      <c r="T976" s="33">
        <v>53.21</v>
      </c>
      <c r="U976" s="33">
        <v>14.78</v>
      </c>
      <c r="V976" s="56">
        <v>21.81</v>
      </c>
      <c r="W976" s="38">
        <v>21.81</v>
      </c>
      <c r="X976" s="36">
        <v>11.04</v>
      </c>
      <c r="Y976" s="41">
        <v>35.909999999999997</v>
      </c>
      <c r="Z976" s="45">
        <v>85.62</v>
      </c>
      <c r="AA976" s="39">
        <v>406.8</v>
      </c>
      <c r="AB976" s="36">
        <v>157.1</v>
      </c>
      <c r="AC976" s="37">
        <v>18.82</v>
      </c>
      <c r="AD976" s="41">
        <v>29.03</v>
      </c>
      <c r="AE976" s="39">
        <v>165.7</v>
      </c>
      <c r="AG976" s="86">
        <v>2023</v>
      </c>
      <c r="AH976" s="86"/>
      <c r="AI976" s="87">
        <f t="shared" si="214"/>
        <v>241.87333333333336</v>
      </c>
      <c r="AJ976" s="88">
        <f t="shared" si="215"/>
        <v>416.06</v>
      </c>
      <c r="AK976" s="89">
        <f t="shared" si="216"/>
        <v>265.34499999999997</v>
      </c>
      <c r="AL976" s="90">
        <f t="shared" si="217"/>
        <v>196.98448275862066</v>
      </c>
      <c r="AN976" s="86">
        <v>2023</v>
      </c>
      <c r="AO976" s="91">
        <f t="shared" si="210"/>
        <v>3.707174554174162E-3</v>
      </c>
      <c r="AP976" s="92">
        <f t="shared" si="211"/>
        <v>3.765482542581307E-4</v>
      </c>
      <c r="AQ976" s="93">
        <f t="shared" si="212"/>
        <v>2.3527321573263015E-3</v>
      </c>
      <c r="AR976" s="94">
        <f t="shared" si="213"/>
        <v>3.229731030800619E-3</v>
      </c>
      <c r="AS976" s="7">
        <f t="shared" si="218"/>
        <v>-4.9246300096604965E-3</v>
      </c>
      <c r="AU976" s="86">
        <v>2023</v>
      </c>
      <c r="AV976" s="91">
        <f t="shared" si="219"/>
        <v>-2.2997172478793567E-2</v>
      </c>
      <c r="AW976" s="92">
        <f t="shared" si="220"/>
        <v>-1.527756411015003E-2</v>
      </c>
      <c r="AX976" s="93">
        <f t="shared" si="221"/>
        <v>-1.6689254290766477E-2</v>
      </c>
      <c r="AY976" s="94">
        <f t="shared" si="222"/>
        <v>-1.6293650779984181E-2</v>
      </c>
      <c r="AZ976" s="7">
        <f t="shared" si="223"/>
        <v>-1.4096453273180978E-2</v>
      </c>
    </row>
    <row r="977" spans="1:52" x14ac:dyDescent="0.25">
      <c r="A977" s="7">
        <v>975</v>
      </c>
      <c r="B977" s="82">
        <v>6963.02</v>
      </c>
      <c r="C977" s="43">
        <v>667.1</v>
      </c>
      <c r="D977" s="35">
        <v>386.75</v>
      </c>
      <c r="E977" s="41">
        <v>1703.8</v>
      </c>
      <c r="F977" s="36">
        <v>122.94</v>
      </c>
      <c r="G977" s="39">
        <v>152.16</v>
      </c>
      <c r="H977" s="45">
        <v>165.62</v>
      </c>
      <c r="I977" s="36">
        <v>150.46</v>
      </c>
      <c r="J977" s="36">
        <v>63.06</v>
      </c>
      <c r="K977" s="46">
        <v>146</v>
      </c>
      <c r="L977" s="36">
        <v>103.88</v>
      </c>
      <c r="M977" s="47">
        <v>57.83</v>
      </c>
      <c r="N977" s="33">
        <v>644</v>
      </c>
      <c r="O977" s="47">
        <v>28.02</v>
      </c>
      <c r="P977" s="33">
        <v>102.38</v>
      </c>
      <c r="Q977" s="47">
        <v>54.13</v>
      </c>
      <c r="R977" s="33">
        <v>11.54</v>
      </c>
      <c r="S977" s="33">
        <v>143.19999999999999</v>
      </c>
      <c r="T977" s="33">
        <v>53.64</v>
      </c>
      <c r="U977" s="33">
        <v>14.81</v>
      </c>
      <c r="V977" s="56">
        <v>21.95</v>
      </c>
      <c r="W977" s="38">
        <v>21.95</v>
      </c>
      <c r="X977" s="36">
        <v>10.93</v>
      </c>
      <c r="Y977" s="41">
        <v>35.840000000000003</v>
      </c>
      <c r="Z977" s="45">
        <v>85.62</v>
      </c>
      <c r="AA977" s="39">
        <v>410</v>
      </c>
      <c r="AB977" s="36">
        <v>159.19999999999999</v>
      </c>
      <c r="AC977" s="37">
        <v>18.690000000000001</v>
      </c>
      <c r="AD977" s="41">
        <v>29.35</v>
      </c>
      <c r="AE977" s="39">
        <v>166.15</v>
      </c>
      <c r="AG977" s="86">
        <v>2023</v>
      </c>
      <c r="AH977" s="86"/>
      <c r="AI977" s="87">
        <f t="shared" si="214"/>
        <v>242.76999999999998</v>
      </c>
      <c r="AJ977" s="88">
        <f t="shared" si="215"/>
        <v>416.21666666666664</v>
      </c>
      <c r="AK977" s="89">
        <f t="shared" si="216"/>
        <v>265.96928571428572</v>
      </c>
      <c r="AL977" s="90">
        <f t="shared" si="217"/>
        <v>197.62068965517238</v>
      </c>
      <c r="AN977" s="86">
        <v>2023</v>
      </c>
      <c r="AO977" s="91">
        <f t="shared" si="210"/>
        <v>-3.2403784102921834E-3</v>
      </c>
      <c r="AP977" s="92">
        <f t="shared" si="211"/>
        <v>-7.1116806150640843E-3</v>
      </c>
      <c r="AQ977" s="93">
        <f t="shared" si="212"/>
        <v>-4.9844638344385015E-3</v>
      </c>
      <c r="AR977" s="94">
        <f t="shared" si="213"/>
        <v>-2.0293142558016949E-3</v>
      </c>
      <c r="AS977" s="7">
        <f t="shared" si="218"/>
        <v>8.6887586133592497E-4</v>
      </c>
      <c r="AU977" s="86">
        <v>2023</v>
      </c>
      <c r="AV977" s="91">
        <f t="shared" si="219"/>
        <v>3.707174554174162E-3</v>
      </c>
      <c r="AW977" s="92">
        <f t="shared" si="220"/>
        <v>3.765482542581307E-4</v>
      </c>
      <c r="AX977" s="93">
        <f t="shared" si="221"/>
        <v>2.3527321573263015E-3</v>
      </c>
      <c r="AY977" s="94">
        <f t="shared" si="222"/>
        <v>3.229731030800619E-3</v>
      </c>
      <c r="AZ977" s="7">
        <f t="shared" si="223"/>
        <v>-4.9246300096604965E-3</v>
      </c>
    </row>
    <row r="978" spans="1:52" x14ac:dyDescent="0.25">
      <c r="A978" s="7">
        <v>976</v>
      </c>
      <c r="B978" s="82">
        <v>6969.07</v>
      </c>
      <c r="C978" s="43">
        <v>668.4</v>
      </c>
      <c r="D978" s="35">
        <v>387.4</v>
      </c>
      <c r="E978" s="41">
        <v>1689</v>
      </c>
      <c r="F978" s="36">
        <v>127.3</v>
      </c>
      <c r="G978" s="39">
        <v>151.9</v>
      </c>
      <c r="H978" s="45">
        <v>164.44</v>
      </c>
      <c r="I978" s="36">
        <v>151.96</v>
      </c>
      <c r="J978" s="36">
        <v>63.18</v>
      </c>
      <c r="K978" s="46">
        <v>144.85</v>
      </c>
      <c r="L978" s="36">
        <v>102.94</v>
      </c>
      <c r="M978" s="47">
        <v>57.68</v>
      </c>
      <c r="N978" s="33">
        <v>645</v>
      </c>
      <c r="O978" s="47">
        <v>28.28</v>
      </c>
      <c r="P978" s="33">
        <v>102.76</v>
      </c>
      <c r="Q978" s="47">
        <v>54.44</v>
      </c>
      <c r="R978" s="33">
        <v>11.54</v>
      </c>
      <c r="S978" s="33">
        <v>142.25</v>
      </c>
      <c r="T978" s="33">
        <v>53.37</v>
      </c>
      <c r="U978" s="33">
        <v>14.89</v>
      </c>
      <c r="V978" s="56">
        <v>21.8</v>
      </c>
      <c r="W978" s="38">
        <v>21.8</v>
      </c>
      <c r="X978" s="36">
        <v>10.94</v>
      </c>
      <c r="Y978" s="41">
        <v>35.409999999999997</v>
      </c>
      <c r="Z978" s="45">
        <v>85.58</v>
      </c>
      <c r="AA978" s="39">
        <v>409.5</v>
      </c>
      <c r="AB978" s="36">
        <v>160.15</v>
      </c>
      <c r="AC978" s="37">
        <v>18.88</v>
      </c>
      <c r="AD978" s="41">
        <v>29.18</v>
      </c>
      <c r="AE978" s="39">
        <v>164.55</v>
      </c>
      <c r="AG978" s="86">
        <v>2023</v>
      </c>
      <c r="AH978" s="86"/>
      <c r="AI978" s="87">
        <f t="shared" si="214"/>
        <v>241.98333333333335</v>
      </c>
      <c r="AJ978" s="88">
        <f t="shared" si="215"/>
        <v>413.25666666666672</v>
      </c>
      <c r="AK978" s="89">
        <f t="shared" si="216"/>
        <v>264.64357142857142</v>
      </c>
      <c r="AL978" s="90">
        <f t="shared" si="217"/>
        <v>197.21965517241378</v>
      </c>
      <c r="AN978" s="86">
        <v>2023</v>
      </c>
      <c r="AO978" s="91">
        <f t="shared" si="210"/>
        <v>-7.0252772229494262E-3</v>
      </c>
      <c r="AP978" s="92">
        <f t="shared" si="211"/>
        <v>-3.4724182711310782E-3</v>
      </c>
      <c r="AQ978" s="93">
        <f t="shared" si="212"/>
        <v>-3.8002596484220741E-3</v>
      </c>
      <c r="AR978" s="94">
        <f t="shared" si="213"/>
        <v>-6.2262102294480927E-3</v>
      </c>
      <c r="AS978" s="7">
        <f t="shared" si="218"/>
        <v>-2.1480627974750357E-3</v>
      </c>
      <c r="AU978" s="86">
        <v>2023</v>
      </c>
      <c r="AV978" s="91">
        <f t="shared" si="219"/>
        <v>-3.2403784102921834E-3</v>
      </c>
      <c r="AW978" s="92">
        <f t="shared" si="220"/>
        <v>-7.1116806150640843E-3</v>
      </c>
      <c r="AX978" s="93">
        <f t="shared" si="221"/>
        <v>-4.9844638344385015E-3</v>
      </c>
      <c r="AY978" s="94">
        <f t="shared" si="222"/>
        <v>-2.0293142558016949E-3</v>
      </c>
      <c r="AZ978" s="7">
        <f t="shared" si="223"/>
        <v>8.6887586133592497E-4</v>
      </c>
    </row>
    <row r="979" spans="1:52" x14ac:dyDescent="0.25">
      <c r="A979" s="7">
        <v>977</v>
      </c>
      <c r="B979" s="82">
        <v>6954.1</v>
      </c>
      <c r="C979" s="43">
        <v>667.7</v>
      </c>
      <c r="D979" s="35">
        <v>383.1</v>
      </c>
      <c r="E979" s="41">
        <v>1686</v>
      </c>
      <c r="F979" s="36">
        <v>124.72</v>
      </c>
      <c r="G979" s="39">
        <v>147.1</v>
      </c>
      <c r="H979" s="45">
        <v>163.62</v>
      </c>
      <c r="I979" s="36">
        <v>149.6</v>
      </c>
      <c r="J979" s="36">
        <v>63.78</v>
      </c>
      <c r="K979" s="46">
        <v>143.02000000000001</v>
      </c>
      <c r="L979" s="36">
        <v>101.36</v>
      </c>
      <c r="M979" s="47">
        <v>57.31</v>
      </c>
      <c r="N979" s="33">
        <v>640.5</v>
      </c>
      <c r="O979" s="47">
        <v>28.16</v>
      </c>
      <c r="P979" s="33">
        <v>100.82</v>
      </c>
      <c r="Q979" s="47">
        <v>54.58</v>
      </c>
      <c r="R979" s="33">
        <v>11.44</v>
      </c>
      <c r="S979" s="33">
        <v>141.55000000000001</v>
      </c>
      <c r="T979" s="33">
        <v>51.23</v>
      </c>
      <c r="U979" s="33">
        <v>14.72</v>
      </c>
      <c r="V979" s="56">
        <v>21.63</v>
      </c>
      <c r="W979" s="38">
        <v>21.63</v>
      </c>
      <c r="X979" s="36">
        <v>11</v>
      </c>
      <c r="Y979" s="41">
        <v>35.31</v>
      </c>
      <c r="Z979" s="45">
        <v>83.98</v>
      </c>
      <c r="AA979" s="39">
        <v>409.45</v>
      </c>
      <c r="AB979" s="36">
        <v>158.6</v>
      </c>
      <c r="AC979" s="37">
        <v>18.78</v>
      </c>
      <c r="AD979" s="41">
        <v>28.77</v>
      </c>
      <c r="AE979" s="39">
        <v>164.3</v>
      </c>
      <c r="AG979" s="86">
        <v>2023</v>
      </c>
      <c r="AH979" s="86"/>
      <c r="AI979" s="87">
        <f t="shared" si="214"/>
        <v>240.2833333333333</v>
      </c>
      <c r="AJ979" s="88">
        <f t="shared" si="215"/>
        <v>411.82166666666666</v>
      </c>
      <c r="AK979" s="89">
        <f t="shared" si="216"/>
        <v>263.63785714285711</v>
      </c>
      <c r="AL979" s="90">
        <f t="shared" si="217"/>
        <v>195.99172413793107</v>
      </c>
      <c r="AN979" s="86">
        <v>2023</v>
      </c>
      <c r="AO979" s="91">
        <f t="shared" si="210"/>
        <v>-8.3235069709295192E-5</v>
      </c>
      <c r="AP979" s="92">
        <f t="shared" si="211"/>
        <v>-2.7681884958294725E-3</v>
      </c>
      <c r="AQ979" s="93">
        <f t="shared" si="212"/>
        <v>-2.2081155697886382E-3</v>
      </c>
      <c r="AR979" s="94">
        <f t="shared" si="213"/>
        <v>-1.0257294467045563E-3</v>
      </c>
      <c r="AS979" s="7">
        <f t="shared" si="218"/>
        <v>-1.1263858730820656E-2</v>
      </c>
      <c r="AU979" s="86">
        <v>2023</v>
      </c>
      <c r="AV979" s="91">
        <f t="shared" si="219"/>
        <v>-7.0252772229494262E-3</v>
      </c>
      <c r="AW979" s="92">
        <f t="shared" si="220"/>
        <v>-3.4724182711310782E-3</v>
      </c>
      <c r="AX979" s="93">
        <f t="shared" si="221"/>
        <v>-3.8002596484220741E-3</v>
      </c>
      <c r="AY979" s="94">
        <f t="shared" si="222"/>
        <v>-6.2262102294480927E-3</v>
      </c>
      <c r="AZ979" s="7">
        <f t="shared" si="223"/>
        <v>-2.1480627974750357E-3</v>
      </c>
    </row>
    <row r="980" spans="1:52" x14ac:dyDescent="0.25">
      <c r="A980" s="7">
        <v>978</v>
      </c>
      <c r="B980" s="82">
        <v>6875.77</v>
      </c>
      <c r="C980" s="43">
        <v>670.6</v>
      </c>
      <c r="D980" s="35">
        <v>386.2</v>
      </c>
      <c r="E980" s="41">
        <v>1680</v>
      </c>
      <c r="F980" s="36">
        <v>123.9</v>
      </c>
      <c r="G980" s="39">
        <v>145.74</v>
      </c>
      <c r="H980" s="45">
        <v>162.13999999999999</v>
      </c>
      <c r="I980" s="36">
        <v>148.46</v>
      </c>
      <c r="J980" s="36">
        <v>63.33</v>
      </c>
      <c r="K980" s="46">
        <v>142.76</v>
      </c>
      <c r="L980" s="36">
        <v>98.81</v>
      </c>
      <c r="M980" s="47">
        <v>56.71</v>
      </c>
      <c r="N980" s="33">
        <v>642.5</v>
      </c>
      <c r="O980" s="47">
        <v>27.88</v>
      </c>
      <c r="P980" s="33">
        <v>100.6</v>
      </c>
      <c r="Q980" s="47">
        <v>54.08</v>
      </c>
      <c r="R980" s="33">
        <v>11.38</v>
      </c>
      <c r="S980" s="33">
        <v>138.30000000000001</v>
      </c>
      <c r="T980" s="33">
        <v>50.24</v>
      </c>
      <c r="U980" s="33">
        <v>14.87</v>
      </c>
      <c r="V980" s="56">
        <v>21.4</v>
      </c>
      <c r="W980" s="38">
        <v>21.4</v>
      </c>
      <c r="X980" s="36">
        <v>10.91</v>
      </c>
      <c r="Y980" s="41">
        <v>34.85</v>
      </c>
      <c r="Z980" s="45">
        <v>83.12</v>
      </c>
      <c r="AA980" s="39">
        <v>410.65</v>
      </c>
      <c r="AB980" s="36">
        <v>166.15</v>
      </c>
      <c r="AC980" s="37">
        <v>18.100000000000001</v>
      </c>
      <c r="AD980" s="41">
        <v>28.45</v>
      </c>
      <c r="AE980" s="39">
        <v>164.4</v>
      </c>
      <c r="AG980" s="86">
        <v>2023</v>
      </c>
      <c r="AH980" s="86"/>
      <c r="AI980" s="87">
        <f t="shared" si="214"/>
        <v>240.26333333333332</v>
      </c>
      <c r="AJ980" s="88">
        <f t="shared" si="215"/>
        <v>410.68166666666667</v>
      </c>
      <c r="AK980" s="89">
        <f t="shared" si="216"/>
        <v>263.05571428571426</v>
      </c>
      <c r="AL980" s="90">
        <f t="shared" si="217"/>
        <v>195.7906896551724</v>
      </c>
      <c r="AN980" s="86">
        <v>2023</v>
      </c>
      <c r="AO980" s="91">
        <f t="shared" si="210"/>
        <v>-1.8521344635746725E-2</v>
      </c>
      <c r="AP980" s="92">
        <f t="shared" si="211"/>
        <v>-1.6521312127397866E-2</v>
      </c>
      <c r="AQ980" s="93">
        <f t="shared" si="212"/>
        <v>-1.4915362850889681E-2</v>
      </c>
      <c r="AR980" s="94">
        <f t="shared" si="213"/>
        <v>-1.4295702835364325E-2</v>
      </c>
      <c r="AS980" s="7">
        <f t="shared" si="218"/>
        <v>-8.6681200796420409E-3</v>
      </c>
      <c r="AU980" s="86">
        <v>2023</v>
      </c>
      <c r="AV980" s="91">
        <f t="shared" si="219"/>
        <v>-8.3235069709295192E-5</v>
      </c>
      <c r="AW980" s="92">
        <f t="shared" si="220"/>
        <v>-2.7681884958294725E-3</v>
      </c>
      <c r="AX980" s="93">
        <f t="shared" si="221"/>
        <v>-2.2081155697886382E-3</v>
      </c>
      <c r="AY980" s="94">
        <f t="shared" si="222"/>
        <v>-1.0257294467045563E-3</v>
      </c>
      <c r="AZ980" s="7">
        <f t="shared" si="223"/>
        <v>-1.1263858730820656E-2</v>
      </c>
    </row>
    <row r="981" spans="1:52" x14ac:dyDescent="0.25">
      <c r="A981" s="7">
        <v>979</v>
      </c>
      <c r="B981" s="82">
        <v>6816.17</v>
      </c>
      <c r="C981" s="43">
        <v>664</v>
      </c>
      <c r="D981" s="35">
        <v>380.25</v>
      </c>
      <c r="E981" s="41">
        <v>1654.2</v>
      </c>
      <c r="F981" s="36">
        <v>121.26</v>
      </c>
      <c r="G981" s="39">
        <v>141.44</v>
      </c>
      <c r="H981" s="45">
        <v>163.06</v>
      </c>
      <c r="I981" s="36">
        <v>144.94</v>
      </c>
      <c r="J981" s="36">
        <v>62.57</v>
      </c>
      <c r="K981" s="46">
        <v>138.75</v>
      </c>
      <c r="L981" s="36">
        <v>98.83</v>
      </c>
      <c r="M981" s="47">
        <v>55.56</v>
      </c>
      <c r="N981" s="33">
        <v>632.5</v>
      </c>
      <c r="O981" s="47">
        <v>27.16</v>
      </c>
      <c r="P981" s="33">
        <v>99.62</v>
      </c>
      <c r="Q981" s="47">
        <v>54.1</v>
      </c>
      <c r="R981" s="33">
        <v>11.22</v>
      </c>
      <c r="S981" s="33">
        <v>137.85</v>
      </c>
      <c r="T981" s="33">
        <v>49.76</v>
      </c>
      <c r="U981" s="33">
        <v>14.69</v>
      </c>
      <c r="V981" s="56">
        <v>20.98</v>
      </c>
      <c r="W981" s="38">
        <v>20.98</v>
      </c>
      <c r="X981" s="36">
        <v>10.84</v>
      </c>
      <c r="Y981" s="41">
        <v>33.96</v>
      </c>
      <c r="Z981" s="45">
        <v>80.86</v>
      </c>
      <c r="AA981" s="39">
        <v>402.8</v>
      </c>
      <c r="AB981" s="36">
        <v>165.95</v>
      </c>
      <c r="AC981" s="37">
        <v>17.649999999999999</v>
      </c>
      <c r="AD981" s="41">
        <v>27.78</v>
      </c>
      <c r="AE981" s="39">
        <v>163.19999999999999</v>
      </c>
      <c r="AG981" s="86">
        <v>2023</v>
      </c>
      <c r="AH981" s="86"/>
      <c r="AI981" s="87">
        <f t="shared" si="214"/>
        <v>235.81333333333336</v>
      </c>
      <c r="AJ981" s="88">
        <f t="shared" si="215"/>
        <v>403.8966666666667</v>
      </c>
      <c r="AK981" s="89">
        <f t="shared" si="216"/>
        <v>259.13214285714287</v>
      </c>
      <c r="AL981" s="90">
        <f t="shared" si="217"/>
        <v>192.99172413793102</v>
      </c>
      <c r="AN981" s="86">
        <v>2023</v>
      </c>
      <c r="AO981" s="91">
        <f t="shared" si="210"/>
        <v>2.9401786723961022E-3</v>
      </c>
      <c r="AP981" s="92">
        <f t="shared" si="211"/>
        <v>1.2074045341630139E-2</v>
      </c>
      <c r="AQ981" s="93">
        <f t="shared" si="212"/>
        <v>1.0595807434155325E-2</v>
      </c>
      <c r="AR981" s="94">
        <f t="shared" si="213"/>
        <v>9.5358743272895858E-3</v>
      </c>
      <c r="AS981" s="7">
        <f t="shared" si="218"/>
        <v>-6.213166631700847E-3</v>
      </c>
      <c r="AU981" s="86">
        <v>2023</v>
      </c>
      <c r="AV981" s="91">
        <f t="shared" si="219"/>
        <v>-1.8521344635746725E-2</v>
      </c>
      <c r="AW981" s="92">
        <f t="shared" si="220"/>
        <v>-1.6521312127397866E-2</v>
      </c>
      <c r="AX981" s="93">
        <f t="shared" si="221"/>
        <v>-1.4915362850889681E-2</v>
      </c>
      <c r="AY981" s="94">
        <f t="shared" si="222"/>
        <v>-1.4295702835364325E-2</v>
      </c>
      <c r="AZ981" s="7">
        <f t="shared" si="223"/>
        <v>-8.6681200796420409E-3</v>
      </c>
    </row>
    <row r="982" spans="1:52" x14ac:dyDescent="0.25">
      <c r="A982" s="7">
        <v>980</v>
      </c>
      <c r="B982" s="82">
        <v>6773.82</v>
      </c>
      <c r="C982" s="43">
        <v>669.4</v>
      </c>
      <c r="D982" s="35">
        <v>386.85</v>
      </c>
      <c r="E982" s="41">
        <v>1681.2</v>
      </c>
      <c r="F982" s="36">
        <v>122.5</v>
      </c>
      <c r="G982" s="39">
        <v>141.91999999999999</v>
      </c>
      <c r="H982" s="45">
        <v>165.5</v>
      </c>
      <c r="I982" s="36">
        <v>146.66</v>
      </c>
      <c r="J982" s="36">
        <v>62.3</v>
      </c>
      <c r="K982" s="46">
        <v>139.02000000000001</v>
      </c>
      <c r="L982" s="36">
        <v>98.31</v>
      </c>
      <c r="M982" s="47">
        <v>56.13</v>
      </c>
      <c r="N982" s="33">
        <v>635</v>
      </c>
      <c r="O982" s="47">
        <v>27.25</v>
      </c>
      <c r="P982" s="33">
        <v>99.9</v>
      </c>
      <c r="Q982" s="47">
        <v>53.9</v>
      </c>
      <c r="R982" s="33">
        <v>11.32</v>
      </c>
      <c r="S982" s="33">
        <v>139.30000000000001</v>
      </c>
      <c r="T982" s="33">
        <v>50.17</v>
      </c>
      <c r="U982" s="33">
        <v>14.5</v>
      </c>
      <c r="V982" s="56">
        <v>21.05</v>
      </c>
      <c r="W982" s="38">
        <v>21.05</v>
      </c>
      <c r="X982" s="36">
        <v>10.76</v>
      </c>
      <c r="Y982" s="41">
        <v>34.07</v>
      </c>
      <c r="Z982" s="45">
        <v>81.400000000000006</v>
      </c>
      <c r="AA982" s="39">
        <v>403.5</v>
      </c>
      <c r="AB982" s="36">
        <v>167.2</v>
      </c>
      <c r="AC982" s="37">
        <v>18.02</v>
      </c>
      <c r="AD982" s="41">
        <v>27.85</v>
      </c>
      <c r="AE982" s="39">
        <v>164.1</v>
      </c>
      <c r="AG982" s="86">
        <v>2023</v>
      </c>
      <c r="AH982" s="86"/>
      <c r="AI982" s="87">
        <f t="shared" si="214"/>
        <v>236.50666666666666</v>
      </c>
      <c r="AJ982" s="88">
        <f t="shared" si="215"/>
        <v>408.77333333333331</v>
      </c>
      <c r="AK982" s="89">
        <f t="shared" si="216"/>
        <v>261.87785714285718</v>
      </c>
      <c r="AL982" s="90">
        <f t="shared" si="217"/>
        <v>194.83206896551727</v>
      </c>
      <c r="AN982" s="86">
        <v>2023</v>
      </c>
      <c r="AO982" s="91">
        <f t="shared" si="210"/>
        <v>3.5939790280752944E-3</v>
      </c>
      <c r="AP982" s="92">
        <f t="shared" si="211"/>
        <v>2.0382118859677695E-2</v>
      </c>
      <c r="AQ982" s="93">
        <f t="shared" si="212"/>
        <v>1.7358146791442836E-2</v>
      </c>
      <c r="AR982" s="94">
        <f t="shared" si="213"/>
        <v>1.7565967508711949E-2</v>
      </c>
      <c r="AS982" s="7">
        <f t="shared" si="218"/>
        <v>8.8709177391782107E-3</v>
      </c>
      <c r="AU982" s="86">
        <v>2023</v>
      </c>
      <c r="AV982" s="91">
        <f t="shared" si="219"/>
        <v>2.9401786723961022E-3</v>
      </c>
      <c r="AW982" s="92">
        <f t="shared" si="220"/>
        <v>1.2074045341630139E-2</v>
      </c>
      <c r="AX982" s="93">
        <f t="shared" si="221"/>
        <v>1.0595807434155325E-2</v>
      </c>
      <c r="AY982" s="94">
        <f t="shared" si="222"/>
        <v>9.5358743272895858E-3</v>
      </c>
      <c r="AZ982" s="7">
        <f t="shared" si="223"/>
        <v>-6.213166631700847E-3</v>
      </c>
    </row>
    <row r="983" spans="1:52" x14ac:dyDescent="0.25">
      <c r="A983" s="7">
        <v>981</v>
      </c>
      <c r="B983" s="82">
        <v>6833.91</v>
      </c>
      <c r="C983" s="43">
        <v>681</v>
      </c>
      <c r="D983" s="35">
        <v>394.1</v>
      </c>
      <c r="E983" s="41">
        <v>1728</v>
      </c>
      <c r="F983" s="36">
        <v>125.16</v>
      </c>
      <c r="G983" s="39">
        <v>139.41999999999999</v>
      </c>
      <c r="H983" s="45">
        <v>167.44</v>
      </c>
      <c r="I983" s="36">
        <v>148.62</v>
      </c>
      <c r="J983" s="36">
        <v>62.03</v>
      </c>
      <c r="K983" s="46">
        <v>139.84</v>
      </c>
      <c r="L983" s="36">
        <v>98.94</v>
      </c>
      <c r="M983" s="47">
        <v>55.91</v>
      </c>
      <c r="N983" s="33">
        <v>652.5</v>
      </c>
      <c r="O983" s="47">
        <v>27.34</v>
      </c>
      <c r="P983" s="33">
        <v>101.08</v>
      </c>
      <c r="Q983" s="47">
        <v>54.26</v>
      </c>
      <c r="R983" s="33">
        <v>11.2</v>
      </c>
      <c r="S983" s="33">
        <v>141.6</v>
      </c>
      <c r="T983" s="33">
        <v>50.06</v>
      </c>
      <c r="U983" s="33">
        <v>14.73</v>
      </c>
      <c r="V983" s="56">
        <v>20.87</v>
      </c>
      <c r="W983" s="38">
        <v>20.87</v>
      </c>
      <c r="X983" s="36">
        <v>10.84</v>
      </c>
      <c r="Y983" s="41">
        <v>34.979999999999997</v>
      </c>
      <c r="Z983" s="45">
        <v>80.64</v>
      </c>
      <c r="AA983" s="39">
        <v>407.45</v>
      </c>
      <c r="AB983" s="36">
        <v>170</v>
      </c>
      <c r="AC983" s="37">
        <v>17.72</v>
      </c>
      <c r="AD983" s="41">
        <v>27.58</v>
      </c>
      <c r="AE983" s="39">
        <v>165.2</v>
      </c>
      <c r="AG983" s="86">
        <v>2023</v>
      </c>
      <c r="AH983" s="86"/>
      <c r="AI983" s="87">
        <f t="shared" si="214"/>
        <v>237.35666666666665</v>
      </c>
      <c r="AJ983" s="88">
        <f t="shared" si="215"/>
        <v>417.10499999999996</v>
      </c>
      <c r="AK983" s="89">
        <f t="shared" si="216"/>
        <v>266.42357142857139</v>
      </c>
      <c r="AL983" s="90">
        <f t="shared" si="217"/>
        <v>198.25448275862067</v>
      </c>
      <c r="AN983" s="86">
        <v>2023</v>
      </c>
      <c r="AO983" s="91">
        <f t="shared" si="210"/>
        <v>-1.9295855744519554E-2</v>
      </c>
      <c r="AP983" s="92">
        <f t="shared" si="211"/>
        <v>1.4844383708338956E-2</v>
      </c>
      <c r="AQ983" s="93">
        <f t="shared" si="212"/>
        <v>1.0882241757888685E-2</v>
      </c>
      <c r="AR983" s="94">
        <f t="shared" si="213"/>
        <v>7.425148450789531E-3</v>
      </c>
      <c r="AS983" s="7">
        <f t="shared" si="218"/>
        <v>1.8437468447785182E-3</v>
      </c>
      <c r="AU983" s="86">
        <v>2023</v>
      </c>
      <c r="AV983" s="91">
        <f t="shared" si="219"/>
        <v>3.5939790280752944E-3</v>
      </c>
      <c r="AW983" s="92">
        <f t="shared" si="220"/>
        <v>2.0382118859677695E-2</v>
      </c>
      <c r="AX983" s="93">
        <f t="shared" si="221"/>
        <v>1.7358146791442836E-2</v>
      </c>
      <c r="AY983" s="94">
        <f t="shared" si="222"/>
        <v>1.7565967508711949E-2</v>
      </c>
      <c r="AZ983" s="7">
        <f t="shared" si="223"/>
        <v>8.8709177391782107E-3</v>
      </c>
    </row>
    <row r="984" spans="1:52" x14ac:dyDescent="0.25">
      <c r="A984" s="7">
        <v>982</v>
      </c>
      <c r="B984" s="82">
        <v>6846.51</v>
      </c>
      <c r="C984" s="43">
        <v>679.1</v>
      </c>
      <c r="D984" s="35">
        <v>399.2</v>
      </c>
      <c r="E984" s="41">
        <v>1776.4</v>
      </c>
      <c r="F984" s="36">
        <v>125.04</v>
      </c>
      <c r="G984" s="39">
        <v>139.97999999999999</v>
      </c>
      <c r="H984" s="45">
        <v>168.58</v>
      </c>
      <c r="I984" s="36">
        <v>148.47999999999999</v>
      </c>
      <c r="J984" s="36">
        <v>62.2</v>
      </c>
      <c r="K984" s="46">
        <v>142.49</v>
      </c>
      <c r="L984" s="36">
        <v>101.02</v>
      </c>
      <c r="M984" s="47">
        <v>56.18</v>
      </c>
      <c r="N984" s="33">
        <v>647.5</v>
      </c>
      <c r="O984" s="47">
        <v>27.59</v>
      </c>
      <c r="P984" s="33">
        <v>100.76</v>
      </c>
      <c r="Q984" s="47">
        <v>54.87</v>
      </c>
      <c r="R984" s="33">
        <v>11.26</v>
      </c>
      <c r="S984" s="33">
        <v>142.05000000000001</v>
      </c>
      <c r="T984" s="33">
        <v>49.91</v>
      </c>
      <c r="U984" s="33">
        <v>14.85</v>
      </c>
      <c r="V984" s="56">
        <v>20.91</v>
      </c>
      <c r="W984" s="38">
        <v>20.91</v>
      </c>
      <c r="X984" s="36">
        <v>10.88</v>
      </c>
      <c r="Y984" s="41">
        <v>37.770000000000003</v>
      </c>
      <c r="Z984" s="45">
        <v>81.02</v>
      </c>
      <c r="AA984" s="39">
        <v>393.3</v>
      </c>
      <c r="AB984" s="36">
        <v>169.7</v>
      </c>
      <c r="AC984" s="37">
        <v>17.79</v>
      </c>
      <c r="AD984" s="41">
        <v>27.28</v>
      </c>
      <c r="AE984" s="39">
        <v>165.05</v>
      </c>
      <c r="AG984" s="86">
        <v>2023</v>
      </c>
      <c r="AH984" s="86"/>
      <c r="AI984" s="87">
        <f t="shared" si="214"/>
        <v>232.77666666666664</v>
      </c>
      <c r="AJ984" s="88">
        <f t="shared" si="215"/>
        <v>423.29666666666668</v>
      </c>
      <c r="AK984" s="89">
        <f t="shared" si="216"/>
        <v>269.32285714285723</v>
      </c>
      <c r="AL984" s="90">
        <f t="shared" si="217"/>
        <v>199.72655172413792</v>
      </c>
      <c r="AN984" s="86">
        <v>2023</v>
      </c>
      <c r="AO984" s="91">
        <f t="shared" si="210"/>
        <v>-1.5121790557472752E-2</v>
      </c>
      <c r="AP984" s="92">
        <f t="shared" si="211"/>
        <v>-1.8714219341832792E-2</v>
      </c>
      <c r="AQ984" s="93">
        <f t="shared" si="212"/>
        <v>-1.6042880027158538E-2</v>
      </c>
      <c r="AR984" s="94">
        <f t="shared" si="213"/>
        <v>-1.2722567234166704E-2</v>
      </c>
      <c r="AS984" s="7">
        <f t="shared" si="218"/>
        <v>-3.0555713787024444E-3</v>
      </c>
      <c r="AU984" s="86">
        <v>2023</v>
      </c>
      <c r="AV984" s="91">
        <f t="shared" si="219"/>
        <v>-1.9295855744519554E-2</v>
      </c>
      <c r="AW984" s="92">
        <f t="shared" si="220"/>
        <v>1.4844383708338956E-2</v>
      </c>
      <c r="AX984" s="93">
        <f t="shared" si="221"/>
        <v>1.0882241757888685E-2</v>
      </c>
      <c r="AY984" s="94">
        <f t="shared" si="222"/>
        <v>7.425148450789531E-3</v>
      </c>
      <c r="AZ984" s="7">
        <f t="shared" si="223"/>
        <v>1.8437468447785182E-3</v>
      </c>
    </row>
    <row r="985" spans="1:52" x14ac:dyDescent="0.25">
      <c r="A985" s="7">
        <v>983</v>
      </c>
      <c r="B985" s="82">
        <v>6825.59</v>
      </c>
      <c r="C985" s="43">
        <v>668.4</v>
      </c>
      <c r="D985" s="35">
        <v>393.15</v>
      </c>
      <c r="E985" s="41">
        <v>1738.8</v>
      </c>
      <c r="F985" s="36">
        <v>126.44</v>
      </c>
      <c r="G985" s="39">
        <v>140.02000000000001</v>
      </c>
      <c r="H985" s="45">
        <v>165.7</v>
      </c>
      <c r="I985" s="36">
        <v>147.74</v>
      </c>
      <c r="J985" s="36">
        <v>62.48</v>
      </c>
      <c r="K985" s="46">
        <v>144.16</v>
      </c>
      <c r="L985" s="36">
        <v>100.46</v>
      </c>
      <c r="M985" s="47">
        <v>54.72</v>
      </c>
      <c r="N985" s="33">
        <v>642</v>
      </c>
      <c r="O985" s="47">
        <v>27.52</v>
      </c>
      <c r="P985" s="33">
        <v>100.48</v>
      </c>
      <c r="Q985" s="47">
        <v>56.2</v>
      </c>
      <c r="R985" s="33">
        <v>11.21</v>
      </c>
      <c r="S985" s="33">
        <v>142</v>
      </c>
      <c r="T985" s="33">
        <v>49.91</v>
      </c>
      <c r="U985" s="33">
        <v>14.9</v>
      </c>
      <c r="V985" s="56">
        <v>20.74</v>
      </c>
      <c r="W985" s="38">
        <v>20.74</v>
      </c>
      <c r="X985" s="36">
        <v>10.93</v>
      </c>
      <c r="Y985" s="41">
        <v>38</v>
      </c>
      <c r="Z985" s="45">
        <v>80.34</v>
      </c>
      <c r="AA985" s="39">
        <v>384.4</v>
      </c>
      <c r="AB985" s="36">
        <v>168.25</v>
      </c>
      <c r="AC985" s="37">
        <v>17.66</v>
      </c>
      <c r="AD985" s="41">
        <v>27.68</v>
      </c>
      <c r="AE985" s="39">
        <v>163.35</v>
      </c>
      <c r="AG985" s="86">
        <v>2023</v>
      </c>
      <c r="AH985" s="86"/>
      <c r="AI985" s="87">
        <f t="shared" si="214"/>
        <v>229.25666666666666</v>
      </c>
      <c r="AJ985" s="88">
        <f t="shared" si="215"/>
        <v>415.375</v>
      </c>
      <c r="AK985" s="89">
        <f t="shared" si="216"/>
        <v>265.00214285714281</v>
      </c>
      <c r="AL985" s="90">
        <f t="shared" si="217"/>
        <v>197.1855172413793</v>
      </c>
      <c r="AN985" s="86">
        <v>2023</v>
      </c>
      <c r="AO985" s="91">
        <f t="shared" si="210"/>
        <v>-7.4152696395591916E-4</v>
      </c>
      <c r="AP985" s="92">
        <f t="shared" si="211"/>
        <v>3.7797171230813994E-3</v>
      </c>
      <c r="AQ985" s="93">
        <f t="shared" si="212"/>
        <v>1.6118468044733763E-3</v>
      </c>
      <c r="AR985" s="94">
        <f t="shared" si="213"/>
        <v>-4.3054151700306145E-3</v>
      </c>
      <c r="AS985" s="7">
        <f t="shared" si="218"/>
        <v>-6.0024115131439562E-3</v>
      </c>
      <c r="AU985" s="86">
        <v>2023</v>
      </c>
      <c r="AV985" s="91">
        <f t="shared" si="219"/>
        <v>-1.5121790557472752E-2</v>
      </c>
      <c r="AW985" s="92">
        <f t="shared" si="220"/>
        <v>-1.8714219341832792E-2</v>
      </c>
      <c r="AX985" s="93">
        <f t="shared" si="221"/>
        <v>-1.6042880027158538E-2</v>
      </c>
      <c r="AY985" s="94">
        <f t="shared" si="222"/>
        <v>-1.2722567234166704E-2</v>
      </c>
      <c r="AZ985" s="7">
        <f t="shared" si="223"/>
        <v>-3.0555713787024444E-3</v>
      </c>
    </row>
    <row r="986" spans="1:52" x14ac:dyDescent="0.25">
      <c r="A986" s="7">
        <v>984</v>
      </c>
      <c r="B986" s="82">
        <v>6784.62</v>
      </c>
      <c r="C986" s="43">
        <v>661.4</v>
      </c>
      <c r="D986" s="35">
        <v>390.55</v>
      </c>
      <c r="E986" s="41">
        <v>1748.8</v>
      </c>
      <c r="F986" s="36">
        <v>124.96</v>
      </c>
      <c r="G986" s="39">
        <v>143.06</v>
      </c>
      <c r="H986" s="45">
        <v>168.02</v>
      </c>
      <c r="I986" s="36">
        <v>146.66</v>
      </c>
      <c r="J986" s="36">
        <v>63</v>
      </c>
      <c r="K986" s="46">
        <v>145.66999999999999</v>
      </c>
      <c r="L986" s="36">
        <v>81.44</v>
      </c>
      <c r="M986" s="47">
        <v>54.67</v>
      </c>
      <c r="N986" s="33">
        <v>636.5</v>
      </c>
      <c r="O986" s="47">
        <v>27.46</v>
      </c>
      <c r="P986" s="33">
        <v>102</v>
      </c>
      <c r="Q986" s="47">
        <v>55.17</v>
      </c>
      <c r="R986" s="33">
        <v>11.17</v>
      </c>
      <c r="S986" s="33">
        <v>141.05000000000001</v>
      </c>
      <c r="T986" s="33">
        <v>51.44</v>
      </c>
      <c r="U986" s="33">
        <v>14.92</v>
      </c>
      <c r="V986" s="56">
        <v>20.73</v>
      </c>
      <c r="W986" s="38">
        <v>20.73</v>
      </c>
      <c r="X986" s="36">
        <v>11.01</v>
      </c>
      <c r="Y986" s="41">
        <v>37.86</v>
      </c>
      <c r="Z986" s="45">
        <v>81.22</v>
      </c>
      <c r="AA986" s="39">
        <v>383.5</v>
      </c>
      <c r="AB986" s="36">
        <v>165</v>
      </c>
      <c r="AC986" s="37">
        <v>17.32</v>
      </c>
      <c r="AD986" s="41">
        <v>27.75</v>
      </c>
      <c r="AE986" s="39">
        <v>160.69999999999999</v>
      </c>
      <c r="AG986" s="86">
        <v>2023</v>
      </c>
      <c r="AH986" s="86"/>
      <c r="AI986" s="87">
        <f t="shared" si="214"/>
        <v>229.08666666666667</v>
      </c>
      <c r="AJ986" s="88">
        <f t="shared" si="215"/>
        <v>416.94499999999994</v>
      </c>
      <c r="AK986" s="89">
        <f t="shared" si="216"/>
        <v>265.4292857142857</v>
      </c>
      <c r="AL986" s="90">
        <f t="shared" si="217"/>
        <v>196.33655172413793</v>
      </c>
      <c r="AN986" s="86">
        <v>2023</v>
      </c>
      <c r="AO986" s="91">
        <f t="shared" si="210"/>
        <v>4.0741495212862072E-4</v>
      </c>
      <c r="AP986" s="92">
        <f t="shared" si="211"/>
        <v>1.9946675620686328E-3</v>
      </c>
      <c r="AQ986" s="93">
        <f t="shared" si="212"/>
        <v>3.9800754034569237E-3</v>
      </c>
      <c r="AR986" s="94">
        <f t="shared" si="213"/>
        <v>6.1189793739111192E-3</v>
      </c>
      <c r="AS986" s="7">
        <f t="shared" si="218"/>
        <v>3.7172310313621478E-3</v>
      </c>
      <c r="AU986" s="86">
        <v>2023</v>
      </c>
      <c r="AV986" s="91">
        <f t="shared" si="219"/>
        <v>-7.4152696395591916E-4</v>
      </c>
      <c r="AW986" s="92">
        <f t="shared" si="220"/>
        <v>3.7797171230813994E-3</v>
      </c>
      <c r="AX986" s="93">
        <f t="shared" si="221"/>
        <v>1.6118468044733763E-3</v>
      </c>
      <c r="AY986" s="94">
        <f t="shared" si="222"/>
        <v>-4.3054151700306145E-3</v>
      </c>
      <c r="AZ986" s="7">
        <f t="shared" si="223"/>
        <v>-6.0024115131439562E-3</v>
      </c>
    </row>
    <row r="987" spans="1:52" x14ac:dyDescent="0.25">
      <c r="A987" s="7">
        <v>985</v>
      </c>
      <c r="B987" s="82">
        <v>6809.84</v>
      </c>
      <c r="C987" s="43">
        <v>671</v>
      </c>
      <c r="D987" s="35">
        <v>392.05</v>
      </c>
      <c r="E987" s="41">
        <v>1752.4</v>
      </c>
      <c r="F987" s="36">
        <v>126.2</v>
      </c>
      <c r="G987" s="39">
        <v>142.84</v>
      </c>
      <c r="H987" s="45">
        <v>168.28</v>
      </c>
      <c r="I987" s="36">
        <v>148.1</v>
      </c>
      <c r="J987" s="36">
        <v>62.99</v>
      </c>
      <c r="K987" s="46">
        <v>145.25</v>
      </c>
      <c r="L987" s="36">
        <v>84.14</v>
      </c>
      <c r="M987" s="47">
        <v>53.72</v>
      </c>
      <c r="N987" s="33">
        <v>647.5</v>
      </c>
      <c r="O987" s="47">
        <v>27.84</v>
      </c>
      <c r="P987" s="33">
        <v>103.08</v>
      </c>
      <c r="Q987" s="47">
        <v>55.7</v>
      </c>
      <c r="R987" s="33">
        <v>11.23</v>
      </c>
      <c r="S987" s="33">
        <v>141.1</v>
      </c>
      <c r="T987" s="33">
        <v>51.3</v>
      </c>
      <c r="U987" s="33">
        <v>14.99</v>
      </c>
      <c r="V987" s="56">
        <v>20.81</v>
      </c>
      <c r="W987" s="38">
        <v>20.81</v>
      </c>
      <c r="X987" s="36">
        <v>11.06</v>
      </c>
      <c r="Y987" s="41">
        <v>38.72</v>
      </c>
      <c r="Z987" s="45">
        <v>81.540000000000006</v>
      </c>
      <c r="AA987" s="39">
        <v>383</v>
      </c>
      <c r="AB987" s="36">
        <v>166.2</v>
      </c>
      <c r="AC987" s="37">
        <v>17.05</v>
      </c>
      <c r="AD987" s="41">
        <v>28</v>
      </c>
      <c r="AE987" s="39">
        <v>161.69999999999999</v>
      </c>
      <c r="AG987" s="86">
        <v>2023</v>
      </c>
      <c r="AH987" s="86"/>
      <c r="AI987" s="87">
        <f t="shared" si="214"/>
        <v>229.17999999999998</v>
      </c>
      <c r="AJ987" s="88">
        <f t="shared" si="215"/>
        <v>417.77666666666664</v>
      </c>
      <c r="AK987" s="89">
        <f t="shared" si="216"/>
        <v>266.48571428571427</v>
      </c>
      <c r="AL987" s="90">
        <f t="shared" si="217"/>
        <v>197.53793103448277</v>
      </c>
      <c r="AN987" s="86">
        <v>2023</v>
      </c>
      <c r="AO987" s="91">
        <f t="shared" si="210"/>
        <v>1.0384850335980434E-2</v>
      </c>
      <c r="AP987" s="92">
        <f t="shared" si="211"/>
        <v>5.7686323633840053E-3</v>
      </c>
      <c r="AQ987" s="93">
        <f t="shared" si="212"/>
        <v>6.2908759515385515E-3</v>
      </c>
      <c r="AR987" s="94">
        <f t="shared" si="213"/>
        <v>6.0747826694130622E-3</v>
      </c>
      <c r="AS987" s="7">
        <f t="shared" si="218"/>
        <v>3.205655345793723E-3</v>
      </c>
      <c r="AU987" s="86">
        <v>2023</v>
      </c>
      <c r="AV987" s="91">
        <f t="shared" si="219"/>
        <v>4.0741495212862072E-4</v>
      </c>
      <c r="AW987" s="92">
        <f t="shared" si="220"/>
        <v>1.9946675620686328E-3</v>
      </c>
      <c r="AX987" s="93">
        <f t="shared" si="221"/>
        <v>3.9800754034569237E-3</v>
      </c>
      <c r="AY987" s="94">
        <f t="shared" si="222"/>
        <v>6.1189793739111192E-3</v>
      </c>
      <c r="AZ987" s="7">
        <f t="shared" si="223"/>
        <v>3.7172310313621478E-3</v>
      </c>
    </row>
    <row r="988" spans="1:52" x14ac:dyDescent="0.25">
      <c r="A988" s="7">
        <v>986</v>
      </c>
      <c r="B988" s="82">
        <v>6831.67</v>
      </c>
      <c r="C988" s="43">
        <v>674.5</v>
      </c>
      <c r="D988" s="35">
        <v>396.15</v>
      </c>
      <c r="E988" s="41">
        <v>1759.6</v>
      </c>
      <c r="F988" s="36">
        <v>126.28</v>
      </c>
      <c r="G988" s="39">
        <v>144.97999999999999</v>
      </c>
      <c r="H988" s="45">
        <v>170.64</v>
      </c>
      <c r="I988" s="36">
        <v>147.02000000000001</v>
      </c>
      <c r="J988" s="36">
        <v>63.2</v>
      </c>
      <c r="K988" s="46">
        <v>146.97999999999999</v>
      </c>
      <c r="L988" s="36">
        <v>85.7</v>
      </c>
      <c r="M988" s="47">
        <v>54.29</v>
      </c>
      <c r="N988" s="33">
        <v>652</v>
      </c>
      <c r="O988" s="47">
        <v>27.96</v>
      </c>
      <c r="P988" s="33">
        <v>104.48</v>
      </c>
      <c r="Q988" s="47">
        <v>56.15</v>
      </c>
      <c r="R988" s="33">
        <v>11.38</v>
      </c>
      <c r="S988" s="33">
        <v>139.15</v>
      </c>
      <c r="T988" s="33">
        <v>51.4</v>
      </c>
      <c r="U988" s="33">
        <v>15</v>
      </c>
      <c r="V988" s="56">
        <v>21.15</v>
      </c>
      <c r="W988" s="38">
        <v>21.15</v>
      </c>
      <c r="X988" s="36">
        <v>11.11</v>
      </c>
      <c r="Y988" s="41">
        <v>38.82</v>
      </c>
      <c r="Z988" s="45">
        <v>81.48</v>
      </c>
      <c r="AA988" s="39">
        <v>383.2</v>
      </c>
      <c r="AB988" s="36">
        <v>167.5</v>
      </c>
      <c r="AC988" s="37">
        <v>17.61</v>
      </c>
      <c r="AD988" s="41">
        <v>28.02</v>
      </c>
      <c r="AE988" s="39">
        <v>166.5</v>
      </c>
      <c r="AG988" s="86">
        <v>2023</v>
      </c>
      <c r="AH988" s="86"/>
      <c r="AI988" s="87">
        <f t="shared" si="214"/>
        <v>231.55999999999997</v>
      </c>
      <c r="AJ988" s="88">
        <f t="shared" si="215"/>
        <v>420.18666666666667</v>
      </c>
      <c r="AK988" s="89">
        <f t="shared" si="216"/>
        <v>268.16214285714284</v>
      </c>
      <c r="AL988" s="90">
        <f t="shared" si="217"/>
        <v>198.73793103448276</v>
      </c>
      <c r="AN988" s="86">
        <v>2023</v>
      </c>
      <c r="AO988" s="91">
        <f t="shared" si="210"/>
        <v>2.7350722634894196E-4</v>
      </c>
      <c r="AP988" s="92">
        <f t="shared" si="211"/>
        <v>5.7395125975757367E-3</v>
      </c>
      <c r="AQ988" s="93">
        <f t="shared" si="212"/>
        <v>5.079549419727508E-3</v>
      </c>
      <c r="AR988" s="94">
        <f t="shared" si="213"/>
        <v>4.6968803137037553E-3</v>
      </c>
      <c r="AS988" s="7">
        <f t="shared" si="218"/>
        <v>6.1302726858879471E-3</v>
      </c>
      <c r="AU988" s="86">
        <v>2023</v>
      </c>
      <c r="AV988" s="91">
        <f t="shared" si="219"/>
        <v>1.0384850335980434E-2</v>
      </c>
      <c r="AW988" s="92">
        <f t="shared" si="220"/>
        <v>5.7686323633840053E-3</v>
      </c>
      <c r="AX988" s="93">
        <f t="shared" si="221"/>
        <v>6.2908759515385515E-3</v>
      </c>
      <c r="AY988" s="94">
        <f t="shared" si="222"/>
        <v>6.0747826694130622E-3</v>
      </c>
      <c r="AZ988" s="7">
        <f t="shared" si="223"/>
        <v>3.205655345793723E-3</v>
      </c>
    </row>
    <row r="989" spans="1:52" x14ac:dyDescent="0.25">
      <c r="A989" s="7">
        <v>987</v>
      </c>
      <c r="B989" s="82">
        <v>6873.55</v>
      </c>
      <c r="C989" s="43">
        <v>675.3</v>
      </c>
      <c r="D989" s="35">
        <v>397</v>
      </c>
      <c r="E989" s="41">
        <v>1773.8</v>
      </c>
      <c r="F989" s="36">
        <v>127.94</v>
      </c>
      <c r="G989" s="39">
        <v>145.22</v>
      </c>
      <c r="H989" s="45">
        <v>171.42</v>
      </c>
      <c r="I989" s="36">
        <v>149.78</v>
      </c>
      <c r="J989" s="36">
        <v>63.63</v>
      </c>
      <c r="K989" s="46">
        <v>148.05000000000001</v>
      </c>
      <c r="L989" s="36">
        <v>86.85</v>
      </c>
      <c r="M989" s="47">
        <v>54.4</v>
      </c>
      <c r="N989" s="33">
        <v>651.5</v>
      </c>
      <c r="O989" s="47">
        <v>28.29</v>
      </c>
      <c r="P989" s="33">
        <v>105.36</v>
      </c>
      <c r="Q989" s="47">
        <v>57.17</v>
      </c>
      <c r="R989" s="33">
        <v>11.42</v>
      </c>
      <c r="S989" s="33">
        <v>138.35</v>
      </c>
      <c r="T989" s="33">
        <v>51.51</v>
      </c>
      <c r="U989" s="33">
        <v>15.35</v>
      </c>
      <c r="V989" s="56">
        <v>21.22</v>
      </c>
      <c r="W989" s="38">
        <v>21.22</v>
      </c>
      <c r="X989" s="36">
        <v>11.19</v>
      </c>
      <c r="Y989" s="41">
        <v>39</v>
      </c>
      <c r="Z989" s="45">
        <v>81.900000000000006</v>
      </c>
      <c r="AA989" s="39">
        <v>382</v>
      </c>
      <c r="AB989" s="36">
        <v>168.1</v>
      </c>
      <c r="AC989" s="37">
        <v>17.93</v>
      </c>
      <c r="AD989" s="41">
        <v>27.92</v>
      </c>
      <c r="AE989" s="39">
        <v>167.65</v>
      </c>
      <c r="AG989" s="86">
        <v>2023</v>
      </c>
      <c r="AH989" s="86"/>
      <c r="AI989" s="87">
        <f t="shared" si="214"/>
        <v>231.62333333333333</v>
      </c>
      <c r="AJ989" s="88">
        <f t="shared" si="215"/>
        <v>422.59833333333336</v>
      </c>
      <c r="AK989" s="89">
        <f t="shared" si="216"/>
        <v>269.52428571428572</v>
      </c>
      <c r="AL989" s="90">
        <f t="shared" si="217"/>
        <v>199.67137931034483</v>
      </c>
      <c r="AN989" s="86">
        <v>2023</v>
      </c>
      <c r="AO989" s="91">
        <f t="shared" si="210"/>
        <v>3.1531077755551314E-2</v>
      </c>
      <c r="AP989" s="92">
        <f t="shared" si="211"/>
        <v>2.6711731786290421E-2</v>
      </c>
      <c r="AQ989" s="93">
        <f t="shared" si="212"/>
        <v>2.721991657258566E-2</v>
      </c>
      <c r="AR989" s="94">
        <f t="shared" si="213"/>
        <v>2.4930618758062562E-2</v>
      </c>
      <c r="AS989" s="7">
        <f t="shared" si="218"/>
        <v>1.5783692560612753E-2</v>
      </c>
      <c r="AU989" s="86">
        <v>2023</v>
      </c>
      <c r="AV989" s="91">
        <f t="shared" si="219"/>
        <v>2.7350722634894196E-4</v>
      </c>
      <c r="AW989" s="92">
        <f t="shared" si="220"/>
        <v>5.7395125975757367E-3</v>
      </c>
      <c r="AX989" s="93">
        <f t="shared" si="221"/>
        <v>5.079549419727508E-3</v>
      </c>
      <c r="AY989" s="94">
        <f t="shared" si="222"/>
        <v>4.6968803137037553E-3</v>
      </c>
      <c r="AZ989" s="7">
        <f t="shared" si="223"/>
        <v>6.1302726858879471E-3</v>
      </c>
    </row>
    <row r="990" spans="1:52" x14ac:dyDescent="0.25">
      <c r="A990" s="7">
        <v>988</v>
      </c>
      <c r="B990" s="82">
        <v>6982.04</v>
      </c>
      <c r="C990" s="43">
        <v>701.1</v>
      </c>
      <c r="D990" s="35">
        <v>403.25</v>
      </c>
      <c r="E990" s="41">
        <v>1819.2</v>
      </c>
      <c r="F990" s="36">
        <v>129.06</v>
      </c>
      <c r="G990" s="39">
        <v>149.47999999999999</v>
      </c>
      <c r="H990" s="45">
        <v>175.58</v>
      </c>
      <c r="I990" s="36">
        <v>151.86000000000001</v>
      </c>
      <c r="J990" s="36">
        <v>64.59</v>
      </c>
      <c r="K990" s="46">
        <v>150</v>
      </c>
      <c r="L990" s="36">
        <v>87.2</v>
      </c>
      <c r="M990" s="47">
        <v>55.56</v>
      </c>
      <c r="N990" s="33">
        <v>676</v>
      </c>
      <c r="O990" s="47">
        <v>28.52</v>
      </c>
      <c r="P990" s="33">
        <v>106.18</v>
      </c>
      <c r="Q990" s="47">
        <v>57.11</v>
      </c>
      <c r="R990" s="33">
        <v>11.55</v>
      </c>
      <c r="S990" s="33">
        <v>137.44999999999999</v>
      </c>
      <c r="T990" s="33">
        <v>53.26</v>
      </c>
      <c r="U990" s="33">
        <v>15.16</v>
      </c>
      <c r="V990" s="56">
        <v>21.62</v>
      </c>
      <c r="W990" s="38">
        <v>21.62</v>
      </c>
      <c r="X990" s="36">
        <v>11.2</v>
      </c>
      <c r="Y990" s="41">
        <v>39.049999999999997</v>
      </c>
      <c r="Z990" s="45">
        <v>83.24</v>
      </c>
      <c r="AA990" s="39">
        <v>395.8</v>
      </c>
      <c r="AB990" s="36">
        <v>172.05</v>
      </c>
      <c r="AC990" s="37">
        <v>18.350000000000001</v>
      </c>
      <c r="AD990" s="41">
        <v>28.29</v>
      </c>
      <c r="AE990" s="39">
        <v>171.5</v>
      </c>
      <c r="AG990" s="86">
        <v>2023</v>
      </c>
      <c r="AH990" s="86"/>
      <c r="AI990" s="87">
        <f t="shared" si="214"/>
        <v>238.92666666666665</v>
      </c>
      <c r="AJ990" s="88">
        <f t="shared" si="215"/>
        <v>433.88666666666671</v>
      </c>
      <c r="AK990" s="89">
        <f t="shared" si="216"/>
        <v>276.86071428571432</v>
      </c>
      <c r="AL990" s="90">
        <f t="shared" si="217"/>
        <v>204.64931034482754</v>
      </c>
      <c r="AN990" s="86">
        <v>2023</v>
      </c>
      <c r="AO990" s="91">
        <f t="shared" si="210"/>
        <v>2.0536287284801592E-2</v>
      </c>
      <c r="AP990" s="92">
        <f t="shared" si="211"/>
        <v>4.0179463147058505E-3</v>
      </c>
      <c r="AQ990" s="93">
        <f t="shared" si="212"/>
        <v>2.6521845693422588E-3</v>
      </c>
      <c r="AR990" s="94">
        <f t="shared" si="213"/>
        <v>1.7136126898328176E-3</v>
      </c>
      <c r="AS990" s="7">
        <f t="shared" si="218"/>
        <v>9.283819628647173E-3</v>
      </c>
      <c r="AU990" s="86">
        <v>2023</v>
      </c>
      <c r="AV990" s="91">
        <f t="shared" si="219"/>
        <v>3.1531077755551314E-2</v>
      </c>
      <c r="AW990" s="92">
        <f t="shared" si="220"/>
        <v>2.6711731786290421E-2</v>
      </c>
      <c r="AX990" s="93">
        <f t="shared" si="221"/>
        <v>2.721991657258566E-2</v>
      </c>
      <c r="AY990" s="94">
        <f t="shared" si="222"/>
        <v>2.4930618758062562E-2</v>
      </c>
      <c r="AZ990" s="7">
        <f t="shared" si="223"/>
        <v>1.5783692560612753E-2</v>
      </c>
    </row>
    <row r="991" spans="1:52" x14ac:dyDescent="0.25">
      <c r="A991" s="7">
        <v>989</v>
      </c>
      <c r="B991" s="82">
        <v>7046.86</v>
      </c>
      <c r="C991" s="43">
        <v>702.8</v>
      </c>
      <c r="D991" s="35">
        <v>403.7</v>
      </c>
      <c r="E991" s="41">
        <v>1814.6</v>
      </c>
      <c r="F991" s="36">
        <v>129.06</v>
      </c>
      <c r="G991" s="39">
        <v>150.69999999999999</v>
      </c>
      <c r="H991" s="45">
        <v>174.24</v>
      </c>
      <c r="I991" s="36">
        <v>150.06</v>
      </c>
      <c r="J991" s="36">
        <v>62.33</v>
      </c>
      <c r="K991" s="46">
        <v>148.35</v>
      </c>
      <c r="L991" s="36">
        <v>85.35</v>
      </c>
      <c r="M991" s="47">
        <v>56.64</v>
      </c>
      <c r="N991" s="33">
        <v>680.5</v>
      </c>
      <c r="O991" s="47">
        <v>28.17</v>
      </c>
      <c r="P991" s="33">
        <v>106.38</v>
      </c>
      <c r="Q991" s="47">
        <v>57.05</v>
      </c>
      <c r="R991" s="33">
        <v>11.68</v>
      </c>
      <c r="S991" s="33">
        <v>135.1</v>
      </c>
      <c r="T991" s="33">
        <v>54.27</v>
      </c>
      <c r="U991" s="33">
        <v>15.15</v>
      </c>
      <c r="V991" s="56">
        <v>21.8</v>
      </c>
      <c r="W991" s="38">
        <v>21.8</v>
      </c>
      <c r="X991" s="36">
        <v>11.14</v>
      </c>
      <c r="Y991" s="41">
        <v>39.44</v>
      </c>
      <c r="Z991" s="45">
        <v>83.5</v>
      </c>
      <c r="AA991" s="39">
        <v>407.25</v>
      </c>
      <c r="AB991" s="36">
        <v>173.45</v>
      </c>
      <c r="AC991" s="37">
        <v>18.7</v>
      </c>
      <c r="AD991" s="41">
        <v>28.24</v>
      </c>
      <c r="AE991" s="39">
        <v>173.55</v>
      </c>
      <c r="AG991" s="86">
        <v>2023</v>
      </c>
      <c r="AH991" s="86"/>
      <c r="AI991" s="87">
        <f t="shared" si="214"/>
        <v>243.83333333333334</v>
      </c>
      <c r="AJ991" s="88">
        <f t="shared" si="215"/>
        <v>435.63000000000005</v>
      </c>
      <c r="AK991" s="89">
        <f t="shared" si="216"/>
        <v>277.59499999999997</v>
      </c>
      <c r="AL991" s="90">
        <f t="shared" si="217"/>
        <v>204.99999999999997</v>
      </c>
      <c r="AN991" s="86">
        <v>2023</v>
      </c>
      <c r="AO991" s="91">
        <f t="shared" si="210"/>
        <v>-2.0246069719753932E-2</v>
      </c>
      <c r="AP991" s="92">
        <f t="shared" si="211"/>
        <v>-6.331825937913785E-3</v>
      </c>
      <c r="AQ991" s="93">
        <f t="shared" si="212"/>
        <v>-6.3273062246386198E-3</v>
      </c>
      <c r="AR991" s="94">
        <f t="shared" si="213"/>
        <v>-5.1707317073169459E-3</v>
      </c>
      <c r="AS991" s="7">
        <f t="shared" si="218"/>
        <v>-5.7231163951036246E-3</v>
      </c>
      <c r="AU991" s="86">
        <v>2023</v>
      </c>
      <c r="AV991" s="91">
        <f t="shared" si="219"/>
        <v>2.0536287284801592E-2</v>
      </c>
      <c r="AW991" s="92">
        <f t="shared" si="220"/>
        <v>4.0179463147058505E-3</v>
      </c>
      <c r="AX991" s="93">
        <f t="shared" si="221"/>
        <v>2.6521845693422588E-3</v>
      </c>
      <c r="AY991" s="94">
        <f t="shared" si="222"/>
        <v>1.7136126898328176E-3</v>
      </c>
      <c r="AZ991" s="7">
        <f t="shared" si="223"/>
        <v>9.283819628647173E-3</v>
      </c>
    </row>
    <row r="992" spans="1:52" x14ac:dyDescent="0.25">
      <c r="A992" s="7">
        <v>990</v>
      </c>
      <c r="B992" s="82">
        <v>7006.53</v>
      </c>
      <c r="C992" s="43">
        <v>697.2</v>
      </c>
      <c r="D992" s="35">
        <v>403.15</v>
      </c>
      <c r="E992" s="41">
        <v>1812.4</v>
      </c>
      <c r="F992" s="36">
        <v>128.41999999999999</v>
      </c>
      <c r="G992" s="39">
        <v>149.24</v>
      </c>
      <c r="H992" s="45">
        <v>172.66</v>
      </c>
      <c r="I992" s="36">
        <v>150</v>
      </c>
      <c r="J992" s="36">
        <v>62.66</v>
      </c>
      <c r="K992" s="46">
        <v>148.58000000000001</v>
      </c>
      <c r="L992" s="36">
        <v>84.94</v>
      </c>
      <c r="M992" s="47">
        <v>56.81</v>
      </c>
      <c r="N992" s="33">
        <v>677.5</v>
      </c>
      <c r="O992" s="47">
        <v>27.83</v>
      </c>
      <c r="P992" s="33">
        <v>105.5</v>
      </c>
      <c r="Q992" s="47">
        <v>56.84</v>
      </c>
      <c r="R992" s="33">
        <v>11.67</v>
      </c>
      <c r="S992" s="33">
        <v>136.75</v>
      </c>
      <c r="T992" s="33">
        <v>53.33</v>
      </c>
      <c r="U992" s="33">
        <v>15.14</v>
      </c>
      <c r="V992" s="56">
        <v>21.67</v>
      </c>
      <c r="W992" s="38">
        <v>21.67</v>
      </c>
      <c r="X992" s="36">
        <v>11.1</v>
      </c>
      <c r="Y992" s="41">
        <v>39.92</v>
      </c>
      <c r="Z992" s="45">
        <v>82.92</v>
      </c>
      <c r="AA992" s="39">
        <v>398.7</v>
      </c>
      <c r="AB992" s="36">
        <v>172.35</v>
      </c>
      <c r="AC992" s="37">
        <v>18.34</v>
      </c>
      <c r="AD992" s="41">
        <v>28.22</v>
      </c>
      <c r="AE992" s="39">
        <v>168.75</v>
      </c>
      <c r="AG992" s="86">
        <v>2023</v>
      </c>
      <c r="AH992" s="86"/>
      <c r="AI992" s="87">
        <f t="shared" si="214"/>
        <v>238.89666666666668</v>
      </c>
      <c r="AJ992" s="88">
        <f t="shared" si="215"/>
        <v>432.87166666666667</v>
      </c>
      <c r="AK992" s="89">
        <f t="shared" si="216"/>
        <v>275.83857142857141</v>
      </c>
      <c r="AL992" s="90">
        <f t="shared" si="217"/>
        <v>203.94</v>
      </c>
      <c r="AN992" s="86">
        <v>2023</v>
      </c>
      <c r="AO992" s="91">
        <f t="shared" si="210"/>
        <v>8.0648537024376361E-3</v>
      </c>
      <c r="AP992" s="92">
        <f t="shared" si="211"/>
        <v>2.9954990509119665E-3</v>
      </c>
      <c r="AQ992" s="93">
        <f t="shared" si="212"/>
        <v>1.6935371102145278E-3</v>
      </c>
      <c r="AR992" s="94">
        <f t="shared" si="213"/>
        <v>9.8068059233102195E-4</v>
      </c>
      <c r="AS992" s="7">
        <f t="shared" si="218"/>
        <v>-6.0871786747505024E-3</v>
      </c>
      <c r="AU992" s="86">
        <v>2023</v>
      </c>
      <c r="AV992" s="91">
        <f t="shared" si="219"/>
        <v>-2.0246069719753932E-2</v>
      </c>
      <c r="AW992" s="92">
        <f t="shared" si="220"/>
        <v>-6.331825937913785E-3</v>
      </c>
      <c r="AX992" s="93">
        <f t="shared" si="221"/>
        <v>-6.3273062246386198E-3</v>
      </c>
      <c r="AY992" s="94">
        <f t="shared" si="222"/>
        <v>-5.1707317073169459E-3</v>
      </c>
      <c r="AZ992" s="7">
        <f t="shared" si="223"/>
        <v>-5.7231163951036246E-3</v>
      </c>
    </row>
    <row r="993" spans="1:52" x14ac:dyDescent="0.25">
      <c r="A993" s="7">
        <v>991</v>
      </c>
      <c r="B993" s="82">
        <v>6963.88</v>
      </c>
      <c r="C993" s="43">
        <v>697.5</v>
      </c>
      <c r="D993" s="35">
        <v>405.45</v>
      </c>
      <c r="E993" s="41">
        <v>1814.6</v>
      </c>
      <c r="F993" s="36">
        <v>129.19999999999999</v>
      </c>
      <c r="G993" s="39">
        <v>149.41999999999999</v>
      </c>
      <c r="H993" s="45">
        <v>172.9</v>
      </c>
      <c r="I993" s="36">
        <v>150.19999999999999</v>
      </c>
      <c r="J993" s="36">
        <v>61.24</v>
      </c>
      <c r="K993" s="46">
        <v>147.82</v>
      </c>
      <c r="L993" s="36">
        <v>84.42</v>
      </c>
      <c r="M993" s="47">
        <v>55.95</v>
      </c>
      <c r="N993" s="33">
        <v>678.5</v>
      </c>
      <c r="O993" s="47">
        <v>27.43</v>
      </c>
      <c r="P993" s="33">
        <v>105.2</v>
      </c>
      <c r="Q993" s="47">
        <v>56.85</v>
      </c>
      <c r="R993" s="33">
        <v>11.59</v>
      </c>
      <c r="S993" s="33">
        <v>136</v>
      </c>
      <c r="T993" s="33">
        <v>53.04</v>
      </c>
      <c r="U993" s="33">
        <v>15.3</v>
      </c>
      <c r="V993" s="56">
        <v>21.48</v>
      </c>
      <c r="W993" s="38">
        <v>21.48</v>
      </c>
      <c r="X993" s="36">
        <v>10.97</v>
      </c>
      <c r="Y993" s="41">
        <v>39.99</v>
      </c>
      <c r="Z993" s="45">
        <v>83.34</v>
      </c>
      <c r="AA993" s="39">
        <v>400.05</v>
      </c>
      <c r="AB993" s="36">
        <v>171.1</v>
      </c>
      <c r="AC993" s="37">
        <v>18.09</v>
      </c>
      <c r="AD993" s="41">
        <v>27.95</v>
      </c>
      <c r="AE993" s="39">
        <v>173</v>
      </c>
      <c r="AG993" s="86">
        <v>2023</v>
      </c>
      <c r="AH993" s="86"/>
      <c r="AI993" s="87">
        <f t="shared" si="214"/>
        <v>240.82333333333335</v>
      </c>
      <c r="AJ993" s="88">
        <f t="shared" si="215"/>
        <v>434.16833333333335</v>
      </c>
      <c r="AK993" s="89">
        <f t="shared" si="216"/>
        <v>276.30571428571426</v>
      </c>
      <c r="AL993" s="90">
        <f t="shared" si="217"/>
        <v>204.14</v>
      </c>
      <c r="AN993" s="86">
        <v>2023</v>
      </c>
      <c r="AO993" s="91">
        <f t="shared" si="210"/>
        <v>4.5399808988607357E-3</v>
      </c>
      <c r="AP993" s="92">
        <f t="shared" si="211"/>
        <v>1.5404931267058343E-2</v>
      </c>
      <c r="AQ993" s="93">
        <f t="shared" si="212"/>
        <v>1.2230241864601426E-2</v>
      </c>
      <c r="AR993" s="94">
        <f t="shared" si="213"/>
        <v>1.2518454204856011E-2</v>
      </c>
      <c r="AS993" s="7">
        <f t="shared" si="218"/>
        <v>-1.8567235506643266E-3</v>
      </c>
      <c r="AU993" s="86">
        <v>2023</v>
      </c>
      <c r="AV993" s="91">
        <f t="shared" si="219"/>
        <v>8.0648537024376361E-3</v>
      </c>
      <c r="AW993" s="92">
        <f t="shared" si="220"/>
        <v>2.9954990509119665E-3</v>
      </c>
      <c r="AX993" s="93">
        <f t="shared" si="221"/>
        <v>1.6935371102145278E-3</v>
      </c>
      <c r="AY993" s="94">
        <f t="shared" si="222"/>
        <v>9.8068059233102195E-4</v>
      </c>
      <c r="AZ993" s="7">
        <f t="shared" si="223"/>
        <v>-6.0871786747505024E-3</v>
      </c>
    </row>
    <row r="994" spans="1:52" x14ac:dyDescent="0.25">
      <c r="A994" s="7">
        <v>992</v>
      </c>
      <c r="B994" s="82">
        <v>6950.95</v>
      </c>
      <c r="C994" s="43">
        <v>703.5</v>
      </c>
      <c r="D994" s="35">
        <v>415.45</v>
      </c>
      <c r="E994" s="41">
        <v>1851</v>
      </c>
      <c r="F994" s="36">
        <v>130.38</v>
      </c>
      <c r="G994" s="39">
        <v>150.9</v>
      </c>
      <c r="H994" s="45">
        <v>174</v>
      </c>
      <c r="I994" s="36">
        <v>152.38</v>
      </c>
      <c r="J994" s="36">
        <v>60.78</v>
      </c>
      <c r="K994" s="46">
        <v>148.56</v>
      </c>
      <c r="L994" s="36">
        <v>86.13</v>
      </c>
      <c r="M994" s="47">
        <v>56.1</v>
      </c>
      <c r="N994" s="33">
        <v>687.5</v>
      </c>
      <c r="O994" s="47">
        <v>27.72</v>
      </c>
      <c r="P994" s="33">
        <v>105.66</v>
      </c>
      <c r="Q994" s="47">
        <v>56.91</v>
      </c>
      <c r="R994" s="33">
        <v>11.72</v>
      </c>
      <c r="S994" s="33">
        <v>137.4</v>
      </c>
      <c r="T994" s="33">
        <v>53.13</v>
      </c>
      <c r="U994" s="33">
        <v>15.14</v>
      </c>
      <c r="V994" s="56">
        <v>21.42</v>
      </c>
      <c r="W994" s="38">
        <v>21.42</v>
      </c>
      <c r="X994" s="36">
        <v>10.97</v>
      </c>
      <c r="Y994" s="41">
        <v>40.049999999999997</v>
      </c>
      <c r="Z994" s="45">
        <v>82.24</v>
      </c>
      <c r="AA994" s="39">
        <v>403.25</v>
      </c>
      <c r="AB994" s="36">
        <v>172.2</v>
      </c>
      <c r="AC994" s="37">
        <v>18.32</v>
      </c>
      <c r="AD994" s="41">
        <v>28.34</v>
      </c>
      <c r="AE994" s="39">
        <v>171.6</v>
      </c>
      <c r="AG994" s="86">
        <v>2023</v>
      </c>
      <c r="AH994" s="86"/>
      <c r="AI994" s="87">
        <f t="shared" si="214"/>
        <v>241.91666666666666</v>
      </c>
      <c r="AJ994" s="88">
        <f t="shared" si="215"/>
        <v>440.85666666666663</v>
      </c>
      <c r="AK994" s="89">
        <f t="shared" si="216"/>
        <v>279.685</v>
      </c>
      <c r="AL994" s="90">
        <f t="shared" si="217"/>
        <v>206.69551724137929</v>
      </c>
      <c r="AN994" s="86">
        <v>2023</v>
      </c>
      <c r="AO994" s="91">
        <f t="shared" si="210"/>
        <v>2.4126765415087868E-2</v>
      </c>
      <c r="AP994" s="92">
        <f t="shared" si="211"/>
        <v>1.5866835025745471E-2</v>
      </c>
      <c r="AQ994" s="93">
        <f t="shared" si="212"/>
        <v>1.5251852211288755E-2</v>
      </c>
      <c r="AR994" s="94">
        <f t="shared" si="213"/>
        <v>1.1933261819401176E-2</v>
      </c>
      <c r="AS994" s="7">
        <f t="shared" si="218"/>
        <v>1.0740977851948275E-2</v>
      </c>
      <c r="AU994" s="86">
        <v>2023</v>
      </c>
      <c r="AV994" s="91">
        <f t="shared" si="219"/>
        <v>4.5399808988607357E-3</v>
      </c>
      <c r="AW994" s="92">
        <f t="shared" si="220"/>
        <v>1.5404931267058343E-2</v>
      </c>
      <c r="AX994" s="93">
        <f t="shared" si="221"/>
        <v>1.2230241864601426E-2</v>
      </c>
      <c r="AY994" s="94">
        <f t="shared" si="222"/>
        <v>1.2518454204856011E-2</v>
      </c>
      <c r="AZ994" s="7">
        <f t="shared" si="223"/>
        <v>-1.8567235506643266E-3</v>
      </c>
    </row>
    <row r="995" spans="1:52" x14ac:dyDescent="0.25">
      <c r="A995" s="7">
        <v>993</v>
      </c>
      <c r="B995" s="82">
        <v>7025.61</v>
      </c>
      <c r="C995" s="43">
        <v>714.4</v>
      </c>
      <c r="D995" s="35">
        <v>419</v>
      </c>
      <c r="E995" s="41">
        <v>1874.6</v>
      </c>
      <c r="F995" s="36">
        <v>127.86</v>
      </c>
      <c r="G995" s="39">
        <v>163.36000000000001</v>
      </c>
      <c r="H995" s="45">
        <v>175.44</v>
      </c>
      <c r="I995" s="36">
        <v>153.5</v>
      </c>
      <c r="J995" s="36">
        <v>61.36</v>
      </c>
      <c r="K995" s="46">
        <v>151.02000000000001</v>
      </c>
      <c r="L995" s="36">
        <v>86.08</v>
      </c>
      <c r="M995" s="47">
        <v>56.09</v>
      </c>
      <c r="N995" s="33">
        <v>692.5</v>
      </c>
      <c r="O995" s="47">
        <v>27.68</v>
      </c>
      <c r="P995" s="33">
        <v>106.56</v>
      </c>
      <c r="Q995" s="47">
        <v>57.38</v>
      </c>
      <c r="R995" s="33">
        <v>11.72</v>
      </c>
      <c r="S995" s="33">
        <v>137.1</v>
      </c>
      <c r="T995" s="33">
        <v>54.49</v>
      </c>
      <c r="U995" s="33">
        <v>15.31</v>
      </c>
      <c r="V995" s="56">
        <v>21.39</v>
      </c>
      <c r="W995" s="38">
        <v>21.39</v>
      </c>
      <c r="X995" s="36">
        <v>11.03</v>
      </c>
      <c r="Y995" s="41">
        <v>40.68</v>
      </c>
      <c r="Z995" s="45">
        <v>84.8</v>
      </c>
      <c r="AA995" s="39">
        <v>406.65</v>
      </c>
      <c r="AB995" s="36">
        <v>174.35</v>
      </c>
      <c r="AC995" s="37">
        <v>18.14</v>
      </c>
      <c r="AD995" s="41">
        <v>28.57</v>
      </c>
      <c r="AE995" s="39">
        <v>173.25</v>
      </c>
      <c r="AG995" s="86">
        <v>2023</v>
      </c>
      <c r="AH995" s="86"/>
      <c r="AI995" s="87">
        <f t="shared" si="214"/>
        <v>247.75333333333333</v>
      </c>
      <c r="AJ995" s="88">
        <f t="shared" si="215"/>
        <v>447.85166666666669</v>
      </c>
      <c r="AK995" s="89">
        <f t="shared" si="216"/>
        <v>283.9507142857143</v>
      </c>
      <c r="AL995" s="90">
        <f t="shared" si="217"/>
        <v>209.16206896551722</v>
      </c>
      <c r="AN995" s="86">
        <v>2023</v>
      </c>
      <c r="AO995" s="91">
        <f t="shared" si="210"/>
        <v>-2.3558377956569503E-2</v>
      </c>
      <c r="AP995" s="92">
        <f t="shared" si="211"/>
        <v>-1.7487188838566429E-2</v>
      </c>
      <c r="AQ995" s="93">
        <f t="shared" si="212"/>
        <v>-1.9160769851910994E-2</v>
      </c>
      <c r="AR995" s="94">
        <f t="shared" si="213"/>
        <v>-1.855845162141205E-2</v>
      </c>
      <c r="AS995" s="7">
        <f t="shared" si="218"/>
        <v>-2.7784064301889129E-3</v>
      </c>
      <c r="AU995" s="86">
        <v>2023</v>
      </c>
      <c r="AV995" s="91">
        <f t="shared" si="219"/>
        <v>2.4126765415087868E-2</v>
      </c>
      <c r="AW995" s="92">
        <f t="shared" si="220"/>
        <v>1.5866835025745471E-2</v>
      </c>
      <c r="AX995" s="93">
        <f t="shared" si="221"/>
        <v>1.5251852211288755E-2</v>
      </c>
      <c r="AY995" s="94">
        <f t="shared" si="222"/>
        <v>1.1933261819401176E-2</v>
      </c>
      <c r="AZ995" s="7">
        <f t="shared" si="223"/>
        <v>1.0740977851948275E-2</v>
      </c>
    </row>
    <row r="996" spans="1:52" x14ac:dyDescent="0.25">
      <c r="A996" s="7">
        <v>994</v>
      </c>
      <c r="B996" s="82">
        <v>7006.09</v>
      </c>
      <c r="C996" s="43">
        <v>687.1</v>
      </c>
      <c r="D996" s="35">
        <v>414.25</v>
      </c>
      <c r="E996" s="41">
        <v>1845.4</v>
      </c>
      <c r="F996" s="36">
        <v>128.47999999999999</v>
      </c>
      <c r="G996" s="39">
        <v>160.80000000000001</v>
      </c>
      <c r="H996" s="45">
        <v>174.9</v>
      </c>
      <c r="I996" s="36">
        <v>153.08000000000001</v>
      </c>
      <c r="J996" s="36">
        <v>62.04</v>
      </c>
      <c r="K996" s="46">
        <v>151.44999999999999</v>
      </c>
      <c r="L996" s="36">
        <v>85.14</v>
      </c>
      <c r="M996" s="47">
        <v>55.61</v>
      </c>
      <c r="N996" s="33">
        <v>670</v>
      </c>
      <c r="O996" s="47">
        <v>27.73</v>
      </c>
      <c r="P996" s="33">
        <v>106.56</v>
      </c>
      <c r="Q996" s="47">
        <v>57.37</v>
      </c>
      <c r="R996" s="33">
        <v>11.71</v>
      </c>
      <c r="S996" s="33">
        <v>138.6</v>
      </c>
      <c r="T996" s="33">
        <v>54.23</v>
      </c>
      <c r="U996" s="33">
        <v>15.3</v>
      </c>
      <c r="V996" s="56">
        <v>21.26</v>
      </c>
      <c r="W996" s="38">
        <v>21.26</v>
      </c>
      <c r="X996" s="36">
        <v>11.05</v>
      </c>
      <c r="Y996" s="41">
        <v>40.49</v>
      </c>
      <c r="Z996" s="45">
        <v>83.6</v>
      </c>
      <c r="AA996" s="39">
        <v>393.1</v>
      </c>
      <c r="AB996" s="36">
        <v>164.3</v>
      </c>
      <c r="AC996" s="37">
        <v>17.989999999999998</v>
      </c>
      <c r="AD996" s="41">
        <v>28.48</v>
      </c>
      <c r="AE996" s="39">
        <v>171.85</v>
      </c>
      <c r="AG996" s="86">
        <v>2023</v>
      </c>
      <c r="AH996" s="86"/>
      <c r="AI996" s="87">
        <f t="shared" si="214"/>
        <v>241.91666666666671</v>
      </c>
      <c r="AJ996" s="88">
        <f t="shared" si="215"/>
        <v>440.02</v>
      </c>
      <c r="AK996" s="89">
        <f t="shared" si="216"/>
        <v>278.51</v>
      </c>
      <c r="AL996" s="90">
        <f t="shared" si="217"/>
        <v>205.28034482758622</v>
      </c>
      <c r="AN996" s="86">
        <v>2023</v>
      </c>
      <c r="AO996" s="91">
        <f t="shared" si="210"/>
        <v>1.6396830864621986E-3</v>
      </c>
      <c r="AP996" s="92">
        <f t="shared" si="211"/>
        <v>5.3785433995423336E-3</v>
      </c>
      <c r="AQ996" s="93">
        <f t="shared" si="212"/>
        <v>5.0959955272189992E-3</v>
      </c>
      <c r="AR996" s="94">
        <f t="shared" si="213"/>
        <v>4.8125943831225371E-3</v>
      </c>
      <c r="AS996" s="7">
        <f t="shared" si="218"/>
        <v>7.1366482588719245E-3</v>
      </c>
      <c r="AU996" s="86">
        <v>2023</v>
      </c>
      <c r="AV996" s="91">
        <f t="shared" si="219"/>
        <v>-2.3558377956569503E-2</v>
      </c>
      <c r="AW996" s="92">
        <f t="shared" si="220"/>
        <v>-1.7487188838566429E-2</v>
      </c>
      <c r="AX996" s="93">
        <f t="shared" si="221"/>
        <v>-1.9160769851910994E-2</v>
      </c>
      <c r="AY996" s="94">
        <f t="shared" si="222"/>
        <v>-1.855845162141205E-2</v>
      </c>
      <c r="AZ996" s="7">
        <f t="shared" si="223"/>
        <v>-2.7784064301889129E-3</v>
      </c>
    </row>
    <row r="997" spans="1:52" x14ac:dyDescent="0.25">
      <c r="A997" s="7">
        <v>995</v>
      </c>
      <c r="B997" s="82">
        <v>7056.09</v>
      </c>
      <c r="C997" s="43">
        <v>688.5</v>
      </c>
      <c r="D997" s="35">
        <v>414.65</v>
      </c>
      <c r="E997" s="41">
        <v>1858</v>
      </c>
      <c r="F997" s="36">
        <v>130.24</v>
      </c>
      <c r="G997" s="39">
        <v>160.74</v>
      </c>
      <c r="H997" s="45">
        <v>176.76</v>
      </c>
      <c r="I997" s="36">
        <v>155.1</v>
      </c>
      <c r="J997" s="36">
        <v>62.79</v>
      </c>
      <c r="K997" s="46">
        <v>152.41999999999999</v>
      </c>
      <c r="L997" s="36">
        <v>85.29</v>
      </c>
      <c r="M997" s="47">
        <v>55.79</v>
      </c>
      <c r="N997" s="33">
        <v>669.5</v>
      </c>
      <c r="O997" s="47">
        <v>28.05</v>
      </c>
      <c r="P997" s="33">
        <v>107.1</v>
      </c>
      <c r="Q997" s="47">
        <v>58.03</v>
      </c>
      <c r="R997" s="33">
        <v>11.74</v>
      </c>
      <c r="S997" s="33">
        <v>141.1</v>
      </c>
      <c r="T997" s="33">
        <v>54.47</v>
      </c>
      <c r="U997" s="33">
        <v>15.32</v>
      </c>
      <c r="V997" s="56">
        <v>21.66</v>
      </c>
      <c r="W997" s="38">
        <v>21.66</v>
      </c>
      <c r="X997" s="36">
        <v>11.09</v>
      </c>
      <c r="Y997" s="41">
        <v>40.69</v>
      </c>
      <c r="Z997" s="45">
        <v>83.48</v>
      </c>
      <c r="AA997" s="39">
        <v>393.75</v>
      </c>
      <c r="AB997" s="36">
        <v>164.4</v>
      </c>
      <c r="AC997" s="37">
        <v>18.32</v>
      </c>
      <c r="AD997" s="41">
        <v>28.69</v>
      </c>
      <c r="AE997" s="39">
        <v>172.45</v>
      </c>
      <c r="AG997" s="86">
        <v>2023</v>
      </c>
      <c r="AH997" s="86"/>
      <c r="AI997" s="87">
        <f t="shared" si="214"/>
        <v>242.31333333333336</v>
      </c>
      <c r="AJ997" s="88">
        <f t="shared" si="215"/>
        <v>442.3866666666666</v>
      </c>
      <c r="AK997" s="89">
        <f t="shared" si="216"/>
        <v>279.92928571428575</v>
      </c>
      <c r="AL997" s="90">
        <f t="shared" si="217"/>
        <v>206.26827586206892</v>
      </c>
      <c r="AN997" s="86">
        <v>2023</v>
      </c>
      <c r="AO997" s="91">
        <f t="shared" si="210"/>
        <v>2.3990975871461189E-2</v>
      </c>
      <c r="AP997" s="92">
        <f t="shared" si="211"/>
        <v>2.6940986768739562E-2</v>
      </c>
      <c r="AQ997" s="93">
        <f t="shared" si="212"/>
        <v>2.4863422139774816E-2</v>
      </c>
      <c r="AR997" s="94">
        <f t="shared" si="213"/>
        <v>2.2643761555925155E-2</v>
      </c>
      <c r="AS997" s="7">
        <f t="shared" si="218"/>
        <v>3.8463228218460106E-3</v>
      </c>
      <c r="AU997" s="86">
        <v>2023</v>
      </c>
      <c r="AV997" s="91">
        <f t="shared" si="219"/>
        <v>1.6396830864621986E-3</v>
      </c>
      <c r="AW997" s="92">
        <f t="shared" si="220"/>
        <v>5.3785433995423336E-3</v>
      </c>
      <c r="AX997" s="93">
        <f t="shared" si="221"/>
        <v>5.0959955272189992E-3</v>
      </c>
      <c r="AY997" s="94">
        <f t="shared" si="222"/>
        <v>4.8125943831225371E-3</v>
      </c>
      <c r="AZ997" s="7">
        <f t="shared" si="223"/>
        <v>7.1366482588719245E-3</v>
      </c>
    </row>
    <row r="998" spans="1:52" x14ac:dyDescent="0.25">
      <c r="A998" s="7">
        <v>996</v>
      </c>
      <c r="B998" s="82">
        <v>7083.23</v>
      </c>
      <c r="C998" s="43">
        <v>706.9</v>
      </c>
      <c r="D998" s="35">
        <v>424.6</v>
      </c>
      <c r="E998" s="41">
        <v>1910.4</v>
      </c>
      <c r="F998" s="36">
        <v>131.63999999999999</v>
      </c>
      <c r="G998" s="39">
        <v>163.98</v>
      </c>
      <c r="H998" s="45">
        <v>179.98</v>
      </c>
      <c r="I998" s="36">
        <v>157.13999999999999</v>
      </c>
      <c r="J998" s="36">
        <v>62.54</v>
      </c>
      <c r="K998" s="46">
        <v>153.63999999999999</v>
      </c>
      <c r="L998" s="36">
        <v>84.59</v>
      </c>
      <c r="M998" s="47">
        <v>56.01</v>
      </c>
      <c r="N998" s="33">
        <v>690</v>
      </c>
      <c r="O998" s="47">
        <v>28.12</v>
      </c>
      <c r="P998" s="33">
        <v>107.62</v>
      </c>
      <c r="Q998" s="47">
        <v>58.12</v>
      </c>
      <c r="R998" s="33">
        <v>11.79</v>
      </c>
      <c r="S998" s="33">
        <v>138.05000000000001</v>
      </c>
      <c r="T998" s="33">
        <v>56.25</v>
      </c>
      <c r="U998" s="33">
        <v>15.35</v>
      </c>
      <c r="V998" s="56">
        <v>22.03</v>
      </c>
      <c r="W998" s="38">
        <v>22.03</v>
      </c>
      <c r="X998" s="36">
        <v>10.95</v>
      </c>
      <c r="Y998" s="41">
        <v>41.66</v>
      </c>
      <c r="Z998" s="45">
        <v>85.82</v>
      </c>
      <c r="AA998" s="39">
        <v>408.1</v>
      </c>
      <c r="AB998" s="36">
        <v>169.55</v>
      </c>
      <c r="AC998" s="37">
        <v>18.68</v>
      </c>
      <c r="AD998" s="41">
        <v>29.39</v>
      </c>
      <c r="AE998" s="39">
        <v>172.3</v>
      </c>
      <c r="AG998" s="86">
        <v>2023</v>
      </c>
      <c r="AH998" s="86"/>
      <c r="AI998" s="87">
        <f t="shared" si="214"/>
        <v>248.12666666666669</v>
      </c>
      <c r="AJ998" s="88">
        <f t="shared" si="215"/>
        <v>454.30500000000006</v>
      </c>
      <c r="AK998" s="89">
        <f t="shared" si="216"/>
        <v>286.88928571428568</v>
      </c>
      <c r="AL998" s="90">
        <f t="shared" si="217"/>
        <v>210.9389655172414</v>
      </c>
      <c r="AN998" s="86">
        <v>2023</v>
      </c>
      <c r="AO998" s="91">
        <f t="shared" si="210"/>
        <v>7.0259813536096248E-3</v>
      </c>
      <c r="AP998" s="92">
        <f t="shared" si="211"/>
        <v>9.6447687493349255E-3</v>
      </c>
      <c r="AQ998" s="93">
        <f t="shared" si="212"/>
        <v>9.00297526422595E-3</v>
      </c>
      <c r="AR998" s="94">
        <f t="shared" si="213"/>
        <v>6.9165292133855369E-3</v>
      </c>
      <c r="AS998" s="7">
        <f t="shared" si="218"/>
        <v>1.6331532365883968E-2</v>
      </c>
      <c r="AU998" s="86">
        <v>2023</v>
      </c>
      <c r="AV998" s="91">
        <f t="shared" si="219"/>
        <v>2.3990975871461189E-2</v>
      </c>
      <c r="AW998" s="92">
        <f t="shared" si="220"/>
        <v>2.6940986768739562E-2</v>
      </c>
      <c r="AX998" s="93">
        <f t="shared" si="221"/>
        <v>2.4863422139774816E-2</v>
      </c>
      <c r="AY998" s="94">
        <f t="shared" si="222"/>
        <v>2.2643761555925155E-2</v>
      </c>
      <c r="AZ998" s="7">
        <f t="shared" si="223"/>
        <v>3.8463228218460106E-3</v>
      </c>
    </row>
    <row r="999" spans="1:52" x14ac:dyDescent="0.25">
      <c r="A999" s="7">
        <v>997</v>
      </c>
      <c r="B999" s="82">
        <v>7198.91</v>
      </c>
      <c r="C999" s="43">
        <v>719</v>
      </c>
      <c r="D999" s="35">
        <v>423.9</v>
      </c>
      <c r="E999" s="41">
        <v>1931</v>
      </c>
      <c r="F999" s="36">
        <v>131.19999999999999</v>
      </c>
      <c r="G999" s="39">
        <v>164.46</v>
      </c>
      <c r="H999" s="45">
        <v>178.18</v>
      </c>
      <c r="I999" s="36">
        <v>157.69999999999999</v>
      </c>
      <c r="J999" s="36">
        <v>62.61</v>
      </c>
      <c r="K999" s="46">
        <v>152.75</v>
      </c>
      <c r="L999" s="36">
        <v>83.65</v>
      </c>
      <c r="M999" s="47">
        <v>56.37</v>
      </c>
      <c r="N999" s="33">
        <v>696.5</v>
      </c>
      <c r="O999" s="47">
        <v>27.87</v>
      </c>
      <c r="P999" s="33">
        <v>109.04</v>
      </c>
      <c r="Q999" s="47">
        <v>57.53</v>
      </c>
      <c r="R999" s="33">
        <v>11.69</v>
      </c>
      <c r="S999" s="33">
        <v>137.19999999999999</v>
      </c>
      <c r="T999" s="33">
        <v>57.73</v>
      </c>
      <c r="U999" s="33">
        <v>15.32</v>
      </c>
      <c r="V999" s="56">
        <v>22.25</v>
      </c>
      <c r="W999" s="38">
        <v>22.25</v>
      </c>
      <c r="X999" s="36">
        <v>10.91</v>
      </c>
      <c r="Y999" s="41">
        <v>41.94</v>
      </c>
      <c r="Z999" s="45">
        <v>86.54</v>
      </c>
      <c r="AA999" s="39">
        <v>410.15</v>
      </c>
      <c r="AB999" s="36">
        <v>168.35</v>
      </c>
      <c r="AC999" s="37">
        <v>18.88</v>
      </c>
      <c r="AD999" s="41">
        <v>29.57</v>
      </c>
      <c r="AE999" s="39">
        <v>175</v>
      </c>
      <c r="AG999" s="86">
        <v>2023</v>
      </c>
      <c r="AH999" s="86"/>
      <c r="AI999" s="87">
        <f t="shared" si="214"/>
        <v>249.87</v>
      </c>
      <c r="AJ999" s="88">
        <f t="shared" si="215"/>
        <v>458.68666666666667</v>
      </c>
      <c r="AK999" s="89">
        <f t="shared" si="216"/>
        <v>289.47214285714284</v>
      </c>
      <c r="AL999" s="90">
        <f t="shared" si="217"/>
        <v>212.39793103448272</v>
      </c>
      <c r="AN999" s="86">
        <v>2023</v>
      </c>
      <c r="AO999" s="91">
        <f t="shared" si="210"/>
        <v>-1.160603513827181E-2</v>
      </c>
      <c r="AP999" s="92">
        <f t="shared" si="211"/>
        <v>-6.2860631077133102E-3</v>
      </c>
      <c r="AQ999" s="93">
        <f t="shared" si="212"/>
        <v>-7.3064025405849883E-3</v>
      </c>
      <c r="AR999" s="94">
        <f t="shared" si="213"/>
        <v>-8.477905817641988E-3</v>
      </c>
      <c r="AS999" s="7">
        <f t="shared" si="218"/>
        <v>-4.2381416075489512E-3</v>
      </c>
      <c r="AU999" s="86">
        <v>2023</v>
      </c>
      <c r="AV999" s="91">
        <f t="shared" si="219"/>
        <v>7.0259813536096248E-3</v>
      </c>
      <c r="AW999" s="92">
        <f t="shared" si="220"/>
        <v>9.6447687493349255E-3</v>
      </c>
      <c r="AX999" s="93">
        <f t="shared" si="221"/>
        <v>9.00297526422595E-3</v>
      </c>
      <c r="AY999" s="94">
        <f t="shared" si="222"/>
        <v>6.9165292133855369E-3</v>
      </c>
      <c r="AZ999" s="7">
        <f t="shared" si="223"/>
        <v>1.6331532365883968E-2</v>
      </c>
    </row>
    <row r="1000" spans="1:52" x14ac:dyDescent="0.25">
      <c r="A1000" s="7">
        <v>998</v>
      </c>
      <c r="B1000" s="82">
        <v>7168.4</v>
      </c>
      <c r="C1000" s="43">
        <v>706.1</v>
      </c>
      <c r="D1000" s="35">
        <v>421</v>
      </c>
      <c r="E1000" s="41">
        <v>1923</v>
      </c>
      <c r="F1000" s="36">
        <v>131.46</v>
      </c>
      <c r="G1000" s="39">
        <v>164.06</v>
      </c>
      <c r="H1000" s="45">
        <v>177.88</v>
      </c>
      <c r="I1000" s="36">
        <v>159.02000000000001</v>
      </c>
      <c r="J1000" s="36">
        <v>60.96</v>
      </c>
      <c r="K1000" s="46">
        <v>153.55000000000001</v>
      </c>
      <c r="L1000" s="36">
        <v>84.82</v>
      </c>
      <c r="M1000" s="47">
        <v>56.09</v>
      </c>
      <c r="N1000" s="33">
        <v>679</v>
      </c>
      <c r="O1000" s="47">
        <v>27.98</v>
      </c>
      <c r="P1000" s="33">
        <v>108.36</v>
      </c>
      <c r="Q1000" s="47">
        <v>57.4</v>
      </c>
      <c r="R1000" s="33">
        <v>11.66</v>
      </c>
      <c r="S1000" s="33">
        <v>136.85</v>
      </c>
      <c r="T1000" s="33">
        <v>57.35</v>
      </c>
      <c r="U1000" s="33">
        <v>15.52</v>
      </c>
      <c r="V1000" s="56">
        <v>22.28</v>
      </c>
      <c r="W1000" s="38">
        <v>22.28</v>
      </c>
      <c r="X1000" s="36">
        <v>10.99</v>
      </c>
      <c r="Y1000" s="41">
        <v>41.66</v>
      </c>
      <c r="Z1000" s="45">
        <v>86.9</v>
      </c>
      <c r="AA1000" s="39">
        <v>399.1</v>
      </c>
      <c r="AB1000" s="36">
        <v>166.55</v>
      </c>
      <c r="AC1000" s="37">
        <v>18.5</v>
      </c>
      <c r="AD1000" s="41">
        <v>29.25</v>
      </c>
      <c r="AE1000" s="39">
        <v>177.75</v>
      </c>
      <c r="AG1000" s="86">
        <v>2023</v>
      </c>
      <c r="AH1000" s="86"/>
      <c r="AI1000" s="87">
        <f t="shared" si="214"/>
        <v>246.97000000000003</v>
      </c>
      <c r="AJ1000" s="88">
        <f t="shared" si="215"/>
        <v>455.80333333333334</v>
      </c>
      <c r="AK1000" s="89">
        <f t="shared" si="216"/>
        <v>287.35714285714283</v>
      </c>
      <c r="AL1000" s="90">
        <f t="shared" si="217"/>
        <v>210.59724137931036</v>
      </c>
      <c r="AN1000" s="86">
        <v>2023</v>
      </c>
      <c r="AO1000" s="91">
        <f t="shared" si="210"/>
        <v>9.866245562888766E-3</v>
      </c>
      <c r="AP1000" s="92">
        <f t="shared" si="211"/>
        <v>3.5468513467066887E-3</v>
      </c>
      <c r="AQ1000" s="93">
        <f t="shared" si="212"/>
        <v>4.9987571464083268E-3</v>
      </c>
      <c r="AR1000" s="94">
        <f t="shared" si="213"/>
        <v>6.554429766247748E-3</v>
      </c>
      <c r="AS1000" s="7">
        <f t="shared" si="218"/>
        <v>3.9464873611963569E-3</v>
      </c>
      <c r="AU1000" s="86">
        <v>2023</v>
      </c>
      <c r="AV1000" s="91">
        <f t="shared" si="219"/>
        <v>-1.160603513827181E-2</v>
      </c>
      <c r="AW1000" s="92">
        <f t="shared" si="220"/>
        <v>-6.2860631077133102E-3</v>
      </c>
      <c r="AX1000" s="93">
        <f t="shared" si="221"/>
        <v>-7.3064025405849883E-3</v>
      </c>
      <c r="AY1000" s="94">
        <f t="shared" si="222"/>
        <v>-8.477905817641988E-3</v>
      </c>
      <c r="AZ1000" s="7">
        <f t="shared" si="223"/>
        <v>-4.2381416075489512E-3</v>
      </c>
    </row>
    <row r="1001" spans="1:52" x14ac:dyDescent="0.25">
      <c r="A1001" s="7">
        <v>999</v>
      </c>
      <c r="B1001" s="82">
        <v>7196.69</v>
      </c>
      <c r="C1001" s="43">
        <v>711.6</v>
      </c>
      <c r="D1001" s="35">
        <v>423.95</v>
      </c>
      <c r="E1001" s="41">
        <v>1924.6</v>
      </c>
      <c r="F1001" s="36">
        <v>132.26</v>
      </c>
      <c r="G1001" s="39">
        <v>166.02</v>
      </c>
      <c r="H1001" s="45">
        <v>179.38</v>
      </c>
      <c r="I1001" s="36">
        <v>160.56</v>
      </c>
      <c r="J1001" s="36">
        <v>61.81</v>
      </c>
      <c r="K1001" s="46">
        <v>154.78</v>
      </c>
      <c r="L1001" s="36">
        <v>85.89</v>
      </c>
      <c r="M1001" s="47">
        <v>56.73</v>
      </c>
      <c r="N1001" s="33">
        <v>687</v>
      </c>
      <c r="O1001" s="47">
        <v>28.39</v>
      </c>
      <c r="P1001" s="33">
        <v>109.38</v>
      </c>
      <c r="Q1001" s="47">
        <v>57.54</v>
      </c>
      <c r="R1001" s="33">
        <v>11.77</v>
      </c>
      <c r="S1001" s="33">
        <v>138.15</v>
      </c>
      <c r="T1001" s="33">
        <v>58.37</v>
      </c>
      <c r="U1001" s="33">
        <v>15.6</v>
      </c>
      <c r="V1001" s="56">
        <v>22.61</v>
      </c>
      <c r="W1001" s="38">
        <v>22.61</v>
      </c>
      <c r="X1001" s="36">
        <v>11.08</v>
      </c>
      <c r="Y1001" s="41">
        <v>42.05</v>
      </c>
      <c r="Z1001" s="45">
        <v>87.56</v>
      </c>
      <c r="AA1001" s="39">
        <v>404.3</v>
      </c>
      <c r="AB1001" s="36">
        <v>167.35</v>
      </c>
      <c r="AC1001" s="37">
        <v>18.46</v>
      </c>
      <c r="AD1001" s="41">
        <v>29.65</v>
      </c>
      <c r="AE1001" s="39">
        <v>177.9</v>
      </c>
      <c r="AG1001" s="86">
        <v>2023</v>
      </c>
      <c r="AH1001" s="86"/>
      <c r="AI1001" s="87">
        <f t="shared" si="214"/>
        <v>249.40666666666667</v>
      </c>
      <c r="AJ1001" s="88">
        <f t="shared" si="215"/>
        <v>457.42000000000007</v>
      </c>
      <c r="AK1001" s="89">
        <f t="shared" si="216"/>
        <v>288.79357142857145</v>
      </c>
      <c r="AL1001" s="90">
        <f t="shared" si="217"/>
        <v>211.97758620689658</v>
      </c>
      <c r="AN1001" s="86">
        <v>2023</v>
      </c>
      <c r="AO1001" s="91">
        <f t="shared" si="210"/>
        <v>-3.2343428403410973E-3</v>
      </c>
      <c r="AP1001" s="92">
        <f t="shared" si="211"/>
        <v>5.5237345692505466E-3</v>
      </c>
      <c r="AQ1001" s="93">
        <f t="shared" si="212"/>
        <v>4.5311653652757812E-3</v>
      </c>
      <c r="AR1001" s="94">
        <f t="shared" si="213"/>
        <v>3.3673046109297397E-3</v>
      </c>
      <c r="AS1001" s="7">
        <f t="shared" si="218"/>
        <v>5.4650123876394344E-3</v>
      </c>
      <c r="AU1001" s="86">
        <v>2023</v>
      </c>
      <c r="AV1001" s="91">
        <f t="shared" si="219"/>
        <v>9.866245562888766E-3</v>
      </c>
      <c r="AW1001" s="92">
        <f t="shared" si="220"/>
        <v>3.5468513467066887E-3</v>
      </c>
      <c r="AX1001" s="93">
        <f t="shared" si="221"/>
        <v>4.9987571464083268E-3</v>
      </c>
      <c r="AY1001" s="94">
        <f t="shared" si="222"/>
        <v>6.554429766247748E-3</v>
      </c>
      <c r="AZ1001" s="7">
        <f t="shared" si="223"/>
        <v>3.9464873611963569E-3</v>
      </c>
    </row>
    <row r="1002" spans="1:52" x14ac:dyDescent="0.25">
      <c r="A1002" s="7">
        <v>1000</v>
      </c>
      <c r="B1002" s="82">
        <v>7236.02</v>
      </c>
      <c r="C1002" s="43">
        <v>717.7</v>
      </c>
      <c r="D1002" s="35">
        <v>421.75</v>
      </c>
      <c r="E1002" s="41">
        <v>1941.6</v>
      </c>
      <c r="F1002" s="36">
        <v>133.04</v>
      </c>
      <c r="G1002" s="39">
        <v>163.30000000000001</v>
      </c>
      <c r="H1002" s="45">
        <v>176.58</v>
      </c>
      <c r="I1002" s="36">
        <v>160.69999999999999</v>
      </c>
      <c r="J1002" s="36">
        <v>63</v>
      </c>
      <c r="K1002" s="46">
        <v>154.96</v>
      </c>
      <c r="L1002" s="36">
        <v>85.42</v>
      </c>
      <c r="M1002" s="47">
        <v>56.8</v>
      </c>
      <c r="N1002" s="33">
        <v>692</v>
      </c>
      <c r="O1002" s="47">
        <v>28.34</v>
      </c>
      <c r="P1002" s="33">
        <v>108.96</v>
      </c>
      <c r="Q1002" s="47">
        <v>57.43</v>
      </c>
      <c r="R1002" s="33">
        <v>11.8</v>
      </c>
      <c r="S1002" s="33">
        <v>138.35</v>
      </c>
      <c r="T1002" s="33">
        <v>57.8</v>
      </c>
      <c r="U1002" s="33">
        <v>15.61</v>
      </c>
      <c r="V1002" s="56">
        <v>22.62</v>
      </c>
      <c r="W1002" s="38">
        <v>22.62</v>
      </c>
      <c r="X1002" s="36">
        <v>11.03</v>
      </c>
      <c r="Y1002" s="41">
        <v>42.55</v>
      </c>
      <c r="Z1002" s="45">
        <v>87.32</v>
      </c>
      <c r="AA1002" s="39">
        <v>403.2</v>
      </c>
      <c r="AB1002" s="36">
        <v>165.65</v>
      </c>
      <c r="AC1002" s="37">
        <v>18.89</v>
      </c>
      <c r="AD1002" s="41">
        <v>29.73</v>
      </c>
      <c r="AE1002" s="39">
        <v>179.3</v>
      </c>
      <c r="AG1002" s="86">
        <v>2023</v>
      </c>
      <c r="AH1002" s="86"/>
      <c r="AI1002" s="87">
        <f t="shared" si="214"/>
        <v>248.6</v>
      </c>
      <c r="AJ1002" s="88">
        <f t="shared" si="215"/>
        <v>459.94666666666666</v>
      </c>
      <c r="AK1002" s="89">
        <f t="shared" si="216"/>
        <v>290.10214285714289</v>
      </c>
      <c r="AL1002" s="90">
        <f t="shared" si="217"/>
        <v>212.69137931034481</v>
      </c>
      <c r="AN1002" s="86">
        <v>2023</v>
      </c>
      <c r="AO1002" s="91">
        <f t="shared" si="210"/>
        <v>-6.3287744703674651E-3</v>
      </c>
      <c r="AP1002" s="92">
        <f t="shared" si="211"/>
        <v>1.2827574211502239E-3</v>
      </c>
      <c r="AQ1002" s="93">
        <f t="shared" si="212"/>
        <v>-2.0460773668388998E-3</v>
      </c>
      <c r="AR1002" s="94">
        <f t="shared" si="213"/>
        <v>-1.8855229772781247E-3</v>
      </c>
      <c r="AS1002" s="7">
        <f t="shared" si="218"/>
        <v>-2.9892123017902254E-3</v>
      </c>
      <c r="AU1002" s="86">
        <v>2023</v>
      </c>
      <c r="AV1002" s="91">
        <f t="shared" si="219"/>
        <v>-3.2343428403410973E-3</v>
      </c>
      <c r="AW1002" s="92">
        <f t="shared" si="220"/>
        <v>5.5237345692505466E-3</v>
      </c>
      <c r="AX1002" s="93">
        <f t="shared" si="221"/>
        <v>4.5311653652757812E-3</v>
      </c>
      <c r="AY1002" s="94">
        <f t="shared" si="222"/>
        <v>3.3673046109297397E-3</v>
      </c>
      <c r="AZ1002" s="7">
        <f t="shared" si="223"/>
        <v>5.4650123876394344E-3</v>
      </c>
    </row>
    <row r="1003" spans="1:52" x14ac:dyDescent="0.25">
      <c r="A1003" s="7">
        <v>1001</v>
      </c>
      <c r="B1003" s="82">
        <v>7214.39</v>
      </c>
      <c r="C1003" s="43">
        <v>704.1</v>
      </c>
      <c r="D1003" s="35">
        <v>425.65</v>
      </c>
      <c r="E1003" s="41">
        <v>1950.2</v>
      </c>
      <c r="F1003" s="36">
        <v>133.76</v>
      </c>
      <c r="G1003" s="39">
        <v>163.88</v>
      </c>
      <c r="H1003" s="45">
        <v>176.98</v>
      </c>
      <c r="I1003" s="36">
        <v>160.96</v>
      </c>
      <c r="J1003" s="36">
        <v>62.95</v>
      </c>
      <c r="K1003" s="46">
        <v>155.97999999999999</v>
      </c>
      <c r="L1003" s="36">
        <v>85.34</v>
      </c>
      <c r="M1003" s="47">
        <v>56.46</v>
      </c>
      <c r="N1003" s="33">
        <v>682.5</v>
      </c>
      <c r="O1003" s="47">
        <v>28.2</v>
      </c>
      <c r="P1003" s="33">
        <v>109</v>
      </c>
      <c r="Q1003" s="47">
        <v>58.19</v>
      </c>
      <c r="R1003" s="33">
        <v>11.75</v>
      </c>
      <c r="S1003" s="33">
        <v>140.1</v>
      </c>
      <c r="T1003" s="33">
        <v>57.82</v>
      </c>
      <c r="U1003" s="33">
        <v>15.54</v>
      </c>
      <c r="V1003" s="56">
        <v>22.41</v>
      </c>
      <c r="W1003" s="38">
        <v>22.41</v>
      </c>
      <c r="X1003" s="36">
        <v>11.04</v>
      </c>
      <c r="Y1003" s="41">
        <v>42.46</v>
      </c>
      <c r="Z1003" s="45">
        <v>87.58</v>
      </c>
      <c r="AA1003" s="39">
        <v>399.45</v>
      </c>
      <c r="AB1003" s="36">
        <v>165.95</v>
      </c>
      <c r="AC1003" s="37">
        <v>18.53</v>
      </c>
      <c r="AD1003" s="41">
        <v>29.48</v>
      </c>
      <c r="AE1003" s="39">
        <v>177.75</v>
      </c>
      <c r="AG1003" s="86">
        <v>2023</v>
      </c>
      <c r="AH1003" s="86"/>
      <c r="AI1003" s="87">
        <f t="shared" si="214"/>
        <v>247.02666666666664</v>
      </c>
      <c r="AJ1003" s="88">
        <f t="shared" si="215"/>
        <v>460.53666666666663</v>
      </c>
      <c r="AK1003" s="89">
        <f t="shared" si="216"/>
        <v>289.50857142857143</v>
      </c>
      <c r="AL1003" s="90">
        <f t="shared" si="217"/>
        <v>212.29034482758618</v>
      </c>
      <c r="AN1003" s="86">
        <v>2023</v>
      </c>
      <c r="AO1003" s="91">
        <f t="shared" si="210"/>
        <v>1.5059102930857779E-2</v>
      </c>
      <c r="AP1003" s="92">
        <f t="shared" si="211"/>
        <v>1.2890757883918164E-2</v>
      </c>
      <c r="AQ1003" s="93">
        <f t="shared" si="212"/>
        <v>1.1842728564661354E-2</v>
      </c>
      <c r="AR1003" s="94">
        <f t="shared" si="213"/>
        <v>9.8791180588719552E-3</v>
      </c>
      <c r="AS1003" s="7">
        <f t="shared" si="218"/>
        <v>4.080733090392895E-3</v>
      </c>
      <c r="AU1003" s="86">
        <v>2023</v>
      </c>
      <c r="AV1003" s="91">
        <f t="shared" si="219"/>
        <v>-6.3287744703674651E-3</v>
      </c>
      <c r="AW1003" s="92">
        <f t="shared" si="220"/>
        <v>1.2827574211502239E-3</v>
      </c>
      <c r="AX1003" s="93">
        <f t="shared" si="221"/>
        <v>-2.0460773668388998E-3</v>
      </c>
      <c r="AY1003" s="94">
        <f t="shared" si="222"/>
        <v>-1.8855229772781247E-3</v>
      </c>
      <c r="AZ1003" s="7">
        <f t="shared" si="223"/>
        <v>-2.9892123017902254E-3</v>
      </c>
    </row>
    <row r="1004" spans="1:52" x14ac:dyDescent="0.25">
      <c r="A1004" s="7">
        <v>1002</v>
      </c>
      <c r="B1004" s="82">
        <v>7243.83</v>
      </c>
      <c r="C1004" s="43">
        <v>712.3</v>
      </c>
      <c r="D1004" s="35">
        <v>429.65</v>
      </c>
      <c r="E1004" s="41">
        <v>1974</v>
      </c>
      <c r="F1004" s="36">
        <v>134</v>
      </c>
      <c r="G1004" s="39">
        <v>165.24</v>
      </c>
      <c r="H1004" s="45">
        <v>178.92</v>
      </c>
      <c r="I1004" s="36">
        <v>160.9</v>
      </c>
      <c r="J1004" s="36">
        <v>61.85</v>
      </c>
      <c r="K1004" s="46">
        <v>157.13</v>
      </c>
      <c r="L1004" s="36">
        <v>84.92</v>
      </c>
      <c r="M1004" s="47">
        <v>56.58</v>
      </c>
      <c r="N1004" s="33">
        <v>688.5</v>
      </c>
      <c r="O1004" s="47">
        <v>28.24</v>
      </c>
      <c r="P1004" s="33">
        <v>109.72</v>
      </c>
      <c r="Q1004" s="47">
        <v>58.55</v>
      </c>
      <c r="R1004" s="33">
        <v>11.73</v>
      </c>
      <c r="S1004" s="33">
        <v>140.65</v>
      </c>
      <c r="T1004" s="33">
        <v>58.25</v>
      </c>
      <c r="U1004" s="33">
        <v>15.59</v>
      </c>
      <c r="V1004" s="56">
        <v>22.42</v>
      </c>
      <c r="W1004" s="38">
        <v>22.42</v>
      </c>
      <c r="X1004" s="36">
        <v>11.08</v>
      </c>
      <c r="Y1004" s="41">
        <v>42.78</v>
      </c>
      <c r="Z1004" s="45">
        <v>88.14</v>
      </c>
      <c r="AA1004" s="39">
        <v>403.8</v>
      </c>
      <c r="AB1004" s="36">
        <v>168.3</v>
      </c>
      <c r="AC1004" s="37">
        <v>18.559999999999999</v>
      </c>
      <c r="AD1004" s="41">
        <v>29.82</v>
      </c>
      <c r="AE1004" s="39">
        <v>183.2</v>
      </c>
      <c r="AG1004" s="86">
        <v>2023</v>
      </c>
      <c r="AH1004" s="86"/>
      <c r="AI1004" s="87">
        <f t="shared" si="214"/>
        <v>250.74666666666667</v>
      </c>
      <c r="AJ1004" s="88">
        <f t="shared" si="215"/>
        <v>466.47333333333336</v>
      </c>
      <c r="AK1004" s="89">
        <f t="shared" si="216"/>
        <v>292.93714285714287</v>
      </c>
      <c r="AL1004" s="90">
        <f t="shared" si="217"/>
        <v>214.38758620689654</v>
      </c>
      <c r="AN1004" s="86">
        <v>2023</v>
      </c>
      <c r="AO1004" s="91">
        <f t="shared" si="210"/>
        <v>1.2761884504946092E-3</v>
      </c>
      <c r="AP1004" s="92">
        <f t="shared" si="211"/>
        <v>-4.6983750410886866E-3</v>
      </c>
      <c r="AQ1004" s="93">
        <f t="shared" si="212"/>
        <v>-3.5136743133585158E-3</v>
      </c>
      <c r="AR1004" s="94">
        <f t="shared" si="213"/>
        <v>-1.6599005346424674E-3</v>
      </c>
      <c r="AS1004" s="7">
        <f t="shared" si="218"/>
        <v>2.7388826076813156E-3</v>
      </c>
      <c r="AU1004" s="86">
        <v>2023</v>
      </c>
      <c r="AV1004" s="91">
        <f t="shared" si="219"/>
        <v>1.5059102930857779E-2</v>
      </c>
      <c r="AW1004" s="92">
        <f t="shared" si="220"/>
        <v>1.2890757883918164E-2</v>
      </c>
      <c r="AX1004" s="93">
        <f t="shared" si="221"/>
        <v>1.1842728564661354E-2</v>
      </c>
      <c r="AY1004" s="94">
        <f t="shared" si="222"/>
        <v>9.8791180588719552E-3</v>
      </c>
      <c r="AZ1004" s="7">
        <f t="shared" si="223"/>
        <v>4.080733090392895E-3</v>
      </c>
    </row>
    <row r="1005" spans="1:52" x14ac:dyDescent="0.25">
      <c r="A1005" s="7">
        <v>1003</v>
      </c>
      <c r="B1005" s="82">
        <v>7263.67</v>
      </c>
      <c r="C1005" s="43">
        <v>711.6</v>
      </c>
      <c r="D1005" s="35">
        <v>429.25</v>
      </c>
      <c r="E1005" s="41">
        <v>1959.8</v>
      </c>
      <c r="F1005" s="36">
        <v>134.58000000000001</v>
      </c>
      <c r="G1005" s="39">
        <v>164.7</v>
      </c>
      <c r="H1005" s="45">
        <v>177.74</v>
      </c>
      <c r="I1005" s="36">
        <v>160.9</v>
      </c>
      <c r="J1005" s="36">
        <v>62.81</v>
      </c>
      <c r="K1005" s="46">
        <v>157.22</v>
      </c>
      <c r="L1005" s="36">
        <v>86.24</v>
      </c>
      <c r="M1005" s="47">
        <v>56.9</v>
      </c>
      <c r="N1005" s="33">
        <v>691</v>
      </c>
      <c r="O1005" s="47">
        <v>28.24</v>
      </c>
      <c r="P1005" s="33">
        <v>109.98</v>
      </c>
      <c r="Q1005" s="47">
        <v>58.66</v>
      </c>
      <c r="R1005" s="33">
        <v>11.7</v>
      </c>
      <c r="S1005" s="33">
        <v>140.5</v>
      </c>
      <c r="T1005" s="33">
        <v>57.86</v>
      </c>
      <c r="U1005" s="33">
        <v>15.72</v>
      </c>
      <c r="V1005" s="56">
        <v>22.58</v>
      </c>
      <c r="W1005" s="38">
        <v>22.58</v>
      </c>
      <c r="X1005" s="36">
        <v>11.12</v>
      </c>
      <c r="Y1005" s="41">
        <v>42.84</v>
      </c>
      <c r="Z1005" s="45">
        <v>88.08</v>
      </c>
      <c r="AA1005" s="39">
        <v>405.95</v>
      </c>
      <c r="AB1005" s="36">
        <v>167.3</v>
      </c>
      <c r="AC1005" s="37">
        <v>18.670000000000002</v>
      </c>
      <c r="AD1005" s="41">
        <v>29.85</v>
      </c>
      <c r="AE1005" s="39">
        <v>182.55</v>
      </c>
      <c r="AG1005" s="86">
        <v>2023</v>
      </c>
      <c r="AH1005" s="86"/>
      <c r="AI1005" s="87">
        <f t="shared" si="214"/>
        <v>251.06666666666669</v>
      </c>
      <c r="AJ1005" s="88">
        <f t="shared" si="215"/>
        <v>464.28166666666658</v>
      </c>
      <c r="AK1005" s="89">
        <f t="shared" si="216"/>
        <v>291.9078571428571</v>
      </c>
      <c r="AL1005" s="90">
        <f t="shared" si="217"/>
        <v>214.03172413793101</v>
      </c>
      <c r="AN1005" s="86">
        <v>2023</v>
      </c>
      <c r="AO1005" s="91">
        <f t="shared" si="210"/>
        <v>2.0977164099839712E-3</v>
      </c>
      <c r="AP1005" s="92">
        <f t="shared" si="211"/>
        <v>-2.5774583675855062E-3</v>
      </c>
      <c r="AQ1005" s="93">
        <f t="shared" si="212"/>
        <v>-2.2438587519052794E-3</v>
      </c>
      <c r="AR1005" s="94">
        <f t="shared" si="213"/>
        <v>-2.1540474180428868E-3</v>
      </c>
      <c r="AS1005" s="7">
        <f t="shared" si="218"/>
        <v>6.7596683219362311E-4</v>
      </c>
      <c r="AU1005" s="86">
        <v>2023</v>
      </c>
      <c r="AV1005" s="91">
        <f t="shared" si="219"/>
        <v>1.2761884504946092E-3</v>
      </c>
      <c r="AW1005" s="92">
        <f t="shared" si="220"/>
        <v>-4.6983750410886866E-3</v>
      </c>
      <c r="AX1005" s="93">
        <f t="shared" si="221"/>
        <v>-3.5136743133585158E-3</v>
      </c>
      <c r="AY1005" s="94">
        <f t="shared" si="222"/>
        <v>-1.6599005346424674E-3</v>
      </c>
      <c r="AZ1005" s="7">
        <f t="shared" si="223"/>
        <v>2.7388826076813156E-3</v>
      </c>
    </row>
    <row r="1006" spans="1:52" x14ac:dyDescent="0.25">
      <c r="A1006" s="7">
        <v>1004</v>
      </c>
      <c r="B1006" s="82">
        <v>7268.58</v>
      </c>
      <c r="C1006" s="43">
        <v>706.9</v>
      </c>
      <c r="D1006" s="35">
        <v>431.45</v>
      </c>
      <c r="E1006" s="41">
        <v>1951.2</v>
      </c>
      <c r="F1006" s="36">
        <v>134.66</v>
      </c>
      <c r="G1006" s="39">
        <v>166.28</v>
      </c>
      <c r="H1006" s="45">
        <v>178.04</v>
      </c>
      <c r="I1006" s="36">
        <v>161.02000000000001</v>
      </c>
      <c r="J1006" s="36">
        <v>63.14</v>
      </c>
      <c r="K1006" s="46">
        <v>157.87</v>
      </c>
      <c r="L1006" s="36">
        <v>86.38</v>
      </c>
      <c r="M1006" s="47">
        <v>57.03</v>
      </c>
      <c r="N1006" s="33">
        <v>686</v>
      </c>
      <c r="O1006" s="47">
        <v>28.46</v>
      </c>
      <c r="P1006" s="33">
        <v>110.48</v>
      </c>
      <c r="Q1006" s="47">
        <v>59.12</v>
      </c>
      <c r="R1006" s="33">
        <v>11.75</v>
      </c>
      <c r="S1006" s="33">
        <v>140.55000000000001</v>
      </c>
      <c r="T1006" s="33">
        <v>58.23</v>
      </c>
      <c r="U1006" s="33">
        <v>15.75</v>
      </c>
      <c r="V1006" s="56">
        <v>22.69</v>
      </c>
      <c r="W1006" s="38">
        <v>22.69</v>
      </c>
      <c r="X1006" s="36">
        <v>11.17</v>
      </c>
      <c r="Y1006" s="41">
        <v>42.63</v>
      </c>
      <c r="Z1006" s="45">
        <v>88.92</v>
      </c>
      <c r="AA1006" s="39">
        <v>406.45</v>
      </c>
      <c r="AB1006" s="36">
        <v>163.95</v>
      </c>
      <c r="AC1006" s="37">
        <v>18.79</v>
      </c>
      <c r="AD1006" s="41">
        <v>29.9</v>
      </c>
      <c r="AE1006" s="39">
        <v>182.05</v>
      </c>
      <c r="AG1006" s="86">
        <v>2023</v>
      </c>
      <c r="AH1006" s="86"/>
      <c r="AI1006" s="87">
        <f t="shared" si="214"/>
        <v>251.59333333333333</v>
      </c>
      <c r="AJ1006" s="88">
        <f t="shared" si="215"/>
        <v>463.08500000000004</v>
      </c>
      <c r="AK1006" s="89">
        <f t="shared" si="216"/>
        <v>291.25285714285718</v>
      </c>
      <c r="AL1006" s="90">
        <f t="shared" si="217"/>
        <v>213.57068965517243</v>
      </c>
      <c r="AN1006" s="86">
        <v>2023</v>
      </c>
      <c r="AO1006" s="91">
        <f t="shared" si="210"/>
        <v>-4.4781260764724957E-3</v>
      </c>
      <c r="AP1006" s="92">
        <f t="shared" si="211"/>
        <v>-1.3172527721694084E-3</v>
      </c>
      <c r="AQ1006" s="93">
        <f t="shared" si="212"/>
        <v>-3.7571673116636116E-3</v>
      </c>
      <c r="AR1006" s="94">
        <f t="shared" si="213"/>
        <v>-4.3787488597009884E-3</v>
      </c>
      <c r="AS1006" s="7">
        <f t="shared" si="218"/>
        <v>-4.2511742321060586E-4</v>
      </c>
      <c r="AU1006" s="86">
        <v>2023</v>
      </c>
      <c r="AV1006" s="91">
        <f t="shared" si="219"/>
        <v>2.0977164099839712E-3</v>
      </c>
      <c r="AW1006" s="92">
        <f t="shared" si="220"/>
        <v>-2.5774583675855062E-3</v>
      </c>
      <c r="AX1006" s="93">
        <f t="shared" si="221"/>
        <v>-2.2438587519052794E-3</v>
      </c>
      <c r="AY1006" s="94">
        <f t="shared" si="222"/>
        <v>-2.1540474180428868E-3</v>
      </c>
      <c r="AZ1006" s="7">
        <f t="shared" si="223"/>
        <v>6.7596683219362311E-4</v>
      </c>
    </row>
    <row r="1007" spans="1:52" x14ac:dyDescent="0.25">
      <c r="A1007" s="7">
        <v>1005</v>
      </c>
      <c r="B1007" s="82">
        <v>7265.49</v>
      </c>
      <c r="C1007" s="43">
        <v>697.3</v>
      </c>
      <c r="D1007" s="35">
        <v>432.95</v>
      </c>
      <c r="E1007" s="41">
        <v>1951</v>
      </c>
      <c r="F1007" s="36">
        <v>133.6</v>
      </c>
      <c r="G1007" s="39">
        <v>165.7</v>
      </c>
      <c r="H1007" s="45">
        <v>177</v>
      </c>
      <c r="I1007" s="36">
        <v>159.78</v>
      </c>
      <c r="J1007" s="36">
        <v>62.86</v>
      </c>
      <c r="K1007" s="46">
        <v>157.97999999999999</v>
      </c>
      <c r="L1007" s="36">
        <v>86.63</v>
      </c>
      <c r="M1007" s="47">
        <v>56.42</v>
      </c>
      <c r="N1007" s="33">
        <v>680</v>
      </c>
      <c r="O1007" s="47">
        <v>28.36</v>
      </c>
      <c r="P1007" s="33">
        <v>110.54</v>
      </c>
      <c r="Q1007" s="47">
        <v>59.08</v>
      </c>
      <c r="R1007" s="33">
        <v>11.73</v>
      </c>
      <c r="S1007" s="33">
        <v>137.44999999999999</v>
      </c>
      <c r="T1007" s="33">
        <v>58.02</v>
      </c>
      <c r="U1007" s="33">
        <v>15.84</v>
      </c>
      <c r="V1007" s="56">
        <v>22.49</v>
      </c>
      <c r="W1007" s="38">
        <v>22.49</v>
      </c>
      <c r="X1007" s="36">
        <v>11.24</v>
      </c>
      <c r="Y1007" s="41">
        <v>42.64</v>
      </c>
      <c r="Z1007" s="45">
        <v>88.74</v>
      </c>
      <c r="AA1007" s="39">
        <v>404.5</v>
      </c>
      <c r="AB1007" s="36">
        <v>162.35</v>
      </c>
      <c r="AC1007" s="37">
        <v>18.73</v>
      </c>
      <c r="AD1007" s="41">
        <v>29.81</v>
      </c>
      <c r="AE1007" s="39">
        <v>181.2</v>
      </c>
      <c r="AG1007" s="86">
        <v>2023</v>
      </c>
      <c r="AH1007" s="86"/>
      <c r="AI1007" s="87">
        <f t="shared" si="214"/>
        <v>250.4666666666667</v>
      </c>
      <c r="AJ1007" s="88">
        <f t="shared" si="215"/>
        <v>462.47499999999997</v>
      </c>
      <c r="AK1007" s="89">
        <f t="shared" si="216"/>
        <v>290.15857142857141</v>
      </c>
      <c r="AL1007" s="90">
        <f t="shared" si="217"/>
        <v>212.63551724137929</v>
      </c>
      <c r="AN1007" s="86">
        <v>2023</v>
      </c>
      <c r="AO1007" s="91">
        <f t="shared" si="210"/>
        <v>-1.1591695501730113E-2</v>
      </c>
      <c r="AP1007" s="92">
        <f t="shared" si="211"/>
        <v>-1.7092815827882531E-2</v>
      </c>
      <c r="AQ1007" s="93">
        <f t="shared" si="212"/>
        <v>-1.4750555115183035E-2</v>
      </c>
      <c r="AR1007" s="94">
        <f t="shared" si="213"/>
        <v>-1.2645890734184763E-2</v>
      </c>
      <c r="AS1007" s="7">
        <f t="shared" si="218"/>
        <v>-7.122712989763939E-3</v>
      </c>
      <c r="AU1007" s="86">
        <v>2023</v>
      </c>
      <c r="AV1007" s="91">
        <f t="shared" si="219"/>
        <v>-4.4781260764724957E-3</v>
      </c>
      <c r="AW1007" s="92">
        <f t="shared" si="220"/>
        <v>-1.3172527721694084E-3</v>
      </c>
      <c r="AX1007" s="93">
        <f t="shared" si="221"/>
        <v>-3.7571673116636116E-3</v>
      </c>
      <c r="AY1007" s="94">
        <f t="shared" si="222"/>
        <v>-4.3787488597009884E-3</v>
      </c>
      <c r="AZ1007" s="7">
        <f t="shared" si="223"/>
        <v>-4.2511742321060586E-4</v>
      </c>
    </row>
    <row r="1008" spans="1:52" x14ac:dyDescent="0.25">
      <c r="A1008" s="7">
        <v>1006</v>
      </c>
      <c r="B1008" s="82">
        <v>7213.74</v>
      </c>
      <c r="C1008" s="43">
        <v>684.5</v>
      </c>
      <c r="D1008" s="35">
        <v>430.7</v>
      </c>
      <c r="E1008" s="41">
        <v>1911.8</v>
      </c>
      <c r="F1008" s="36">
        <v>134.56</v>
      </c>
      <c r="G1008" s="39">
        <v>166.04</v>
      </c>
      <c r="H1008" s="45">
        <v>176.58</v>
      </c>
      <c r="I1008" s="36">
        <v>161.19999999999999</v>
      </c>
      <c r="J1008" s="36">
        <v>63.19</v>
      </c>
      <c r="K1008" s="46">
        <v>158.51</v>
      </c>
      <c r="L1008" s="36">
        <v>85.76</v>
      </c>
      <c r="M1008" s="47">
        <v>56.48</v>
      </c>
      <c r="N1008" s="33">
        <v>664.5</v>
      </c>
      <c r="O1008" s="47">
        <v>28.48</v>
      </c>
      <c r="P1008" s="33">
        <v>111.12</v>
      </c>
      <c r="Q1008" s="47">
        <v>59.05</v>
      </c>
      <c r="R1008" s="33">
        <v>11.75</v>
      </c>
      <c r="S1008" s="33">
        <v>138.35</v>
      </c>
      <c r="T1008" s="33">
        <v>58.51</v>
      </c>
      <c r="U1008" s="33">
        <v>15.92</v>
      </c>
      <c r="V1008" s="56">
        <v>22.52</v>
      </c>
      <c r="W1008" s="38">
        <v>22.52</v>
      </c>
      <c r="X1008" s="36">
        <v>11.3</v>
      </c>
      <c r="Y1008" s="41">
        <v>42.82</v>
      </c>
      <c r="Z1008" s="45">
        <v>88.76</v>
      </c>
      <c r="AA1008" s="39">
        <v>394.05</v>
      </c>
      <c r="AB1008" s="36">
        <v>158.05000000000001</v>
      </c>
      <c r="AC1008" s="37">
        <v>18.72</v>
      </c>
      <c r="AD1008" s="41">
        <v>30.11</v>
      </c>
      <c r="AE1008" s="39">
        <v>182.6</v>
      </c>
      <c r="AG1008" s="86">
        <v>2023</v>
      </c>
      <c r="AH1008" s="86"/>
      <c r="AI1008" s="87">
        <f t="shared" si="214"/>
        <v>247.56333333333336</v>
      </c>
      <c r="AJ1008" s="88">
        <f t="shared" si="215"/>
        <v>454.57</v>
      </c>
      <c r="AK1008" s="89">
        <f t="shared" si="216"/>
        <v>285.87857142857149</v>
      </c>
      <c r="AL1008" s="90">
        <f t="shared" si="217"/>
        <v>209.94655172413795</v>
      </c>
      <c r="AN1008" s="86">
        <v>2023</v>
      </c>
      <c r="AO1008" s="91">
        <f t="shared" si="210"/>
        <v>5.4666146036702907E-3</v>
      </c>
      <c r="AP1008" s="92">
        <f t="shared" si="211"/>
        <v>-3.5564746170372382E-3</v>
      </c>
      <c r="AQ1008" s="93">
        <f t="shared" si="212"/>
        <v>-8.6700147415251104E-4</v>
      </c>
      <c r="AR1008" s="94">
        <f t="shared" si="213"/>
        <v>2.9399929374459064E-4</v>
      </c>
      <c r="AS1008" s="7">
        <f t="shared" si="218"/>
        <v>3.8357356932742343E-3</v>
      </c>
      <c r="AU1008" s="86">
        <v>2023</v>
      </c>
      <c r="AV1008" s="91">
        <f t="shared" si="219"/>
        <v>-1.1591695501730113E-2</v>
      </c>
      <c r="AW1008" s="92">
        <f t="shared" si="220"/>
        <v>-1.7092815827882531E-2</v>
      </c>
      <c r="AX1008" s="93">
        <f t="shared" si="221"/>
        <v>-1.4750555115183035E-2</v>
      </c>
      <c r="AY1008" s="94">
        <f t="shared" si="222"/>
        <v>-1.2645890734184763E-2</v>
      </c>
      <c r="AZ1008" s="7">
        <f t="shared" si="223"/>
        <v>-7.122712989763939E-3</v>
      </c>
    </row>
    <row r="1009" spans="1:52" x14ac:dyDescent="0.25">
      <c r="A1009" s="7">
        <v>1007</v>
      </c>
      <c r="B1009" s="82">
        <v>7241.41</v>
      </c>
      <c r="C1009" s="43">
        <v>690.5</v>
      </c>
      <c r="D1009" s="35">
        <v>431.85</v>
      </c>
      <c r="E1009" s="41">
        <v>1897</v>
      </c>
      <c r="F1009" s="36">
        <v>135.56</v>
      </c>
      <c r="G1009" s="39">
        <v>167.2</v>
      </c>
      <c r="H1009" s="45">
        <v>177.24</v>
      </c>
      <c r="I1009" s="36">
        <v>160.13999999999999</v>
      </c>
      <c r="J1009" s="36">
        <v>61.68</v>
      </c>
      <c r="K1009" s="46">
        <v>157.96</v>
      </c>
      <c r="L1009" s="36">
        <v>84.87</v>
      </c>
      <c r="M1009" s="47">
        <v>56.92</v>
      </c>
      <c r="N1009" s="33">
        <v>670</v>
      </c>
      <c r="O1009" s="47">
        <v>28.44</v>
      </c>
      <c r="P1009" s="33">
        <v>112.12</v>
      </c>
      <c r="Q1009" s="47">
        <v>59.15</v>
      </c>
      <c r="R1009" s="33">
        <v>11.8</v>
      </c>
      <c r="S1009" s="33">
        <v>138.65</v>
      </c>
      <c r="T1009" s="33">
        <v>59.42</v>
      </c>
      <c r="U1009" s="33">
        <v>15.87</v>
      </c>
      <c r="V1009" s="56">
        <v>22.74</v>
      </c>
      <c r="W1009" s="38">
        <v>22.74</v>
      </c>
      <c r="X1009" s="36">
        <v>11.26</v>
      </c>
      <c r="Y1009" s="41">
        <v>43.13</v>
      </c>
      <c r="Z1009" s="45">
        <v>88.16</v>
      </c>
      <c r="AA1009" s="39">
        <v>391</v>
      </c>
      <c r="AB1009" s="36">
        <v>155.75</v>
      </c>
      <c r="AC1009" s="37">
        <v>19.7</v>
      </c>
      <c r="AD1009" s="41">
        <v>30.84</v>
      </c>
      <c r="AE1009" s="39">
        <v>188.55</v>
      </c>
      <c r="AG1009" s="86">
        <v>2023</v>
      </c>
      <c r="AH1009" s="86"/>
      <c r="AI1009" s="87">
        <f t="shared" si="214"/>
        <v>248.91666666666666</v>
      </c>
      <c r="AJ1009" s="88">
        <f t="shared" si="215"/>
        <v>452.95333333333338</v>
      </c>
      <c r="AK1009" s="89">
        <f t="shared" si="216"/>
        <v>285.6307142857143</v>
      </c>
      <c r="AL1009" s="90">
        <f t="shared" si="217"/>
        <v>210.00827586206896</v>
      </c>
      <c r="AN1009" s="86">
        <v>2023</v>
      </c>
      <c r="AO1009" s="91">
        <f t="shared" si="210"/>
        <v>4.7807164378975472E-3</v>
      </c>
      <c r="AP1009" s="92">
        <f t="shared" si="211"/>
        <v>3.8929691064567302E-3</v>
      </c>
      <c r="AQ1009" s="93">
        <f t="shared" si="212"/>
        <v>5.5341187297282737E-3</v>
      </c>
      <c r="AR1009" s="94">
        <f t="shared" si="213"/>
        <v>5.4267155317360392E-3</v>
      </c>
      <c r="AS1009" s="7">
        <f t="shared" si="218"/>
        <v>1.8822301181676095E-3</v>
      </c>
      <c r="AU1009" s="86">
        <v>2023</v>
      </c>
      <c r="AV1009" s="91">
        <f t="shared" si="219"/>
        <v>5.4666146036702907E-3</v>
      </c>
      <c r="AW1009" s="92">
        <f t="shared" si="220"/>
        <v>-3.5564746170372382E-3</v>
      </c>
      <c r="AX1009" s="93">
        <f t="shared" si="221"/>
        <v>-8.6700147415251104E-4</v>
      </c>
      <c r="AY1009" s="94">
        <f t="shared" si="222"/>
        <v>2.9399929374459064E-4</v>
      </c>
      <c r="AZ1009" s="7">
        <f t="shared" si="223"/>
        <v>3.8357356932742343E-3</v>
      </c>
    </row>
    <row r="1010" spans="1:52" x14ac:dyDescent="0.25">
      <c r="A1010" s="7">
        <v>1008</v>
      </c>
      <c r="B1010" s="82">
        <v>7255.04</v>
      </c>
      <c r="C1010" s="43">
        <v>702.7</v>
      </c>
      <c r="D1010" s="35">
        <v>431.05</v>
      </c>
      <c r="E1010" s="41">
        <v>1904.2</v>
      </c>
      <c r="F1010" s="36">
        <v>136.19999999999999</v>
      </c>
      <c r="G1010" s="39">
        <v>168.62</v>
      </c>
      <c r="H1010" s="45">
        <v>175.12</v>
      </c>
      <c r="I1010" s="36">
        <v>161.02000000000001</v>
      </c>
      <c r="J1010" s="36">
        <v>62.26</v>
      </c>
      <c r="K1010" s="46">
        <v>158</v>
      </c>
      <c r="L1010" s="36">
        <v>85.46</v>
      </c>
      <c r="M1010" s="47">
        <v>57.77</v>
      </c>
      <c r="N1010" s="33">
        <v>676.5</v>
      </c>
      <c r="O1010" s="47">
        <v>28.6</v>
      </c>
      <c r="P1010" s="33">
        <v>112.3</v>
      </c>
      <c r="Q1010" s="47">
        <v>58.97</v>
      </c>
      <c r="R1010" s="33">
        <v>12.02</v>
      </c>
      <c r="S1010" s="33">
        <v>136.94999999999999</v>
      </c>
      <c r="T1010" s="33">
        <v>59.81</v>
      </c>
      <c r="U1010" s="33">
        <v>15.92</v>
      </c>
      <c r="V1010" s="56">
        <v>23.08</v>
      </c>
      <c r="W1010" s="38">
        <v>23.08</v>
      </c>
      <c r="X1010" s="36">
        <v>11.3</v>
      </c>
      <c r="Y1010" s="41">
        <v>42.97</v>
      </c>
      <c r="Z1010" s="45">
        <v>88.42</v>
      </c>
      <c r="AA1010" s="39">
        <v>393.7</v>
      </c>
      <c r="AB1010" s="36">
        <v>158.55000000000001</v>
      </c>
      <c r="AC1010" s="37">
        <v>19.91</v>
      </c>
      <c r="AD1010" s="41">
        <v>30.81</v>
      </c>
      <c r="AE1010" s="39">
        <v>188</v>
      </c>
      <c r="AG1010" s="86">
        <v>2023</v>
      </c>
      <c r="AH1010" s="86"/>
      <c r="AI1010" s="87">
        <f t="shared" si="214"/>
        <v>250.10666666666665</v>
      </c>
      <c r="AJ1010" s="88">
        <f t="shared" si="215"/>
        <v>454.71666666666664</v>
      </c>
      <c r="AK1010" s="89">
        <f t="shared" si="216"/>
        <v>287.21142857142854</v>
      </c>
      <c r="AL1010" s="90">
        <f t="shared" si="217"/>
        <v>211.14793103448275</v>
      </c>
      <c r="AN1010" s="86">
        <v>2023</v>
      </c>
      <c r="AO1010" s="91">
        <f t="shared" si="210"/>
        <v>-8.2631410598137827E-4</v>
      </c>
      <c r="AP1010" s="92">
        <f t="shared" si="211"/>
        <v>4.017153538833803E-3</v>
      </c>
      <c r="AQ1010" s="93">
        <f t="shared" si="212"/>
        <v>2.6560821296407839E-3</v>
      </c>
      <c r="AR1010" s="94">
        <f t="shared" si="213"/>
        <v>3.7234885167941154E-3</v>
      </c>
      <c r="AS1010" s="7">
        <f t="shared" si="218"/>
        <v>8.0151177664078543E-3</v>
      </c>
      <c r="AU1010" s="86">
        <v>2023</v>
      </c>
      <c r="AV1010" s="91">
        <f t="shared" si="219"/>
        <v>4.7807164378975472E-3</v>
      </c>
      <c r="AW1010" s="92">
        <f t="shared" si="220"/>
        <v>3.8929691064567302E-3</v>
      </c>
      <c r="AX1010" s="93">
        <f t="shared" si="221"/>
        <v>5.5341187297282737E-3</v>
      </c>
      <c r="AY1010" s="94">
        <f t="shared" si="222"/>
        <v>5.4267155317360392E-3</v>
      </c>
      <c r="AZ1010" s="7">
        <f t="shared" si="223"/>
        <v>1.8822301181676095E-3</v>
      </c>
    </row>
    <row r="1011" spans="1:52" x14ac:dyDescent="0.25">
      <c r="A1011" s="7">
        <v>1009</v>
      </c>
      <c r="B1011" s="82">
        <v>7313.19</v>
      </c>
      <c r="C1011" s="43">
        <v>699.2</v>
      </c>
      <c r="D1011" s="35">
        <v>436.15</v>
      </c>
      <c r="E1011" s="41">
        <v>1915.2</v>
      </c>
      <c r="F1011" s="36">
        <v>138.08000000000001</v>
      </c>
      <c r="G1011" s="39">
        <v>169.8</v>
      </c>
      <c r="H1011" s="45">
        <v>178.12</v>
      </c>
      <c r="I1011" s="36">
        <v>163.13999999999999</v>
      </c>
      <c r="J1011" s="36">
        <v>62.36</v>
      </c>
      <c r="K1011" s="46">
        <v>157.44999999999999</v>
      </c>
      <c r="L1011" s="36">
        <v>85.78</v>
      </c>
      <c r="M1011" s="47">
        <v>57.8</v>
      </c>
      <c r="N1011" s="33">
        <v>676</v>
      </c>
      <c r="O1011" s="47">
        <v>28.9</v>
      </c>
      <c r="P1011" s="33">
        <v>113.32</v>
      </c>
      <c r="Q1011" s="47">
        <v>58.59</v>
      </c>
      <c r="R1011" s="33">
        <v>12.07</v>
      </c>
      <c r="S1011" s="33">
        <v>139.15</v>
      </c>
      <c r="T1011" s="33">
        <v>59.83</v>
      </c>
      <c r="U1011" s="33">
        <v>16.05</v>
      </c>
      <c r="V1011" s="56">
        <v>22.9</v>
      </c>
      <c r="W1011" s="38">
        <v>22.9</v>
      </c>
      <c r="X1011" s="36">
        <v>11.38</v>
      </c>
      <c r="Y1011" s="41">
        <v>43.31</v>
      </c>
      <c r="Z1011" s="45">
        <v>89.42</v>
      </c>
      <c r="AA1011" s="39">
        <v>392.9</v>
      </c>
      <c r="AB1011" s="36">
        <v>158.15</v>
      </c>
      <c r="AC1011" s="37">
        <v>20.09</v>
      </c>
      <c r="AD1011" s="41">
        <v>31.05</v>
      </c>
      <c r="AE1011" s="39">
        <v>187</v>
      </c>
      <c r="AG1011" s="86">
        <v>2023</v>
      </c>
      <c r="AH1011" s="86"/>
      <c r="AI1011" s="87">
        <f t="shared" si="214"/>
        <v>249.9</v>
      </c>
      <c r="AJ1011" s="88">
        <f t="shared" si="215"/>
        <v>456.54333333333335</v>
      </c>
      <c r="AK1011" s="89">
        <f t="shared" si="216"/>
        <v>287.97428571428571</v>
      </c>
      <c r="AL1011" s="90">
        <f t="shared" si="217"/>
        <v>211.93413793103448</v>
      </c>
      <c r="AN1011" s="86">
        <v>2023</v>
      </c>
      <c r="AO1011" s="91">
        <f t="shared" si="210"/>
        <v>7.1095104708549118E-3</v>
      </c>
      <c r="AP1011" s="92">
        <f t="shared" si="211"/>
        <v>2.6722545504990996E-3</v>
      </c>
      <c r="AQ1011" s="93">
        <f t="shared" si="212"/>
        <v>1.5750414223493926E-3</v>
      </c>
      <c r="AR1011" s="94">
        <f t="shared" si="213"/>
        <v>-2.8310682075922511E-4</v>
      </c>
      <c r="AS1011" s="7">
        <f t="shared" si="218"/>
        <v>7.1104401772747127E-5</v>
      </c>
      <c r="AU1011" s="86">
        <v>2023</v>
      </c>
      <c r="AV1011" s="91">
        <f t="shared" si="219"/>
        <v>-8.2631410598137827E-4</v>
      </c>
      <c r="AW1011" s="92">
        <f t="shared" si="220"/>
        <v>4.017153538833803E-3</v>
      </c>
      <c r="AX1011" s="93">
        <f t="shared" si="221"/>
        <v>2.6560821296407839E-3</v>
      </c>
      <c r="AY1011" s="94">
        <f t="shared" si="222"/>
        <v>3.7234885167941154E-3</v>
      </c>
      <c r="AZ1011" s="7">
        <f t="shared" si="223"/>
        <v>8.0151177664078543E-3</v>
      </c>
    </row>
    <row r="1012" spans="1:52" x14ac:dyDescent="0.25">
      <c r="A1012" s="7">
        <v>1010</v>
      </c>
      <c r="B1012" s="82">
        <v>7313.71</v>
      </c>
      <c r="C1012" s="43">
        <v>698.7</v>
      </c>
      <c r="D1012" s="35">
        <v>436.9</v>
      </c>
      <c r="E1012" s="41">
        <v>1917.4</v>
      </c>
      <c r="F1012" s="36">
        <v>137.02000000000001</v>
      </c>
      <c r="G1012" s="39">
        <v>168.08</v>
      </c>
      <c r="H1012" s="45">
        <v>178.06</v>
      </c>
      <c r="I1012" s="36">
        <v>161.26</v>
      </c>
      <c r="J1012" s="36">
        <v>61.39</v>
      </c>
      <c r="K1012" s="46">
        <v>156.62</v>
      </c>
      <c r="L1012" s="36">
        <v>86.59</v>
      </c>
      <c r="M1012" s="47">
        <v>58.47</v>
      </c>
      <c r="N1012" s="33">
        <v>672.5</v>
      </c>
      <c r="O1012" s="47">
        <v>29.05</v>
      </c>
      <c r="P1012" s="33">
        <v>113.38</v>
      </c>
      <c r="Q1012" s="47">
        <v>58.79</v>
      </c>
      <c r="R1012" s="33">
        <v>12.13</v>
      </c>
      <c r="S1012" s="33">
        <v>136.6</v>
      </c>
      <c r="T1012" s="33">
        <v>59.54</v>
      </c>
      <c r="U1012" s="33">
        <v>16.05</v>
      </c>
      <c r="V1012" s="56">
        <v>23.08</v>
      </c>
      <c r="W1012" s="38">
        <v>23.08</v>
      </c>
      <c r="X1012" s="36">
        <v>11.12</v>
      </c>
      <c r="Y1012" s="41">
        <v>43.13</v>
      </c>
      <c r="Z1012" s="45">
        <v>88.64</v>
      </c>
      <c r="AA1012" s="39">
        <v>400.05</v>
      </c>
      <c r="AB1012" s="36">
        <v>158.5</v>
      </c>
      <c r="AC1012" s="37">
        <v>20.3</v>
      </c>
      <c r="AD1012" s="41">
        <v>31.02</v>
      </c>
      <c r="AE1012" s="39">
        <v>186.9</v>
      </c>
      <c r="AG1012" s="86">
        <v>2023</v>
      </c>
      <c r="AH1012" s="86"/>
      <c r="AI1012" s="87">
        <f t="shared" si="214"/>
        <v>251.67666666666665</v>
      </c>
      <c r="AJ1012" s="88">
        <f t="shared" si="215"/>
        <v>457.76333333333338</v>
      </c>
      <c r="AK1012" s="89">
        <f t="shared" si="216"/>
        <v>288.42785714285719</v>
      </c>
      <c r="AL1012" s="90">
        <f t="shared" si="217"/>
        <v>211.87413793103448</v>
      </c>
      <c r="AN1012" s="86">
        <v>2023</v>
      </c>
      <c r="AO1012" s="91">
        <f t="shared" si="210"/>
        <v>3.4965498059681827E-3</v>
      </c>
      <c r="AP1012" s="92">
        <f t="shared" si="211"/>
        <v>7.0014345112832119E-3</v>
      </c>
      <c r="AQ1012" s="93">
        <f t="shared" si="212"/>
        <v>9.9083950183135629E-3</v>
      </c>
      <c r="AR1012" s="94">
        <f t="shared" si="213"/>
        <v>9.1645169952884794E-3</v>
      </c>
      <c r="AS1012" s="7">
        <f t="shared" si="218"/>
        <v>9.2702609209276078E-4</v>
      </c>
      <c r="AU1012" s="86">
        <v>2023</v>
      </c>
      <c r="AV1012" s="91">
        <f t="shared" si="219"/>
        <v>7.1095104708549118E-3</v>
      </c>
      <c r="AW1012" s="92">
        <f t="shared" si="220"/>
        <v>2.6722545504990996E-3</v>
      </c>
      <c r="AX1012" s="93">
        <f t="shared" si="221"/>
        <v>1.5750414223493926E-3</v>
      </c>
      <c r="AY1012" s="94">
        <f t="shared" si="222"/>
        <v>-2.8310682075922511E-4</v>
      </c>
      <c r="AZ1012" s="7">
        <f t="shared" si="223"/>
        <v>7.1104401772747127E-5</v>
      </c>
    </row>
    <row r="1013" spans="1:52" x14ac:dyDescent="0.25">
      <c r="A1013" s="7">
        <v>1011</v>
      </c>
      <c r="B1013" s="82">
        <v>7320.49</v>
      </c>
      <c r="C1013" s="43">
        <v>713.2</v>
      </c>
      <c r="D1013" s="35">
        <v>439.75</v>
      </c>
      <c r="E1013" s="41">
        <v>1933.2</v>
      </c>
      <c r="F1013" s="36">
        <v>136.56</v>
      </c>
      <c r="G1013" s="39">
        <v>170.02</v>
      </c>
      <c r="H1013" s="45">
        <v>179.66</v>
      </c>
      <c r="I1013" s="36">
        <v>160.47999999999999</v>
      </c>
      <c r="J1013" s="36">
        <v>61.37</v>
      </c>
      <c r="K1013" s="46">
        <v>158.58000000000001</v>
      </c>
      <c r="L1013" s="36">
        <v>86.4</v>
      </c>
      <c r="M1013" s="47">
        <v>59.76</v>
      </c>
      <c r="N1013" s="33">
        <v>684.5</v>
      </c>
      <c r="O1013" s="47">
        <v>29.27</v>
      </c>
      <c r="P1013" s="33">
        <v>115.3</v>
      </c>
      <c r="Q1013" s="47">
        <v>58.62</v>
      </c>
      <c r="R1013" s="33">
        <v>12.17</v>
      </c>
      <c r="S1013" s="33">
        <v>135.4</v>
      </c>
      <c r="T1013" s="33">
        <v>60.6</v>
      </c>
      <c r="U1013" s="33">
        <v>15.99</v>
      </c>
      <c r="V1013" s="56">
        <v>23.32</v>
      </c>
      <c r="W1013" s="38">
        <v>23.32</v>
      </c>
      <c r="X1013" s="36">
        <v>11.17</v>
      </c>
      <c r="Y1013" s="41">
        <v>43.54</v>
      </c>
      <c r="Z1013" s="45">
        <v>89.78</v>
      </c>
      <c r="AA1013" s="39">
        <v>398.6</v>
      </c>
      <c r="AB1013" s="36">
        <v>159.19999999999999</v>
      </c>
      <c r="AC1013" s="37">
        <v>20.45</v>
      </c>
      <c r="AD1013" s="41">
        <v>31.4</v>
      </c>
      <c r="AE1013" s="39">
        <v>189.05</v>
      </c>
      <c r="AG1013" s="86">
        <v>2023</v>
      </c>
      <c r="AH1013" s="86"/>
      <c r="AI1013" s="87">
        <f t="shared" si="214"/>
        <v>252.5566666666667</v>
      </c>
      <c r="AJ1013" s="88">
        <f t="shared" si="215"/>
        <v>460.96833333333342</v>
      </c>
      <c r="AK1013" s="89">
        <f t="shared" si="216"/>
        <v>291.28571428571433</v>
      </c>
      <c r="AL1013" s="90">
        <f t="shared" si="217"/>
        <v>213.81586206896554</v>
      </c>
      <c r="AN1013" s="86">
        <v>2023</v>
      </c>
      <c r="AO1013" s="91">
        <f t="shared" si="210"/>
        <v>1.2644027083030735E-2</v>
      </c>
      <c r="AP1013" s="92">
        <f t="shared" si="211"/>
        <v>1.2376121280926584E-2</v>
      </c>
      <c r="AQ1013" s="93">
        <f t="shared" si="212"/>
        <v>1.0546836684649166E-2</v>
      </c>
      <c r="AR1013" s="94">
        <f t="shared" si="213"/>
        <v>9.0941931987885364E-3</v>
      </c>
      <c r="AS1013" s="7">
        <f t="shared" si="218"/>
        <v>8.8108856101162623E-3</v>
      </c>
      <c r="AU1013" s="86">
        <v>2023</v>
      </c>
      <c r="AV1013" s="91">
        <f t="shared" si="219"/>
        <v>3.4965498059681827E-3</v>
      </c>
      <c r="AW1013" s="92">
        <f t="shared" si="220"/>
        <v>7.0014345112832119E-3</v>
      </c>
      <c r="AX1013" s="93">
        <f t="shared" si="221"/>
        <v>9.9083950183135629E-3</v>
      </c>
      <c r="AY1013" s="94">
        <f t="shared" si="222"/>
        <v>9.1645169952884794E-3</v>
      </c>
      <c r="AZ1013" s="7">
        <f t="shared" si="223"/>
        <v>9.2702609209276078E-4</v>
      </c>
    </row>
    <row r="1014" spans="1:52" x14ac:dyDescent="0.25">
      <c r="A1014" s="7">
        <v>1012</v>
      </c>
      <c r="B1014" s="82">
        <v>7384.99</v>
      </c>
      <c r="C1014" s="43">
        <v>718.6</v>
      </c>
      <c r="D1014" s="35">
        <v>441.4</v>
      </c>
      <c r="E1014" s="41">
        <v>1957.2</v>
      </c>
      <c r="F1014" s="36">
        <v>138.30000000000001</v>
      </c>
      <c r="G1014" s="39">
        <v>172.6</v>
      </c>
      <c r="H1014" s="45">
        <v>180.46</v>
      </c>
      <c r="I1014" s="36">
        <v>163.98</v>
      </c>
      <c r="J1014" s="36">
        <v>60.65</v>
      </c>
      <c r="K1014" s="46">
        <v>157.69</v>
      </c>
      <c r="L1014" s="36">
        <v>86.13</v>
      </c>
      <c r="M1014" s="47">
        <v>60.66</v>
      </c>
      <c r="N1014" s="33">
        <v>690</v>
      </c>
      <c r="O1014" s="47">
        <v>29.67</v>
      </c>
      <c r="P1014" s="33">
        <v>115.68</v>
      </c>
      <c r="Q1014" s="47">
        <v>58.72</v>
      </c>
      <c r="R1014" s="33">
        <v>12.37</v>
      </c>
      <c r="S1014" s="33">
        <v>136.19999999999999</v>
      </c>
      <c r="T1014" s="33">
        <v>61.2</v>
      </c>
      <c r="U1014" s="33">
        <v>16.09</v>
      </c>
      <c r="V1014" s="56">
        <v>23.57</v>
      </c>
      <c r="W1014" s="38">
        <v>23.57</v>
      </c>
      <c r="X1014" s="36">
        <v>11.13</v>
      </c>
      <c r="Y1014" s="41">
        <v>43.99</v>
      </c>
      <c r="Z1014" s="45">
        <v>91.6</v>
      </c>
      <c r="AA1014" s="39">
        <v>404.3</v>
      </c>
      <c r="AB1014" s="36">
        <v>158.30000000000001</v>
      </c>
      <c r="AC1014" s="37">
        <v>21.04</v>
      </c>
      <c r="AD1014" s="41">
        <v>31.6</v>
      </c>
      <c r="AE1014" s="39">
        <v>190.35</v>
      </c>
      <c r="AG1014" s="86">
        <v>2023</v>
      </c>
      <c r="AH1014" s="86"/>
      <c r="AI1014" s="87">
        <f t="shared" si="214"/>
        <v>255.75</v>
      </c>
      <c r="AJ1014" s="88">
        <f t="shared" si="215"/>
        <v>466.67333333333335</v>
      </c>
      <c r="AK1014" s="89">
        <f t="shared" si="216"/>
        <v>294.35785714285714</v>
      </c>
      <c r="AL1014" s="90">
        <f t="shared" si="217"/>
        <v>215.76034482758624</v>
      </c>
      <c r="AN1014" s="86">
        <v>2023</v>
      </c>
      <c r="AO1014" s="91">
        <f t="shared" si="210"/>
        <v>-8.4718149234290117E-4</v>
      </c>
      <c r="AP1014" s="92">
        <f t="shared" si="211"/>
        <v>-1.5642633676662152E-3</v>
      </c>
      <c r="AQ1014" s="93">
        <f t="shared" si="212"/>
        <v>-1.1526300591360162E-3</v>
      </c>
      <c r="AR1014" s="94">
        <f t="shared" si="213"/>
        <v>-1.9130420885244213E-3</v>
      </c>
      <c r="AS1014" s="7">
        <f t="shared" si="218"/>
        <v>4.1530184874996549E-3</v>
      </c>
      <c r="AU1014" s="86">
        <v>2023</v>
      </c>
      <c r="AV1014" s="91">
        <f t="shared" si="219"/>
        <v>1.2644027083030735E-2</v>
      </c>
      <c r="AW1014" s="92">
        <f t="shared" si="220"/>
        <v>1.2376121280926584E-2</v>
      </c>
      <c r="AX1014" s="93">
        <f t="shared" si="221"/>
        <v>1.0546836684649166E-2</v>
      </c>
      <c r="AY1014" s="94">
        <f t="shared" si="222"/>
        <v>9.0941931987885364E-3</v>
      </c>
      <c r="AZ1014" s="7">
        <f t="shared" si="223"/>
        <v>8.8108856101162623E-3</v>
      </c>
    </row>
    <row r="1015" spans="1:52" x14ac:dyDescent="0.25">
      <c r="A1015" s="7">
        <v>1013</v>
      </c>
      <c r="B1015" s="82">
        <v>7415.66</v>
      </c>
      <c r="C1015" s="43">
        <v>715.6</v>
      </c>
      <c r="D1015" s="35">
        <v>438.75</v>
      </c>
      <c r="E1015" s="41">
        <v>1953.4</v>
      </c>
      <c r="F1015" s="36">
        <v>138.36000000000001</v>
      </c>
      <c r="G1015" s="39">
        <v>172.7</v>
      </c>
      <c r="H1015" s="45">
        <v>181.06</v>
      </c>
      <c r="I1015" s="36">
        <v>164.12</v>
      </c>
      <c r="J1015" s="36">
        <v>60.67</v>
      </c>
      <c r="K1015" s="46">
        <v>158.09</v>
      </c>
      <c r="L1015" s="36">
        <v>85.1</v>
      </c>
      <c r="M1015" s="47">
        <v>61.11</v>
      </c>
      <c r="N1015" s="33">
        <v>687.5</v>
      </c>
      <c r="O1015" s="47">
        <v>29.9</v>
      </c>
      <c r="P1015" s="33">
        <v>115.68</v>
      </c>
      <c r="Q1015" s="47">
        <v>59.14</v>
      </c>
      <c r="R1015" s="33">
        <v>12.45</v>
      </c>
      <c r="S1015" s="33">
        <v>135.5</v>
      </c>
      <c r="T1015" s="33">
        <v>61.21</v>
      </c>
      <c r="U1015" s="33">
        <v>16.170000000000002</v>
      </c>
      <c r="V1015" s="56">
        <v>23.7</v>
      </c>
      <c r="W1015" s="38">
        <v>23.7</v>
      </c>
      <c r="X1015" s="36">
        <v>11.14</v>
      </c>
      <c r="Y1015" s="41">
        <v>43.83</v>
      </c>
      <c r="Z1015" s="45">
        <v>92</v>
      </c>
      <c r="AA1015" s="39">
        <v>403.4</v>
      </c>
      <c r="AB1015" s="36">
        <v>157.55000000000001</v>
      </c>
      <c r="AC1015" s="37">
        <v>20.92</v>
      </c>
      <c r="AD1015" s="41">
        <v>31.83</v>
      </c>
      <c r="AE1015" s="39">
        <v>190.5</v>
      </c>
      <c r="AG1015" s="86">
        <v>2023</v>
      </c>
      <c r="AH1015" s="86"/>
      <c r="AI1015" s="87">
        <f t="shared" si="214"/>
        <v>255.5333333333333</v>
      </c>
      <c r="AJ1015" s="88">
        <f t="shared" si="215"/>
        <v>465.94333333333333</v>
      </c>
      <c r="AK1015" s="89">
        <f t="shared" si="216"/>
        <v>294.01857142857142</v>
      </c>
      <c r="AL1015" s="90">
        <f t="shared" si="217"/>
        <v>215.34758620689652</v>
      </c>
      <c r="AN1015" s="86">
        <v>2023</v>
      </c>
      <c r="AO1015" s="91">
        <f t="shared" si="210"/>
        <v>1.8640751369684499E-2</v>
      </c>
      <c r="AP1015" s="92">
        <f t="shared" si="211"/>
        <v>1.5656410293097313E-2</v>
      </c>
      <c r="AQ1015" s="93">
        <f t="shared" si="212"/>
        <v>1.7817144689596932E-2</v>
      </c>
      <c r="AR1015" s="94">
        <f t="shared" si="213"/>
        <v>1.7903693787749753E-2</v>
      </c>
      <c r="AS1015" s="7">
        <f t="shared" si="218"/>
        <v>3.0084982321196495E-3</v>
      </c>
      <c r="AU1015" s="86">
        <v>2023</v>
      </c>
      <c r="AV1015" s="91">
        <f t="shared" si="219"/>
        <v>-8.4718149234290117E-4</v>
      </c>
      <c r="AW1015" s="92">
        <f t="shared" si="220"/>
        <v>-1.5642633676662152E-3</v>
      </c>
      <c r="AX1015" s="93">
        <f t="shared" si="221"/>
        <v>-1.1526300591360162E-3</v>
      </c>
      <c r="AY1015" s="94">
        <f t="shared" si="222"/>
        <v>-1.9130420885244213E-3</v>
      </c>
      <c r="AZ1015" s="7">
        <f t="shared" si="223"/>
        <v>4.1530184874996549E-3</v>
      </c>
    </row>
    <row r="1016" spans="1:52" x14ac:dyDescent="0.25">
      <c r="A1016" s="7">
        <v>1014</v>
      </c>
      <c r="B1016" s="82">
        <v>7437.97</v>
      </c>
      <c r="C1016" s="43">
        <v>739.1</v>
      </c>
      <c r="D1016" s="35">
        <v>441.95</v>
      </c>
      <c r="E1016" s="41">
        <v>1982.4</v>
      </c>
      <c r="F1016" s="36">
        <v>141.82</v>
      </c>
      <c r="G1016" s="39">
        <v>174.94</v>
      </c>
      <c r="H1016" s="45">
        <v>182.7</v>
      </c>
      <c r="I1016" s="36">
        <v>164.6</v>
      </c>
      <c r="J1016" s="36">
        <v>61.9</v>
      </c>
      <c r="K1016" s="46">
        <v>159.38</v>
      </c>
      <c r="L1016" s="36">
        <v>86.13</v>
      </c>
      <c r="M1016" s="47">
        <v>61.85</v>
      </c>
      <c r="N1016" s="33">
        <v>710</v>
      </c>
      <c r="O1016" s="47">
        <v>30</v>
      </c>
      <c r="P1016" s="33">
        <v>115.84</v>
      </c>
      <c r="Q1016" s="47">
        <v>59.22</v>
      </c>
      <c r="R1016" s="33">
        <v>12.61</v>
      </c>
      <c r="S1016" s="33">
        <v>138.94999999999999</v>
      </c>
      <c r="T1016" s="33">
        <v>61.86</v>
      </c>
      <c r="U1016" s="33">
        <v>16.23</v>
      </c>
      <c r="V1016" s="56">
        <v>24.04</v>
      </c>
      <c r="W1016" s="38">
        <v>24.04</v>
      </c>
      <c r="X1016" s="36">
        <v>11.09</v>
      </c>
      <c r="Y1016" s="41">
        <v>44.22</v>
      </c>
      <c r="Z1016" s="45">
        <v>93.88</v>
      </c>
      <c r="AA1016" s="39">
        <v>413.8</v>
      </c>
      <c r="AB1016" s="36">
        <v>159.25</v>
      </c>
      <c r="AC1016" s="37">
        <v>21.02</v>
      </c>
      <c r="AD1016" s="41">
        <v>31.92</v>
      </c>
      <c r="AE1016" s="39">
        <v>192.15</v>
      </c>
      <c r="AG1016" s="86">
        <v>2023</v>
      </c>
      <c r="AH1016" s="86"/>
      <c r="AI1016" s="87">
        <f t="shared" si="214"/>
        <v>260.29666666666668</v>
      </c>
      <c r="AJ1016" s="88">
        <f t="shared" si="215"/>
        <v>473.2383333333334</v>
      </c>
      <c r="AK1016" s="89">
        <f t="shared" si="216"/>
        <v>299.25714285714287</v>
      </c>
      <c r="AL1016" s="90">
        <f t="shared" si="217"/>
        <v>219.20310344827584</v>
      </c>
      <c r="AN1016" s="86">
        <v>2023</v>
      </c>
      <c r="AO1016" s="91">
        <f t="shared" si="210"/>
        <v>-2.4715388851184166E-3</v>
      </c>
      <c r="AP1016" s="92">
        <f t="shared" si="211"/>
        <v>4.9059142151768511E-3</v>
      </c>
      <c r="AQ1016" s="93">
        <f t="shared" si="212"/>
        <v>4.0624403284323044E-3</v>
      </c>
      <c r="AR1016" s="94">
        <f t="shared" si="213"/>
        <v>3.0455143946174603E-3</v>
      </c>
      <c r="AS1016" s="7">
        <f t="shared" si="218"/>
        <v>1.2047642031360663E-2</v>
      </c>
      <c r="AU1016" s="86">
        <v>2023</v>
      </c>
      <c r="AV1016" s="91">
        <f t="shared" si="219"/>
        <v>1.8640751369684499E-2</v>
      </c>
      <c r="AW1016" s="92">
        <f t="shared" si="220"/>
        <v>1.5656410293097313E-2</v>
      </c>
      <c r="AX1016" s="93">
        <f t="shared" si="221"/>
        <v>1.7817144689596932E-2</v>
      </c>
      <c r="AY1016" s="94">
        <f t="shared" si="222"/>
        <v>1.7903693787749753E-2</v>
      </c>
      <c r="AZ1016" s="7">
        <f t="shared" si="223"/>
        <v>3.0084982321196495E-3</v>
      </c>
    </row>
    <row r="1017" spans="1:52" x14ac:dyDescent="0.25">
      <c r="A1017" s="7">
        <v>1015</v>
      </c>
      <c r="B1017" s="82">
        <v>7527.58</v>
      </c>
      <c r="C1017" s="43">
        <v>740</v>
      </c>
      <c r="D1017" s="35">
        <v>443.85</v>
      </c>
      <c r="E1017" s="41">
        <v>1997.8</v>
      </c>
      <c r="F1017" s="36">
        <v>142.30000000000001</v>
      </c>
      <c r="G1017" s="39">
        <v>176.56</v>
      </c>
      <c r="H1017" s="45">
        <v>183.22</v>
      </c>
      <c r="I1017" s="36">
        <v>165.48</v>
      </c>
      <c r="J1017" s="36">
        <v>61.97</v>
      </c>
      <c r="K1017" s="46">
        <v>160.56</v>
      </c>
      <c r="L1017" s="36">
        <v>87.8</v>
      </c>
      <c r="M1017" s="47">
        <v>61.18</v>
      </c>
      <c r="N1017" s="33">
        <v>710.5</v>
      </c>
      <c r="O1017" s="47">
        <v>30.06</v>
      </c>
      <c r="P1017" s="33">
        <v>116.1</v>
      </c>
      <c r="Q1017" s="47">
        <v>59.48</v>
      </c>
      <c r="R1017" s="33">
        <v>12.65</v>
      </c>
      <c r="S1017" s="33">
        <v>137.4</v>
      </c>
      <c r="T1017" s="33">
        <v>62.47</v>
      </c>
      <c r="U1017" s="33">
        <v>16.13</v>
      </c>
      <c r="V1017" s="56">
        <v>23.82</v>
      </c>
      <c r="W1017" s="38">
        <v>23.82</v>
      </c>
      <c r="X1017" s="36">
        <v>11.1</v>
      </c>
      <c r="Y1017" s="41">
        <v>44.4</v>
      </c>
      <c r="Z1017" s="45">
        <v>94.94</v>
      </c>
      <c r="AA1017" s="39">
        <v>409.5</v>
      </c>
      <c r="AB1017" s="36">
        <v>157.05000000000001</v>
      </c>
      <c r="AC1017" s="37">
        <v>21.01</v>
      </c>
      <c r="AD1017" s="41">
        <v>32.200000000000003</v>
      </c>
      <c r="AE1017" s="39">
        <v>192.9</v>
      </c>
      <c r="AG1017" s="86">
        <v>2023</v>
      </c>
      <c r="AH1017" s="86"/>
      <c r="AI1017" s="87">
        <f t="shared" si="214"/>
        <v>259.65333333333331</v>
      </c>
      <c r="AJ1017" s="88">
        <f t="shared" si="215"/>
        <v>475.56</v>
      </c>
      <c r="AK1017" s="89">
        <f t="shared" si="216"/>
        <v>300.47285714285715</v>
      </c>
      <c r="AL1017" s="90">
        <f t="shared" si="217"/>
        <v>219.87068965517238</v>
      </c>
      <c r="AN1017" s="86">
        <v>2023</v>
      </c>
      <c r="AO1017" s="91">
        <f t="shared" si="210"/>
        <v>1.9256444490091541E-3</v>
      </c>
      <c r="AP1017" s="92">
        <f t="shared" si="211"/>
        <v>4.668180671208738E-3</v>
      </c>
      <c r="AQ1017" s="93">
        <f t="shared" si="212"/>
        <v>1.9635717036479762E-3</v>
      </c>
      <c r="AR1017" s="94">
        <f t="shared" si="213"/>
        <v>1.0162713193495336E-3</v>
      </c>
      <c r="AS1017" s="7">
        <f t="shared" si="218"/>
        <v>1.9860300388703698E-3</v>
      </c>
      <c r="AU1017" s="86">
        <v>2023</v>
      </c>
      <c r="AV1017" s="91">
        <f t="shared" si="219"/>
        <v>-2.4715388851184166E-3</v>
      </c>
      <c r="AW1017" s="92">
        <f t="shared" si="220"/>
        <v>4.9059142151768511E-3</v>
      </c>
      <c r="AX1017" s="93">
        <f t="shared" si="221"/>
        <v>4.0624403284323044E-3</v>
      </c>
      <c r="AY1017" s="94">
        <f t="shared" si="222"/>
        <v>3.0455143946174603E-3</v>
      </c>
      <c r="AZ1017" s="7">
        <f t="shared" si="223"/>
        <v>1.2047642031360663E-2</v>
      </c>
    </row>
    <row r="1018" spans="1:52" x14ac:dyDescent="0.25">
      <c r="A1018" s="7">
        <v>1016</v>
      </c>
      <c r="B1018" s="82">
        <v>7542.53</v>
      </c>
      <c r="C1018" s="43">
        <v>733.6</v>
      </c>
      <c r="D1018" s="35">
        <v>444.7</v>
      </c>
      <c r="E1018" s="41">
        <v>2009.5</v>
      </c>
      <c r="F1018" s="36">
        <v>142.68</v>
      </c>
      <c r="G1018" s="39">
        <v>176.96</v>
      </c>
      <c r="H1018" s="45">
        <v>183.56</v>
      </c>
      <c r="I1018" s="36">
        <v>167.48</v>
      </c>
      <c r="J1018" s="36">
        <v>61.31</v>
      </c>
      <c r="K1018" s="46">
        <v>162.09</v>
      </c>
      <c r="L1018" s="36">
        <v>87.87</v>
      </c>
      <c r="M1018" s="47">
        <v>60.82</v>
      </c>
      <c r="N1018" s="33">
        <v>707.5</v>
      </c>
      <c r="O1018" s="47">
        <v>30.07</v>
      </c>
      <c r="P1018" s="33">
        <v>115.4</v>
      </c>
      <c r="Q1018" s="47">
        <v>59.55</v>
      </c>
      <c r="R1018" s="33">
        <v>12.66</v>
      </c>
      <c r="S1018" s="33">
        <v>137.44999999999999</v>
      </c>
      <c r="T1018" s="33">
        <v>63.01</v>
      </c>
      <c r="U1018" s="33">
        <v>15.99</v>
      </c>
      <c r="V1018" s="56">
        <v>23.71</v>
      </c>
      <c r="W1018" s="38">
        <v>23.71</v>
      </c>
      <c r="X1018" s="36">
        <v>11.16</v>
      </c>
      <c r="Y1018" s="41">
        <v>44.84</v>
      </c>
      <c r="Z1018" s="45">
        <v>94.8</v>
      </c>
      <c r="AA1018" s="39">
        <v>410.45</v>
      </c>
      <c r="AB1018" s="36">
        <v>155.94999999999999</v>
      </c>
      <c r="AC1018" s="37">
        <v>20.98</v>
      </c>
      <c r="AD1018" s="41">
        <v>31.88</v>
      </c>
      <c r="AE1018" s="39">
        <v>193.05</v>
      </c>
      <c r="AG1018" s="86">
        <v>2023</v>
      </c>
      <c r="AH1018" s="86"/>
      <c r="AI1018" s="87">
        <f t="shared" si="214"/>
        <v>260.15333333333336</v>
      </c>
      <c r="AJ1018" s="88">
        <f t="shared" si="215"/>
        <v>477.78000000000003</v>
      </c>
      <c r="AK1018" s="89">
        <f t="shared" si="216"/>
        <v>301.06285714285713</v>
      </c>
      <c r="AL1018" s="90">
        <f t="shared" si="217"/>
        <v>220.09413793103454</v>
      </c>
      <c r="AN1018" s="86">
        <v>2023</v>
      </c>
      <c r="AO1018" s="91">
        <f t="shared" si="210"/>
        <v>-3.8438869384724013E-3</v>
      </c>
      <c r="AP1018" s="92">
        <f t="shared" si="211"/>
        <v>4.8557913684121063E-3</v>
      </c>
      <c r="AQ1018" s="93">
        <f t="shared" si="212"/>
        <v>3.7723493907300338E-3</v>
      </c>
      <c r="AR1018" s="94">
        <f t="shared" si="213"/>
        <v>2.5537661784218913E-3</v>
      </c>
      <c r="AS1018" s="7">
        <f t="shared" si="218"/>
        <v>-1.7792438346284434E-3</v>
      </c>
      <c r="AU1018" s="86">
        <v>2023</v>
      </c>
      <c r="AV1018" s="91">
        <f t="shared" si="219"/>
        <v>1.9256444490091541E-3</v>
      </c>
      <c r="AW1018" s="92">
        <f t="shared" si="220"/>
        <v>4.668180671208738E-3</v>
      </c>
      <c r="AX1018" s="93">
        <f t="shared" si="221"/>
        <v>1.9635717036479762E-3</v>
      </c>
      <c r="AY1018" s="94">
        <f t="shared" si="222"/>
        <v>1.0162713193495336E-3</v>
      </c>
      <c r="AZ1018" s="7">
        <f t="shared" si="223"/>
        <v>1.9860300388703698E-3</v>
      </c>
    </row>
    <row r="1019" spans="1:52" x14ac:dyDescent="0.25">
      <c r="A1019" s="7">
        <v>1017</v>
      </c>
      <c r="B1019" s="82">
        <v>7529.11</v>
      </c>
      <c r="C1019" s="43">
        <v>734.5</v>
      </c>
      <c r="D1019" s="35">
        <v>445.45</v>
      </c>
      <c r="E1019" s="41">
        <v>2027</v>
      </c>
      <c r="F1019" s="36">
        <v>142.30000000000001</v>
      </c>
      <c r="G1019" s="39">
        <v>176.56</v>
      </c>
      <c r="H1019" s="45">
        <v>185.42</v>
      </c>
      <c r="I1019" s="36">
        <v>165.72</v>
      </c>
      <c r="J1019" s="36">
        <v>61.36</v>
      </c>
      <c r="K1019" s="46">
        <v>162.76</v>
      </c>
      <c r="L1019" s="36">
        <v>88.54</v>
      </c>
      <c r="M1019" s="47">
        <v>60.31</v>
      </c>
      <c r="N1019" s="33">
        <v>709</v>
      </c>
      <c r="O1019" s="47">
        <v>29.76</v>
      </c>
      <c r="P1019" s="33">
        <v>114.78</v>
      </c>
      <c r="Q1019" s="47">
        <v>59.31</v>
      </c>
      <c r="R1019" s="33">
        <v>12.6</v>
      </c>
      <c r="S1019" s="33">
        <v>138.69999999999999</v>
      </c>
      <c r="T1019" s="33">
        <v>62.57</v>
      </c>
      <c r="U1019" s="33">
        <v>16.16</v>
      </c>
      <c r="V1019" s="56">
        <v>23.66</v>
      </c>
      <c r="W1019" s="38">
        <v>23.66</v>
      </c>
      <c r="X1019" s="36">
        <v>10.8</v>
      </c>
      <c r="Y1019" s="41">
        <v>44.42</v>
      </c>
      <c r="Z1019" s="45">
        <v>94.46</v>
      </c>
      <c r="AA1019" s="39">
        <v>409</v>
      </c>
      <c r="AB1019" s="36">
        <v>155.69999999999999</v>
      </c>
      <c r="AC1019" s="37">
        <v>20.91</v>
      </c>
      <c r="AD1019" s="41">
        <v>31.72</v>
      </c>
      <c r="AE1019" s="39">
        <v>191.9</v>
      </c>
      <c r="AG1019" s="86">
        <v>2023</v>
      </c>
      <c r="AH1019" s="86"/>
      <c r="AI1019" s="87">
        <f t="shared" si="214"/>
        <v>259.15333333333331</v>
      </c>
      <c r="AJ1019" s="88">
        <f t="shared" si="215"/>
        <v>480.09999999999997</v>
      </c>
      <c r="AK1019" s="89">
        <f t="shared" si="216"/>
        <v>302.19857142857143</v>
      </c>
      <c r="AL1019" s="90">
        <f t="shared" si="217"/>
        <v>220.65620689655174</v>
      </c>
      <c r="AN1019" s="86">
        <v>2023</v>
      </c>
      <c r="AO1019" s="91">
        <f t="shared" si="210"/>
        <v>2.7962853394386863E-2</v>
      </c>
      <c r="AP1019" s="92">
        <f t="shared" si="211"/>
        <v>3.9783378462821956E-3</v>
      </c>
      <c r="AQ1019" s="93">
        <f t="shared" si="212"/>
        <v>5.5947130316394388E-3</v>
      </c>
      <c r="AR1019" s="94">
        <f t="shared" si="213"/>
        <v>5.6477309842271122E-3</v>
      </c>
      <c r="AS1019" s="7">
        <f t="shared" si="218"/>
        <v>2.376110855067907E-3</v>
      </c>
      <c r="AU1019" s="86">
        <v>2023</v>
      </c>
      <c r="AV1019" s="91">
        <f t="shared" si="219"/>
        <v>-3.8438869384724013E-3</v>
      </c>
      <c r="AW1019" s="92">
        <f t="shared" si="220"/>
        <v>4.8557913684121063E-3</v>
      </c>
      <c r="AX1019" s="93">
        <f t="shared" si="221"/>
        <v>3.7723493907300338E-3</v>
      </c>
      <c r="AY1019" s="94">
        <f t="shared" si="222"/>
        <v>2.5537661784218913E-3</v>
      </c>
      <c r="AZ1019" s="7">
        <f t="shared" si="223"/>
        <v>-1.7792438346284434E-3</v>
      </c>
    </row>
    <row r="1020" spans="1:52" x14ac:dyDescent="0.25">
      <c r="A1020" s="7">
        <v>1018</v>
      </c>
      <c r="B1020" s="82">
        <v>7547</v>
      </c>
      <c r="C1020" s="43">
        <v>746.8</v>
      </c>
      <c r="D1020" s="35">
        <v>443.55</v>
      </c>
      <c r="E1020" s="41">
        <v>2017</v>
      </c>
      <c r="F1020" s="36">
        <v>140.06</v>
      </c>
      <c r="G1020" s="39">
        <v>179</v>
      </c>
      <c r="H1020" s="45">
        <v>185.08</v>
      </c>
      <c r="I1020" s="36">
        <v>160.78</v>
      </c>
      <c r="J1020" s="36">
        <v>61.41</v>
      </c>
      <c r="K1020" s="46">
        <v>159.18</v>
      </c>
      <c r="L1020" s="36">
        <v>88.02</v>
      </c>
      <c r="M1020" s="47">
        <v>62.88</v>
      </c>
      <c r="N1020" s="33">
        <v>722</v>
      </c>
      <c r="O1020" s="47">
        <v>29.26</v>
      </c>
      <c r="P1020" s="33">
        <v>116.02</v>
      </c>
      <c r="Q1020" s="47">
        <v>58.2</v>
      </c>
      <c r="R1020" s="33">
        <v>12.9</v>
      </c>
      <c r="S1020" s="33">
        <v>134.55000000000001</v>
      </c>
      <c r="T1020" s="33">
        <v>66.099999999999994</v>
      </c>
      <c r="U1020" s="33">
        <v>16.27</v>
      </c>
      <c r="V1020" s="56">
        <v>24.49</v>
      </c>
      <c r="W1020" s="38">
        <v>24.49</v>
      </c>
      <c r="X1020" s="36">
        <v>10.67</v>
      </c>
      <c r="Y1020" s="41">
        <v>43.82</v>
      </c>
      <c r="Z1020" s="45">
        <v>96.5</v>
      </c>
      <c r="AA1020" s="39">
        <v>427.05</v>
      </c>
      <c r="AB1020" s="36">
        <v>162.65</v>
      </c>
      <c r="AC1020" s="37">
        <v>21.25</v>
      </c>
      <c r="AD1020" s="41">
        <v>32.04</v>
      </c>
      <c r="AE1020" s="39">
        <v>193.15</v>
      </c>
      <c r="AG1020" s="86">
        <v>2023</v>
      </c>
      <c r="AH1020" s="86"/>
      <c r="AI1020" s="87">
        <f t="shared" si="214"/>
        <v>266.39999999999998</v>
      </c>
      <c r="AJ1020" s="88">
        <f t="shared" si="215"/>
        <v>482.01000000000005</v>
      </c>
      <c r="AK1020" s="89">
        <f t="shared" si="216"/>
        <v>303.88928571428568</v>
      </c>
      <c r="AL1020" s="90">
        <f t="shared" si="217"/>
        <v>221.90241379310342</v>
      </c>
      <c r="AN1020" s="86">
        <v>2023</v>
      </c>
      <c r="AO1020" s="91">
        <f t="shared" si="210"/>
        <v>-5.3928928928928966E-3</v>
      </c>
      <c r="AP1020" s="92">
        <f t="shared" si="211"/>
        <v>9.9582996203390235E-4</v>
      </c>
      <c r="AQ1020" s="93">
        <f t="shared" si="212"/>
        <v>1.3350726885968214E-3</v>
      </c>
      <c r="AR1020" s="94">
        <f t="shared" si="213"/>
        <v>5.9361291154737988E-4</v>
      </c>
      <c r="AS1020" s="7">
        <f t="shared" si="218"/>
        <v>5.3902212799788385E-3</v>
      </c>
      <c r="AU1020" s="86">
        <v>2023</v>
      </c>
      <c r="AV1020" s="91">
        <f t="shared" si="219"/>
        <v>2.7962853394386863E-2</v>
      </c>
      <c r="AW1020" s="92">
        <f t="shared" si="220"/>
        <v>3.9783378462821956E-3</v>
      </c>
      <c r="AX1020" s="93">
        <f t="shared" si="221"/>
        <v>5.5947130316394388E-3</v>
      </c>
      <c r="AY1020" s="94">
        <f t="shared" si="222"/>
        <v>5.6477309842271122E-3</v>
      </c>
      <c r="AZ1020" s="7">
        <f t="shared" si="223"/>
        <v>2.376110855067907E-3</v>
      </c>
    </row>
    <row r="1021" spans="1:52" x14ac:dyDescent="0.25">
      <c r="A1021" s="7">
        <v>1019</v>
      </c>
      <c r="B1021" s="82">
        <v>7587.68</v>
      </c>
      <c r="C1021" s="43">
        <v>748.4</v>
      </c>
      <c r="D1021" s="35">
        <v>446.55</v>
      </c>
      <c r="E1021" s="41">
        <v>2023.5</v>
      </c>
      <c r="F1021" s="36">
        <v>139.52000000000001</v>
      </c>
      <c r="G1021" s="39">
        <v>181.14</v>
      </c>
      <c r="H1021" s="45">
        <v>185.24</v>
      </c>
      <c r="I1021" s="36">
        <v>160.16</v>
      </c>
      <c r="J1021" s="36">
        <v>61.63</v>
      </c>
      <c r="K1021" s="46">
        <v>159.97999999999999</v>
      </c>
      <c r="L1021" s="36">
        <v>87.7</v>
      </c>
      <c r="M1021" s="47">
        <v>63.09</v>
      </c>
      <c r="N1021" s="33">
        <v>717.5</v>
      </c>
      <c r="O1021" s="47">
        <v>29.17</v>
      </c>
      <c r="P1021" s="33">
        <v>115.58</v>
      </c>
      <c r="Q1021" s="47">
        <v>57.98</v>
      </c>
      <c r="R1021" s="33">
        <v>12.93</v>
      </c>
      <c r="S1021" s="33">
        <v>134.9</v>
      </c>
      <c r="T1021" s="33">
        <v>66.61</v>
      </c>
      <c r="U1021" s="33">
        <v>16.21</v>
      </c>
      <c r="V1021" s="56">
        <v>24.43</v>
      </c>
      <c r="W1021" s="38">
        <v>24.43</v>
      </c>
      <c r="X1021" s="36">
        <v>10.56</v>
      </c>
      <c r="Y1021" s="41">
        <v>44.29</v>
      </c>
      <c r="Z1021" s="45">
        <v>96.9</v>
      </c>
      <c r="AA1021" s="39">
        <v>417.85</v>
      </c>
      <c r="AB1021" s="36">
        <v>163.05000000000001</v>
      </c>
      <c r="AC1021" s="37">
        <v>21.53</v>
      </c>
      <c r="AD1021" s="41">
        <v>32.26</v>
      </c>
      <c r="AE1021" s="39">
        <v>195.9</v>
      </c>
      <c r="AG1021" s="86">
        <v>2023</v>
      </c>
      <c r="AH1021" s="86"/>
      <c r="AI1021" s="87">
        <f t="shared" si="214"/>
        <v>264.96333333333331</v>
      </c>
      <c r="AJ1021" s="88">
        <f t="shared" si="215"/>
        <v>482.49</v>
      </c>
      <c r="AK1021" s="89">
        <f t="shared" si="216"/>
        <v>304.29500000000002</v>
      </c>
      <c r="AL1021" s="90">
        <f t="shared" si="217"/>
        <v>222.03413793103454</v>
      </c>
      <c r="AN1021" s="86">
        <v>2023</v>
      </c>
      <c r="AO1021" s="91">
        <f t="shared" si="210"/>
        <v>-1.7700562341959259E-2</v>
      </c>
      <c r="AP1021" s="92">
        <f t="shared" si="211"/>
        <v>-1.4148825191541311E-2</v>
      </c>
      <c r="AQ1021" s="93">
        <f t="shared" si="212"/>
        <v>-1.1847056310488237E-2</v>
      </c>
      <c r="AR1021" s="94">
        <f t="shared" si="213"/>
        <v>-8.7109934943214503E-3</v>
      </c>
      <c r="AS1021" s="7">
        <f t="shared" si="218"/>
        <v>-5.2058073086898764E-3</v>
      </c>
      <c r="AU1021" s="86">
        <v>2023</v>
      </c>
      <c r="AV1021" s="91">
        <f t="shared" si="219"/>
        <v>-5.3928928928928966E-3</v>
      </c>
      <c r="AW1021" s="92">
        <f t="shared" si="220"/>
        <v>9.9582996203390235E-4</v>
      </c>
      <c r="AX1021" s="93">
        <f t="shared" si="221"/>
        <v>1.3350726885968214E-3</v>
      </c>
      <c r="AY1021" s="94">
        <f t="shared" si="222"/>
        <v>5.9361291154737988E-4</v>
      </c>
      <c r="AZ1021" s="7">
        <f t="shared" si="223"/>
        <v>5.3902212799788385E-3</v>
      </c>
    </row>
    <row r="1022" spans="1:52" x14ac:dyDescent="0.25">
      <c r="A1022" s="7">
        <v>1020</v>
      </c>
      <c r="B1022" s="82">
        <v>7548.18</v>
      </c>
      <c r="C1022" s="43">
        <v>741.8</v>
      </c>
      <c r="D1022" s="35">
        <v>447.45</v>
      </c>
      <c r="E1022" s="41">
        <v>1996.8</v>
      </c>
      <c r="F1022" s="36">
        <v>139.18</v>
      </c>
      <c r="G1022" s="39">
        <v>181.02</v>
      </c>
      <c r="H1022" s="45">
        <v>183.76</v>
      </c>
      <c r="I1022" s="36">
        <v>160.76</v>
      </c>
      <c r="J1022" s="36">
        <v>62.35</v>
      </c>
      <c r="K1022" s="46">
        <v>159.97999999999999</v>
      </c>
      <c r="L1022" s="36">
        <v>88.61</v>
      </c>
      <c r="M1022" s="47">
        <v>62.39</v>
      </c>
      <c r="N1022" s="33">
        <v>714.5</v>
      </c>
      <c r="O1022" s="47">
        <v>29.11</v>
      </c>
      <c r="P1022" s="33">
        <v>112.96</v>
      </c>
      <c r="Q1022" s="47">
        <v>58.27</v>
      </c>
      <c r="R1022" s="33">
        <v>12.83</v>
      </c>
      <c r="S1022" s="33">
        <v>135.30000000000001</v>
      </c>
      <c r="T1022" s="33">
        <v>65.02</v>
      </c>
      <c r="U1022" s="33">
        <v>16.09</v>
      </c>
      <c r="V1022" s="56">
        <v>24.19</v>
      </c>
      <c r="W1022" s="38">
        <v>24.19</v>
      </c>
      <c r="X1022" s="36">
        <v>10.45</v>
      </c>
      <c r="Y1022" s="41">
        <v>44.19</v>
      </c>
      <c r="Z1022" s="45">
        <v>96.18</v>
      </c>
      <c r="AA1022" s="39">
        <v>407.35</v>
      </c>
      <c r="AB1022" s="36">
        <v>162.05000000000001</v>
      </c>
      <c r="AC1022" s="37">
        <v>21.5</v>
      </c>
      <c r="AD1022" s="41">
        <v>32.17</v>
      </c>
      <c r="AE1022" s="39">
        <v>192.45</v>
      </c>
      <c r="AG1022" s="86">
        <v>2023</v>
      </c>
      <c r="AH1022" s="86"/>
      <c r="AI1022" s="87">
        <f t="shared" si="214"/>
        <v>260.27333333333331</v>
      </c>
      <c r="AJ1022" s="88">
        <f t="shared" si="215"/>
        <v>475.66333333333324</v>
      </c>
      <c r="AK1022" s="89">
        <f t="shared" si="216"/>
        <v>300.69</v>
      </c>
      <c r="AL1022" s="90">
        <f t="shared" si="217"/>
        <v>220.10000000000002</v>
      </c>
      <c r="AN1022" s="86">
        <v>2023</v>
      </c>
      <c r="AO1022" s="91">
        <f t="shared" si="210"/>
        <v>-4.3928178069208654E-3</v>
      </c>
      <c r="AP1022" s="92">
        <f t="shared" si="211"/>
        <v>-1.2053343050755789E-3</v>
      </c>
      <c r="AQ1022" s="93">
        <f t="shared" si="212"/>
        <v>-4.7509775136242384E-4</v>
      </c>
      <c r="AR1022" s="94">
        <f t="shared" si="213"/>
        <v>4.386720769553281E-4</v>
      </c>
      <c r="AS1022" s="7">
        <f t="shared" si="218"/>
        <v>6.4916310951774287E-4</v>
      </c>
      <c r="AU1022" s="86">
        <v>2023</v>
      </c>
      <c r="AV1022" s="91">
        <f t="shared" si="219"/>
        <v>-1.7700562341959259E-2</v>
      </c>
      <c r="AW1022" s="92">
        <f t="shared" si="220"/>
        <v>-1.4148825191541311E-2</v>
      </c>
      <c r="AX1022" s="93">
        <f t="shared" si="221"/>
        <v>-1.1847056310488237E-2</v>
      </c>
      <c r="AY1022" s="94">
        <f t="shared" si="222"/>
        <v>-8.7109934943214503E-3</v>
      </c>
      <c r="AZ1022" s="7">
        <f t="shared" si="223"/>
        <v>-5.2058073086898764E-3</v>
      </c>
    </row>
    <row r="1023" spans="1:52" x14ac:dyDescent="0.25">
      <c r="A1023" s="7">
        <v>1021</v>
      </c>
      <c r="B1023" s="82">
        <v>7553.08</v>
      </c>
      <c r="C1023" s="43">
        <v>745.5</v>
      </c>
      <c r="D1023" s="35">
        <v>450.75</v>
      </c>
      <c r="E1023" s="41">
        <v>1996.6</v>
      </c>
      <c r="F1023" s="36">
        <v>139.88</v>
      </c>
      <c r="G1023" s="39">
        <v>180.44</v>
      </c>
      <c r="H1023" s="45">
        <v>183.18</v>
      </c>
      <c r="I1023" s="36">
        <v>160.19999999999999</v>
      </c>
      <c r="J1023" s="36">
        <v>61.99</v>
      </c>
      <c r="K1023" s="46">
        <v>160.47</v>
      </c>
      <c r="L1023" s="36">
        <v>88.93</v>
      </c>
      <c r="M1023" s="47">
        <v>62.29</v>
      </c>
      <c r="N1023" s="33">
        <v>716</v>
      </c>
      <c r="O1023" s="47">
        <v>29.33</v>
      </c>
      <c r="P1023" s="33">
        <v>113.3</v>
      </c>
      <c r="Q1023" s="47">
        <v>57.88</v>
      </c>
      <c r="R1023" s="33">
        <v>12.78</v>
      </c>
      <c r="S1023" s="33">
        <v>134.80000000000001</v>
      </c>
      <c r="T1023" s="33">
        <v>65.62</v>
      </c>
      <c r="U1023" s="33">
        <v>16.05</v>
      </c>
      <c r="V1023" s="56">
        <v>23.97</v>
      </c>
      <c r="W1023" s="38">
        <v>23.97</v>
      </c>
      <c r="X1023" s="36">
        <v>10.38</v>
      </c>
      <c r="Y1023" s="41">
        <v>44.39</v>
      </c>
      <c r="Z1023" s="45">
        <v>94.5</v>
      </c>
      <c r="AA1023" s="39">
        <v>405.95</v>
      </c>
      <c r="AB1023" s="36">
        <v>162.1</v>
      </c>
      <c r="AC1023" s="37">
        <v>21.29</v>
      </c>
      <c r="AD1023" s="41">
        <v>32.159999999999997</v>
      </c>
      <c r="AE1023" s="39">
        <v>191</v>
      </c>
      <c r="AG1023" s="86">
        <v>2023</v>
      </c>
      <c r="AH1023" s="86"/>
      <c r="AI1023" s="87">
        <f t="shared" si="214"/>
        <v>259.13</v>
      </c>
      <c r="AJ1023" s="88">
        <f t="shared" si="215"/>
        <v>475.09</v>
      </c>
      <c r="AK1023" s="89">
        <f t="shared" si="216"/>
        <v>300.54714285714283</v>
      </c>
      <c r="AL1023" s="90">
        <f t="shared" si="217"/>
        <v>220.19655172413789</v>
      </c>
      <c r="AN1023" s="86">
        <v>2023</v>
      </c>
      <c r="AO1023" s="91">
        <f t="shared" si="210"/>
        <v>1.6722623136399014E-4</v>
      </c>
      <c r="AP1023" s="92">
        <f t="shared" si="211"/>
        <v>1.1085618865196961E-3</v>
      </c>
      <c r="AQ1023" s="93">
        <f t="shared" si="212"/>
        <v>1.2548542420253064E-3</v>
      </c>
      <c r="AR1023" s="94">
        <f t="shared" si="213"/>
        <v>-1.3780791455876291E-4</v>
      </c>
      <c r="AS1023" s="7">
        <f t="shared" si="218"/>
        <v>-1.045930931487504E-4</v>
      </c>
      <c r="AU1023" s="86">
        <v>2023</v>
      </c>
      <c r="AV1023" s="91">
        <f t="shared" si="219"/>
        <v>-4.3928178069208654E-3</v>
      </c>
      <c r="AW1023" s="92">
        <f t="shared" si="220"/>
        <v>-1.2053343050755789E-3</v>
      </c>
      <c r="AX1023" s="93">
        <f t="shared" si="221"/>
        <v>-4.7509775136242384E-4</v>
      </c>
      <c r="AY1023" s="94">
        <f t="shared" si="222"/>
        <v>4.386720769553281E-4</v>
      </c>
      <c r="AZ1023" s="7">
        <f t="shared" si="223"/>
        <v>6.4916310951774287E-4</v>
      </c>
    </row>
    <row r="1024" spans="1:52" x14ac:dyDescent="0.25">
      <c r="A1024" s="7">
        <v>1022</v>
      </c>
      <c r="B1024" s="82">
        <v>7552.29</v>
      </c>
      <c r="C1024" s="43">
        <v>746.9</v>
      </c>
      <c r="D1024" s="35">
        <v>449.25</v>
      </c>
      <c r="E1024" s="41">
        <v>1999</v>
      </c>
      <c r="F1024" s="36">
        <v>137.88</v>
      </c>
      <c r="G1024" s="39">
        <v>181.02</v>
      </c>
      <c r="H1024" s="45">
        <v>181.74</v>
      </c>
      <c r="I1024" s="36">
        <v>158.12</v>
      </c>
      <c r="J1024" s="36">
        <v>62.15</v>
      </c>
      <c r="K1024" s="46">
        <v>161.33000000000001</v>
      </c>
      <c r="L1024" s="36">
        <v>89.17</v>
      </c>
      <c r="M1024" s="47">
        <v>62.86</v>
      </c>
      <c r="N1024" s="33">
        <v>715</v>
      </c>
      <c r="O1024" s="47">
        <v>29.38</v>
      </c>
      <c r="P1024" s="33">
        <v>113.62</v>
      </c>
      <c r="Q1024" s="47">
        <v>58.12</v>
      </c>
      <c r="R1024" s="33">
        <v>12.87</v>
      </c>
      <c r="S1024" s="33">
        <v>133.85</v>
      </c>
      <c r="T1024" s="33">
        <v>66.37</v>
      </c>
      <c r="U1024" s="33">
        <v>16.22</v>
      </c>
      <c r="V1024" s="56">
        <v>24.05</v>
      </c>
      <c r="W1024" s="38">
        <v>24.05</v>
      </c>
      <c r="X1024" s="36">
        <v>10.46</v>
      </c>
      <c r="Y1024" s="41">
        <v>44.73</v>
      </c>
      <c r="Z1024" s="45">
        <v>94.86</v>
      </c>
      <c r="AA1024" s="39">
        <v>406.45</v>
      </c>
      <c r="AB1024" s="36">
        <v>161.65</v>
      </c>
      <c r="AC1024" s="37">
        <v>21.22</v>
      </c>
      <c r="AD1024" s="41">
        <v>32.450000000000003</v>
      </c>
      <c r="AE1024" s="39">
        <v>190.05</v>
      </c>
      <c r="AG1024" s="86">
        <v>2023</v>
      </c>
      <c r="AH1024" s="86"/>
      <c r="AI1024" s="87">
        <f t="shared" si="214"/>
        <v>259.17333333333335</v>
      </c>
      <c r="AJ1024" s="88">
        <f t="shared" si="215"/>
        <v>475.61666666666662</v>
      </c>
      <c r="AK1024" s="89">
        <f t="shared" si="216"/>
        <v>300.9242857142857</v>
      </c>
      <c r="AL1024" s="90">
        <f t="shared" si="217"/>
        <v>220.16620689655176</v>
      </c>
      <c r="AN1024" s="86">
        <v>2023</v>
      </c>
      <c r="AO1024" s="91">
        <f t="shared" si="210"/>
        <v>-8.1412696779504592E-3</v>
      </c>
      <c r="AP1024" s="92">
        <f t="shared" si="211"/>
        <v>-4.5940358131547369E-3</v>
      </c>
      <c r="AQ1024" s="93">
        <f t="shared" si="212"/>
        <v>-4.0612968615740524E-3</v>
      </c>
      <c r="AR1024" s="94">
        <f t="shared" si="213"/>
        <v>-2.6171450408938712E-3</v>
      </c>
      <c r="AS1024" s="7">
        <f t="shared" si="218"/>
        <v>-1.9172992562520193E-3</v>
      </c>
      <c r="AU1024" s="86">
        <v>2023</v>
      </c>
      <c r="AV1024" s="91">
        <f t="shared" si="219"/>
        <v>1.6722623136399014E-4</v>
      </c>
      <c r="AW1024" s="92">
        <f t="shared" si="220"/>
        <v>1.1085618865196961E-3</v>
      </c>
      <c r="AX1024" s="93">
        <f t="shared" si="221"/>
        <v>1.2548542420253064E-3</v>
      </c>
      <c r="AY1024" s="94">
        <f t="shared" si="222"/>
        <v>-1.3780791455876291E-4</v>
      </c>
      <c r="AZ1024" s="7">
        <f t="shared" si="223"/>
        <v>-1.045930931487504E-4</v>
      </c>
    </row>
    <row r="1025" spans="1:52" x14ac:dyDescent="0.25">
      <c r="A1025" s="7">
        <v>1023</v>
      </c>
      <c r="B1025" s="82">
        <v>7537.81</v>
      </c>
      <c r="C1025" s="43">
        <v>743.4</v>
      </c>
      <c r="D1025" s="35">
        <v>448.2</v>
      </c>
      <c r="E1025" s="41">
        <v>1992.2</v>
      </c>
      <c r="F1025" s="36">
        <v>138.52000000000001</v>
      </c>
      <c r="G1025" s="39">
        <v>180.44</v>
      </c>
      <c r="H1025" s="45">
        <v>181.26</v>
      </c>
      <c r="I1025" s="36">
        <v>159.34</v>
      </c>
      <c r="J1025" s="36">
        <v>62</v>
      </c>
      <c r="K1025" s="46">
        <v>160.66999999999999</v>
      </c>
      <c r="L1025" s="36">
        <v>88.96</v>
      </c>
      <c r="M1025" s="47">
        <v>62.88</v>
      </c>
      <c r="N1025" s="33">
        <v>715</v>
      </c>
      <c r="O1025" s="47">
        <v>29.53</v>
      </c>
      <c r="P1025" s="33">
        <v>113.64</v>
      </c>
      <c r="Q1025" s="47">
        <v>58.3</v>
      </c>
      <c r="R1025" s="33">
        <v>12.8</v>
      </c>
      <c r="S1025" s="33">
        <v>134.94999999999999</v>
      </c>
      <c r="T1025" s="33">
        <v>66.11</v>
      </c>
      <c r="U1025" s="33">
        <v>16.239999999999998</v>
      </c>
      <c r="V1025" s="56">
        <v>24.04</v>
      </c>
      <c r="W1025" s="38">
        <v>24.04</v>
      </c>
      <c r="X1025" s="36">
        <v>10.45</v>
      </c>
      <c r="Y1025" s="41">
        <v>44.68</v>
      </c>
      <c r="Z1025" s="45">
        <v>95.16</v>
      </c>
      <c r="AA1025" s="39">
        <v>401.65</v>
      </c>
      <c r="AB1025" s="36">
        <v>160.80000000000001</v>
      </c>
      <c r="AC1025" s="37">
        <v>21.23</v>
      </c>
      <c r="AD1025" s="41">
        <v>32.520000000000003</v>
      </c>
      <c r="AE1025" s="39">
        <v>189.1</v>
      </c>
      <c r="AG1025" s="86">
        <v>2023</v>
      </c>
      <c r="AH1025" s="86"/>
      <c r="AI1025" s="87">
        <f t="shared" si="214"/>
        <v>257.06333333333333</v>
      </c>
      <c r="AJ1025" s="88">
        <f t="shared" si="215"/>
        <v>473.43166666666667</v>
      </c>
      <c r="AK1025" s="89">
        <f t="shared" si="216"/>
        <v>299.70214285714286</v>
      </c>
      <c r="AL1025" s="90">
        <f t="shared" si="217"/>
        <v>219.59000000000003</v>
      </c>
      <c r="AN1025" s="86">
        <v>2023</v>
      </c>
      <c r="AO1025" s="91">
        <f t="shared" si="210"/>
        <v>-5.1608553015469096E-3</v>
      </c>
      <c r="AP1025" s="92">
        <f t="shared" si="211"/>
        <v>-1.9407939899809545E-2</v>
      </c>
      <c r="AQ1025" s="93">
        <f t="shared" si="212"/>
        <v>-1.4309445330244652E-2</v>
      </c>
      <c r="AR1025" s="94">
        <f t="shared" si="213"/>
        <v>-1.0265212127303313E-2</v>
      </c>
      <c r="AS1025" s="7">
        <f t="shared" si="218"/>
        <v>2.6227777033381748E-3</v>
      </c>
      <c r="AU1025" s="86">
        <v>2023</v>
      </c>
      <c r="AV1025" s="91">
        <f t="shared" si="219"/>
        <v>-8.1412696779504592E-3</v>
      </c>
      <c r="AW1025" s="92">
        <f t="shared" si="220"/>
        <v>-4.5940358131547369E-3</v>
      </c>
      <c r="AX1025" s="93">
        <f t="shared" si="221"/>
        <v>-4.0612968615740524E-3</v>
      </c>
      <c r="AY1025" s="94">
        <f t="shared" si="222"/>
        <v>-2.6171450408938712E-3</v>
      </c>
      <c r="AZ1025" s="7">
        <f t="shared" si="223"/>
        <v>-1.9172992562520193E-3</v>
      </c>
    </row>
    <row r="1026" spans="1:52" x14ac:dyDescent="0.25">
      <c r="A1026" s="7">
        <v>1024</v>
      </c>
      <c r="B1026" s="82">
        <v>7557.58</v>
      </c>
      <c r="C1026" s="43">
        <v>737.7</v>
      </c>
      <c r="D1026" s="35">
        <v>447.55</v>
      </c>
      <c r="E1026" s="41">
        <v>1941.2</v>
      </c>
      <c r="F1026" s="36">
        <v>139.44</v>
      </c>
      <c r="G1026" s="39">
        <v>180.96</v>
      </c>
      <c r="H1026" s="45">
        <v>181.74</v>
      </c>
      <c r="I1026" s="36">
        <v>159.84</v>
      </c>
      <c r="J1026" s="36">
        <v>62.3</v>
      </c>
      <c r="K1026" s="46">
        <v>161.24</v>
      </c>
      <c r="L1026" s="36">
        <v>89.34</v>
      </c>
      <c r="M1026" s="47">
        <v>63.01</v>
      </c>
      <c r="N1026" s="33">
        <v>707.5</v>
      </c>
      <c r="O1026" s="47">
        <v>29.64</v>
      </c>
      <c r="P1026" s="33">
        <v>114.38</v>
      </c>
      <c r="Q1026" s="47">
        <v>58.32</v>
      </c>
      <c r="R1026" s="33">
        <v>12.85</v>
      </c>
      <c r="S1026" s="33">
        <v>134.4</v>
      </c>
      <c r="T1026" s="33">
        <v>66.63</v>
      </c>
      <c r="U1026" s="33">
        <v>16.16</v>
      </c>
      <c r="V1026" s="56">
        <v>24.08</v>
      </c>
      <c r="W1026" s="38">
        <v>24.08</v>
      </c>
      <c r="X1026" s="36">
        <v>10.47</v>
      </c>
      <c r="Y1026" s="41">
        <v>44.64</v>
      </c>
      <c r="Z1026" s="45">
        <v>94.6</v>
      </c>
      <c r="AA1026" s="39">
        <v>397.8</v>
      </c>
      <c r="AB1026" s="36">
        <v>160.80000000000001</v>
      </c>
      <c r="AC1026" s="37">
        <v>21.21</v>
      </c>
      <c r="AD1026" s="41">
        <v>32.409999999999997</v>
      </c>
      <c r="AE1026" s="39">
        <v>188.45</v>
      </c>
      <c r="AG1026" s="86">
        <v>2023</v>
      </c>
      <c r="AH1026" s="86"/>
      <c r="AI1026" s="87">
        <f t="shared" si="214"/>
        <v>255.73666666666668</v>
      </c>
      <c r="AJ1026" s="88">
        <f t="shared" si="215"/>
        <v>464.24333333333334</v>
      </c>
      <c r="AK1026" s="89">
        <f t="shared" si="216"/>
        <v>295.4135714285714</v>
      </c>
      <c r="AL1026" s="90">
        <f t="shared" si="217"/>
        <v>217.3358620689655</v>
      </c>
      <c r="AN1026" s="86">
        <v>2023</v>
      </c>
      <c r="AO1026" s="91">
        <f t="shared" si="210"/>
        <v>1.1196412976890332E-2</v>
      </c>
      <c r="AP1026" s="92">
        <f t="shared" si="211"/>
        <v>-1.0518908905532316E-3</v>
      </c>
      <c r="AQ1026" s="93">
        <f t="shared" si="212"/>
        <v>-1.4507506425615014E-3</v>
      </c>
      <c r="AR1026" s="94">
        <f t="shared" si="213"/>
        <v>-1.3454465835491861E-3</v>
      </c>
      <c r="AS1026" s="7">
        <f t="shared" si="218"/>
        <v>3.9165976410438744E-4</v>
      </c>
      <c r="AU1026" s="86">
        <v>2023</v>
      </c>
      <c r="AV1026" s="91">
        <f t="shared" si="219"/>
        <v>-5.1608553015469096E-3</v>
      </c>
      <c r="AW1026" s="92">
        <f t="shared" si="220"/>
        <v>-1.9407939899809545E-2</v>
      </c>
      <c r="AX1026" s="93">
        <f t="shared" si="221"/>
        <v>-1.4309445330244652E-2</v>
      </c>
      <c r="AY1026" s="94">
        <f t="shared" si="222"/>
        <v>-1.0265212127303313E-2</v>
      </c>
      <c r="AZ1026" s="7">
        <f t="shared" si="223"/>
        <v>2.6227777033381748E-3</v>
      </c>
    </row>
    <row r="1027" spans="1:52" x14ac:dyDescent="0.25">
      <c r="A1027" s="7">
        <v>1025</v>
      </c>
      <c r="B1027" s="82">
        <v>7560.54</v>
      </c>
      <c r="C1027" s="43">
        <v>735.4</v>
      </c>
      <c r="D1027" s="35">
        <v>448.7</v>
      </c>
      <c r="E1027" s="41">
        <v>1929.6</v>
      </c>
      <c r="F1027" s="36">
        <v>139.41999999999999</v>
      </c>
      <c r="G1027" s="39">
        <v>181.9</v>
      </c>
      <c r="H1027" s="45">
        <v>181.2</v>
      </c>
      <c r="I1027" s="36">
        <v>159.96</v>
      </c>
      <c r="J1027" s="36">
        <v>62.47</v>
      </c>
      <c r="K1027" s="46">
        <v>160.75</v>
      </c>
      <c r="L1027" s="36">
        <v>89.17</v>
      </c>
      <c r="M1027" s="47">
        <v>62.99</v>
      </c>
      <c r="N1027" s="33">
        <v>703</v>
      </c>
      <c r="O1027" s="47">
        <v>29.58</v>
      </c>
      <c r="P1027" s="33">
        <v>114.44</v>
      </c>
      <c r="Q1027" s="47">
        <v>58.41</v>
      </c>
      <c r="R1027" s="33">
        <v>12.91</v>
      </c>
      <c r="S1027" s="33">
        <v>134.30000000000001</v>
      </c>
      <c r="T1027" s="33">
        <v>66.7</v>
      </c>
      <c r="U1027" s="33">
        <v>16.170000000000002</v>
      </c>
      <c r="V1027" s="56">
        <v>24.31</v>
      </c>
      <c r="W1027" s="38">
        <v>24.31</v>
      </c>
      <c r="X1027" s="36">
        <v>10.38</v>
      </c>
      <c r="Y1027" s="41">
        <v>44.78</v>
      </c>
      <c r="Z1027" s="45">
        <v>94.62</v>
      </c>
      <c r="AA1027" s="39">
        <v>402.8</v>
      </c>
      <c r="AB1027" s="36">
        <v>161.30000000000001</v>
      </c>
      <c r="AC1027" s="37">
        <v>21.24</v>
      </c>
      <c r="AD1027" s="41">
        <v>32.35</v>
      </c>
      <c r="AE1027" s="39">
        <v>191.1</v>
      </c>
      <c r="AG1027" s="86">
        <v>2023</v>
      </c>
      <c r="AH1027" s="86"/>
      <c r="AI1027" s="87">
        <f t="shared" si="214"/>
        <v>258.60000000000002</v>
      </c>
      <c r="AJ1027" s="88">
        <f t="shared" si="215"/>
        <v>463.75499999999994</v>
      </c>
      <c r="AK1027" s="89">
        <f t="shared" si="216"/>
        <v>294.98500000000001</v>
      </c>
      <c r="AL1027" s="90">
        <f t="shared" si="217"/>
        <v>217.04344827586209</v>
      </c>
      <c r="AN1027" s="86">
        <v>2023</v>
      </c>
      <c r="AO1027" s="91">
        <f t="shared" si="210"/>
        <v>-8.2366589327145991E-3</v>
      </c>
      <c r="AP1027" s="92">
        <f t="shared" si="211"/>
        <v>-9.2361987112447377E-3</v>
      </c>
      <c r="AQ1027" s="93">
        <f t="shared" si="212"/>
        <v>-7.7945851968259467E-3</v>
      </c>
      <c r="AR1027" s="94">
        <f t="shared" si="213"/>
        <v>-5.0347459431293118E-3</v>
      </c>
      <c r="AS1027" s="7">
        <f t="shared" si="218"/>
        <v>-3.8132196906570069E-3</v>
      </c>
      <c r="AU1027" s="86">
        <v>2023</v>
      </c>
      <c r="AV1027" s="91">
        <f t="shared" si="219"/>
        <v>1.1196412976890332E-2</v>
      </c>
      <c r="AW1027" s="92">
        <f t="shared" si="220"/>
        <v>-1.0518908905532316E-3</v>
      </c>
      <c r="AX1027" s="93">
        <f t="shared" si="221"/>
        <v>-1.4507506425615014E-3</v>
      </c>
      <c r="AY1027" s="94">
        <f t="shared" si="222"/>
        <v>-1.3454465835491861E-3</v>
      </c>
      <c r="AZ1027" s="7">
        <f t="shared" si="223"/>
        <v>3.9165976410438744E-4</v>
      </c>
    </row>
    <row r="1028" spans="1:52" x14ac:dyDescent="0.25">
      <c r="A1028" s="7">
        <v>1026</v>
      </c>
      <c r="B1028" s="82">
        <v>7531.71</v>
      </c>
      <c r="C1028" s="43">
        <v>731</v>
      </c>
      <c r="D1028" s="35">
        <v>451.3</v>
      </c>
      <c r="E1028" s="41">
        <v>1910.8</v>
      </c>
      <c r="F1028" s="36">
        <v>139.68</v>
      </c>
      <c r="G1028" s="39">
        <v>181.36</v>
      </c>
      <c r="H1028" s="45">
        <v>180.96</v>
      </c>
      <c r="I1028" s="36">
        <v>159.62</v>
      </c>
      <c r="J1028" s="36">
        <v>61.41</v>
      </c>
      <c r="K1028" s="46">
        <v>160.18</v>
      </c>
      <c r="L1028" s="36">
        <v>89.26</v>
      </c>
      <c r="M1028" s="47">
        <v>62.45</v>
      </c>
      <c r="N1028" s="33">
        <v>705</v>
      </c>
      <c r="O1028" s="47">
        <v>29.43</v>
      </c>
      <c r="P1028" s="33">
        <v>113.56</v>
      </c>
      <c r="Q1028" s="47">
        <v>58.51</v>
      </c>
      <c r="R1028" s="33">
        <v>12.86</v>
      </c>
      <c r="S1028" s="33">
        <v>134.1</v>
      </c>
      <c r="T1028" s="33">
        <v>66.39</v>
      </c>
      <c r="U1028" s="33">
        <v>15.96</v>
      </c>
      <c r="V1028" s="56">
        <v>24.04</v>
      </c>
      <c r="W1028" s="38">
        <v>24.04</v>
      </c>
      <c r="X1028" s="36">
        <v>10.31</v>
      </c>
      <c r="Y1028" s="41">
        <v>44.26</v>
      </c>
      <c r="Z1028" s="45">
        <v>94.2</v>
      </c>
      <c r="AA1028" s="39">
        <v>398.25</v>
      </c>
      <c r="AB1028" s="36">
        <v>160.30000000000001</v>
      </c>
      <c r="AC1028" s="37">
        <v>21.18</v>
      </c>
      <c r="AD1028" s="41">
        <v>32.36</v>
      </c>
      <c r="AE1028" s="39">
        <v>189.8</v>
      </c>
      <c r="AG1028" s="86">
        <v>2023</v>
      </c>
      <c r="AH1028" s="86"/>
      <c r="AI1028" s="87">
        <f t="shared" ref="AI1028:AI1029" si="224">AVERAGE(G1028,AA1028,AE1028)</f>
        <v>256.47000000000003</v>
      </c>
      <c r="AJ1028" s="88">
        <f t="shared" ref="AJ1028:AJ1029" si="225">AVERAGE(E1028,Y1028,AD1028,G1028,AA1028,AE1028)</f>
        <v>459.47166666666664</v>
      </c>
      <c r="AK1028" s="89">
        <f t="shared" ref="AK1028:AK1029" si="226">AVERAGE(Z1028,V1028,Q1028,O1028,M1028,K1028,H1028,C1028,E1028,Y1028,AD1028,G1028,AA1028,AE1028)</f>
        <v>292.68571428571431</v>
      </c>
      <c r="AL1028" s="90">
        <f t="shared" ref="AL1028:AL1029" si="227">AVERAGE(AC1028,AB1028,X1028,W1028,U1028,T1028,S1028,R1028,P1028,N1028,L1028,J1028,I1028,F1028,D1028,Z1028,V1028,Q1028,O1028,M1028,K1028,H1028,C1028,E1028,Y1028,AD1028,G1028,AA1028,AE1028)</f>
        <v>215.9506896551724</v>
      </c>
      <c r="AN1028" s="86">
        <v>2023</v>
      </c>
      <c r="AO1028" s="91">
        <f t="shared" si="210"/>
        <v>1.5596366046696929E-4</v>
      </c>
      <c r="AP1028" s="92">
        <f t="shared" si="211"/>
        <v>2.9744307773785063E-3</v>
      </c>
      <c r="AQ1028" s="93">
        <f t="shared" si="212"/>
        <v>2.8382467786019407E-3</v>
      </c>
      <c r="AR1028" s="94">
        <f t="shared" si="213"/>
        <v>2.1907938753578256E-3</v>
      </c>
      <c r="AS1028" s="7">
        <f t="shared" ref="AS1028" si="228">(B1029-B1028)/B1028</f>
        <v>-1.0356213927511088E-4</v>
      </c>
      <c r="AU1028" s="86">
        <v>2023</v>
      </c>
      <c r="AV1028" s="91">
        <f t="shared" si="219"/>
        <v>-8.2366589327145991E-3</v>
      </c>
      <c r="AW1028" s="92">
        <f t="shared" si="220"/>
        <v>-9.2361987112447377E-3</v>
      </c>
      <c r="AX1028" s="93">
        <f t="shared" si="221"/>
        <v>-7.7945851968259467E-3</v>
      </c>
      <c r="AY1028" s="94">
        <f t="shared" si="222"/>
        <v>-5.0347459431293118E-3</v>
      </c>
      <c r="AZ1028" s="7">
        <f t="shared" si="223"/>
        <v>-3.8132196906570069E-3</v>
      </c>
    </row>
    <row r="1029" spans="1:52" x14ac:dyDescent="0.25">
      <c r="A1029" s="7">
        <v>1027</v>
      </c>
      <c r="B1029" s="82">
        <v>7530.93</v>
      </c>
      <c r="C1029" s="43">
        <v>733.6</v>
      </c>
      <c r="D1029" s="35">
        <v>450.65</v>
      </c>
      <c r="E1029" s="41">
        <v>1918.8</v>
      </c>
      <c r="F1029" s="36">
        <v>139.78</v>
      </c>
      <c r="G1029" s="39">
        <v>181.78</v>
      </c>
      <c r="H1029" s="45">
        <v>181.6</v>
      </c>
      <c r="I1029" s="36">
        <v>159.46</v>
      </c>
      <c r="J1029" s="36">
        <v>61.6</v>
      </c>
      <c r="K1029" s="46">
        <v>160.11000000000001</v>
      </c>
      <c r="L1029" s="36">
        <v>89.76</v>
      </c>
      <c r="M1029" s="47">
        <v>62.59</v>
      </c>
      <c r="N1029" s="33">
        <v>707.5</v>
      </c>
      <c r="O1029" s="47">
        <v>29.49</v>
      </c>
      <c r="P1029" s="33">
        <v>113.7</v>
      </c>
      <c r="Q1029" s="47">
        <v>58.68</v>
      </c>
      <c r="R1029" s="33">
        <v>12.85</v>
      </c>
      <c r="S1029" s="33">
        <v>133.94999999999999</v>
      </c>
      <c r="T1029" s="33">
        <v>66.66</v>
      </c>
      <c r="U1029" s="33">
        <v>15.92</v>
      </c>
      <c r="V1029" s="56">
        <v>24.03</v>
      </c>
      <c r="W1029" s="38">
        <v>24.03</v>
      </c>
      <c r="X1029" s="36">
        <v>10.3</v>
      </c>
      <c r="Y1029" s="41">
        <v>44.24</v>
      </c>
      <c r="Z1029" s="45">
        <v>94.1</v>
      </c>
      <c r="AA1029" s="39">
        <v>399</v>
      </c>
      <c r="AB1029" s="36">
        <v>159.75</v>
      </c>
      <c r="AC1029" s="37">
        <v>21.15</v>
      </c>
      <c r="AD1029" s="41">
        <v>32.46</v>
      </c>
      <c r="AE1029" s="39">
        <v>188.75</v>
      </c>
      <c r="AG1029" s="86">
        <v>2023</v>
      </c>
      <c r="AH1029" s="86"/>
      <c r="AI1029" s="87">
        <f t="shared" si="224"/>
        <v>256.51</v>
      </c>
      <c r="AJ1029" s="88">
        <f t="shared" si="225"/>
        <v>460.83833333333337</v>
      </c>
      <c r="AK1029" s="89">
        <f t="shared" si="226"/>
        <v>293.51642857142855</v>
      </c>
      <c r="AL1029" s="90">
        <f t="shared" si="227"/>
        <v>216.42379310344825</v>
      </c>
      <c r="AN1029" s="86"/>
      <c r="AO1029" s="91"/>
      <c r="AP1029" s="92"/>
      <c r="AQ1029" s="93"/>
      <c r="AR1029" s="94"/>
      <c r="AU1029" s="86"/>
      <c r="AV1029" s="91">
        <f t="shared" si="219"/>
        <v>1.5596366046696929E-4</v>
      </c>
      <c r="AW1029" s="92">
        <f t="shared" si="220"/>
        <v>2.9744307773785063E-3</v>
      </c>
      <c r="AX1029" s="93">
        <f t="shared" si="221"/>
        <v>2.8382467786019407E-3</v>
      </c>
      <c r="AY1029" s="94">
        <f t="shared" si="222"/>
        <v>2.1907938753578256E-3</v>
      </c>
      <c r="AZ1029" s="7">
        <f t="shared" si="223"/>
        <v>-1.0356213927511088E-4</v>
      </c>
    </row>
  </sheetData>
  <mergeCells count="3">
    <mergeCell ref="AG1:AL1"/>
    <mergeCell ref="AN1:AR1"/>
    <mergeCell ref="AU1:AY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90268-D53D-4B19-AF15-AA6DDE7BD452}">
  <sheetPr>
    <tabColor rgb="FF92D050"/>
  </sheetPr>
  <dimension ref="A1:Y79"/>
  <sheetViews>
    <sheetView zoomScale="55" zoomScaleNormal="55" workbookViewId="0">
      <selection activeCell="B6" sqref="B6:O6"/>
    </sheetView>
  </sheetViews>
  <sheetFormatPr defaultRowHeight="15" x14ac:dyDescent="0.25"/>
  <cols>
    <col min="1" max="1" width="14.28515625" customWidth="1"/>
    <col min="2" max="2" width="73.42578125" customWidth="1"/>
    <col min="3" max="3" width="31.140625" customWidth="1"/>
    <col min="4" max="4" width="31.5703125" bestFit="1" customWidth="1"/>
    <col min="5" max="5" width="22.140625" customWidth="1"/>
    <col min="6" max="6" width="16.42578125" customWidth="1"/>
    <col min="7" max="7" width="31.42578125" bestFit="1" customWidth="1"/>
    <col min="8" max="8" width="14.28515625" customWidth="1"/>
    <col min="9" max="9" width="15.28515625" customWidth="1"/>
    <col min="10" max="10" width="18.7109375" customWidth="1"/>
    <col min="11" max="11" width="9.140625" customWidth="1"/>
    <col min="12" max="12" width="19.28515625" customWidth="1"/>
    <col min="13" max="13" width="13.28515625" customWidth="1"/>
    <col min="14" max="14" width="15.5703125" customWidth="1"/>
    <col min="15" max="15" width="19.28515625" style="8" customWidth="1"/>
    <col min="16" max="16" width="16.140625" style="8" customWidth="1"/>
    <col min="17" max="17" width="15.28515625" style="8" customWidth="1"/>
    <col min="18" max="18" width="15.5703125" style="8" customWidth="1"/>
    <col min="19" max="19" width="24.42578125" customWidth="1"/>
    <col min="20" max="20" width="24.7109375" customWidth="1"/>
    <col min="21" max="21" width="24.140625" customWidth="1"/>
    <col min="22" max="22" width="10.28515625" bestFit="1" customWidth="1"/>
    <col min="23" max="23" width="18.5703125" bestFit="1" customWidth="1"/>
    <col min="24" max="24" width="18.85546875" bestFit="1" customWidth="1"/>
    <col min="25" max="25" width="18.28515625" bestFit="1" customWidth="1"/>
  </cols>
  <sheetData>
    <row r="1" spans="1:25" x14ac:dyDescent="0.25">
      <c r="A1" t="s">
        <v>0</v>
      </c>
      <c r="B1" t="s">
        <v>1</v>
      </c>
      <c r="C1" t="s">
        <v>949</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W1" s="5" t="s">
        <v>17</v>
      </c>
      <c r="X1" s="52" t="s">
        <v>18</v>
      </c>
      <c r="Y1" s="50" t="s">
        <v>19</v>
      </c>
    </row>
    <row r="2" spans="1:25" ht="18" x14ac:dyDescent="0.25">
      <c r="A2" s="1" t="s">
        <v>20</v>
      </c>
      <c r="B2" s="2" t="s">
        <v>21</v>
      </c>
      <c r="C2" s="53" t="str" cm="1">
        <f t="array" ref="C2">_xlfn.IFS(
AND(S2="inclusion",T2="-",U2="-"),"50%",
AND(S2="inclusion",T2="inclusion",U2="-"),"20%",
AND(S2="inclusion",T2="inclusion",U2="inclusion"),"10%",
AND(S2="-",T2="-",U2="-")," ")</f>
        <v>50%</v>
      </c>
      <c r="D2" s="9" t="s">
        <v>22</v>
      </c>
      <c r="E2" s="9" t="s">
        <v>23</v>
      </c>
      <c r="F2" s="10" t="s">
        <v>24</v>
      </c>
      <c r="G2" s="9" t="s">
        <v>25</v>
      </c>
      <c r="H2" s="9">
        <v>96.450999999999993</v>
      </c>
      <c r="I2" s="9" t="s">
        <v>26</v>
      </c>
      <c r="J2" s="9">
        <v>200.52</v>
      </c>
      <c r="K2" s="9" t="s">
        <v>27</v>
      </c>
      <c r="L2" s="9" t="s">
        <v>28</v>
      </c>
      <c r="M2" s="9" t="s">
        <v>29</v>
      </c>
      <c r="N2" s="9" t="s">
        <v>30</v>
      </c>
      <c r="O2" s="19">
        <v>13.8</v>
      </c>
      <c r="P2" s="11">
        <v>0.8</v>
      </c>
      <c r="Q2" s="11">
        <v>7.1</v>
      </c>
      <c r="R2" s="20">
        <v>5.9</v>
      </c>
      <c r="S2" s="6" t="str">
        <f>IF($O2&lt;=PERCENTILE($O$2:$O$29,0.5),"inclusion","-")</f>
        <v>inclusion</v>
      </c>
      <c r="T2" s="6" t="str">
        <f>IF($O2&lt;=PERCENTILE($O$2:$O$29,0.2),"inclusion","-")</f>
        <v>-</v>
      </c>
      <c r="U2" s="6" t="str">
        <f>IF($O2&lt;=PERCENTILE($O$2:$O$29,0.1),"inclusion","-")</f>
        <v>-</v>
      </c>
      <c r="W2" s="6" t="str">
        <f>IF($P2&lt;=PERCENTILE($P$2:$P$29,0.6),"inclusion","-")</f>
        <v>inclusion</v>
      </c>
      <c r="X2" s="6" t="str">
        <f>IF($P2&lt;=PERCENTILE($P$2:$P$29,0.3),"inclusion","-")</f>
        <v>inclusion</v>
      </c>
      <c r="Y2" s="6" t="str">
        <f>IF($P2&lt;=PERCENTILE($P$2:$P$29,0.2),"inclusion","-")</f>
        <v>inclusion</v>
      </c>
    </row>
    <row r="3" spans="1:25" ht="18" x14ac:dyDescent="0.25">
      <c r="A3" s="1" t="s">
        <v>31</v>
      </c>
      <c r="B3" s="3" t="s">
        <v>32</v>
      </c>
      <c r="C3" s="51" t="str" cm="1">
        <f t="array" ref="C3">_xlfn.IFS(
AND(S3="inclusion",T3="-",U3="-"),"50%",
AND(S3="inclusion",T3="inclusion",U3="-"),"20%",
AND(S3="inclusion",T3="inclusion",U3="inclusion"),"10%",
AND(S3="-",T3="-",U3="-")," ")</f>
        <v xml:space="preserve"> </v>
      </c>
      <c r="D3" s="12" t="s">
        <v>33</v>
      </c>
      <c r="E3" s="12" t="s">
        <v>34</v>
      </c>
      <c r="F3" s="13" t="s">
        <v>35</v>
      </c>
      <c r="G3" s="12" t="s">
        <v>36</v>
      </c>
      <c r="H3" s="12">
        <v>51.238999999999997</v>
      </c>
      <c r="I3" s="12" t="s">
        <v>37</v>
      </c>
      <c r="J3" s="12">
        <v>94.397000000000006</v>
      </c>
      <c r="K3" s="12" t="s">
        <v>38</v>
      </c>
      <c r="L3" s="12" t="s">
        <v>39</v>
      </c>
      <c r="M3" s="12" t="s">
        <v>40</v>
      </c>
      <c r="N3" s="12" t="s">
        <v>41</v>
      </c>
      <c r="O3" s="19">
        <v>18.399999999999999</v>
      </c>
      <c r="P3" s="11">
        <v>6.5</v>
      </c>
      <c r="Q3" s="11">
        <v>6.5</v>
      </c>
      <c r="R3" s="20">
        <v>5.4</v>
      </c>
      <c r="S3" s="6" t="str">
        <f t="shared" ref="S3:S29" si="0">IF($O3&lt;=PERCENTILE($O$2:$O$29,0.5),"inclusion","-")</f>
        <v>-</v>
      </c>
      <c r="T3" s="6" t="str">
        <f t="shared" ref="T3:T29" si="1">IF($O3&lt;=PERCENTILE($O$2:$O$29,0.2),"inclusion","-")</f>
        <v>-</v>
      </c>
      <c r="U3" s="6" t="str">
        <f t="shared" ref="U3:U29" si="2">IF($O3&lt;=PERCENTILE($O$2:$O$29,0.1),"inclusion","-")</f>
        <v>-</v>
      </c>
      <c r="W3" s="6" t="str">
        <f t="shared" ref="W3:W29" si="3">IF($P3&lt;=PERCENTILE($P$2:$P$29,0.6),"inclusion","-")</f>
        <v>inclusion</v>
      </c>
      <c r="X3" s="6" t="str">
        <f t="shared" ref="X3:X29" si="4">IF($P3&lt;=PERCENTILE($P$2:$P$29,0.3),"inclusion","-")</f>
        <v>-</v>
      </c>
      <c r="Y3" s="6" t="str">
        <f t="shared" ref="Y3:Y29" si="5">IF($P3&lt;=PERCENTILE($P$2:$P$29,0.2),"inclusion","-")</f>
        <v>-</v>
      </c>
    </row>
    <row r="4" spans="1:25" ht="18" x14ac:dyDescent="0.25">
      <c r="A4" s="1" t="s">
        <v>42</v>
      </c>
      <c r="B4" s="2" t="s">
        <v>43</v>
      </c>
      <c r="C4" s="51" t="str" cm="1">
        <f t="array" ref="C4">_xlfn.IFS(
AND(S4="inclusion",T4="-",U4="-"),"50%",
AND(S4="inclusion",T4="inclusion",U4="-"),"20%",
AND(S4="inclusion",T4="inclusion",U4="inclusion"),"10%",
AND(S4="-",T4="-",U4="-")," ")</f>
        <v>20%</v>
      </c>
      <c r="D4" s="9" t="s">
        <v>44</v>
      </c>
      <c r="E4" s="9" t="s">
        <v>45</v>
      </c>
      <c r="F4" s="14" t="s">
        <v>46</v>
      </c>
      <c r="G4" s="9" t="s">
        <v>25</v>
      </c>
      <c r="H4" s="9">
        <v>8.4149999999999991</v>
      </c>
      <c r="I4" s="9" t="s">
        <v>47</v>
      </c>
      <c r="J4" s="9">
        <v>25.184999999999999</v>
      </c>
      <c r="K4" s="9" t="s">
        <v>48</v>
      </c>
      <c r="L4" s="9" t="s">
        <v>49</v>
      </c>
      <c r="M4" s="9" t="s">
        <v>50</v>
      </c>
      <c r="N4" s="9" t="s">
        <v>51</v>
      </c>
      <c r="O4" s="19">
        <v>12.7</v>
      </c>
      <c r="P4" s="11">
        <v>3.2</v>
      </c>
      <c r="Q4" s="21">
        <v>4.8</v>
      </c>
      <c r="R4" s="22">
        <v>4.8</v>
      </c>
      <c r="S4" s="6" t="str">
        <f t="shared" si="0"/>
        <v>inclusion</v>
      </c>
      <c r="T4" s="6" t="str">
        <f t="shared" si="1"/>
        <v>inclusion</v>
      </c>
      <c r="U4" s="6" t="str">
        <f t="shared" si="2"/>
        <v>-</v>
      </c>
      <c r="W4" s="6" t="str">
        <f t="shared" si="3"/>
        <v>inclusion</v>
      </c>
      <c r="X4" s="6" t="str">
        <f t="shared" si="4"/>
        <v>-</v>
      </c>
      <c r="Y4" s="6" t="str">
        <f t="shared" si="5"/>
        <v>-</v>
      </c>
    </row>
    <row r="5" spans="1:25" ht="18" x14ac:dyDescent="0.25">
      <c r="A5" s="1" t="s">
        <v>52</v>
      </c>
      <c r="B5" s="3" t="s">
        <v>53</v>
      </c>
      <c r="C5" s="51" t="str" cm="1">
        <f t="array" ref="C5">_xlfn.IFS(
AND(S5="inclusion",T5="-",U5="-"),"50%",
AND(S5="inclusion",T5="inclusion",U5="-"),"20%",
AND(S5="inclusion",T5="inclusion",U5="inclusion"),"10%",
AND(S5="-",T5="-",U5="-")," ")</f>
        <v xml:space="preserve"> </v>
      </c>
      <c r="D5" s="12" t="s">
        <v>54</v>
      </c>
      <c r="E5" s="12" t="s">
        <v>55</v>
      </c>
      <c r="F5" s="13" t="s">
        <v>56</v>
      </c>
      <c r="G5" s="12" t="s">
        <v>57</v>
      </c>
      <c r="H5" s="12">
        <v>257.54399999999998</v>
      </c>
      <c r="I5" s="12" t="s">
        <v>58</v>
      </c>
      <c r="J5" s="12">
        <v>156.91999999999999</v>
      </c>
      <c r="K5" s="12" t="s">
        <v>59</v>
      </c>
      <c r="L5" s="12" t="s">
        <v>60</v>
      </c>
      <c r="M5" s="12" t="s">
        <v>61</v>
      </c>
      <c r="N5" s="12" t="s">
        <v>62</v>
      </c>
      <c r="O5" s="19">
        <v>24.1</v>
      </c>
      <c r="P5" s="21">
        <v>5.7</v>
      </c>
      <c r="Q5" s="11">
        <v>12.6</v>
      </c>
      <c r="R5" s="22">
        <v>5.7</v>
      </c>
      <c r="S5" s="6" t="str">
        <f t="shared" si="0"/>
        <v>-</v>
      </c>
      <c r="T5" s="6" t="str">
        <f t="shared" si="1"/>
        <v>-</v>
      </c>
      <c r="U5" s="6" t="str">
        <f t="shared" si="2"/>
        <v>-</v>
      </c>
      <c r="W5" s="6" t="str">
        <f t="shared" si="3"/>
        <v>inclusion</v>
      </c>
      <c r="X5" s="6" t="str">
        <f t="shared" si="4"/>
        <v>-</v>
      </c>
      <c r="Y5" s="6" t="str">
        <f t="shared" si="5"/>
        <v>-</v>
      </c>
    </row>
    <row r="6" spans="1:25" ht="18" x14ac:dyDescent="0.25">
      <c r="A6" s="1" t="s">
        <v>63</v>
      </c>
      <c r="B6" s="2" t="s">
        <v>64</v>
      </c>
      <c r="C6" s="51" t="str" cm="1">
        <f t="array" ref="C6">_xlfn.IFS(
AND(S6="inclusion",T6="-",U6="-"),"50%",
AND(S6="inclusion",T6="inclusion",U6="-"),"20%",
AND(S6="inclusion",T6="inclusion",U6="inclusion"),"10%",
AND(S6="-",T6="-",U6="-")," ")</f>
        <v>10%</v>
      </c>
      <c r="D6" s="9" t="s">
        <v>65</v>
      </c>
      <c r="E6" s="9" t="s">
        <v>66</v>
      </c>
      <c r="F6" s="14" t="s">
        <v>67</v>
      </c>
      <c r="G6" s="9" t="s">
        <v>68</v>
      </c>
      <c r="H6" s="9">
        <v>232.01599999999999</v>
      </c>
      <c r="I6" s="9" t="s">
        <v>69</v>
      </c>
      <c r="J6" s="9">
        <v>159</v>
      </c>
      <c r="K6" s="9" t="s">
        <v>70</v>
      </c>
      <c r="L6" s="9" t="s">
        <v>71</v>
      </c>
      <c r="M6" s="9" t="s">
        <v>72</v>
      </c>
      <c r="N6" s="9" t="s">
        <v>73</v>
      </c>
      <c r="O6" s="19">
        <v>9.4</v>
      </c>
      <c r="P6" s="11">
        <v>3.4</v>
      </c>
      <c r="Q6" s="11">
        <v>3.6</v>
      </c>
      <c r="R6" s="20">
        <v>2.4</v>
      </c>
      <c r="S6" s="6" t="str">
        <f t="shared" si="0"/>
        <v>inclusion</v>
      </c>
      <c r="T6" s="6" t="str">
        <f t="shared" si="1"/>
        <v>inclusion</v>
      </c>
      <c r="U6" s="6" t="str">
        <f t="shared" si="2"/>
        <v>inclusion</v>
      </c>
      <c r="W6" s="6" t="str">
        <f t="shared" si="3"/>
        <v>inclusion</v>
      </c>
      <c r="X6" s="6" t="str">
        <f t="shared" si="4"/>
        <v>-</v>
      </c>
      <c r="Y6" s="6" t="str">
        <f t="shared" si="5"/>
        <v>-</v>
      </c>
    </row>
    <row r="7" spans="1:25" ht="18" x14ac:dyDescent="0.25">
      <c r="A7" s="1" t="s">
        <v>74</v>
      </c>
      <c r="B7" s="3" t="s">
        <v>75</v>
      </c>
      <c r="C7" s="51" t="str" cm="1">
        <f t="array" ref="C7">_xlfn.IFS(
AND(S7="inclusion",T7="-",U7="-"),"50%",
AND(S7="inclusion",T7="inclusion",U7="-"),"20%",
AND(S7="inclusion",T7="inclusion",U7="inclusion"),"10%",
AND(S7="-",T7="-",U7="-")," ")</f>
        <v>50%</v>
      </c>
      <c r="D7" s="12" t="s">
        <v>76</v>
      </c>
      <c r="E7" s="12" t="s">
        <v>77</v>
      </c>
      <c r="F7" s="15" t="s">
        <v>78</v>
      </c>
      <c r="G7" s="12" t="s">
        <v>79</v>
      </c>
      <c r="H7" s="12">
        <v>41.731000000000002</v>
      </c>
      <c r="I7" s="12" t="s">
        <v>80</v>
      </c>
      <c r="J7" s="12">
        <v>153.5</v>
      </c>
      <c r="K7" s="12" t="s">
        <v>81</v>
      </c>
      <c r="L7" s="12" t="s">
        <v>82</v>
      </c>
      <c r="M7" s="12" t="s">
        <v>83</v>
      </c>
      <c r="N7" s="12" t="s">
        <v>84</v>
      </c>
      <c r="O7" s="19">
        <v>16.7</v>
      </c>
      <c r="P7" s="21">
        <v>1.5</v>
      </c>
      <c r="Q7" s="11">
        <v>9.1999999999999993</v>
      </c>
      <c r="R7" s="20">
        <v>6</v>
      </c>
      <c r="S7" s="6" t="str">
        <f t="shared" si="0"/>
        <v>inclusion</v>
      </c>
      <c r="T7" s="6" t="str">
        <f t="shared" si="1"/>
        <v>-</v>
      </c>
      <c r="U7" s="6" t="str">
        <f t="shared" si="2"/>
        <v>-</v>
      </c>
      <c r="W7" s="6" t="str">
        <f t="shared" si="3"/>
        <v>inclusion</v>
      </c>
      <c r="X7" s="6" t="str">
        <f t="shared" si="4"/>
        <v>inclusion</v>
      </c>
      <c r="Y7" s="6" t="str">
        <f t="shared" si="5"/>
        <v>inclusion</v>
      </c>
    </row>
    <row r="8" spans="1:25" ht="18" x14ac:dyDescent="0.25">
      <c r="A8" s="1" t="s">
        <v>85</v>
      </c>
      <c r="B8" s="2" t="s">
        <v>86</v>
      </c>
      <c r="C8" s="51" t="str" cm="1">
        <f t="array" ref="C8">_xlfn.IFS(
AND(S8="inclusion",T8="-",U8="-"),"50%",
AND(S8="inclusion",T8="inclusion",U8="-"),"20%",
AND(S8="inclusion",T8="inclusion",U8="inclusion"),"10%",
AND(S8="-",T8="-",U8="-")," ")</f>
        <v xml:space="preserve"> </v>
      </c>
      <c r="D8" s="9" t="s">
        <v>87</v>
      </c>
      <c r="E8" s="9" t="s">
        <v>88</v>
      </c>
      <c r="F8" s="10" t="s">
        <v>89</v>
      </c>
      <c r="G8" s="9" t="s">
        <v>57</v>
      </c>
      <c r="H8" s="9">
        <v>68.409000000000006</v>
      </c>
      <c r="I8" s="9" t="s">
        <v>90</v>
      </c>
      <c r="J8" s="9">
        <v>96.39</v>
      </c>
      <c r="K8" s="9" t="s">
        <v>91</v>
      </c>
      <c r="L8" s="9" t="s">
        <v>92</v>
      </c>
      <c r="M8" s="9" t="s">
        <v>93</v>
      </c>
      <c r="N8" s="9" t="s">
        <v>94</v>
      </c>
      <c r="O8" s="19">
        <v>28.7</v>
      </c>
      <c r="P8" s="21">
        <v>11</v>
      </c>
      <c r="Q8" s="21">
        <v>12.7</v>
      </c>
      <c r="R8" s="22">
        <v>5.0999999999999996</v>
      </c>
      <c r="S8" s="6" t="str">
        <f t="shared" si="0"/>
        <v>-</v>
      </c>
      <c r="T8" s="6" t="str">
        <f t="shared" si="1"/>
        <v>-</v>
      </c>
      <c r="U8" s="6" t="str">
        <f t="shared" si="2"/>
        <v>-</v>
      </c>
      <c r="W8" s="6" t="str">
        <f t="shared" si="3"/>
        <v>-</v>
      </c>
      <c r="X8" s="6" t="str">
        <f t="shared" si="4"/>
        <v>-</v>
      </c>
      <c r="Y8" s="6" t="str">
        <f t="shared" si="5"/>
        <v>-</v>
      </c>
    </row>
    <row r="9" spans="1:25" ht="18" x14ac:dyDescent="0.25">
      <c r="A9" s="1" t="s">
        <v>95</v>
      </c>
      <c r="B9" s="3" t="s">
        <v>96</v>
      </c>
      <c r="C9" s="51" t="str" cm="1">
        <f t="array" ref="C9">_xlfn.IFS(
AND(S9="inclusion",T9="-",U9="-"),"50%",
AND(S9="inclusion",T9="inclusion",U9="-"),"20%",
AND(S9="inclusion",T9="inclusion",U9="inclusion"),"10%",
AND(S9="-",T9="-",U9="-")," ")</f>
        <v xml:space="preserve"> </v>
      </c>
      <c r="D9" s="12" t="s">
        <v>97</v>
      </c>
      <c r="E9" s="12" t="s">
        <v>98</v>
      </c>
      <c r="F9" s="13" t="s">
        <v>99</v>
      </c>
      <c r="G9" s="12" t="s">
        <v>100</v>
      </c>
      <c r="H9" s="12">
        <v>803.53899999999999</v>
      </c>
      <c r="I9" s="12" t="s">
        <v>101</v>
      </c>
      <c r="J9" s="12">
        <v>95.393000000000001</v>
      </c>
      <c r="K9" s="12" t="s">
        <v>102</v>
      </c>
      <c r="L9" s="12" t="s">
        <v>103</v>
      </c>
      <c r="M9" s="12" t="s">
        <v>104</v>
      </c>
      <c r="N9" s="12" t="s">
        <v>105</v>
      </c>
      <c r="O9" s="19">
        <v>31.7</v>
      </c>
      <c r="P9" s="21">
        <v>15.5</v>
      </c>
      <c r="Q9" s="11">
        <v>9</v>
      </c>
      <c r="R9" s="20">
        <v>7.3</v>
      </c>
      <c r="S9" s="6" t="str">
        <f t="shared" si="0"/>
        <v>-</v>
      </c>
      <c r="T9" s="6" t="str">
        <f t="shared" si="1"/>
        <v>-</v>
      </c>
      <c r="U9" s="6" t="str">
        <f t="shared" si="2"/>
        <v>-</v>
      </c>
      <c r="W9" s="6" t="str">
        <f t="shared" si="3"/>
        <v>-</v>
      </c>
      <c r="X9" s="6" t="str">
        <f t="shared" si="4"/>
        <v>-</v>
      </c>
      <c r="Y9" s="6" t="str">
        <f t="shared" si="5"/>
        <v>-</v>
      </c>
    </row>
    <row r="10" spans="1:25" ht="18" x14ac:dyDescent="0.25">
      <c r="A10" s="1" t="s">
        <v>106</v>
      </c>
      <c r="B10" s="2" t="s">
        <v>107</v>
      </c>
      <c r="C10" s="51" t="str" cm="1">
        <f t="array" ref="C10">_xlfn.IFS(
AND(S10="inclusion",T10="-",U10="-"),"50%",
AND(S10="inclusion",T10="inclusion",U10="-"),"20%",
AND(S10="inclusion",T10="inclusion",U10="inclusion"),"10%",
AND(S10="-",T10="-",U10="-")," ")</f>
        <v>50%</v>
      </c>
      <c r="D10" s="9" t="s">
        <v>108</v>
      </c>
      <c r="E10" s="9" t="s">
        <v>109</v>
      </c>
      <c r="F10" s="14" t="s">
        <v>110</v>
      </c>
      <c r="G10" s="9" t="s">
        <v>111</v>
      </c>
      <c r="H10" s="9">
        <v>63.420999999999999</v>
      </c>
      <c r="I10" s="9" t="s">
        <v>112</v>
      </c>
      <c r="J10" s="9">
        <v>64.123999999999995</v>
      </c>
      <c r="K10" s="9" t="s">
        <v>113</v>
      </c>
      <c r="L10" s="9" t="s">
        <v>114</v>
      </c>
      <c r="M10" s="9" t="s">
        <v>115</v>
      </c>
      <c r="N10" s="9" t="s">
        <v>116</v>
      </c>
      <c r="O10" s="19">
        <v>13.8</v>
      </c>
      <c r="P10" s="11">
        <v>9.1999999999999993</v>
      </c>
      <c r="Q10" s="11">
        <v>3.4</v>
      </c>
      <c r="R10" s="22">
        <v>1.2</v>
      </c>
      <c r="S10" s="6" t="str">
        <f t="shared" si="0"/>
        <v>inclusion</v>
      </c>
      <c r="T10" s="6" t="str">
        <f t="shared" si="1"/>
        <v>-</v>
      </c>
      <c r="U10" s="6" t="str">
        <f t="shared" si="2"/>
        <v>-</v>
      </c>
      <c r="W10" s="6" t="str">
        <f t="shared" si="3"/>
        <v>-</v>
      </c>
      <c r="X10" s="6" t="str">
        <f t="shared" si="4"/>
        <v>-</v>
      </c>
      <c r="Y10" s="6" t="str">
        <f t="shared" si="5"/>
        <v>-</v>
      </c>
    </row>
    <row r="11" spans="1:25" ht="18" x14ac:dyDescent="0.25">
      <c r="A11" s="1" t="s">
        <v>117</v>
      </c>
      <c r="B11" s="3" t="s">
        <v>118</v>
      </c>
      <c r="C11" s="51" t="str" cm="1">
        <f t="array" ref="C11">_xlfn.IFS(
AND(S11="inclusion",T11="-",U11="-"),"50%",
AND(S11="inclusion",T11="inclusion",U11="-"),"20%",
AND(S11="inclusion",T11="inclusion",U11="inclusion"),"10%",
AND(S11="-",T11="-",U11="-")," ")</f>
        <v xml:space="preserve"> </v>
      </c>
      <c r="D11" s="12" t="s">
        <v>119</v>
      </c>
      <c r="E11" s="12" t="s">
        <v>120</v>
      </c>
      <c r="F11" s="15" t="s">
        <v>121</v>
      </c>
      <c r="G11" s="12" t="s">
        <v>122</v>
      </c>
      <c r="H11" s="12">
        <v>443.46800000000002</v>
      </c>
      <c r="I11" s="12" t="s">
        <v>123</v>
      </c>
      <c r="J11" s="12">
        <v>82.878</v>
      </c>
      <c r="K11" s="12" t="s">
        <v>124</v>
      </c>
      <c r="L11" s="12" t="s">
        <v>125</v>
      </c>
      <c r="M11" s="12" t="s">
        <v>126</v>
      </c>
      <c r="N11" s="12" t="s">
        <v>127</v>
      </c>
      <c r="O11" s="19">
        <v>19</v>
      </c>
      <c r="P11" s="11">
        <v>2</v>
      </c>
      <c r="Q11" s="11">
        <v>11.2</v>
      </c>
      <c r="R11" s="20">
        <v>5.9</v>
      </c>
      <c r="S11" s="6" t="str">
        <f t="shared" si="0"/>
        <v>-</v>
      </c>
      <c r="T11" s="6" t="str">
        <f t="shared" si="1"/>
        <v>-</v>
      </c>
      <c r="U11" s="6" t="str">
        <f t="shared" si="2"/>
        <v>-</v>
      </c>
      <c r="W11" s="6" t="str">
        <f t="shared" si="3"/>
        <v>inclusion</v>
      </c>
      <c r="X11" s="6" t="str">
        <f t="shared" si="4"/>
        <v>inclusion</v>
      </c>
      <c r="Y11" s="6" t="str">
        <f t="shared" si="5"/>
        <v>-</v>
      </c>
    </row>
    <row r="12" spans="1:25" ht="18" x14ac:dyDescent="0.25">
      <c r="A12" s="1" t="s">
        <v>128</v>
      </c>
      <c r="B12" s="2" t="s">
        <v>129</v>
      </c>
      <c r="C12" s="51" t="str" cm="1">
        <f t="array" ref="C12">_xlfn.IFS(
AND(S12="inclusion",T12="-",U12="-"),"50%",
AND(S12="inclusion",T12="inclusion",U12="-"),"20%",
AND(S12="inclusion",T12="inclusion",U12="inclusion"),"10%",
AND(S12="-",T12="-",U12="-")," ")</f>
        <v>50%</v>
      </c>
      <c r="D12" s="9" t="s">
        <v>130</v>
      </c>
      <c r="E12" s="9" t="s">
        <v>131</v>
      </c>
      <c r="F12" s="14" t="s">
        <v>132</v>
      </c>
      <c r="G12" s="9" t="s">
        <v>133</v>
      </c>
      <c r="H12" s="9">
        <v>414.178</v>
      </c>
      <c r="I12" s="9" t="s">
        <v>134</v>
      </c>
      <c r="J12" s="9">
        <v>178</v>
      </c>
      <c r="K12" s="9" t="s">
        <v>135</v>
      </c>
      <c r="L12" s="9" t="s">
        <v>136</v>
      </c>
      <c r="M12" s="9" t="s">
        <v>137</v>
      </c>
      <c r="N12" s="9" t="s">
        <v>138</v>
      </c>
      <c r="O12" s="19">
        <v>17.2</v>
      </c>
      <c r="P12" s="11">
        <v>1.1000000000000001</v>
      </c>
      <c r="Q12" s="11">
        <v>9.4</v>
      </c>
      <c r="R12" s="20">
        <v>6.8</v>
      </c>
      <c r="S12" s="6" t="str">
        <f t="shared" si="0"/>
        <v>inclusion</v>
      </c>
      <c r="T12" s="6" t="str">
        <f t="shared" si="1"/>
        <v>-</v>
      </c>
      <c r="U12" s="6" t="str">
        <f t="shared" si="2"/>
        <v>-</v>
      </c>
      <c r="W12" s="6" t="str">
        <f t="shared" si="3"/>
        <v>inclusion</v>
      </c>
      <c r="X12" s="6" t="str">
        <f t="shared" si="4"/>
        <v>inclusion</v>
      </c>
      <c r="Y12" s="6" t="str">
        <f t="shared" si="5"/>
        <v>inclusion</v>
      </c>
    </row>
    <row r="13" spans="1:25" ht="18" x14ac:dyDescent="0.25">
      <c r="A13" s="1" t="s">
        <v>139</v>
      </c>
      <c r="B13" s="3" t="s">
        <v>140</v>
      </c>
      <c r="C13" s="51" t="str" cm="1">
        <f t="array" ref="C13">_xlfn.IFS(
AND(S13="inclusion",T13="-",U13="-"),"50%",
AND(S13="inclusion",T13="inclusion",U13="-"),"20%",
AND(S13="inclusion",T13="inclusion",U13="inclusion"),"10%",
AND(S13="-",T13="-",U13="-")," ")</f>
        <v xml:space="preserve"> </v>
      </c>
      <c r="D13" s="12" t="s">
        <v>141</v>
      </c>
      <c r="E13" s="12" t="s">
        <v>142</v>
      </c>
      <c r="F13" s="13" t="s">
        <v>143</v>
      </c>
      <c r="G13" s="12" t="s">
        <v>25</v>
      </c>
      <c r="H13" s="12">
        <v>886</v>
      </c>
      <c r="I13" s="12" t="s">
        <v>144</v>
      </c>
      <c r="J13" s="12">
        <v>195.83</v>
      </c>
      <c r="K13" s="12" t="s">
        <v>145</v>
      </c>
      <c r="L13" s="12" t="s">
        <v>146</v>
      </c>
      <c r="M13" s="12" t="s">
        <v>147</v>
      </c>
      <c r="N13" s="12" t="s">
        <v>30</v>
      </c>
      <c r="O13" s="19">
        <v>23.7</v>
      </c>
      <c r="P13" s="21">
        <v>4.2</v>
      </c>
      <c r="Q13" s="21">
        <v>10.3</v>
      </c>
      <c r="R13" s="22">
        <v>9.1999999999999993</v>
      </c>
      <c r="S13" s="6" t="str">
        <f t="shared" si="0"/>
        <v>-</v>
      </c>
      <c r="T13" s="6" t="str">
        <f t="shared" si="1"/>
        <v>-</v>
      </c>
      <c r="U13" s="6" t="str">
        <f t="shared" si="2"/>
        <v>-</v>
      </c>
      <c r="W13" s="6" t="str">
        <f t="shared" si="3"/>
        <v>inclusion</v>
      </c>
      <c r="X13" s="6" t="str">
        <f t="shared" si="4"/>
        <v>-</v>
      </c>
      <c r="Y13" s="6" t="str">
        <f t="shared" si="5"/>
        <v>-</v>
      </c>
    </row>
    <row r="14" spans="1:25" ht="18" x14ac:dyDescent="0.25">
      <c r="A14" s="1" t="s">
        <v>148</v>
      </c>
      <c r="B14" s="2" t="s">
        <v>149</v>
      </c>
      <c r="C14" s="51" t="str" cm="1">
        <f t="array" ref="C14">_xlfn.IFS(
AND(S14="inclusion",T14="-",U14="-"),"50%",
AND(S14="inclusion",T14="inclusion",U14="-"),"20%",
AND(S14="inclusion",T14="inclusion",U14="inclusion"),"10%",
AND(S14="-",T14="-",U14="-")," ")</f>
        <v>50%</v>
      </c>
      <c r="D14" s="9" t="s">
        <v>150</v>
      </c>
      <c r="E14" s="9" t="s">
        <v>151</v>
      </c>
      <c r="F14" s="14" t="s">
        <v>152</v>
      </c>
      <c r="G14" s="9" t="s">
        <v>153</v>
      </c>
      <c r="H14" s="9">
        <v>637.99900000000002</v>
      </c>
      <c r="I14" s="9" t="s">
        <v>154</v>
      </c>
      <c r="J14" s="9">
        <v>100.04</v>
      </c>
      <c r="K14" s="9" t="s">
        <v>155</v>
      </c>
      <c r="L14" s="9" t="s">
        <v>156</v>
      </c>
      <c r="M14" s="9" t="s">
        <v>157</v>
      </c>
      <c r="N14" s="9" t="s">
        <v>158</v>
      </c>
      <c r="O14" s="19">
        <v>16.3</v>
      </c>
      <c r="P14" s="11">
        <v>0.7</v>
      </c>
      <c r="Q14" s="11">
        <v>10.7</v>
      </c>
      <c r="R14" s="22">
        <v>4.8</v>
      </c>
      <c r="S14" s="6" t="str">
        <f t="shared" si="0"/>
        <v>inclusion</v>
      </c>
      <c r="T14" s="6" t="str">
        <f t="shared" si="1"/>
        <v>-</v>
      </c>
      <c r="U14" s="6" t="str">
        <f t="shared" si="2"/>
        <v>-</v>
      </c>
      <c r="W14" s="6" t="str">
        <f t="shared" si="3"/>
        <v>inclusion</v>
      </c>
      <c r="X14" s="6" t="str">
        <f t="shared" si="4"/>
        <v>inclusion</v>
      </c>
      <c r="Y14" s="6" t="str">
        <f t="shared" si="5"/>
        <v>inclusion</v>
      </c>
    </row>
    <row r="15" spans="1:25" ht="18" x14ac:dyDescent="0.25">
      <c r="A15" s="1" t="s">
        <v>159</v>
      </c>
      <c r="B15" s="2" t="s">
        <v>160</v>
      </c>
      <c r="C15" s="51" t="str" cm="1">
        <f t="array" ref="C15">_xlfn.IFS(
AND(S15="inclusion",T15="-",U15="-"),"50%",
AND(S15="inclusion",T15="inclusion",U15="-"),"20%",
AND(S15="inclusion",T15="inclusion",U15="inclusion"),"10%",
AND(S15="-",T15="-",U15="-")," ")</f>
        <v xml:space="preserve"> </v>
      </c>
      <c r="D15" s="9" t="s">
        <v>161</v>
      </c>
      <c r="E15" s="9" t="s">
        <v>162</v>
      </c>
      <c r="F15" s="14" t="s">
        <v>163</v>
      </c>
      <c r="G15" s="9" t="s">
        <v>164</v>
      </c>
      <c r="H15" s="9">
        <v>121.22</v>
      </c>
      <c r="I15" s="9" t="s">
        <v>165</v>
      </c>
      <c r="J15" s="9">
        <v>282.48</v>
      </c>
      <c r="K15" s="9" t="s">
        <v>166</v>
      </c>
      <c r="L15" s="9" t="s">
        <v>167</v>
      </c>
      <c r="M15" s="9" t="s">
        <v>168</v>
      </c>
      <c r="N15" s="9" t="s">
        <v>169</v>
      </c>
      <c r="O15" s="19">
        <v>25.4</v>
      </c>
      <c r="P15" s="11">
        <v>9.4</v>
      </c>
      <c r="Q15" s="11">
        <v>11</v>
      </c>
      <c r="R15" s="20">
        <v>5</v>
      </c>
      <c r="S15" s="6" t="str">
        <f t="shared" si="0"/>
        <v>-</v>
      </c>
      <c r="T15" s="6" t="str">
        <f t="shared" si="1"/>
        <v>-</v>
      </c>
      <c r="U15" s="6" t="str">
        <f t="shared" si="2"/>
        <v>-</v>
      </c>
      <c r="W15" s="6" t="str">
        <f t="shared" si="3"/>
        <v>-</v>
      </c>
      <c r="X15" s="6" t="str">
        <f t="shared" si="4"/>
        <v>-</v>
      </c>
      <c r="Y15" s="6" t="str">
        <f t="shared" si="5"/>
        <v>-</v>
      </c>
    </row>
    <row r="16" spans="1:25" ht="18" x14ac:dyDescent="0.25">
      <c r="A16" s="1" t="s">
        <v>170</v>
      </c>
      <c r="B16" s="3" t="s">
        <v>171</v>
      </c>
      <c r="C16" s="51" t="str" cm="1">
        <f t="array" ref="C16">_xlfn.IFS(
AND(S16="inclusion",T16="-",U16="-"),"50%",
AND(S16="inclusion",T16="inclusion",U16="-"),"20%",
AND(S16="inclusion",T16="inclusion",U16="inclusion"),"10%",
AND(S16="-",T16="-",U16="-")," ")</f>
        <v>50%</v>
      </c>
      <c r="D16" s="12" t="s">
        <v>172</v>
      </c>
      <c r="E16" s="12" t="s">
        <v>173</v>
      </c>
      <c r="F16" s="15" t="s">
        <v>174</v>
      </c>
      <c r="G16" s="12" t="s">
        <v>175</v>
      </c>
      <c r="H16" s="12">
        <v>97.132000000000005</v>
      </c>
      <c r="I16" s="12" t="s">
        <v>176</v>
      </c>
      <c r="J16" s="12">
        <v>89.528000000000006</v>
      </c>
      <c r="K16" s="12" t="s">
        <v>177</v>
      </c>
      <c r="L16" s="12" t="s">
        <v>178</v>
      </c>
      <c r="M16" s="12" t="s">
        <v>179</v>
      </c>
      <c r="N16" s="12" t="s">
        <v>180</v>
      </c>
      <c r="O16" s="19">
        <v>17.600000000000001</v>
      </c>
      <c r="P16" s="21">
        <v>9.1</v>
      </c>
      <c r="Q16" s="11">
        <v>6.7</v>
      </c>
      <c r="R16" s="22">
        <v>1.8</v>
      </c>
      <c r="S16" s="6" t="str">
        <f t="shared" si="0"/>
        <v>inclusion</v>
      </c>
      <c r="T16" s="6" t="str">
        <f t="shared" si="1"/>
        <v>-</v>
      </c>
      <c r="U16" s="6" t="str">
        <f t="shared" si="2"/>
        <v>-</v>
      </c>
      <c r="W16" s="6" t="str">
        <f t="shared" si="3"/>
        <v>-</v>
      </c>
      <c r="X16" s="6" t="str">
        <f t="shared" si="4"/>
        <v>-</v>
      </c>
      <c r="Y16" s="6" t="str">
        <f t="shared" si="5"/>
        <v>-</v>
      </c>
    </row>
    <row r="17" spans="1:25" ht="18" x14ac:dyDescent="0.25">
      <c r="A17" s="1" t="s">
        <v>181</v>
      </c>
      <c r="B17" s="2" t="s">
        <v>182</v>
      </c>
      <c r="C17" s="51" t="str" cm="1">
        <f t="array" ref="C17">_xlfn.IFS(
AND(S17="inclusion",T17="-",U17="-"),"50%",
AND(S17="inclusion",T17="inclusion",U17="-"),"20%",
AND(S17="inclusion",T17="inclusion",U17="inclusion"),"10%",
AND(S17="-",T17="-",U17="-")," ")</f>
        <v xml:space="preserve"> </v>
      </c>
      <c r="D17" s="9" t="s">
        <v>183</v>
      </c>
      <c r="E17" s="9" t="s">
        <v>184</v>
      </c>
      <c r="F17" s="14" t="s">
        <v>185</v>
      </c>
      <c r="G17" s="9" t="s">
        <v>133</v>
      </c>
      <c r="H17" s="9">
        <v>892.154</v>
      </c>
      <c r="I17" s="9" t="s">
        <v>186</v>
      </c>
      <c r="J17" s="9">
        <v>80.518000000000001</v>
      </c>
      <c r="K17" s="9" t="s">
        <v>187</v>
      </c>
      <c r="L17" s="9" t="s">
        <v>188</v>
      </c>
      <c r="M17" s="9" t="s">
        <v>189</v>
      </c>
      <c r="N17" s="9" t="s">
        <v>190</v>
      </c>
      <c r="O17" s="19">
        <v>20.6</v>
      </c>
      <c r="P17" s="11">
        <v>1.1000000000000001</v>
      </c>
      <c r="Q17" s="11">
        <v>11.6</v>
      </c>
      <c r="R17" s="20">
        <v>7.9</v>
      </c>
      <c r="S17" s="6" t="str">
        <f t="shared" si="0"/>
        <v>-</v>
      </c>
      <c r="T17" s="6" t="str">
        <f t="shared" si="1"/>
        <v>-</v>
      </c>
      <c r="U17" s="6" t="str">
        <f t="shared" si="2"/>
        <v>-</v>
      </c>
      <c r="W17" s="6" t="str">
        <f t="shared" si="3"/>
        <v>inclusion</v>
      </c>
      <c r="X17" s="6" t="str">
        <f t="shared" si="4"/>
        <v>inclusion</v>
      </c>
      <c r="Y17" s="6" t="str">
        <f t="shared" si="5"/>
        <v>inclusion</v>
      </c>
    </row>
    <row r="18" spans="1:25" ht="18" x14ac:dyDescent="0.25">
      <c r="A18" s="1" t="s">
        <v>191</v>
      </c>
      <c r="B18" s="3" t="s">
        <v>192</v>
      </c>
      <c r="C18" s="51" t="str" cm="1">
        <f t="array" ref="C18">_xlfn.IFS(
AND(S18="inclusion",T18="-",U18="-"),"50%",
AND(S18="inclusion",T18="inclusion",U18="-"),"20%",
AND(S18="inclusion",T18="inclusion",U18="inclusion"),"10%",
AND(S18="-",T18="-",U18="-")," ")</f>
        <v xml:space="preserve"> </v>
      </c>
      <c r="D18" s="12" t="s">
        <v>193</v>
      </c>
      <c r="E18" s="12" t="s">
        <v>194</v>
      </c>
      <c r="F18" s="15" t="s">
        <v>195</v>
      </c>
      <c r="G18" s="12" t="s">
        <v>57</v>
      </c>
      <c r="H18" s="12">
        <v>40.228000000000002</v>
      </c>
      <c r="I18" s="12" t="s">
        <v>196</v>
      </c>
      <c r="J18" s="12">
        <v>83.02</v>
      </c>
      <c r="K18" s="12" t="s">
        <v>197</v>
      </c>
      <c r="L18" s="12" t="s">
        <v>198</v>
      </c>
      <c r="M18" s="12" t="s">
        <v>199</v>
      </c>
      <c r="N18" s="12" t="s">
        <v>200</v>
      </c>
      <c r="O18" s="19">
        <v>27.3</v>
      </c>
      <c r="P18" s="11">
        <v>8</v>
      </c>
      <c r="Q18" s="21">
        <v>11.8</v>
      </c>
      <c r="R18" s="22">
        <v>7.5</v>
      </c>
      <c r="S18" s="6" t="str">
        <f t="shared" si="0"/>
        <v>-</v>
      </c>
      <c r="T18" s="6" t="str">
        <f t="shared" si="1"/>
        <v>-</v>
      </c>
      <c r="U18" s="6" t="str">
        <f t="shared" si="2"/>
        <v>-</v>
      </c>
      <c r="W18" s="6" t="str">
        <f t="shared" si="3"/>
        <v>-</v>
      </c>
      <c r="X18" s="6" t="str">
        <f t="shared" si="4"/>
        <v>-</v>
      </c>
      <c r="Y18" s="6" t="str">
        <f t="shared" si="5"/>
        <v>-</v>
      </c>
    </row>
    <row r="19" spans="1:25" ht="18" x14ac:dyDescent="0.25">
      <c r="A19" s="1" t="s">
        <v>201</v>
      </c>
      <c r="B19" s="2" t="s">
        <v>202</v>
      </c>
      <c r="C19" s="51" t="str" cm="1">
        <f t="array" ref="C19">_xlfn.IFS(
AND(S19="inclusion",T19="-",U19="-"),"50%",
AND(S19="inclusion",T19="inclusion",U19="-"),"20%",
AND(S19="inclusion",T19="inclusion",U19="inclusion"),"10%",
AND(S19="-",T19="-",U19="-")," ")</f>
        <v xml:space="preserve"> </v>
      </c>
      <c r="D19" s="9" t="s">
        <v>203</v>
      </c>
      <c r="E19" s="9" t="s">
        <v>204</v>
      </c>
      <c r="F19" s="14" t="s">
        <v>56</v>
      </c>
      <c r="G19" s="9" t="s">
        <v>205</v>
      </c>
      <c r="H19" s="9">
        <v>161.524</v>
      </c>
      <c r="I19" s="9" t="s">
        <v>206</v>
      </c>
      <c r="J19" s="9">
        <v>161.47999999999999</v>
      </c>
      <c r="K19" s="9" t="s">
        <v>207</v>
      </c>
      <c r="L19" s="9" t="s">
        <v>208</v>
      </c>
      <c r="M19" s="9" t="s">
        <v>209</v>
      </c>
      <c r="N19" s="9" t="s">
        <v>210</v>
      </c>
      <c r="O19" s="19">
        <v>18.899999999999999</v>
      </c>
      <c r="P19" s="21">
        <v>7.9</v>
      </c>
      <c r="Q19" s="21">
        <v>6.7</v>
      </c>
      <c r="R19" s="20">
        <v>4.2</v>
      </c>
      <c r="S19" s="6" t="str">
        <f t="shared" si="0"/>
        <v>-</v>
      </c>
      <c r="T19" s="6" t="str">
        <f t="shared" si="1"/>
        <v>-</v>
      </c>
      <c r="U19" s="6" t="str">
        <f t="shared" si="2"/>
        <v>-</v>
      </c>
      <c r="W19" s="6" t="str">
        <f t="shared" si="3"/>
        <v>-</v>
      </c>
      <c r="X19" s="6" t="str">
        <f t="shared" si="4"/>
        <v>-</v>
      </c>
      <c r="Y19" s="6" t="str">
        <f t="shared" si="5"/>
        <v>-</v>
      </c>
    </row>
    <row r="20" spans="1:25" ht="18" x14ac:dyDescent="0.25">
      <c r="A20" s="1" t="s">
        <v>211</v>
      </c>
      <c r="B20" s="2" t="s">
        <v>212</v>
      </c>
      <c r="C20" s="51" t="str" cm="1">
        <f t="array" ref="C20">_xlfn.IFS(
AND(S20="inclusion",T20="-",U20="-"),"50%",
AND(S20="inclusion",T20="inclusion",U20="-"),"20%",
AND(S20="inclusion",T20="inclusion",U20="inclusion"),"10%",
AND(S20="-",T20="-",U20="-")," ")</f>
        <v xml:space="preserve"> </v>
      </c>
      <c r="D20" s="9" t="s">
        <v>213</v>
      </c>
      <c r="E20" s="9" t="s">
        <v>214</v>
      </c>
      <c r="F20" s="14" t="s">
        <v>215</v>
      </c>
      <c r="G20" s="9" t="s">
        <v>216</v>
      </c>
      <c r="H20" s="9">
        <v>285.149</v>
      </c>
      <c r="I20" s="9" t="s">
        <v>217</v>
      </c>
      <c r="J20" s="9">
        <v>97</v>
      </c>
      <c r="K20" s="9" t="s">
        <v>218</v>
      </c>
      <c r="L20" s="9" t="s">
        <v>219</v>
      </c>
      <c r="M20" s="9" t="s">
        <v>220</v>
      </c>
      <c r="N20" s="9" t="s">
        <v>221</v>
      </c>
      <c r="O20" s="19">
        <v>27.4</v>
      </c>
      <c r="P20" s="11">
        <v>11.5</v>
      </c>
      <c r="Q20" s="21">
        <v>10.6</v>
      </c>
      <c r="R20" s="22">
        <v>5.3</v>
      </c>
      <c r="S20" s="6" t="str">
        <f t="shared" si="0"/>
        <v>-</v>
      </c>
      <c r="T20" s="6" t="str">
        <f t="shared" si="1"/>
        <v>-</v>
      </c>
      <c r="U20" s="6" t="str">
        <f t="shared" si="2"/>
        <v>-</v>
      </c>
      <c r="W20" s="6" t="str">
        <f t="shared" si="3"/>
        <v>-</v>
      </c>
      <c r="X20" s="6" t="str">
        <f t="shared" si="4"/>
        <v>-</v>
      </c>
      <c r="Y20" s="6" t="str">
        <f t="shared" si="5"/>
        <v>-</v>
      </c>
    </row>
    <row r="21" spans="1:25" ht="18" x14ac:dyDescent="0.25">
      <c r="A21" s="1" t="s">
        <v>222</v>
      </c>
      <c r="B21" s="3" t="s">
        <v>223</v>
      </c>
      <c r="C21" s="51" t="str" cm="1">
        <f t="array" ref="C21">_xlfn.IFS(
AND(S21="inclusion",T21="-",U21="-"),"50%",
AND(S21="inclusion",T21="inclusion",U21="-"),"20%",
AND(S21="inclusion",T21="inclusion",U21="inclusion"),"10%",
AND(S21="-",T21="-",U21="-")," ")</f>
        <v>50%</v>
      </c>
      <c r="D21" s="12" t="s">
        <v>224</v>
      </c>
      <c r="E21" s="12" t="s">
        <v>225</v>
      </c>
      <c r="F21" s="13" t="s">
        <v>226</v>
      </c>
      <c r="G21" s="12" t="s">
        <v>133</v>
      </c>
      <c r="H21" s="12">
        <v>761.41300000000001</v>
      </c>
      <c r="I21" s="12" t="s">
        <v>227</v>
      </c>
      <c r="J21" s="12">
        <v>111.75</v>
      </c>
      <c r="K21" s="12" t="s">
        <v>187</v>
      </c>
      <c r="L21" s="12" t="s">
        <v>228</v>
      </c>
      <c r="M21" s="12" t="s">
        <v>229</v>
      </c>
      <c r="N21" s="12" t="s">
        <v>230</v>
      </c>
      <c r="O21" s="19">
        <v>15.4</v>
      </c>
      <c r="P21" s="11">
        <v>1.5</v>
      </c>
      <c r="Q21" s="11">
        <v>8.1</v>
      </c>
      <c r="R21" s="20">
        <v>5.8</v>
      </c>
      <c r="S21" s="6" t="str">
        <f t="shared" si="0"/>
        <v>inclusion</v>
      </c>
      <c r="T21" s="6" t="str">
        <f t="shared" si="1"/>
        <v>-</v>
      </c>
      <c r="U21" s="6" t="str">
        <f t="shared" si="2"/>
        <v>-</v>
      </c>
      <c r="W21" s="6" t="str">
        <f t="shared" si="3"/>
        <v>inclusion</v>
      </c>
      <c r="X21" s="6" t="str">
        <f t="shared" si="4"/>
        <v>inclusion</v>
      </c>
      <c r="Y21" s="6" t="str">
        <f t="shared" si="5"/>
        <v>inclusion</v>
      </c>
    </row>
    <row r="22" spans="1:25" ht="18" x14ac:dyDescent="0.25">
      <c r="A22" s="1" t="s">
        <v>231</v>
      </c>
      <c r="B22" s="2" t="s">
        <v>232</v>
      </c>
      <c r="C22" s="51" t="str" cm="1">
        <f t="array" ref="C22">_xlfn.IFS(
AND(S22="inclusion",T22="-",U22="-"),"50%",
AND(S22="inclusion",T22="inclusion",U22="-"),"20%",
AND(S22="inclusion",T22="inclusion",U22="inclusion"),"10%",
AND(S22="-",T22="-",U22="-")," ")</f>
        <v xml:space="preserve"> </v>
      </c>
      <c r="D22" s="9" t="s">
        <v>233</v>
      </c>
      <c r="E22" s="9" t="s">
        <v>234</v>
      </c>
      <c r="F22" s="10" t="s">
        <v>235</v>
      </c>
      <c r="G22" s="9" t="s">
        <v>236</v>
      </c>
      <c r="H22" s="9">
        <v>617.75800000000004</v>
      </c>
      <c r="I22" s="9" t="s">
        <v>237</v>
      </c>
      <c r="J22" s="9">
        <v>126.91</v>
      </c>
      <c r="K22" s="9" t="s">
        <v>238</v>
      </c>
      <c r="L22" s="9" t="s">
        <v>239</v>
      </c>
      <c r="M22" s="9" t="s">
        <v>240</v>
      </c>
      <c r="N22" s="9" t="s">
        <v>241</v>
      </c>
      <c r="O22" s="19">
        <v>21.9</v>
      </c>
      <c r="P22" s="21">
        <v>4.9000000000000004</v>
      </c>
      <c r="Q22" s="11">
        <v>12</v>
      </c>
      <c r="R22" s="22">
        <v>4.9000000000000004</v>
      </c>
      <c r="S22" s="6" t="str">
        <f t="shared" si="0"/>
        <v>-</v>
      </c>
      <c r="T22" s="6" t="str">
        <f t="shared" si="1"/>
        <v>-</v>
      </c>
      <c r="U22" s="6" t="str">
        <f t="shared" si="2"/>
        <v>-</v>
      </c>
      <c r="W22" s="6" t="str">
        <f t="shared" si="3"/>
        <v>inclusion</v>
      </c>
      <c r="X22" s="6" t="str">
        <f t="shared" si="4"/>
        <v>-</v>
      </c>
      <c r="Y22" s="6" t="str">
        <f t="shared" si="5"/>
        <v>-</v>
      </c>
    </row>
    <row r="23" spans="1:25" ht="18" x14ac:dyDescent="0.25">
      <c r="A23" s="1" t="s">
        <v>242</v>
      </c>
      <c r="B23" s="3" t="s">
        <v>243</v>
      </c>
      <c r="C23" s="51" t="str" cm="1">
        <f t="array" ref="C23">_xlfn.IFS(
AND(S23="inclusion",T23="-",U23="-"),"50%",
AND(S23="inclusion",T23="inclusion",U23="-"),"20%",
AND(S23="inclusion",T23="inclusion",U23="inclusion"),"10%",
AND(S23="-",T23="-",U23="-")," ")</f>
        <v>20%</v>
      </c>
      <c r="D23" s="12" t="s">
        <v>244</v>
      </c>
      <c r="E23" s="12" t="s">
        <v>245</v>
      </c>
      <c r="F23" s="13" t="s">
        <v>246</v>
      </c>
      <c r="G23" s="12" t="s">
        <v>247</v>
      </c>
      <c r="H23" s="12">
        <v>160.602</v>
      </c>
      <c r="I23" s="12" t="s">
        <v>248</v>
      </c>
      <c r="J23" s="12">
        <v>25</v>
      </c>
      <c r="K23" s="12" t="s">
        <v>249</v>
      </c>
      <c r="L23" s="12" t="s">
        <v>250</v>
      </c>
      <c r="M23" s="12" t="s">
        <v>251</v>
      </c>
      <c r="N23" s="12" t="s">
        <v>252</v>
      </c>
      <c r="O23" s="19">
        <v>12.8</v>
      </c>
      <c r="P23" s="21">
        <v>2.7</v>
      </c>
      <c r="Q23" s="21">
        <v>5.8</v>
      </c>
      <c r="R23" s="22">
        <v>4.3</v>
      </c>
      <c r="S23" s="6" t="str">
        <f t="shared" si="0"/>
        <v>inclusion</v>
      </c>
      <c r="T23" s="6" t="str">
        <f t="shared" si="1"/>
        <v>inclusion</v>
      </c>
      <c r="U23" s="6" t="str">
        <f t="shared" si="2"/>
        <v>-</v>
      </c>
      <c r="W23" s="6" t="str">
        <f t="shared" si="3"/>
        <v>inclusion</v>
      </c>
      <c r="X23" s="6" t="str">
        <f t="shared" si="4"/>
        <v>-</v>
      </c>
      <c r="Y23" s="6" t="str">
        <f t="shared" si="5"/>
        <v>-</v>
      </c>
    </row>
    <row r="24" spans="1:25" ht="18" x14ac:dyDescent="0.25">
      <c r="A24" s="1" t="s">
        <v>253</v>
      </c>
      <c r="B24" s="2" t="s">
        <v>254</v>
      </c>
      <c r="C24" s="51" t="str" cm="1">
        <f t="array" ref="C24">_xlfn.IFS(
AND(S24="inclusion",T24="-",U24="-"),"50%",
AND(S24="inclusion",T24="inclusion",U24="-"),"20%",
AND(S24="inclusion",T24="inclusion",U24="inclusion"),"10%",
AND(S24="-",T24="-",U24="-")," ")</f>
        <v>50%</v>
      </c>
      <c r="D24" s="9" t="s">
        <v>255</v>
      </c>
      <c r="E24" s="9" t="s">
        <v>256</v>
      </c>
      <c r="F24" s="14" t="s">
        <v>257</v>
      </c>
      <c r="G24" s="9" t="s">
        <v>258</v>
      </c>
      <c r="H24" s="9">
        <v>107.432</v>
      </c>
      <c r="I24" s="9" t="s">
        <v>259</v>
      </c>
      <c r="J24" s="9">
        <v>34.901000000000003</v>
      </c>
      <c r="K24" s="9" t="s">
        <v>260</v>
      </c>
      <c r="L24" s="9" t="s">
        <v>261</v>
      </c>
      <c r="M24" s="9" t="s">
        <v>262</v>
      </c>
      <c r="N24" s="9" t="s">
        <v>263</v>
      </c>
      <c r="O24" s="19">
        <v>15</v>
      </c>
      <c r="P24" s="21">
        <v>8.3000000000000007</v>
      </c>
      <c r="Q24" s="21">
        <v>4.5</v>
      </c>
      <c r="R24" s="22">
        <v>2.2000000000000002</v>
      </c>
      <c r="S24" s="6" t="str">
        <f t="shared" si="0"/>
        <v>inclusion</v>
      </c>
      <c r="T24" s="6" t="str">
        <f t="shared" si="1"/>
        <v>-</v>
      </c>
      <c r="U24" s="6" t="str">
        <f t="shared" si="2"/>
        <v>-</v>
      </c>
      <c r="W24" s="6" t="str">
        <f t="shared" si="3"/>
        <v>-</v>
      </c>
      <c r="X24" s="6" t="str">
        <f t="shared" si="4"/>
        <v>-</v>
      </c>
      <c r="Y24" s="6" t="str">
        <f t="shared" si="5"/>
        <v>-</v>
      </c>
    </row>
    <row r="25" spans="1:25" ht="18" x14ac:dyDescent="0.25">
      <c r="A25" s="1" t="s">
        <v>264</v>
      </c>
      <c r="B25" s="3" t="s">
        <v>265</v>
      </c>
      <c r="C25" s="51" t="str" cm="1">
        <f t="array" ref="C25">_xlfn.IFS(
AND(S25="inclusion",T25="-",U25="-"),"50%",
AND(S25="inclusion",T25="inclusion",U25="-"),"20%",
AND(S25="inclusion",T25="inclusion",U25="inclusion"),"10%",
AND(S25="-",T25="-",U25="-")," ")</f>
        <v>10%</v>
      </c>
      <c r="D25" s="12" t="s">
        <v>266</v>
      </c>
      <c r="E25" s="12" t="s">
        <v>267</v>
      </c>
      <c r="F25" s="13" t="s">
        <v>268</v>
      </c>
      <c r="G25" s="12" t="s">
        <v>25</v>
      </c>
      <c r="H25" s="12">
        <v>40.808</v>
      </c>
      <c r="I25" s="12" t="s">
        <v>269</v>
      </c>
      <c r="J25" s="12">
        <v>46.936</v>
      </c>
      <c r="K25" s="12" t="s">
        <v>270</v>
      </c>
      <c r="L25" s="12" t="s">
        <v>271</v>
      </c>
      <c r="M25" s="12" t="s">
        <v>272</v>
      </c>
      <c r="N25" s="12" t="s">
        <v>273</v>
      </c>
      <c r="O25" s="19">
        <v>10.7</v>
      </c>
      <c r="P25" s="11">
        <v>2.2999999999999998</v>
      </c>
      <c r="Q25" s="21">
        <v>4.2</v>
      </c>
      <c r="R25" s="22">
        <v>4.3</v>
      </c>
      <c r="S25" s="6" t="str">
        <f t="shared" si="0"/>
        <v>inclusion</v>
      </c>
      <c r="T25" s="6" t="str">
        <f t="shared" si="1"/>
        <v>inclusion</v>
      </c>
      <c r="U25" s="6" t="str">
        <f t="shared" si="2"/>
        <v>inclusion</v>
      </c>
      <c r="W25" s="6" t="str">
        <f t="shared" si="3"/>
        <v>inclusion</v>
      </c>
      <c r="X25" s="6" t="str">
        <f t="shared" si="4"/>
        <v>inclusion</v>
      </c>
      <c r="Y25" s="6" t="str">
        <f t="shared" si="5"/>
        <v>-</v>
      </c>
    </row>
    <row r="26" spans="1:25" ht="18" x14ac:dyDescent="0.25">
      <c r="A26" s="1" t="s">
        <v>274</v>
      </c>
      <c r="B26" s="2" t="s">
        <v>275</v>
      </c>
      <c r="C26" s="51" t="str" cm="1">
        <f t="array" ref="C26">_xlfn.IFS(
AND(S26="inclusion",T26="-",U26="-"),"50%",
AND(S26="inclusion",T26="inclusion",U26="-"),"20%",
AND(S26="inclusion",T26="inclusion",U26="inclusion"),"10%",
AND(S26="-",T26="-",U26="-")," ")</f>
        <v xml:space="preserve"> </v>
      </c>
      <c r="D26" s="9" t="s">
        <v>276</v>
      </c>
      <c r="E26" s="9" t="s">
        <v>277</v>
      </c>
      <c r="F26" s="10" t="s">
        <v>278</v>
      </c>
      <c r="G26" s="9" t="s">
        <v>279</v>
      </c>
      <c r="H26" s="9">
        <v>67.555000000000007</v>
      </c>
      <c r="I26" s="9" t="s">
        <v>280</v>
      </c>
      <c r="J26" s="9">
        <v>19.556999999999999</v>
      </c>
      <c r="K26" s="9" t="s">
        <v>281</v>
      </c>
      <c r="L26" s="9" t="s">
        <v>282</v>
      </c>
      <c r="M26" s="9" t="s">
        <v>283</v>
      </c>
      <c r="N26" s="9" t="s">
        <v>284</v>
      </c>
      <c r="O26" s="19">
        <v>18.7</v>
      </c>
      <c r="P26" s="11">
        <v>7.1</v>
      </c>
      <c r="Q26" s="21">
        <v>6.3</v>
      </c>
      <c r="R26" s="22">
        <v>5.3</v>
      </c>
      <c r="S26" s="6" t="str">
        <f t="shared" si="0"/>
        <v>-</v>
      </c>
      <c r="T26" s="6" t="str">
        <f t="shared" si="1"/>
        <v>-</v>
      </c>
      <c r="U26" s="6" t="str">
        <f t="shared" si="2"/>
        <v>-</v>
      </c>
      <c r="W26" s="6" t="str">
        <f t="shared" si="3"/>
        <v>-</v>
      </c>
      <c r="X26" s="6" t="str">
        <f t="shared" si="4"/>
        <v>-</v>
      </c>
      <c r="Y26" s="6" t="str">
        <f t="shared" si="5"/>
        <v>-</v>
      </c>
    </row>
    <row r="27" spans="1:25" ht="18" x14ac:dyDescent="0.25">
      <c r="A27" s="1" t="s">
        <v>285</v>
      </c>
      <c r="B27" s="3" t="s">
        <v>286</v>
      </c>
      <c r="C27" s="51" t="str" cm="1">
        <f t="array" ref="C27">_xlfn.IFS(
AND(S27="inclusion",T27="-",U27="-"),"50%",
AND(S27="inclusion",T27="inclusion",U27="-"),"20%",
AND(S27="inclusion",T27="inclusion",U27="inclusion"),"10%",
AND(S27="-",T27="-",U27="-")," ")</f>
        <v xml:space="preserve"> </v>
      </c>
      <c r="D27" s="12" t="s">
        <v>287</v>
      </c>
      <c r="E27" s="12" t="s">
        <v>288</v>
      </c>
      <c r="F27" s="15" t="s">
        <v>289</v>
      </c>
      <c r="G27" s="12" t="s">
        <v>290</v>
      </c>
      <c r="H27" s="12">
        <v>845.779</v>
      </c>
      <c r="I27" s="16" t="s">
        <v>291</v>
      </c>
      <c r="J27" s="12">
        <v>248.24</v>
      </c>
      <c r="K27" s="16" t="s">
        <v>292</v>
      </c>
      <c r="L27" s="12" t="s">
        <v>293</v>
      </c>
      <c r="M27" s="12" t="s">
        <v>294</v>
      </c>
      <c r="N27" s="12" t="s">
        <v>295</v>
      </c>
      <c r="O27" s="19">
        <v>21.2</v>
      </c>
      <c r="P27" s="11">
        <v>9</v>
      </c>
      <c r="Q27" s="21">
        <v>7.1</v>
      </c>
      <c r="R27" s="22">
        <v>5.0999999999999996</v>
      </c>
      <c r="S27" s="6" t="str">
        <f t="shared" si="0"/>
        <v>-</v>
      </c>
      <c r="T27" s="6" t="str">
        <f t="shared" si="1"/>
        <v>-</v>
      </c>
      <c r="U27" s="6" t="str">
        <f t="shared" si="2"/>
        <v>-</v>
      </c>
      <c r="W27" s="6" t="str">
        <f t="shared" si="3"/>
        <v>-</v>
      </c>
      <c r="X27" s="6" t="str">
        <f t="shared" si="4"/>
        <v>-</v>
      </c>
      <c r="Y27" s="6" t="str">
        <f t="shared" si="5"/>
        <v>-</v>
      </c>
    </row>
    <row r="28" spans="1:25" ht="18" x14ac:dyDescent="0.25">
      <c r="A28" s="1" t="s">
        <v>296</v>
      </c>
      <c r="B28" s="2" t="s">
        <v>297</v>
      </c>
      <c r="C28" s="51" t="str" cm="1">
        <f t="array" ref="C28">_xlfn.IFS(
AND(S28="inclusion",T28="-",U28="-"),"50%",
AND(S28="inclusion",T28="inclusion",U28="-"),"20%",
AND(S28="inclusion",T28="inclusion",U28="inclusion"),"10%",
AND(S28="-",T28="-",U28="-")," ")</f>
        <v>20%</v>
      </c>
      <c r="D28" s="9" t="s">
        <v>298</v>
      </c>
      <c r="E28" s="9" t="s">
        <v>299</v>
      </c>
      <c r="F28" s="14" t="s">
        <v>300</v>
      </c>
      <c r="G28" s="9" t="s">
        <v>301</v>
      </c>
      <c r="H28" s="9">
        <v>156.56200000000001</v>
      </c>
      <c r="I28" s="9" t="s">
        <v>302</v>
      </c>
      <c r="J28" s="9">
        <v>121.61</v>
      </c>
      <c r="K28" s="9" t="s">
        <v>303</v>
      </c>
      <c r="L28" s="9" t="s">
        <v>304</v>
      </c>
      <c r="M28" s="9" t="s">
        <v>305</v>
      </c>
      <c r="N28" s="9" t="s">
        <v>306</v>
      </c>
      <c r="O28" s="19">
        <v>11.5</v>
      </c>
      <c r="P28" s="21">
        <v>4</v>
      </c>
      <c r="Q28" s="21">
        <v>3.5</v>
      </c>
      <c r="R28" s="20">
        <v>4</v>
      </c>
      <c r="S28" s="6" t="str">
        <f>IF($O28&lt;=PERCENTILE($O$2:$O$29,0.5),"inclusion","-")</f>
        <v>inclusion</v>
      </c>
      <c r="T28" s="6" t="str">
        <f t="shared" si="1"/>
        <v>inclusion</v>
      </c>
      <c r="U28" s="6" t="str">
        <f t="shared" si="2"/>
        <v>-</v>
      </c>
      <c r="W28" s="6" t="str">
        <f t="shared" si="3"/>
        <v>inclusion</v>
      </c>
      <c r="X28" s="6" t="str">
        <f t="shared" si="4"/>
        <v>-</v>
      </c>
      <c r="Y28" s="6" t="str">
        <f t="shared" si="5"/>
        <v>-</v>
      </c>
    </row>
    <row r="29" spans="1:25" ht="18" x14ac:dyDescent="0.25">
      <c r="A29" s="1" t="s">
        <v>307</v>
      </c>
      <c r="B29" s="4" t="s">
        <v>308</v>
      </c>
      <c r="C29" s="51" t="str" cm="1">
        <f t="array" ref="C29">_xlfn.IFS(
AND(S29="inclusion",T29="-",U29="-"),"50%",
AND(S29="inclusion",T29="inclusion",U29="-"),"20%",
AND(S29="inclusion",T29="inclusion",U29="inclusion"),"10%",
AND(S29="-",T29="-",U29="-")," ")</f>
        <v>10%</v>
      </c>
      <c r="D29" s="17" t="s">
        <v>309</v>
      </c>
      <c r="E29" s="17" t="s">
        <v>310</v>
      </c>
      <c r="F29" s="18" t="s">
        <v>300</v>
      </c>
      <c r="G29" s="17" t="s">
        <v>311</v>
      </c>
      <c r="H29" s="17">
        <v>89.185000000000002</v>
      </c>
      <c r="I29" s="17" t="s">
        <v>312</v>
      </c>
      <c r="J29" s="17">
        <v>341.12</v>
      </c>
      <c r="K29" s="17" t="s">
        <v>313</v>
      </c>
      <c r="L29" s="17" t="s">
        <v>314</v>
      </c>
      <c r="M29" s="17" t="s">
        <v>315</v>
      </c>
      <c r="N29" s="17" t="s">
        <v>316</v>
      </c>
      <c r="O29" s="19">
        <v>7.6</v>
      </c>
      <c r="P29" s="21">
        <v>1.7</v>
      </c>
      <c r="Q29" s="21">
        <v>4.5</v>
      </c>
      <c r="R29" s="22">
        <v>1.4</v>
      </c>
      <c r="S29" s="6" t="str">
        <f t="shared" si="0"/>
        <v>inclusion</v>
      </c>
      <c r="T29" s="6" t="str">
        <f t="shared" si="1"/>
        <v>inclusion</v>
      </c>
      <c r="U29" s="6" t="str">
        <f t="shared" si="2"/>
        <v>inclusion</v>
      </c>
      <c r="W29" s="6" t="str">
        <f t="shared" si="3"/>
        <v>inclusion</v>
      </c>
      <c r="X29" s="6" t="str">
        <f t="shared" si="4"/>
        <v>inclusion</v>
      </c>
      <c r="Y29" s="6" t="str">
        <f t="shared" si="5"/>
        <v>-</v>
      </c>
    </row>
    <row r="32" spans="1:25" x14ac:dyDescent="0.25">
      <c r="J32" s="8"/>
      <c r="K32" s="8"/>
      <c r="L32" s="8"/>
      <c r="M32" s="8"/>
      <c r="O32"/>
      <c r="P32"/>
      <c r="Q32"/>
      <c r="R32">
        <f>PERCENTILE($P$2:$P$29,0.1)</f>
        <v>1.1000000000000001</v>
      </c>
    </row>
    <row r="33" spans="1:18" x14ac:dyDescent="0.25">
      <c r="A33" s="242" t="s">
        <v>965</v>
      </c>
      <c r="J33" s="8"/>
      <c r="K33" s="8"/>
      <c r="L33" s="8"/>
      <c r="M33" s="8"/>
      <c r="O33"/>
      <c r="P33"/>
      <c r="Q33"/>
      <c r="R33"/>
    </row>
    <row r="34" spans="1:18" x14ac:dyDescent="0.25">
      <c r="A34" s="243"/>
      <c r="J34" s="8"/>
      <c r="K34" s="8"/>
      <c r="L34" s="8"/>
      <c r="M34" s="8"/>
      <c r="O34"/>
      <c r="P34"/>
      <c r="Q34"/>
      <c r="R34"/>
    </row>
    <row r="35" spans="1:18" x14ac:dyDescent="0.25">
      <c r="A35" s="243"/>
      <c r="J35" s="8"/>
      <c r="K35" s="8"/>
      <c r="L35" s="8"/>
      <c r="M35" s="8"/>
      <c r="O35"/>
      <c r="P35"/>
      <c r="Q35"/>
      <c r="R35">
        <f>_xlfn.PERCENTILE.EXC(P2:P29,0.1)</f>
        <v>1.0700000000000003</v>
      </c>
    </row>
    <row r="36" spans="1:18" x14ac:dyDescent="0.25">
      <c r="A36" s="243"/>
      <c r="J36" s="8"/>
      <c r="K36" s="8"/>
      <c r="L36" s="8"/>
      <c r="M36" s="8"/>
      <c r="O36"/>
      <c r="P36"/>
      <c r="Q36"/>
      <c r="R36"/>
    </row>
    <row r="37" spans="1:18" x14ac:dyDescent="0.25">
      <c r="A37" s="243"/>
      <c r="J37" s="8"/>
      <c r="K37" s="8"/>
      <c r="L37" s="8"/>
      <c r="M37" s="8"/>
      <c r="O37"/>
      <c r="P37"/>
      <c r="Q37"/>
      <c r="R37"/>
    </row>
    <row r="38" spans="1:18" x14ac:dyDescent="0.25">
      <c r="A38" s="243"/>
      <c r="J38" s="8"/>
      <c r="K38" s="8"/>
      <c r="L38" s="8"/>
      <c r="M38" s="8"/>
      <c r="O38"/>
      <c r="P38"/>
      <c r="Q38"/>
      <c r="R38"/>
    </row>
    <row r="39" spans="1:18" x14ac:dyDescent="0.25">
      <c r="A39" s="243"/>
      <c r="J39" s="8"/>
      <c r="K39" s="8"/>
      <c r="L39" s="8"/>
      <c r="M39" s="8"/>
      <c r="O39"/>
      <c r="P39"/>
      <c r="Q39"/>
      <c r="R39"/>
    </row>
    <row r="40" spans="1:18" x14ac:dyDescent="0.25">
      <c r="A40" s="243"/>
      <c r="J40" s="8"/>
      <c r="K40" s="8"/>
      <c r="L40" s="8"/>
      <c r="M40" s="8"/>
      <c r="O40"/>
      <c r="P40"/>
      <c r="Q40"/>
      <c r="R40"/>
    </row>
    <row r="41" spans="1:18" x14ac:dyDescent="0.25">
      <c r="J41" s="8"/>
      <c r="K41" s="8"/>
      <c r="L41" s="8"/>
      <c r="M41" s="8"/>
      <c r="O41"/>
      <c r="P41"/>
      <c r="Q41"/>
      <c r="R41"/>
    </row>
    <row r="42" spans="1:18" x14ac:dyDescent="0.25">
      <c r="J42" s="8"/>
      <c r="K42" s="8"/>
      <c r="L42" s="8"/>
      <c r="M42" s="8"/>
      <c r="O42"/>
      <c r="P42"/>
      <c r="Q42"/>
      <c r="R42"/>
    </row>
    <row r="43" spans="1:18" x14ac:dyDescent="0.25">
      <c r="J43" s="8"/>
      <c r="K43" s="8"/>
      <c r="L43" s="8"/>
      <c r="M43" s="8"/>
      <c r="O43"/>
      <c r="P43"/>
      <c r="Q43"/>
      <c r="R43"/>
    </row>
    <row r="44" spans="1:18" x14ac:dyDescent="0.25">
      <c r="J44" s="8"/>
      <c r="K44" s="8"/>
      <c r="L44" s="8"/>
      <c r="M44" s="8"/>
      <c r="O44"/>
      <c r="P44"/>
      <c r="Q44"/>
      <c r="R44"/>
    </row>
    <row r="45" spans="1:18" x14ac:dyDescent="0.25">
      <c r="J45" s="8"/>
      <c r="K45" s="8"/>
      <c r="L45" s="8"/>
      <c r="M45" s="8"/>
      <c r="O45"/>
      <c r="P45"/>
      <c r="Q45"/>
      <c r="R45"/>
    </row>
    <row r="46" spans="1:18" x14ac:dyDescent="0.25">
      <c r="J46" s="8"/>
      <c r="K46" s="8"/>
      <c r="L46" s="8"/>
      <c r="M46" s="8"/>
      <c r="O46"/>
      <c r="P46"/>
      <c r="Q46"/>
      <c r="R46"/>
    </row>
    <row r="47" spans="1:18" x14ac:dyDescent="0.25">
      <c r="J47" s="8"/>
      <c r="K47" s="8"/>
      <c r="L47" s="8"/>
      <c r="M47" s="8"/>
      <c r="O47"/>
      <c r="P47"/>
      <c r="Q47"/>
      <c r="R47"/>
    </row>
    <row r="48" spans="1:18" x14ac:dyDescent="0.25">
      <c r="J48" s="8"/>
      <c r="K48" s="8"/>
      <c r="L48" s="8"/>
      <c r="M48" s="8"/>
      <c r="O48"/>
      <c r="P48"/>
      <c r="Q48"/>
      <c r="R48"/>
    </row>
    <row r="49" spans="10:18" x14ac:dyDescent="0.25">
      <c r="J49" s="8"/>
      <c r="K49" s="8"/>
      <c r="L49" s="8"/>
      <c r="M49" s="8"/>
      <c r="O49"/>
      <c r="P49"/>
      <c r="Q49"/>
      <c r="R49"/>
    </row>
    <row r="50" spans="10:18" x14ac:dyDescent="0.25">
      <c r="J50" s="8"/>
      <c r="K50" s="8"/>
      <c r="L50" s="8"/>
      <c r="M50" s="8"/>
      <c r="O50"/>
      <c r="P50"/>
      <c r="Q50"/>
      <c r="R50"/>
    </row>
    <row r="51" spans="10:18" x14ac:dyDescent="0.25">
      <c r="J51" s="8"/>
      <c r="K51" s="8"/>
      <c r="L51" s="8"/>
      <c r="M51" s="8"/>
      <c r="O51"/>
      <c r="P51"/>
      <c r="Q51"/>
      <c r="R51"/>
    </row>
    <row r="52" spans="10:18" x14ac:dyDescent="0.25">
      <c r="J52" s="8"/>
      <c r="K52" s="8"/>
      <c r="L52" s="8"/>
      <c r="M52" s="8"/>
      <c r="O52"/>
      <c r="P52"/>
      <c r="Q52"/>
      <c r="R52"/>
    </row>
    <row r="53" spans="10:18" x14ac:dyDescent="0.25">
      <c r="J53" s="8"/>
      <c r="K53" s="8"/>
      <c r="L53" s="8"/>
      <c r="M53" s="8"/>
      <c r="O53"/>
      <c r="P53"/>
      <c r="Q53"/>
      <c r="R53"/>
    </row>
    <row r="54" spans="10:18" x14ac:dyDescent="0.25">
      <c r="J54" s="8"/>
      <c r="K54" s="8"/>
      <c r="L54" s="8"/>
      <c r="M54" s="8"/>
      <c r="O54"/>
      <c r="P54"/>
      <c r="Q54"/>
      <c r="R54"/>
    </row>
    <row r="55" spans="10:18" x14ac:dyDescent="0.25">
      <c r="J55" s="8"/>
      <c r="K55" s="8"/>
      <c r="L55" s="8"/>
      <c r="M55" s="8"/>
      <c r="O55"/>
      <c r="P55"/>
      <c r="Q55"/>
      <c r="R55"/>
    </row>
    <row r="56" spans="10:18" x14ac:dyDescent="0.25">
      <c r="J56" s="8"/>
      <c r="K56" s="8"/>
      <c r="L56" s="8"/>
      <c r="M56" s="8"/>
      <c r="O56"/>
      <c r="P56"/>
      <c r="Q56"/>
      <c r="R56"/>
    </row>
    <row r="57" spans="10:18" x14ac:dyDescent="0.25">
      <c r="J57" s="8"/>
      <c r="K57" s="8"/>
      <c r="L57" s="8"/>
      <c r="M57" s="8"/>
      <c r="O57"/>
      <c r="P57"/>
      <c r="Q57"/>
      <c r="R57"/>
    </row>
    <row r="58" spans="10:18" x14ac:dyDescent="0.25">
      <c r="J58" s="8"/>
      <c r="K58" s="8"/>
      <c r="L58" s="8"/>
      <c r="M58" s="8"/>
      <c r="O58"/>
      <c r="P58"/>
      <c r="Q58"/>
      <c r="R58"/>
    </row>
    <row r="59" spans="10:18" x14ac:dyDescent="0.25">
      <c r="J59" s="8"/>
      <c r="K59" s="8"/>
      <c r="L59" s="8"/>
      <c r="M59" s="8"/>
      <c r="O59"/>
      <c r="P59"/>
      <c r="Q59"/>
      <c r="R59"/>
    </row>
    <row r="60" spans="10:18" x14ac:dyDescent="0.25">
      <c r="J60" s="8"/>
      <c r="K60" s="8"/>
      <c r="L60" s="8"/>
      <c r="M60" s="8"/>
      <c r="O60"/>
      <c r="P60"/>
      <c r="Q60"/>
      <c r="R60"/>
    </row>
    <row r="61" spans="10:18" x14ac:dyDescent="0.25">
      <c r="J61" s="8"/>
      <c r="K61" s="8"/>
      <c r="L61" s="8"/>
      <c r="M61" s="8"/>
      <c r="O61"/>
      <c r="P61"/>
      <c r="Q61"/>
      <c r="R61"/>
    </row>
    <row r="62" spans="10:18" x14ac:dyDescent="0.25">
      <c r="J62" s="8"/>
      <c r="K62" s="8"/>
      <c r="L62" s="8"/>
      <c r="M62" s="8"/>
      <c r="O62"/>
      <c r="P62"/>
      <c r="Q62"/>
      <c r="R62"/>
    </row>
    <row r="63" spans="10:18" x14ac:dyDescent="0.25">
      <c r="J63" s="8"/>
      <c r="K63" s="8"/>
      <c r="L63" s="8"/>
      <c r="M63" s="8"/>
      <c r="O63"/>
      <c r="P63"/>
      <c r="Q63"/>
      <c r="R63"/>
    </row>
    <row r="64" spans="10:18" x14ac:dyDescent="0.25">
      <c r="J64" s="8"/>
      <c r="K64" s="8"/>
      <c r="L64" s="8"/>
      <c r="M64" s="8"/>
      <c r="O64"/>
      <c r="P64"/>
      <c r="Q64"/>
      <c r="R64"/>
    </row>
    <row r="65" spans="10:18" x14ac:dyDescent="0.25">
      <c r="J65" s="8"/>
      <c r="K65" s="8"/>
      <c r="L65" s="8"/>
      <c r="M65" s="8"/>
      <c r="O65"/>
      <c r="P65"/>
      <c r="Q65"/>
      <c r="R65"/>
    </row>
    <row r="66" spans="10:18" x14ac:dyDescent="0.25">
      <c r="J66" s="8"/>
      <c r="K66" s="8"/>
      <c r="L66" s="8"/>
      <c r="M66" s="8"/>
      <c r="O66"/>
      <c r="P66"/>
      <c r="Q66"/>
      <c r="R66"/>
    </row>
    <row r="67" spans="10:18" x14ac:dyDescent="0.25">
      <c r="J67" s="8"/>
      <c r="K67" s="8"/>
      <c r="L67" s="8"/>
      <c r="M67" s="8"/>
      <c r="O67"/>
      <c r="P67"/>
      <c r="Q67"/>
      <c r="R67"/>
    </row>
    <row r="68" spans="10:18" x14ac:dyDescent="0.25">
      <c r="J68" s="8"/>
      <c r="K68" s="8"/>
      <c r="L68" s="8"/>
      <c r="M68" s="8"/>
      <c r="O68"/>
      <c r="P68"/>
      <c r="Q68"/>
      <c r="R68"/>
    </row>
    <row r="69" spans="10:18" x14ac:dyDescent="0.25">
      <c r="J69" s="8"/>
      <c r="K69" s="8"/>
      <c r="L69" s="8"/>
      <c r="M69" s="8"/>
      <c r="O69"/>
      <c r="P69"/>
      <c r="Q69"/>
      <c r="R69"/>
    </row>
    <row r="70" spans="10:18" x14ac:dyDescent="0.25">
      <c r="J70" s="8"/>
      <c r="K70" s="8"/>
      <c r="L70" s="8"/>
      <c r="M70" s="8"/>
      <c r="O70"/>
      <c r="P70"/>
      <c r="Q70"/>
      <c r="R70"/>
    </row>
    <row r="71" spans="10:18" x14ac:dyDescent="0.25">
      <c r="J71" s="8"/>
      <c r="K71" s="8"/>
      <c r="L71" s="8"/>
      <c r="M71" s="8"/>
      <c r="O71"/>
      <c r="P71"/>
      <c r="Q71"/>
      <c r="R71"/>
    </row>
    <row r="72" spans="10:18" x14ac:dyDescent="0.25">
      <c r="J72" s="8"/>
      <c r="K72" s="8"/>
      <c r="L72" s="8"/>
      <c r="M72" s="8"/>
      <c r="O72"/>
      <c r="P72"/>
      <c r="Q72"/>
      <c r="R72"/>
    </row>
    <row r="73" spans="10:18" x14ac:dyDescent="0.25">
      <c r="J73" s="8"/>
      <c r="K73" s="8"/>
      <c r="L73" s="8"/>
      <c r="M73" s="8"/>
      <c r="O73"/>
      <c r="P73"/>
      <c r="Q73"/>
      <c r="R73"/>
    </row>
    <row r="74" spans="10:18" x14ac:dyDescent="0.25">
      <c r="J74" s="8"/>
      <c r="K74" s="8"/>
      <c r="L74" s="8"/>
      <c r="M74" s="8"/>
      <c r="O74"/>
      <c r="P74"/>
      <c r="Q74"/>
      <c r="R74"/>
    </row>
    <row r="75" spans="10:18" x14ac:dyDescent="0.25">
      <c r="J75" s="8"/>
      <c r="K75" s="8"/>
      <c r="L75" s="8"/>
      <c r="M75" s="8"/>
      <c r="O75"/>
      <c r="P75"/>
      <c r="Q75"/>
      <c r="R75"/>
    </row>
    <row r="76" spans="10:18" x14ac:dyDescent="0.25">
      <c r="J76" s="8"/>
      <c r="K76" s="8"/>
      <c r="L76" s="8"/>
      <c r="M76" s="8"/>
      <c r="O76"/>
      <c r="P76"/>
      <c r="Q76"/>
      <c r="R76"/>
    </row>
    <row r="77" spans="10:18" x14ac:dyDescent="0.25">
      <c r="J77" s="8"/>
      <c r="K77" s="8"/>
      <c r="L77" s="8"/>
      <c r="M77" s="8"/>
      <c r="O77"/>
      <c r="P77"/>
      <c r="Q77"/>
      <c r="R77"/>
    </row>
    <row r="78" spans="10:18" x14ac:dyDescent="0.25">
      <c r="J78" s="8"/>
      <c r="K78" s="8"/>
      <c r="L78" s="8"/>
      <c r="M78" s="8"/>
      <c r="O78"/>
      <c r="P78"/>
      <c r="Q78"/>
      <c r="R78"/>
    </row>
    <row r="79" spans="10:18" x14ac:dyDescent="0.25">
      <c r="J79" s="8"/>
      <c r="K79" s="8"/>
      <c r="L79" s="8"/>
      <c r="M79" s="8"/>
      <c r="O79"/>
      <c r="P79"/>
      <c r="Q79"/>
      <c r="R79"/>
    </row>
  </sheetData>
  <mergeCells count="1">
    <mergeCell ref="A33:A4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F2C9-7606-FB4C-A9B2-8E55F9482BFC}">
  <dimension ref="B3:R16"/>
  <sheetViews>
    <sheetView topLeftCell="C1" zoomScale="85" zoomScaleNormal="85" zoomScaleSheetLayoutView="100" workbookViewId="0">
      <selection activeCell="O25" sqref="O25"/>
    </sheetView>
  </sheetViews>
  <sheetFormatPr defaultRowHeight="15" x14ac:dyDescent="0.25"/>
  <cols>
    <col min="2" max="2" width="11.85546875" customWidth="1"/>
    <col min="3" max="3" width="102" customWidth="1"/>
    <col min="4" max="4" width="30.85546875" bestFit="1" customWidth="1"/>
    <col min="8" max="8" width="14.28515625" bestFit="1" customWidth="1"/>
    <col min="9" max="9" width="29.28515625" bestFit="1" customWidth="1"/>
    <col min="10" max="10" width="30.85546875" bestFit="1" customWidth="1"/>
    <col min="11" max="11" width="20.140625" bestFit="1" customWidth="1"/>
    <col min="12" max="12" width="17.42578125" bestFit="1" customWidth="1"/>
    <col min="13" max="13" width="22.28515625" bestFit="1" customWidth="1"/>
    <col min="14" max="14" width="17" bestFit="1" customWidth="1"/>
    <col min="15" max="15" width="21.7109375" bestFit="1" customWidth="1"/>
    <col min="16" max="16" width="28.140625" bestFit="1" customWidth="1"/>
    <col min="17" max="17" width="25.140625" bestFit="1" customWidth="1"/>
    <col min="18" max="18" width="32" bestFit="1" customWidth="1"/>
  </cols>
  <sheetData>
    <row r="3" spans="2:18" ht="18" x14ac:dyDescent="0.25">
      <c r="B3" s="132" t="s">
        <v>20</v>
      </c>
      <c r="C3" s="133" t="s">
        <v>21</v>
      </c>
      <c r="D3" s="136" t="s">
        <v>25</v>
      </c>
      <c r="H3" s="139" t="s">
        <v>25</v>
      </c>
      <c r="I3" s="139" t="s">
        <v>68</v>
      </c>
      <c r="J3" s="140" t="s">
        <v>79</v>
      </c>
      <c r="K3" s="139" t="s">
        <v>111</v>
      </c>
      <c r="L3" s="139" t="s">
        <v>133</v>
      </c>
      <c r="M3" s="139" t="s">
        <v>153</v>
      </c>
      <c r="N3" s="140" t="s">
        <v>175</v>
      </c>
      <c r="O3" s="140" t="s">
        <v>247</v>
      </c>
      <c r="P3" s="139" t="s">
        <v>258</v>
      </c>
      <c r="Q3" s="139" t="s">
        <v>301</v>
      </c>
      <c r="R3" s="141" t="s">
        <v>311</v>
      </c>
    </row>
    <row r="4" spans="2:18" ht="18" x14ac:dyDescent="0.25">
      <c r="B4" s="132" t="s">
        <v>42</v>
      </c>
      <c r="C4" s="133" t="s">
        <v>43</v>
      </c>
      <c r="D4" s="136" t="s">
        <v>25</v>
      </c>
      <c r="H4" s="142">
        <f>3/14</f>
        <v>0.21428571428571427</v>
      </c>
      <c r="I4" s="142">
        <f>1/14</f>
        <v>7.1428571428571425E-2</v>
      </c>
      <c r="J4" s="142">
        <f>1/14</f>
        <v>7.1428571428571425E-2</v>
      </c>
      <c r="K4" s="142">
        <f>1/14</f>
        <v>7.1428571428571425E-2</v>
      </c>
      <c r="L4" s="142">
        <f>2/14</f>
        <v>0.14285714285714285</v>
      </c>
      <c r="M4" s="142">
        <f t="shared" ref="M4:R4" si="0">1/14</f>
        <v>7.1428571428571425E-2</v>
      </c>
      <c r="N4" s="142">
        <f t="shared" si="0"/>
        <v>7.1428571428571425E-2</v>
      </c>
      <c r="O4" s="142">
        <f t="shared" si="0"/>
        <v>7.1428571428571425E-2</v>
      </c>
      <c r="P4" s="142">
        <f t="shared" si="0"/>
        <v>7.1428571428571425E-2</v>
      </c>
      <c r="Q4" s="142">
        <f t="shared" si="0"/>
        <v>7.1428571428571425E-2</v>
      </c>
      <c r="R4" s="142">
        <f t="shared" si="0"/>
        <v>7.1428571428571425E-2</v>
      </c>
    </row>
    <row r="5" spans="2:18" ht="18" x14ac:dyDescent="0.25">
      <c r="B5" s="132" t="s">
        <v>63</v>
      </c>
      <c r="C5" s="133" t="s">
        <v>64</v>
      </c>
      <c r="D5" s="136" t="s">
        <v>68</v>
      </c>
    </row>
    <row r="6" spans="2:18" ht="18" x14ac:dyDescent="0.25">
      <c r="B6" s="132" t="s">
        <v>74</v>
      </c>
      <c r="C6" s="134" t="s">
        <v>75</v>
      </c>
      <c r="D6" s="137" t="s">
        <v>79</v>
      </c>
    </row>
    <row r="7" spans="2:18" ht="18" x14ac:dyDescent="0.25">
      <c r="B7" s="132" t="s">
        <v>106</v>
      </c>
      <c r="C7" s="133" t="s">
        <v>107</v>
      </c>
      <c r="D7" s="136" t="s">
        <v>111</v>
      </c>
    </row>
    <row r="8" spans="2:18" ht="18" x14ac:dyDescent="0.25">
      <c r="B8" s="132" t="s">
        <v>128</v>
      </c>
      <c r="C8" s="133" t="s">
        <v>129</v>
      </c>
      <c r="D8" s="136" t="s">
        <v>133</v>
      </c>
    </row>
    <row r="9" spans="2:18" ht="18" x14ac:dyDescent="0.25">
      <c r="B9" s="132" t="s">
        <v>148</v>
      </c>
      <c r="C9" s="133" t="s">
        <v>149</v>
      </c>
      <c r="D9" s="136" t="s">
        <v>153</v>
      </c>
    </row>
    <row r="10" spans="2:18" ht="18" x14ac:dyDescent="0.25">
      <c r="B10" s="132" t="s">
        <v>170</v>
      </c>
      <c r="C10" s="134" t="s">
        <v>171</v>
      </c>
      <c r="D10" s="137" t="s">
        <v>175</v>
      </c>
    </row>
    <row r="11" spans="2:18" ht="18" x14ac:dyDescent="0.25">
      <c r="B11" s="132" t="s">
        <v>222</v>
      </c>
      <c r="C11" s="134" t="s">
        <v>223</v>
      </c>
      <c r="D11" s="137" t="s">
        <v>133</v>
      </c>
    </row>
    <row r="12" spans="2:18" ht="18" x14ac:dyDescent="0.25">
      <c r="B12" s="132" t="s">
        <v>242</v>
      </c>
      <c r="C12" s="134" t="s">
        <v>243</v>
      </c>
      <c r="D12" s="137" t="s">
        <v>247</v>
      </c>
    </row>
    <row r="13" spans="2:18" ht="18" x14ac:dyDescent="0.25">
      <c r="B13" s="132" t="s">
        <v>253</v>
      </c>
      <c r="C13" s="133" t="s">
        <v>254</v>
      </c>
      <c r="D13" s="136" t="s">
        <v>258</v>
      </c>
    </row>
    <row r="14" spans="2:18" ht="18" x14ac:dyDescent="0.25">
      <c r="B14" s="132" t="s">
        <v>264</v>
      </c>
      <c r="C14" s="134" t="s">
        <v>265</v>
      </c>
      <c r="D14" s="137" t="s">
        <v>25</v>
      </c>
    </row>
    <row r="15" spans="2:18" ht="18" x14ac:dyDescent="0.25">
      <c r="B15" s="132" t="s">
        <v>296</v>
      </c>
      <c r="C15" s="133" t="s">
        <v>297</v>
      </c>
      <c r="D15" s="136" t="s">
        <v>301</v>
      </c>
    </row>
    <row r="16" spans="2:18" ht="18" x14ac:dyDescent="0.25">
      <c r="B16" s="132" t="s">
        <v>307</v>
      </c>
      <c r="C16" s="135" t="s">
        <v>308</v>
      </c>
      <c r="D16" s="138" t="s">
        <v>311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C5CB8-6EF3-432A-A872-DCC27E15A5D4}">
  <dimension ref="A1:AS1029"/>
  <sheetViews>
    <sheetView topLeftCell="N1" zoomScale="55" zoomScaleNormal="55" workbookViewId="0">
      <selection activeCell="A510" sqref="A510:XFD510"/>
    </sheetView>
  </sheetViews>
  <sheetFormatPr defaultRowHeight="15" x14ac:dyDescent="0.25"/>
  <cols>
    <col min="2" max="2" width="13.7109375" style="54" bestFit="1" customWidth="1"/>
    <col min="3" max="3" width="13.7109375" style="54" customWidth="1"/>
    <col min="4" max="4" width="13.140625" bestFit="1" customWidth="1"/>
    <col min="5" max="5" width="9.140625" style="44"/>
    <col min="7" max="7" width="10.28515625" style="42" bestFit="1" customWidth="1"/>
    <col min="8" max="8" width="8.140625" bestFit="1" customWidth="1"/>
    <col min="9" max="9" width="8.140625" style="40" bestFit="1" customWidth="1"/>
    <col min="10" max="10" width="8.140625" style="44" bestFit="1" customWidth="1"/>
    <col min="11" max="11" width="8.140625" bestFit="1" customWidth="1"/>
    <col min="12" max="12" width="7.42578125" bestFit="1" customWidth="1"/>
    <col min="13" max="13" width="8.140625" style="44" bestFit="1" customWidth="1"/>
    <col min="14" max="14" width="8.140625" bestFit="1" customWidth="1"/>
    <col min="15" max="15" width="7.42578125" style="44" bestFit="1" customWidth="1"/>
    <col min="16" max="16" width="8.7109375" bestFit="1" customWidth="1"/>
    <col min="17" max="17" width="7.7109375" style="44" bestFit="1" customWidth="1"/>
    <col min="18" max="18" width="8.140625" bestFit="1" customWidth="1"/>
    <col min="19" max="19" width="7.42578125" style="44" bestFit="1" customWidth="1"/>
    <col min="20" max="20" width="7.7109375" bestFit="1" customWidth="1"/>
    <col min="21" max="21" width="8.140625" bestFit="1" customWidth="1"/>
    <col min="22" max="22" width="7.42578125" bestFit="1" customWidth="1"/>
    <col min="23" max="23" width="8.140625" bestFit="1" customWidth="1"/>
    <col min="24" max="24" width="7.42578125" style="44" bestFit="1" customWidth="1"/>
    <col min="25" max="25" width="7.42578125" bestFit="1" customWidth="1"/>
    <col min="26" max="26" width="6.85546875" bestFit="1" customWidth="1"/>
    <col min="27" max="27" width="7.42578125" style="42" bestFit="1" customWidth="1"/>
    <col min="28" max="28" width="8.140625" style="44" bestFit="1" customWidth="1"/>
    <col min="29" max="29" width="8.7109375" style="40"/>
    <col min="30" max="30" width="8.7109375" bestFit="1" customWidth="1"/>
    <col min="31" max="31" width="10" bestFit="1" customWidth="1"/>
    <col min="32" max="32" width="7.42578125" style="42" bestFit="1" customWidth="1"/>
    <col min="33" max="33" width="8.7109375" style="40" customWidth="1"/>
    <col min="35" max="35" width="18.28515625" style="62" bestFit="1" customWidth="1"/>
    <col min="36" max="36" width="18.85546875" style="48" bestFit="1" customWidth="1"/>
    <col min="37" max="37" width="18.5703125" style="44" bestFit="1" customWidth="1"/>
    <col min="38" max="38" width="17.7109375" bestFit="1" customWidth="1"/>
    <col min="39" max="41" width="17.7109375" customWidth="1"/>
  </cols>
  <sheetData>
    <row r="1" spans="1:45" x14ac:dyDescent="0.25">
      <c r="B1" s="79"/>
      <c r="C1" s="79"/>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I1"/>
      <c r="AJ1"/>
      <c r="AK1" s="80"/>
      <c r="AL1" s="80"/>
    </row>
    <row r="2" spans="1:45" x14ac:dyDescent="0.25">
      <c r="A2" t="s">
        <v>954</v>
      </c>
      <c r="B2" s="66" t="s">
        <v>317</v>
      </c>
      <c r="C2" s="83"/>
      <c r="D2" s="67" t="s">
        <v>947</v>
      </c>
      <c r="E2" s="68" t="s">
        <v>20</v>
      </c>
      <c r="F2" s="69" t="s">
        <v>31</v>
      </c>
      <c r="G2" s="70" t="s">
        <v>42</v>
      </c>
      <c r="H2" s="69" t="s">
        <v>52</v>
      </c>
      <c r="I2" s="71" t="s">
        <v>63</v>
      </c>
      <c r="J2" s="68" t="s">
        <v>74</v>
      </c>
      <c r="K2" s="69" t="s">
        <v>85</v>
      </c>
      <c r="L2" s="69" t="s">
        <v>95</v>
      </c>
      <c r="M2" s="72" t="s">
        <v>106</v>
      </c>
      <c r="N2" s="73" t="s">
        <v>117</v>
      </c>
      <c r="O2" s="74" t="s">
        <v>128</v>
      </c>
      <c r="P2" s="67" t="s">
        <v>139</v>
      </c>
      <c r="Q2" s="74" t="s">
        <v>148</v>
      </c>
      <c r="R2" s="67" t="s">
        <v>159</v>
      </c>
      <c r="S2" s="74" t="s">
        <v>170</v>
      </c>
      <c r="T2" s="67" t="s">
        <v>181</v>
      </c>
      <c r="U2" s="75" t="s">
        <v>191</v>
      </c>
      <c r="V2" s="67" t="s">
        <v>201</v>
      </c>
      <c r="W2" s="67" t="s">
        <v>211</v>
      </c>
      <c r="X2" s="76" t="s">
        <v>222</v>
      </c>
      <c r="Y2" s="77" t="s">
        <v>222</v>
      </c>
      <c r="Z2" s="73" t="s">
        <v>231</v>
      </c>
      <c r="AA2" s="70" t="s">
        <v>242</v>
      </c>
      <c r="AB2" s="68" t="s">
        <v>253</v>
      </c>
      <c r="AC2" s="71" t="s">
        <v>264</v>
      </c>
      <c r="AD2" s="69" t="s">
        <v>274</v>
      </c>
      <c r="AE2" s="69" t="s">
        <v>285</v>
      </c>
      <c r="AF2" s="70" t="s">
        <v>296</v>
      </c>
      <c r="AG2" s="71" t="s">
        <v>307</v>
      </c>
      <c r="AI2" s="59" t="s">
        <v>317</v>
      </c>
      <c r="AJ2" s="49" t="s">
        <v>950</v>
      </c>
      <c r="AK2" s="78" t="s">
        <v>951</v>
      </c>
      <c r="AL2" s="78" t="s">
        <v>952</v>
      </c>
      <c r="AM2" s="63"/>
      <c r="AN2" s="63"/>
      <c r="AO2" s="63"/>
    </row>
    <row r="3" spans="1:45" x14ac:dyDescent="0.25">
      <c r="A3">
        <v>1027</v>
      </c>
      <c r="B3" s="54" t="s">
        <v>319</v>
      </c>
      <c r="C3" s="54">
        <v>2023</v>
      </c>
      <c r="D3" s="27">
        <v>7530.93</v>
      </c>
      <c r="E3" s="43">
        <v>733.6</v>
      </c>
      <c r="F3" s="35">
        <v>450.65</v>
      </c>
      <c r="G3" s="41">
        <v>1918.8</v>
      </c>
      <c r="H3" s="36">
        <v>139.78</v>
      </c>
      <c r="I3" s="39">
        <v>181.78</v>
      </c>
      <c r="J3" s="45">
        <v>181.6</v>
      </c>
      <c r="K3" s="36">
        <v>159.46</v>
      </c>
      <c r="L3" s="36">
        <v>61.6</v>
      </c>
      <c r="M3" s="46">
        <v>160.11000000000001</v>
      </c>
      <c r="N3" s="36">
        <v>89.76</v>
      </c>
      <c r="O3" s="47">
        <v>62.59</v>
      </c>
      <c r="P3" s="33">
        <v>707.5</v>
      </c>
      <c r="Q3" s="47">
        <v>29.49</v>
      </c>
      <c r="R3" s="33">
        <v>113.7</v>
      </c>
      <c r="S3" s="47">
        <v>58.68</v>
      </c>
      <c r="T3" s="33">
        <v>12.85</v>
      </c>
      <c r="U3" s="33">
        <v>133.94999999999999</v>
      </c>
      <c r="V3" s="33">
        <v>66.66</v>
      </c>
      <c r="W3" s="33">
        <v>15.92</v>
      </c>
      <c r="X3" s="56">
        <v>24.03</v>
      </c>
      <c r="Y3" s="38">
        <v>24.03</v>
      </c>
      <c r="Z3" s="36">
        <v>10.3</v>
      </c>
      <c r="AA3" s="41">
        <v>44.24</v>
      </c>
      <c r="AB3" s="45">
        <v>94.1</v>
      </c>
      <c r="AC3" s="39">
        <v>399</v>
      </c>
      <c r="AD3" s="36">
        <v>159.75</v>
      </c>
      <c r="AE3" s="36">
        <v>21.15</v>
      </c>
      <c r="AF3" s="41">
        <v>32.46</v>
      </c>
      <c r="AG3" s="39">
        <v>188.75</v>
      </c>
      <c r="AI3" s="60" t="s">
        <v>319</v>
      </c>
      <c r="AJ3" s="58">
        <f>AVERAGE(I3,AC3,AG3)</f>
        <v>256.51</v>
      </c>
      <c r="AK3" s="57">
        <f>AVERAGE(G3,AA3,AF3,)</f>
        <v>498.875</v>
      </c>
      <c r="AL3" s="47">
        <f>AVERAGE(AB3,X3,S3,Q3,O3,M3,J3,E3,)</f>
        <v>149.35555555555555</v>
      </c>
      <c r="AM3" s="65"/>
      <c r="AN3" s="65"/>
      <c r="AO3" s="65"/>
      <c r="AQ3">
        <f>(AJ1029-AJ3)/AJ3</f>
        <v>4.2337530700557319E-2</v>
      </c>
      <c r="AR3">
        <f>(AK1029-AK3)/AK3</f>
        <v>-0.63539463793535444</v>
      </c>
      <c r="AS3">
        <f>(AL1029-AL3)/AL3</f>
        <v>-0.31648564201755697</v>
      </c>
    </row>
    <row r="4" spans="1:45" x14ac:dyDescent="0.25">
      <c r="A4">
        <v>1026</v>
      </c>
      <c r="B4" s="54" t="s">
        <v>320</v>
      </c>
      <c r="C4" s="54">
        <v>2023</v>
      </c>
      <c r="D4" s="27">
        <v>7531.71</v>
      </c>
      <c r="E4" s="43">
        <v>731</v>
      </c>
      <c r="F4" s="35">
        <v>451.3</v>
      </c>
      <c r="G4" s="41">
        <v>1910.8</v>
      </c>
      <c r="H4" s="36">
        <v>139.68</v>
      </c>
      <c r="I4" s="39">
        <v>181.36</v>
      </c>
      <c r="J4" s="45">
        <v>180.96</v>
      </c>
      <c r="K4" s="36">
        <v>159.62</v>
      </c>
      <c r="L4" s="36">
        <v>61.41</v>
      </c>
      <c r="M4" s="46">
        <v>160.18</v>
      </c>
      <c r="N4" s="36">
        <v>89.26</v>
      </c>
      <c r="O4" s="47">
        <v>62.45</v>
      </c>
      <c r="P4" s="33">
        <v>705</v>
      </c>
      <c r="Q4" s="47">
        <v>29.43</v>
      </c>
      <c r="R4" s="33">
        <v>113.56</v>
      </c>
      <c r="S4" s="47">
        <v>58.51</v>
      </c>
      <c r="T4" s="33">
        <v>12.86</v>
      </c>
      <c r="U4" s="33">
        <v>134.1</v>
      </c>
      <c r="V4" s="33">
        <v>66.39</v>
      </c>
      <c r="W4" s="33">
        <v>15.96</v>
      </c>
      <c r="X4" s="56">
        <v>24.04</v>
      </c>
      <c r="Y4" s="38">
        <v>24.04</v>
      </c>
      <c r="Z4" s="36">
        <v>10.31</v>
      </c>
      <c r="AA4" s="41">
        <v>44.26</v>
      </c>
      <c r="AB4" s="45">
        <v>94.2</v>
      </c>
      <c r="AC4" s="39">
        <v>398.25</v>
      </c>
      <c r="AD4" s="36">
        <v>160.30000000000001</v>
      </c>
      <c r="AE4" s="36">
        <v>21.18</v>
      </c>
      <c r="AF4" s="41">
        <v>32.36</v>
      </c>
      <c r="AG4" s="39">
        <v>189.8</v>
      </c>
      <c r="AI4" s="60" t="s">
        <v>320</v>
      </c>
      <c r="AJ4" s="58">
        <f t="shared" ref="AJ4:AJ67" si="0">AVERAGE(I4,AC4,AG4)</f>
        <v>256.47000000000003</v>
      </c>
      <c r="AK4" s="57">
        <f t="shared" ref="AK4:AK67" si="1">AVERAGE(G4,AA4,AF4,)</f>
        <v>496.85499999999996</v>
      </c>
      <c r="AL4" s="47">
        <f t="shared" ref="AL4:AL67" si="2">AVERAGE(AB4,X4,S4,Q4,O4,M4,J4,E4,)</f>
        <v>148.97444444444443</v>
      </c>
      <c r="AM4" s="65"/>
      <c r="AN4" s="65"/>
      <c r="AO4" s="65"/>
    </row>
    <row r="5" spans="1:45" x14ac:dyDescent="0.25">
      <c r="A5">
        <v>1025</v>
      </c>
      <c r="B5" s="54" t="s">
        <v>321</v>
      </c>
      <c r="C5" s="54">
        <v>2023</v>
      </c>
      <c r="D5" s="27">
        <v>7560.54</v>
      </c>
      <c r="E5" s="43">
        <v>735.4</v>
      </c>
      <c r="F5" s="35">
        <v>448.7</v>
      </c>
      <c r="G5" s="41">
        <v>1929.6</v>
      </c>
      <c r="H5" s="36">
        <v>139.41999999999999</v>
      </c>
      <c r="I5" s="39">
        <v>181.9</v>
      </c>
      <c r="J5" s="45">
        <v>181.2</v>
      </c>
      <c r="K5" s="36">
        <v>159.96</v>
      </c>
      <c r="L5" s="36">
        <v>62.47</v>
      </c>
      <c r="M5" s="46">
        <v>160.75</v>
      </c>
      <c r="N5" s="36">
        <v>89.17</v>
      </c>
      <c r="O5" s="47">
        <v>62.99</v>
      </c>
      <c r="P5" s="33">
        <v>703</v>
      </c>
      <c r="Q5" s="47">
        <v>29.58</v>
      </c>
      <c r="R5" s="33">
        <v>114.44</v>
      </c>
      <c r="S5" s="47">
        <v>58.41</v>
      </c>
      <c r="T5" s="33">
        <v>12.91</v>
      </c>
      <c r="U5" s="33">
        <v>134.30000000000001</v>
      </c>
      <c r="V5" s="33">
        <v>66.7</v>
      </c>
      <c r="W5" s="33">
        <v>16.170000000000002</v>
      </c>
      <c r="X5" s="56">
        <v>24.31</v>
      </c>
      <c r="Y5" s="38">
        <v>24.31</v>
      </c>
      <c r="Z5" s="36">
        <v>10.38</v>
      </c>
      <c r="AA5" s="41">
        <v>44.78</v>
      </c>
      <c r="AB5" s="45">
        <v>94.62</v>
      </c>
      <c r="AC5" s="39">
        <v>402.8</v>
      </c>
      <c r="AD5" s="36">
        <v>161.30000000000001</v>
      </c>
      <c r="AE5" s="36">
        <v>21.24</v>
      </c>
      <c r="AF5" s="41">
        <v>32.35</v>
      </c>
      <c r="AG5" s="39">
        <v>191.1</v>
      </c>
      <c r="AI5" s="60" t="s">
        <v>321</v>
      </c>
      <c r="AJ5" s="58">
        <f t="shared" si="0"/>
        <v>258.60000000000002</v>
      </c>
      <c r="AK5" s="57">
        <f t="shared" si="1"/>
        <v>501.68249999999995</v>
      </c>
      <c r="AL5" s="47">
        <f t="shared" si="2"/>
        <v>149.69555555555556</v>
      </c>
      <c r="AM5" s="65"/>
      <c r="AN5" s="65"/>
      <c r="AO5" s="65"/>
    </row>
    <row r="6" spans="1:45" x14ac:dyDescent="0.25">
      <c r="A6">
        <v>1024</v>
      </c>
      <c r="B6" s="54" t="s">
        <v>322</v>
      </c>
      <c r="C6" s="54">
        <v>2023</v>
      </c>
      <c r="D6" s="27">
        <v>7557.58</v>
      </c>
      <c r="E6" s="43">
        <v>737.7</v>
      </c>
      <c r="F6" s="35">
        <v>447.55</v>
      </c>
      <c r="G6" s="41">
        <v>1941.2</v>
      </c>
      <c r="H6" s="36">
        <v>139.44</v>
      </c>
      <c r="I6" s="39">
        <v>180.96</v>
      </c>
      <c r="J6" s="45">
        <v>181.74</v>
      </c>
      <c r="K6" s="36">
        <v>159.84</v>
      </c>
      <c r="L6" s="36">
        <v>62.3</v>
      </c>
      <c r="M6" s="46">
        <v>161.24</v>
      </c>
      <c r="N6" s="36">
        <v>89.34</v>
      </c>
      <c r="O6" s="47">
        <v>63.01</v>
      </c>
      <c r="P6" s="33">
        <v>707.5</v>
      </c>
      <c r="Q6" s="47">
        <v>29.64</v>
      </c>
      <c r="R6" s="33">
        <v>114.38</v>
      </c>
      <c r="S6" s="47">
        <v>58.32</v>
      </c>
      <c r="T6" s="33">
        <v>12.85</v>
      </c>
      <c r="U6" s="33">
        <v>134.4</v>
      </c>
      <c r="V6" s="33">
        <v>66.63</v>
      </c>
      <c r="W6" s="33">
        <v>16.16</v>
      </c>
      <c r="X6" s="56">
        <v>24.08</v>
      </c>
      <c r="Y6" s="38">
        <v>24.08</v>
      </c>
      <c r="Z6" s="36">
        <v>10.47</v>
      </c>
      <c r="AA6" s="41">
        <v>44.64</v>
      </c>
      <c r="AB6" s="45">
        <v>94.6</v>
      </c>
      <c r="AC6" s="39">
        <v>397.8</v>
      </c>
      <c r="AD6" s="36">
        <v>160.80000000000001</v>
      </c>
      <c r="AE6" s="36">
        <v>21.21</v>
      </c>
      <c r="AF6" s="41">
        <v>32.409999999999997</v>
      </c>
      <c r="AG6" s="39">
        <v>188.45</v>
      </c>
      <c r="AI6" s="60" t="s">
        <v>322</v>
      </c>
      <c r="AJ6" s="58">
        <f t="shared" si="0"/>
        <v>255.73666666666668</v>
      </c>
      <c r="AK6" s="57">
        <f t="shared" si="1"/>
        <v>504.56250000000006</v>
      </c>
      <c r="AL6" s="47">
        <f t="shared" si="2"/>
        <v>150.03666666666666</v>
      </c>
      <c r="AM6" s="65"/>
      <c r="AN6" s="65"/>
      <c r="AO6" s="65"/>
    </row>
    <row r="7" spans="1:45" x14ac:dyDescent="0.25">
      <c r="A7">
        <v>1023</v>
      </c>
      <c r="B7" s="54" t="s">
        <v>323</v>
      </c>
      <c r="C7" s="54">
        <v>2023</v>
      </c>
      <c r="D7" s="27">
        <v>7537.81</v>
      </c>
      <c r="E7" s="43">
        <v>743.4</v>
      </c>
      <c r="F7" s="35">
        <v>448.2</v>
      </c>
      <c r="G7" s="41">
        <v>1992.2</v>
      </c>
      <c r="H7" s="36">
        <v>138.52000000000001</v>
      </c>
      <c r="I7" s="39">
        <v>180.44</v>
      </c>
      <c r="J7" s="45">
        <v>181.26</v>
      </c>
      <c r="K7" s="36">
        <v>159.34</v>
      </c>
      <c r="L7" s="36">
        <v>62</v>
      </c>
      <c r="M7" s="46">
        <v>160.66999999999999</v>
      </c>
      <c r="N7" s="36">
        <v>88.96</v>
      </c>
      <c r="O7" s="47">
        <v>62.88</v>
      </c>
      <c r="P7" s="33">
        <v>715</v>
      </c>
      <c r="Q7" s="47">
        <v>29.53</v>
      </c>
      <c r="R7" s="33">
        <v>113.64</v>
      </c>
      <c r="S7" s="47">
        <v>58.3</v>
      </c>
      <c r="T7" s="33">
        <v>12.8</v>
      </c>
      <c r="U7" s="33">
        <v>134.94999999999999</v>
      </c>
      <c r="V7" s="33">
        <v>66.11</v>
      </c>
      <c r="W7" s="33">
        <v>16.239999999999998</v>
      </c>
      <c r="X7" s="56">
        <v>24.04</v>
      </c>
      <c r="Y7" s="38">
        <v>24.04</v>
      </c>
      <c r="Z7" s="36">
        <v>10.45</v>
      </c>
      <c r="AA7" s="41">
        <v>44.68</v>
      </c>
      <c r="AB7" s="45">
        <v>95.16</v>
      </c>
      <c r="AC7" s="39">
        <v>401.65</v>
      </c>
      <c r="AD7" s="36">
        <v>160.80000000000001</v>
      </c>
      <c r="AE7" s="36">
        <v>21.23</v>
      </c>
      <c r="AF7" s="41">
        <v>32.520000000000003</v>
      </c>
      <c r="AG7" s="39">
        <v>189.1</v>
      </c>
      <c r="AI7" s="60" t="s">
        <v>323</v>
      </c>
      <c r="AJ7" s="58">
        <f t="shared" si="0"/>
        <v>257.06333333333333</v>
      </c>
      <c r="AK7" s="57">
        <f t="shared" si="1"/>
        <v>517.35</v>
      </c>
      <c r="AL7" s="47">
        <f t="shared" si="2"/>
        <v>150.58222222222221</v>
      </c>
      <c r="AM7" s="65"/>
      <c r="AN7" s="65"/>
      <c r="AO7" s="65"/>
    </row>
    <row r="8" spans="1:45" x14ac:dyDescent="0.25">
      <c r="A8">
        <v>1022</v>
      </c>
      <c r="B8" s="54" t="s">
        <v>324</v>
      </c>
      <c r="C8" s="54">
        <v>2023</v>
      </c>
      <c r="D8" s="27">
        <v>7552.29</v>
      </c>
      <c r="E8" s="43">
        <v>746.9</v>
      </c>
      <c r="F8" s="35">
        <v>449.25</v>
      </c>
      <c r="G8" s="41">
        <v>1999</v>
      </c>
      <c r="H8" s="36">
        <v>137.88</v>
      </c>
      <c r="I8" s="39">
        <v>181.02</v>
      </c>
      <c r="J8" s="45">
        <v>181.74</v>
      </c>
      <c r="K8" s="36">
        <v>158.12</v>
      </c>
      <c r="L8" s="36">
        <v>62.15</v>
      </c>
      <c r="M8" s="46">
        <v>161.33000000000001</v>
      </c>
      <c r="N8" s="36">
        <v>89.17</v>
      </c>
      <c r="O8" s="47">
        <v>62.86</v>
      </c>
      <c r="P8" s="33">
        <v>715</v>
      </c>
      <c r="Q8" s="47">
        <v>29.38</v>
      </c>
      <c r="R8" s="33">
        <v>113.62</v>
      </c>
      <c r="S8" s="47">
        <v>58.12</v>
      </c>
      <c r="T8" s="33">
        <v>12.87</v>
      </c>
      <c r="U8" s="33">
        <v>133.85</v>
      </c>
      <c r="V8" s="33">
        <v>66.37</v>
      </c>
      <c r="W8" s="33">
        <v>16.22</v>
      </c>
      <c r="X8" s="56">
        <v>24.05</v>
      </c>
      <c r="Y8" s="38">
        <v>24.05</v>
      </c>
      <c r="Z8" s="36">
        <v>10.46</v>
      </c>
      <c r="AA8" s="41">
        <v>44.73</v>
      </c>
      <c r="AB8" s="45">
        <v>94.86</v>
      </c>
      <c r="AC8" s="39">
        <v>406.45</v>
      </c>
      <c r="AD8" s="36">
        <v>161.65</v>
      </c>
      <c r="AE8" s="36">
        <v>21.22</v>
      </c>
      <c r="AF8" s="41">
        <v>32.450000000000003</v>
      </c>
      <c r="AG8" s="39">
        <v>190.05</v>
      </c>
      <c r="AI8" s="60" t="s">
        <v>324</v>
      </c>
      <c r="AJ8" s="58">
        <f t="shared" si="0"/>
        <v>259.17333333333335</v>
      </c>
      <c r="AK8" s="57">
        <f t="shared" si="1"/>
        <v>519.04499999999996</v>
      </c>
      <c r="AL8" s="47">
        <f t="shared" si="2"/>
        <v>151.02666666666667</v>
      </c>
      <c r="AM8" s="65"/>
      <c r="AN8" s="65"/>
      <c r="AO8" s="65"/>
    </row>
    <row r="9" spans="1:45" x14ac:dyDescent="0.25">
      <c r="A9">
        <v>1021</v>
      </c>
      <c r="B9" s="54" t="s">
        <v>325</v>
      </c>
      <c r="C9" s="54">
        <v>2023</v>
      </c>
      <c r="D9" s="27">
        <v>7553.08</v>
      </c>
      <c r="E9" s="43">
        <v>745.5</v>
      </c>
      <c r="F9" s="35">
        <v>450.75</v>
      </c>
      <c r="G9" s="41">
        <v>1996.6</v>
      </c>
      <c r="H9" s="36">
        <v>139.88</v>
      </c>
      <c r="I9" s="39">
        <v>180.44</v>
      </c>
      <c r="J9" s="45">
        <v>183.18</v>
      </c>
      <c r="K9" s="36">
        <v>160.19999999999999</v>
      </c>
      <c r="L9" s="36">
        <v>61.99</v>
      </c>
      <c r="M9" s="46">
        <v>160.47</v>
      </c>
      <c r="N9" s="36">
        <v>88.93</v>
      </c>
      <c r="O9" s="47">
        <v>62.29</v>
      </c>
      <c r="P9" s="33">
        <v>716</v>
      </c>
      <c r="Q9" s="47">
        <v>29.33</v>
      </c>
      <c r="R9" s="33">
        <v>113.3</v>
      </c>
      <c r="S9" s="47">
        <v>57.88</v>
      </c>
      <c r="T9" s="33">
        <v>12.78</v>
      </c>
      <c r="U9" s="33">
        <v>134.80000000000001</v>
      </c>
      <c r="V9" s="33">
        <v>65.62</v>
      </c>
      <c r="W9" s="33">
        <v>16.05</v>
      </c>
      <c r="X9" s="56">
        <v>23.97</v>
      </c>
      <c r="Y9" s="38">
        <v>23.97</v>
      </c>
      <c r="Z9" s="36">
        <v>10.38</v>
      </c>
      <c r="AA9" s="41">
        <v>44.39</v>
      </c>
      <c r="AB9" s="45">
        <v>94.5</v>
      </c>
      <c r="AC9" s="39">
        <v>405.95</v>
      </c>
      <c r="AD9" s="36">
        <v>162.1</v>
      </c>
      <c r="AE9" s="36">
        <v>21.29</v>
      </c>
      <c r="AF9" s="41">
        <v>32.159999999999997</v>
      </c>
      <c r="AG9" s="39">
        <v>191</v>
      </c>
      <c r="AI9" s="60" t="s">
        <v>325</v>
      </c>
      <c r="AJ9" s="58">
        <f t="shared" si="0"/>
        <v>259.13</v>
      </c>
      <c r="AK9" s="57">
        <f t="shared" si="1"/>
        <v>518.28750000000002</v>
      </c>
      <c r="AL9" s="47">
        <f t="shared" si="2"/>
        <v>150.79111111111112</v>
      </c>
      <c r="AM9" s="65"/>
      <c r="AN9" s="65"/>
      <c r="AO9" s="65"/>
    </row>
    <row r="10" spans="1:45" x14ac:dyDescent="0.25">
      <c r="A10">
        <v>1020</v>
      </c>
      <c r="B10" s="54" t="s">
        <v>326</v>
      </c>
      <c r="C10" s="54">
        <v>2023</v>
      </c>
      <c r="D10" s="27">
        <v>7548.18</v>
      </c>
      <c r="E10" s="43">
        <v>741.8</v>
      </c>
      <c r="F10" s="35">
        <v>447.45</v>
      </c>
      <c r="G10" s="41">
        <v>1996.8</v>
      </c>
      <c r="H10" s="36">
        <v>139.18</v>
      </c>
      <c r="I10" s="39">
        <v>181.02</v>
      </c>
      <c r="J10" s="45">
        <v>183.76</v>
      </c>
      <c r="K10" s="36">
        <v>160.76</v>
      </c>
      <c r="L10" s="36">
        <v>62.35</v>
      </c>
      <c r="M10" s="46">
        <v>159.97999999999999</v>
      </c>
      <c r="N10" s="36">
        <v>88.61</v>
      </c>
      <c r="O10" s="47">
        <v>62.39</v>
      </c>
      <c r="P10" s="33">
        <v>714.5</v>
      </c>
      <c r="Q10" s="47">
        <v>29.11</v>
      </c>
      <c r="R10" s="33">
        <v>112.96</v>
      </c>
      <c r="S10" s="47">
        <v>58.27</v>
      </c>
      <c r="T10" s="33">
        <v>12.83</v>
      </c>
      <c r="U10" s="33">
        <v>135.30000000000001</v>
      </c>
      <c r="V10" s="33">
        <v>65.02</v>
      </c>
      <c r="W10" s="33">
        <v>16.09</v>
      </c>
      <c r="X10" s="56">
        <v>24.19</v>
      </c>
      <c r="Y10" s="38">
        <v>24.19</v>
      </c>
      <c r="Z10" s="36">
        <v>10.45</v>
      </c>
      <c r="AA10" s="41">
        <v>44.19</v>
      </c>
      <c r="AB10" s="45">
        <v>96.18</v>
      </c>
      <c r="AC10" s="39">
        <v>407.35</v>
      </c>
      <c r="AD10" s="36">
        <v>162.05000000000001</v>
      </c>
      <c r="AE10" s="36">
        <v>21.5</v>
      </c>
      <c r="AF10" s="41">
        <v>32.17</v>
      </c>
      <c r="AG10" s="39">
        <v>192.45</v>
      </c>
      <c r="AI10" s="60" t="s">
        <v>326</v>
      </c>
      <c r="AJ10" s="58">
        <f t="shared" si="0"/>
        <v>260.27333333333331</v>
      </c>
      <c r="AK10" s="57">
        <f t="shared" si="1"/>
        <v>518.29</v>
      </c>
      <c r="AL10" s="47">
        <f t="shared" si="2"/>
        <v>150.6311111111111</v>
      </c>
      <c r="AM10" s="65"/>
      <c r="AN10" s="65"/>
      <c r="AO10" s="65"/>
    </row>
    <row r="11" spans="1:45" x14ac:dyDescent="0.25">
      <c r="A11">
        <v>1019</v>
      </c>
      <c r="B11" s="54" t="s">
        <v>327</v>
      </c>
      <c r="C11" s="54">
        <v>2023</v>
      </c>
      <c r="D11" s="27">
        <v>7587.68</v>
      </c>
      <c r="E11" s="43">
        <v>748.4</v>
      </c>
      <c r="F11" s="35">
        <v>446.55</v>
      </c>
      <c r="G11" s="41">
        <v>2023.5</v>
      </c>
      <c r="H11" s="36">
        <v>139.52000000000001</v>
      </c>
      <c r="I11" s="39">
        <v>181.14</v>
      </c>
      <c r="J11" s="45">
        <v>185.24</v>
      </c>
      <c r="K11" s="36">
        <v>160.16</v>
      </c>
      <c r="L11" s="36">
        <v>61.63</v>
      </c>
      <c r="M11" s="46">
        <v>159.97999999999999</v>
      </c>
      <c r="N11" s="36">
        <v>87.7</v>
      </c>
      <c r="O11" s="47">
        <v>63.09</v>
      </c>
      <c r="P11" s="33">
        <v>717.5</v>
      </c>
      <c r="Q11" s="47">
        <v>29.17</v>
      </c>
      <c r="R11" s="33">
        <v>115.58</v>
      </c>
      <c r="S11" s="47">
        <v>57.98</v>
      </c>
      <c r="T11" s="33">
        <v>12.93</v>
      </c>
      <c r="U11" s="33">
        <v>134.9</v>
      </c>
      <c r="V11" s="33">
        <v>66.61</v>
      </c>
      <c r="W11" s="33">
        <v>16.21</v>
      </c>
      <c r="X11" s="56">
        <v>24.43</v>
      </c>
      <c r="Y11" s="38">
        <v>24.43</v>
      </c>
      <c r="Z11" s="36">
        <v>10.56</v>
      </c>
      <c r="AA11" s="41">
        <v>44.29</v>
      </c>
      <c r="AB11" s="45">
        <v>96.9</v>
      </c>
      <c r="AC11" s="39">
        <v>417.85</v>
      </c>
      <c r="AD11" s="36">
        <v>163.05000000000001</v>
      </c>
      <c r="AE11" s="36">
        <v>21.53</v>
      </c>
      <c r="AF11" s="41">
        <v>32.26</v>
      </c>
      <c r="AG11" s="39">
        <v>195.9</v>
      </c>
      <c r="AI11" s="60" t="s">
        <v>327</v>
      </c>
      <c r="AJ11" s="58">
        <f t="shared" si="0"/>
        <v>264.96333333333331</v>
      </c>
      <c r="AK11" s="57">
        <f t="shared" si="1"/>
        <v>525.01250000000005</v>
      </c>
      <c r="AL11" s="47">
        <f t="shared" si="2"/>
        <v>151.6877777777778</v>
      </c>
      <c r="AM11" s="65"/>
      <c r="AN11" s="65"/>
      <c r="AO11" s="65"/>
    </row>
    <row r="12" spans="1:45" x14ac:dyDescent="0.25">
      <c r="A12">
        <v>1018</v>
      </c>
      <c r="B12" s="54" t="s">
        <v>328</v>
      </c>
      <c r="C12" s="54">
        <v>2023</v>
      </c>
      <c r="D12" s="27">
        <v>7547</v>
      </c>
      <c r="E12" s="43">
        <v>746.8</v>
      </c>
      <c r="F12" s="35">
        <v>443.55</v>
      </c>
      <c r="G12" s="41">
        <v>2017</v>
      </c>
      <c r="H12" s="36">
        <v>140.06</v>
      </c>
      <c r="I12" s="39">
        <v>179</v>
      </c>
      <c r="J12" s="45">
        <v>185.08</v>
      </c>
      <c r="K12" s="36">
        <v>160.78</v>
      </c>
      <c r="L12" s="36">
        <v>61.41</v>
      </c>
      <c r="M12" s="46">
        <v>159.18</v>
      </c>
      <c r="N12" s="36">
        <v>88.02</v>
      </c>
      <c r="O12" s="47">
        <v>62.88</v>
      </c>
      <c r="P12" s="33">
        <v>722</v>
      </c>
      <c r="Q12" s="47">
        <v>29.26</v>
      </c>
      <c r="R12" s="33">
        <v>116.02</v>
      </c>
      <c r="S12" s="47">
        <v>58.2</v>
      </c>
      <c r="T12" s="33">
        <v>12.9</v>
      </c>
      <c r="U12" s="33">
        <v>134.55000000000001</v>
      </c>
      <c r="V12" s="33">
        <v>66.099999999999994</v>
      </c>
      <c r="W12" s="33">
        <v>16.27</v>
      </c>
      <c r="X12" s="56">
        <v>24.49</v>
      </c>
      <c r="Y12" s="38">
        <v>24.49</v>
      </c>
      <c r="Z12" s="36">
        <v>10.67</v>
      </c>
      <c r="AA12" s="41">
        <v>43.82</v>
      </c>
      <c r="AB12" s="45">
        <v>96.5</v>
      </c>
      <c r="AC12" s="39">
        <v>427.05</v>
      </c>
      <c r="AD12" s="36">
        <v>162.65</v>
      </c>
      <c r="AE12" s="36">
        <v>21.25</v>
      </c>
      <c r="AF12" s="41">
        <v>32.04</v>
      </c>
      <c r="AG12" s="39">
        <v>193.15</v>
      </c>
      <c r="AI12" s="60" t="s">
        <v>328</v>
      </c>
      <c r="AJ12" s="58">
        <f t="shared" si="0"/>
        <v>266.39999999999998</v>
      </c>
      <c r="AK12" s="57">
        <f t="shared" si="1"/>
        <v>523.21500000000003</v>
      </c>
      <c r="AL12" s="47">
        <f t="shared" si="2"/>
        <v>151.37666666666667</v>
      </c>
      <c r="AM12" s="65"/>
      <c r="AN12" s="65"/>
      <c r="AO12" s="65"/>
    </row>
    <row r="13" spans="1:45" x14ac:dyDescent="0.25">
      <c r="A13">
        <v>1017</v>
      </c>
      <c r="B13" s="54" t="s">
        <v>329</v>
      </c>
      <c r="C13" s="54">
        <v>2023</v>
      </c>
      <c r="D13" s="27">
        <v>7529.11</v>
      </c>
      <c r="E13" s="43">
        <v>734.5</v>
      </c>
      <c r="F13" s="35">
        <v>445.45</v>
      </c>
      <c r="G13" s="41">
        <v>2027</v>
      </c>
      <c r="H13" s="36">
        <v>142.30000000000001</v>
      </c>
      <c r="I13" s="39">
        <v>176.56</v>
      </c>
      <c r="J13" s="45">
        <v>185.42</v>
      </c>
      <c r="K13" s="36">
        <v>165.72</v>
      </c>
      <c r="L13" s="36">
        <v>61.36</v>
      </c>
      <c r="M13" s="46">
        <v>162.76</v>
      </c>
      <c r="N13" s="36">
        <v>88.54</v>
      </c>
      <c r="O13" s="47">
        <v>60.31</v>
      </c>
      <c r="P13" s="33">
        <v>709</v>
      </c>
      <c r="Q13" s="47">
        <v>29.76</v>
      </c>
      <c r="R13" s="33">
        <v>114.78</v>
      </c>
      <c r="S13" s="47">
        <v>59.31</v>
      </c>
      <c r="T13" s="33">
        <v>12.6</v>
      </c>
      <c r="U13" s="33">
        <v>138.69999999999999</v>
      </c>
      <c r="V13" s="33">
        <v>62.57</v>
      </c>
      <c r="W13" s="33">
        <v>16.16</v>
      </c>
      <c r="X13" s="56">
        <v>23.66</v>
      </c>
      <c r="Y13" s="38">
        <v>23.66</v>
      </c>
      <c r="Z13" s="36">
        <v>10.8</v>
      </c>
      <c r="AA13" s="41">
        <v>44.42</v>
      </c>
      <c r="AB13" s="45">
        <v>94.46</v>
      </c>
      <c r="AC13" s="39">
        <v>409</v>
      </c>
      <c r="AD13" s="36">
        <v>155.69999999999999</v>
      </c>
      <c r="AE13" s="36">
        <v>20.91</v>
      </c>
      <c r="AF13" s="41">
        <v>31.72</v>
      </c>
      <c r="AG13" s="39">
        <v>191.9</v>
      </c>
      <c r="AI13" s="60" t="s">
        <v>329</v>
      </c>
      <c r="AJ13" s="58">
        <f t="shared" si="0"/>
        <v>259.15333333333331</v>
      </c>
      <c r="AK13" s="57">
        <f t="shared" si="1"/>
        <v>525.78499999999997</v>
      </c>
      <c r="AL13" s="47">
        <f t="shared" si="2"/>
        <v>150.01999999999998</v>
      </c>
      <c r="AM13" s="65"/>
      <c r="AN13" s="65"/>
      <c r="AO13" s="65"/>
    </row>
    <row r="14" spans="1:45" x14ac:dyDescent="0.25">
      <c r="A14">
        <v>1016</v>
      </c>
      <c r="B14" s="55">
        <v>45272</v>
      </c>
      <c r="C14" s="54">
        <v>2023</v>
      </c>
      <c r="D14" s="27">
        <v>7542.53</v>
      </c>
      <c r="E14" s="43">
        <v>733.6</v>
      </c>
      <c r="F14" s="35">
        <v>444.7</v>
      </c>
      <c r="G14" s="41">
        <v>2009.5</v>
      </c>
      <c r="H14" s="36">
        <v>142.68</v>
      </c>
      <c r="I14" s="39">
        <v>176.96</v>
      </c>
      <c r="J14" s="45">
        <v>183.56</v>
      </c>
      <c r="K14" s="36">
        <v>167.48</v>
      </c>
      <c r="L14" s="36">
        <v>61.31</v>
      </c>
      <c r="M14" s="46">
        <v>162.09</v>
      </c>
      <c r="N14" s="36">
        <v>87.87</v>
      </c>
      <c r="O14" s="47">
        <v>60.82</v>
      </c>
      <c r="P14" s="33">
        <v>707.5</v>
      </c>
      <c r="Q14" s="47">
        <v>30.07</v>
      </c>
      <c r="R14" s="33">
        <v>115.4</v>
      </c>
      <c r="S14" s="47">
        <v>59.55</v>
      </c>
      <c r="T14" s="33">
        <v>12.66</v>
      </c>
      <c r="U14" s="33">
        <v>137.44999999999999</v>
      </c>
      <c r="V14" s="33">
        <v>63.01</v>
      </c>
      <c r="W14" s="33">
        <v>15.99</v>
      </c>
      <c r="X14" s="56">
        <v>23.71</v>
      </c>
      <c r="Y14" s="38">
        <v>23.71</v>
      </c>
      <c r="Z14" s="36">
        <v>11.16</v>
      </c>
      <c r="AA14" s="41">
        <v>44.84</v>
      </c>
      <c r="AB14" s="45">
        <v>94.8</v>
      </c>
      <c r="AC14" s="39">
        <v>410.45</v>
      </c>
      <c r="AD14" s="36">
        <v>155.94999999999999</v>
      </c>
      <c r="AE14" s="36">
        <v>20.98</v>
      </c>
      <c r="AF14" s="41">
        <v>31.88</v>
      </c>
      <c r="AG14" s="39">
        <v>193.05</v>
      </c>
      <c r="AI14" s="61">
        <v>45272</v>
      </c>
      <c r="AJ14" s="58">
        <f t="shared" si="0"/>
        <v>260.15333333333336</v>
      </c>
      <c r="AK14" s="57">
        <f t="shared" si="1"/>
        <v>521.55500000000006</v>
      </c>
      <c r="AL14" s="47">
        <f t="shared" si="2"/>
        <v>149.79999999999998</v>
      </c>
      <c r="AM14" s="65"/>
      <c r="AN14" s="65"/>
      <c r="AO14" s="65"/>
    </row>
    <row r="15" spans="1:45" x14ac:dyDescent="0.25">
      <c r="A15">
        <v>1015</v>
      </c>
      <c r="B15" s="55">
        <v>45242</v>
      </c>
      <c r="C15" s="54">
        <v>2023</v>
      </c>
      <c r="D15" s="27">
        <v>7527.58</v>
      </c>
      <c r="E15" s="43">
        <v>740</v>
      </c>
      <c r="F15" s="35">
        <v>443.85</v>
      </c>
      <c r="G15" s="41">
        <v>1997.8</v>
      </c>
      <c r="H15" s="36">
        <v>142.30000000000001</v>
      </c>
      <c r="I15" s="39">
        <v>176.56</v>
      </c>
      <c r="J15" s="45">
        <v>183.22</v>
      </c>
      <c r="K15" s="36">
        <v>165.48</v>
      </c>
      <c r="L15" s="36">
        <v>61.97</v>
      </c>
      <c r="M15" s="46">
        <v>160.56</v>
      </c>
      <c r="N15" s="36">
        <v>87.8</v>
      </c>
      <c r="O15" s="47">
        <v>61.18</v>
      </c>
      <c r="P15" s="33">
        <v>710.5</v>
      </c>
      <c r="Q15" s="47">
        <v>30.06</v>
      </c>
      <c r="R15" s="33">
        <v>116.1</v>
      </c>
      <c r="S15" s="47">
        <v>59.48</v>
      </c>
      <c r="T15" s="33">
        <v>12.65</v>
      </c>
      <c r="U15" s="33">
        <v>137.4</v>
      </c>
      <c r="V15" s="33">
        <v>62.47</v>
      </c>
      <c r="W15" s="33">
        <v>16.13</v>
      </c>
      <c r="X15" s="56">
        <v>23.82</v>
      </c>
      <c r="Y15" s="38">
        <v>23.82</v>
      </c>
      <c r="Z15" s="36">
        <v>11.1</v>
      </c>
      <c r="AA15" s="41">
        <v>44.4</v>
      </c>
      <c r="AB15" s="45">
        <v>94.94</v>
      </c>
      <c r="AC15" s="39">
        <v>409.5</v>
      </c>
      <c r="AD15" s="36">
        <v>157.05000000000001</v>
      </c>
      <c r="AE15" s="36">
        <v>21.01</v>
      </c>
      <c r="AF15" s="41">
        <v>32.200000000000003</v>
      </c>
      <c r="AG15" s="39">
        <v>192.9</v>
      </c>
      <c r="AI15" s="61">
        <v>45242</v>
      </c>
      <c r="AJ15" s="58">
        <f t="shared" si="0"/>
        <v>259.65333333333331</v>
      </c>
      <c r="AK15" s="57">
        <f t="shared" si="1"/>
        <v>518.6</v>
      </c>
      <c r="AL15" s="47">
        <f t="shared" si="2"/>
        <v>150.36222222222221</v>
      </c>
      <c r="AM15" s="65"/>
      <c r="AN15" s="65"/>
      <c r="AO15" s="65"/>
    </row>
    <row r="16" spans="1:45" x14ac:dyDescent="0.25">
      <c r="A16">
        <v>1014</v>
      </c>
      <c r="B16" s="55">
        <v>45150</v>
      </c>
      <c r="C16" s="54">
        <v>2023</v>
      </c>
      <c r="D16" s="27">
        <v>7437.97</v>
      </c>
      <c r="E16" s="43">
        <v>739.1</v>
      </c>
      <c r="F16" s="35">
        <v>441.95</v>
      </c>
      <c r="G16" s="41">
        <v>1982.4</v>
      </c>
      <c r="H16" s="36">
        <v>141.82</v>
      </c>
      <c r="I16" s="39">
        <v>174.94</v>
      </c>
      <c r="J16" s="45">
        <v>182.7</v>
      </c>
      <c r="K16" s="36">
        <v>164.6</v>
      </c>
      <c r="L16" s="36">
        <v>61.9</v>
      </c>
      <c r="M16" s="46">
        <v>159.38</v>
      </c>
      <c r="N16" s="36">
        <v>86.13</v>
      </c>
      <c r="O16" s="47">
        <v>61.85</v>
      </c>
      <c r="P16" s="33">
        <v>710</v>
      </c>
      <c r="Q16" s="47">
        <v>30</v>
      </c>
      <c r="R16" s="33">
        <v>115.84</v>
      </c>
      <c r="S16" s="47">
        <v>59.22</v>
      </c>
      <c r="T16" s="33">
        <v>12.61</v>
      </c>
      <c r="U16" s="33">
        <v>138.94999999999999</v>
      </c>
      <c r="V16" s="33">
        <v>61.86</v>
      </c>
      <c r="W16" s="33">
        <v>16.23</v>
      </c>
      <c r="X16" s="56">
        <v>24.04</v>
      </c>
      <c r="Y16" s="38">
        <v>24.04</v>
      </c>
      <c r="Z16" s="36">
        <v>11.09</v>
      </c>
      <c r="AA16" s="41">
        <v>44.22</v>
      </c>
      <c r="AB16" s="45">
        <v>93.88</v>
      </c>
      <c r="AC16" s="39">
        <v>413.8</v>
      </c>
      <c r="AD16" s="36">
        <v>159.25</v>
      </c>
      <c r="AE16" s="36">
        <v>21.02</v>
      </c>
      <c r="AF16" s="41">
        <v>31.92</v>
      </c>
      <c r="AG16" s="39">
        <v>192.15</v>
      </c>
      <c r="AI16" s="61">
        <v>45150</v>
      </c>
      <c r="AJ16" s="58">
        <f t="shared" si="0"/>
        <v>260.29666666666668</v>
      </c>
      <c r="AK16" s="57">
        <f t="shared" si="1"/>
        <v>514.63499999999999</v>
      </c>
      <c r="AL16" s="47">
        <f t="shared" si="2"/>
        <v>150.01888888888891</v>
      </c>
      <c r="AM16" s="65"/>
      <c r="AN16" s="65"/>
      <c r="AO16" s="65"/>
    </row>
    <row r="17" spans="1:41" x14ac:dyDescent="0.25">
      <c r="A17">
        <v>1013</v>
      </c>
      <c r="B17" s="55">
        <v>45119</v>
      </c>
      <c r="C17" s="54">
        <v>2023</v>
      </c>
      <c r="D17" s="27">
        <v>7415.66</v>
      </c>
      <c r="E17" s="43">
        <v>715.6</v>
      </c>
      <c r="F17" s="35">
        <v>438.75</v>
      </c>
      <c r="G17" s="41">
        <v>1953.4</v>
      </c>
      <c r="H17" s="36">
        <v>138.36000000000001</v>
      </c>
      <c r="I17" s="39">
        <v>172.7</v>
      </c>
      <c r="J17" s="45">
        <v>181.06</v>
      </c>
      <c r="K17" s="36">
        <v>164.12</v>
      </c>
      <c r="L17" s="36">
        <v>60.67</v>
      </c>
      <c r="M17" s="46">
        <v>158.09</v>
      </c>
      <c r="N17" s="36">
        <v>85.1</v>
      </c>
      <c r="O17" s="47">
        <v>61.11</v>
      </c>
      <c r="P17" s="33">
        <v>687.5</v>
      </c>
      <c r="Q17" s="47">
        <v>29.9</v>
      </c>
      <c r="R17" s="33">
        <v>115.68</v>
      </c>
      <c r="S17" s="47">
        <v>59.14</v>
      </c>
      <c r="T17" s="33">
        <v>12.45</v>
      </c>
      <c r="U17" s="33">
        <v>135.5</v>
      </c>
      <c r="V17" s="33">
        <v>61.21</v>
      </c>
      <c r="W17" s="33">
        <v>16.170000000000002</v>
      </c>
      <c r="X17" s="56">
        <v>23.7</v>
      </c>
      <c r="Y17" s="38">
        <v>23.7</v>
      </c>
      <c r="Z17" s="36">
        <v>11.14</v>
      </c>
      <c r="AA17" s="41">
        <v>43.83</v>
      </c>
      <c r="AB17" s="45">
        <v>92</v>
      </c>
      <c r="AC17" s="39">
        <v>403.4</v>
      </c>
      <c r="AD17" s="36">
        <v>157.55000000000001</v>
      </c>
      <c r="AE17" s="36">
        <v>20.92</v>
      </c>
      <c r="AF17" s="41">
        <v>31.83</v>
      </c>
      <c r="AG17" s="39">
        <v>190.5</v>
      </c>
      <c r="AI17" s="61">
        <v>45119</v>
      </c>
      <c r="AJ17" s="58">
        <f t="shared" si="0"/>
        <v>255.5333333333333</v>
      </c>
      <c r="AK17" s="57">
        <f t="shared" si="1"/>
        <v>507.26499999999999</v>
      </c>
      <c r="AL17" s="47">
        <f t="shared" si="2"/>
        <v>146.73333333333332</v>
      </c>
      <c r="AM17" s="65"/>
      <c r="AN17" s="65"/>
      <c r="AO17" s="65"/>
    </row>
    <row r="18" spans="1:41" x14ac:dyDescent="0.25">
      <c r="A18">
        <v>1012</v>
      </c>
      <c r="B18" s="55">
        <v>45089</v>
      </c>
      <c r="C18" s="54">
        <v>2023</v>
      </c>
      <c r="D18" s="27">
        <v>7384.99</v>
      </c>
      <c r="E18" s="43">
        <v>718.6</v>
      </c>
      <c r="F18" s="35">
        <v>441.4</v>
      </c>
      <c r="G18" s="41">
        <v>1957.2</v>
      </c>
      <c r="H18" s="36">
        <v>138.30000000000001</v>
      </c>
      <c r="I18" s="39">
        <v>172.6</v>
      </c>
      <c r="J18" s="45">
        <v>180.46</v>
      </c>
      <c r="K18" s="36">
        <v>163.98</v>
      </c>
      <c r="L18" s="36">
        <v>60.65</v>
      </c>
      <c r="M18" s="46">
        <v>157.69</v>
      </c>
      <c r="N18" s="36">
        <v>86.13</v>
      </c>
      <c r="O18" s="47">
        <v>60.66</v>
      </c>
      <c r="P18" s="33">
        <v>690</v>
      </c>
      <c r="Q18" s="47">
        <v>29.67</v>
      </c>
      <c r="R18" s="33">
        <v>115.68</v>
      </c>
      <c r="S18" s="47">
        <v>58.72</v>
      </c>
      <c r="T18" s="33">
        <v>12.37</v>
      </c>
      <c r="U18" s="33">
        <v>136.19999999999999</v>
      </c>
      <c r="V18" s="33">
        <v>61.2</v>
      </c>
      <c r="W18" s="33">
        <v>16.09</v>
      </c>
      <c r="X18" s="56">
        <v>23.57</v>
      </c>
      <c r="Y18" s="38">
        <v>23.57</v>
      </c>
      <c r="Z18" s="36">
        <v>11.13</v>
      </c>
      <c r="AA18" s="41">
        <v>43.99</v>
      </c>
      <c r="AB18" s="45">
        <v>91.6</v>
      </c>
      <c r="AC18" s="39">
        <v>404.3</v>
      </c>
      <c r="AD18" s="36">
        <v>158.30000000000001</v>
      </c>
      <c r="AE18" s="36">
        <v>21.04</v>
      </c>
      <c r="AF18" s="41">
        <v>31.6</v>
      </c>
      <c r="AG18" s="39">
        <v>190.35</v>
      </c>
      <c r="AI18" s="61">
        <v>45089</v>
      </c>
      <c r="AJ18" s="58">
        <f t="shared" si="0"/>
        <v>255.75</v>
      </c>
      <c r="AK18" s="57">
        <f t="shared" si="1"/>
        <v>508.19749999999999</v>
      </c>
      <c r="AL18" s="47">
        <f t="shared" si="2"/>
        <v>146.77444444444444</v>
      </c>
      <c r="AM18" s="65"/>
      <c r="AN18" s="65"/>
      <c r="AO18" s="65"/>
    </row>
    <row r="19" spans="1:41" x14ac:dyDescent="0.25">
      <c r="A19">
        <v>1011</v>
      </c>
      <c r="B19" s="55">
        <v>45058</v>
      </c>
      <c r="C19" s="54">
        <v>2023</v>
      </c>
      <c r="D19" s="27">
        <v>7320.49</v>
      </c>
      <c r="E19" s="43">
        <v>713.2</v>
      </c>
      <c r="F19" s="35">
        <v>439.75</v>
      </c>
      <c r="G19" s="41">
        <v>1933.2</v>
      </c>
      <c r="H19" s="36">
        <v>136.56</v>
      </c>
      <c r="I19" s="39">
        <v>170.02</v>
      </c>
      <c r="J19" s="45">
        <v>179.66</v>
      </c>
      <c r="K19" s="36">
        <v>160.47999999999999</v>
      </c>
      <c r="L19" s="36">
        <v>61.37</v>
      </c>
      <c r="M19" s="46">
        <v>158.58000000000001</v>
      </c>
      <c r="N19" s="36">
        <v>86.4</v>
      </c>
      <c r="O19" s="47">
        <v>59.76</v>
      </c>
      <c r="P19" s="33">
        <v>684.5</v>
      </c>
      <c r="Q19" s="47">
        <v>29.27</v>
      </c>
      <c r="R19" s="33">
        <v>115.3</v>
      </c>
      <c r="S19" s="47">
        <v>58.62</v>
      </c>
      <c r="T19" s="33">
        <v>12.17</v>
      </c>
      <c r="U19" s="33">
        <v>135.4</v>
      </c>
      <c r="V19" s="33">
        <v>60.6</v>
      </c>
      <c r="W19" s="33">
        <v>15.99</v>
      </c>
      <c r="X19" s="56">
        <v>23.32</v>
      </c>
      <c r="Y19" s="38">
        <v>23.32</v>
      </c>
      <c r="Z19" s="36">
        <v>11.17</v>
      </c>
      <c r="AA19" s="41">
        <v>43.54</v>
      </c>
      <c r="AB19" s="45">
        <v>89.78</v>
      </c>
      <c r="AC19" s="39">
        <v>398.6</v>
      </c>
      <c r="AD19" s="36">
        <v>159.19999999999999</v>
      </c>
      <c r="AE19" s="36">
        <v>20.45</v>
      </c>
      <c r="AF19" s="41">
        <v>31.4</v>
      </c>
      <c r="AG19" s="39">
        <v>189.05</v>
      </c>
      <c r="AI19" s="61">
        <v>45058</v>
      </c>
      <c r="AJ19" s="58">
        <f t="shared" si="0"/>
        <v>252.5566666666667</v>
      </c>
      <c r="AK19" s="57">
        <f t="shared" si="1"/>
        <v>502.03500000000003</v>
      </c>
      <c r="AL19" s="47">
        <f t="shared" si="2"/>
        <v>145.79888888888888</v>
      </c>
      <c r="AM19" s="65"/>
      <c r="AN19" s="65"/>
      <c r="AO19" s="65"/>
    </row>
    <row r="20" spans="1:41" x14ac:dyDescent="0.25">
      <c r="A20">
        <v>1010</v>
      </c>
      <c r="B20" s="55">
        <v>45028</v>
      </c>
      <c r="C20" s="54">
        <v>2023</v>
      </c>
      <c r="D20" s="27">
        <v>7313.71</v>
      </c>
      <c r="E20" s="43">
        <v>698.7</v>
      </c>
      <c r="F20" s="35">
        <v>436.9</v>
      </c>
      <c r="G20" s="41">
        <v>1917.4</v>
      </c>
      <c r="H20" s="36">
        <v>137.02000000000001</v>
      </c>
      <c r="I20" s="39">
        <v>168.08</v>
      </c>
      <c r="J20" s="45">
        <v>178.06</v>
      </c>
      <c r="K20" s="36">
        <v>161.26</v>
      </c>
      <c r="L20" s="36">
        <v>61.39</v>
      </c>
      <c r="M20" s="46">
        <v>156.62</v>
      </c>
      <c r="N20" s="36">
        <v>86.59</v>
      </c>
      <c r="O20" s="47">
        <v>58.47</v>
      </c>
      <c r="P20" s="33">
        <v>672.5</v>
      </c>
      <c r="Q20" s="47">
        <v>29.05</v>
      </c>
      <c r="R20" s="33">
        <v>113.38</v>
      </c>
      <c r="S20" s="47">
        <v>58.79</v>
      </c>
      <c r="T20" s="33">
        <v>12.13</v>
      </c>
      <c r="U20" s="33">
        <v>136.6</v>
      </c>
      <c r="V20" s="33">
        <v>59.54</v>
      </c>
      <c r="W20" s="33">
        <v>16.05</v>
      </c>
      <c r="X20" s="56">
        <v>23.08</v>
      </c>
      <c r="Y20" s="38">
        <v>23.08</v>
      </c>
      <c r="Z20" s="36">
        <v>11.12</v>
      </c>
      <c r="AA20" s="41">
        <v>43.13</v>
      </c>
      <c r="AB20" s="45">
        <v>88.64</v>
      </c>
      <c r="AC20" s="39">
        <v>400.05</v>
      </c>
      <c r="AD20" s="36">
        <v>158.5</v>
      </c>
      <c r="AE20" s="36">
        <v>20.3</v>
      </c>
      <c r="AF20" s="41">
        <v>31.02</v>
      </c>
      <c r="AG20" s="39">
        <v>186.9</v>
      </c>
      <c r="AI20" s="61">
        <v>45028</v>
      </c>
      <c r="AJ20" s="58">
        <f t="shared" si="0"/>
        <v>251.67666666666665</v>
      </c>
      <c r="AK20" s="57">
        <f t="shared" si="1"/>
        <v>497.88750000000005</v>
      </c>
      <c r="AL20" s="47">
        <f t="shared" si="2"/>
        <v>143.49</v>
      </c>
      <c r="AM20" s="65"/>
      <c r="AN20" s="65"/>
      <c r="AO20" s="65"/>
    </row>
    <row r="21" spans="1:41" x14ac:dyDescent="0.25">
      <c r="A21">
        <v>1009</v>
      </c>
      <c r="B21" s="55">
        <v>44938</v>
      </c>
      <c r="C21" s="54">
        <v>2023</v>
      </c>
      <c r="D21" s="27">
        <v>7313.19</v>
      </c>
      <c r="E21" s="43">
        <v>699.2</v>
      </c>
      <c r="F21" s="35">
        <v>436.15</v>
      </c>
      <c r="G21" s="41">
        <v>1915.2</v>
      </c>
      <c r="H21" s="36">
        <v>138.08000000000001</v>
      </c>
      <c r="I21" s="39">
        <v>169.8</v>
      </c>
      <c r="J21" s="45">
        <v>178.12</v>
      </c>
      <c r="K21" s="36">
        <v>163.13999999999999</v>
      </c>
      <c r="L21" s="36">
        <v>62.36</v>
      </c>
      <c r="M21" s="46">
        <v>157.44999999999999</v>
      </c>
      <c r="N21" s="36">
        <v>85.78</v>
      </c>
      <c r="O21" s="47">
        <v>57.8</v>
      </c>
      <c r="P21" s="33">
        <v>676</v>
      </c>
      <c r="Q21" s="47">
        <v>28.9</v>
      </c>
      <c r="R21" s="33">
        <v>113.32</v>
      </c>
      <c r="S21" s="47">
        <v>58.59</v>
      </c>
      <c r="T21" s="33">
        <v>12.07</v>
      </c>
      <c r="U21" s="33">
        <v>139.15</v>
      </c>
      <c r="V21" s="33">
        <v>59.83</v>
      </c>
      <c r="W21" s="33">
        <v>16.05</v>
      </c>
      <c r="X21" s="56">
        <v>22.9</v>
      </c>
      <c r="Y21" s="38">
        <v>22.9</v>
      </c>
      <c r="Z21" s="36">
        <v>11.38</v>
      </c>
      <c r="AA21" s="41">
        <v>43.31</v>
      </c>
      <c r="AB21" s="45">
        <v>89.42</v>
      </c>
      <c r="AC21" s="39">
        <v>392.9</v>
      </c>
      <c r="AD21" s="36">
        <v>158.15</v>
      </c>
      <c r="AE21" s="36">
        <v>20.09</v>
      </c>
      <c r="AF21" s="41">
        <v>31.05</v>
      </c>
      <c r="AG21" s="39">
        <v>187</v>
      </c>
      <c r="AI21" s="61">
        <v>44938</v>
      </c>
      <c r="AJ21" s="58">
        <f t="shared" si="0"/>
        <v>249.9</v>
      </c>
      <c r="AK21" s="57">
        <f t="shared" si="1"/>
        <v>497.39</v>
      </c>
      <c r="AL21" s="47">
        <f t="shared" si="2"/>
        <v>143.59777777777779</v>
      </c>
      <c r="AM21" s="65"/>
      <c r="AN21" s="65"/>
      <c r="AO21" s="65"/>
    </row>
    <row r="22" spans="1:41" x14ac:dyDescent="0.25">
      <c r="A22">
        <v>1008</v>
      </c>
      <c r="B22" s="54" t="s">
        <v>330</v>
      </c>
      <c r="C22" s="54">
        <v>2023</v>
      </c>
      <c r="D22" s="27">
        <v>7255.04</v>
      </c>
      <c r="E22" s="43">
        <v>702.7</v>
      </c>
      <c r="F22" s="35">
        <v>431.05</v>
      </c>
      <c r="G22" s="41">
        <v>1904.2</v>
      </c>
      <c r="H22" s="36">
        <v>136.19999999999999</v>
      </c>
      <c r="I22" s="39">
        <v>168.62</v>
      </c>
      <c r="J22" s="45">
        <v>175.12</v>
      </c>
      <c r="K22" s="36">
        <v>161.02000000000001</v>
      </c>
      <c r="L22" s="36">
        <v>62.26</v>
      </c>
      <c r="M22" s="46">
        <v>158</v>
      </c>
      <c r="N22" s="36">
        <v>85.46</v>
      </c>
      <c r="O22" s="47">
        <v>57.77</v>
      </c>
      <c r="P22" s="33">
        <v>676.5</v>
      </c>
      <c r="Q22" s="47">
        <v>28.6</v>
      </c>
      <c r="R22" s="33">
        <v>112.3</v>
      </c>
      <c r="S22" s="47">
        <v>58.97</v>
      </c>
      <c r="T22" s="33">
        <v>12.02</v>
      </c>
      <c r="U22" s="33">
        <v>136.94999999999999</v>
      </c>
      <c r="V22" s="33">
        <v>59.81</v>
      </c>
      <c r="W22" s="33">
        <v>15.92</v>
      </c>
      <c r="X22" s="56">
        <v>23.08</v>
      </c>
      <c r="Y22" s="38">
        <v>23.08</v>
      </c>
      <c r="Z22" s="36">
        <v>11.3</v>
      </c>
      <c r="AA22" s="41">
        <v>42.97</v>
      </c>
      <c r="AB22" s="45">
        <v>88.42</v>
      </c>
      <c r="AC22" s="39">
        <v>393.7</v>
      </c>
      <c r="AD22" s="36">
        <v>158.55000000000001</v>
      </c>
      <c r="AE22" s="36">
        <v>19.91</v>
      </c>
      <c r="AF22" s="41">
        <v>30.81</v>
      </c>
      <c r="AG22" s="39">
        <v>188</v>
      </c>
      <c r="AI22" s="60" t="s">
        <v>330</v>
      </c>
      <c r="AJ22" s="58">
        <f t="shared" si="0"/>
        <v>250.10666666666665</v>
      </c>
      <c r="AK22" s="57">
        <f t="shared" si="1"/>
        <v>494.495</v>
      </c>
      <c r="AL22" s="47">
        <f t="shared" si="2"/>
        <v>143.62888888888889</v>
      </c>
      <c r="AM22" s="65"/>
      <c r="AN22" s="65"/>
      <c r="AO22" s="65"/>
    </row>
    <row r="23" spans="1:41" x14ac:dyDescent="0.25">
      <c r="A23">
        <v>1007</v>
      </c>
      <c r="B23" s="54" t="s">
        <v>331</v>
      </c>
      <c r="C23" s="54">
        <v>2023</v>
      </c>
      <c r="D23" s="27">
        <v>7241.41</v>
      </c>
      <c r="E23" s="43">
        <v>690.5</v>
      </c>
      <c r="F23" s="35">
        <v>431.85</v>
      </c>
      <c r="G23" s="41">
        <v>1897</v>
      </c>
      <c r="H23" s="36">
        <v>135.56</v>
      </c>
      <c r="I23" s="39">
        <v>167.2</v>
      </c>
      <c r="J23" s="45">
        <v>177.24</v>
      </c>
      <c r="K23" s="36">
        <v>160.13999999999999</v>
      </c>
      <c r="L23" s="36">
        <v>61.68</v>
      </c>
      <c r="M23" s="46">
        <v>157.96</v>
      </c>
      <c r="N23" s="36">
        <v>84.87</v>
      </c>
      <c r="O23" s="47">
        <v>56.92</v>
      </c>
      <c r="P23" s="33">
        <v>670</v>
      </c>
      <c r="Q23" s="47">
        <v>28.44</v>
      </c>
      <c r="R23" s="33">
        <v>112.12</v>
      </c>
      <c r="S23" s="47">
        <v>59.15</v>
      </c>
      <c r="T23" s="33">
        <v>11.8</v>
      </c>
      <c r="U23" s="33">
        <v>138.65</v>
      </c>
      <c r="V23" s="33">
        <v>59.42</v>
      </c>
      <c r="W23" s="33">
        <v>15.87</v>
      </c>
      <c r="X23" s="56">
        <v>22.74</v>
      </c>
      <c r="Y23" s="38">
        <v>22.74</v>
      </c>
      <c r="Z23" s="36">
        <v>11.26</v>
      </c>
      <c r="AA23" s="41">
        <v>43.13</v>
      </c>
      <c r="AB23" s="45">
        <v>88.16</v>
      </c>
      <c r="AC23" s="39">
        <v>391</v>
      </c>
      <c r="AD23" s="36">
        <v>155.75</v>
      </c>
      <c r="AE23" s="36">
        <v>19.7</v>
      </c>
      <c r="AF23" s="41">
        <v>30.84</v>
      </c>
      <c r="AG23" s="39">
        <v>188.55</v>
      </c>
      <c r="AI23" s="60" t="s">
        <v>331</v>
      </c>
      <c r="AJ23" s="58">
        <f t="shared" si="0"/>
        <v>248.91666666666666</v>
      </c>
      <c r="AK23" s="57">
        <f t="shared" si="1"/>
        <v>492.74250000000001</v>
      </c>
      <c r="AL23" s="47">
        <f t="shared" si="2"/>
        <v>142.34555555555556</v>
      </c>
      <c r="AM23" s="65"/>
      <c r="AN23" s="65"/>
      <c r="AO23" s="65"/>
    </row>
    <row r="24" spans="1:41" x14ac:dyDescent="0.25">
      <c r="A24">
        <v>1006</v>
      </c>
      <c r="B24" s="54" t="s">
        <v>332</v>
      </c>
      <c r="C24" s="54">
        <v>2023</v>
      </c>
      <c r="D24" s="27">
        <v>7213.74</v>
      </c>
      <c r="E24" s="43">
        <v>684.5</v>
      </c>
      <c r="F24" s="35">
        <v>430.7</v>
      </c>
      <c r="G24" s="41">
        <v>1911.8</v>
      </c>
      <c r="H24" s="36">
        <v>134.56</v>
      </c>
      <c r="I24" s="39">
        <v>166.04</v>
      </c>
      <c r="J24" s="45">
        <v>176.58</v>
      </c>
      <c r="K24" s="36">
        <v>161.19999999999999</v>
      </c>
      <c r="L24" s="36">
        <v>63.19</v>
      </c>
      <c r="M24" s="46">
        <v>158.51</v>
      </c>
      <c r="N24" s="36">
        <v>85.76</v>
      </c>
      <c r="O24" s="47">
        <v>56.48</v>
      </c>
      <c r="P24" s="33">
        <v>664.5</v>
      </c>
      <c r="Q24" s="47">
        <v>28.48</v>
      </c>
      <c r="R24" s="33">
        <v>111.12</v>
      </c>
      <c r="S24" s="47">
        <v>59.05</v>
      </c>
      <c r="T24" s="33">
        <v>11.75</v>
      </c>
      <c r="U24" s="33">
        <v>138.35</v>
      </c>
      <c r="V24" s="33">
        <v>58.51</v>
      </c>
      <c r="W24" s="33">
        <v>15.92</v>
      </c>
      <c r="X24" s="56">
        <v>22.52</v>
      </c>
      <c r="Y24" s="38">
        <v>22.52</v>
      </c>
      <c r="Z24" s="36">
        <v>11.3</v>
      </c>
      <c r="AA24" s="41">
        <v>42.82</v>
      </c>
      <c r="AB24" s="45">
        <v>88.76</v>
      </c>
      <c r="AC24" s="39">
        <v>394.05</v>
      </c>
      <c r="AD24" s="36">
        <v>158.05000000000001</v>
      </c>
      <c r="AE24" s="36">
        <v>18.72</v>
      </c>
      <c r="AF24" s="41">
        <v>30.11</v>
      </c>
      <c r="AG24" s="39">
        <v>182.6</v>
      </c>
      <c r="AI24" s="60" t="s">
        <v>332</v>
      </c>
      <c r="AJ24" s="58">
        <f t="shared" si="0"/>
        <v>247.56333333333336</v>
      </c>
      <c r="AK24" s="57">
        <f t="shared" si="1"/>
        <v>496.18249999999995</v>
      </c>
      <c r="AL24" s="47">
        <f t="shared" si="2"/>
        <v>141.65333333333334</v>
      </c>
      <c r="AM24" s="65"/>
      <c r="AN24" s="65"/>
      <c r="AO24" s="65"/>
    </row>
    <row r="25" spans="1:41" x14ac:dyDescent="0.25">
      <c r="A25">
        <v>1005</v>
      </c>
      <c r="B25" s="54" t="s">
        <v>333</v>
      </c>
      <c r="C25" s="54">
        <v>2023</v>
      </c>
      <c r="D25" s="27">
        <v>7265.49</v>
      </c>
      <c r="E25" s="43">
        <v>697.3</v>
      </c>
      <c r="F25" s="35">
        <v>432.95</v>
      </c>
      <c r="G25" s="41">
        <v>1951</v>
      </c>
      <c r="H25" s="36">
        <v>133.6</v>
      </c>
      <c r="I25" s="39">
        <v>165.7</v>
      </c>
      <c r="J25" s="45">
        <v>177</v>
      </c>
      <c r="K25" s="36">
        <v>159.78</v>
      </c>
      <c r="L25" s="36">
        <v>62.86</v>
      </c>
      <c r="M25" s="46">
        <v>157.97999999999999</v>
      </c>
      <c r="N25" s="36">
        <v>86.63</v>
      </c>
      <c r="O25" s="47">
        <v>56.42</v>
      </c>
      <c r="P25" s="33">
        <v>680</v>
      </c>
      <c r="Q25" s="47">
        <v>28.36</v>
      </c>
      <c r="R25" s="33">
        <v>110.54</v>
      </c>
      <c r="S25" s="47">
        <v>59.08</v>
      </c>
      <c r="T25" s="33">
        <v>11.73</v>
      </c>
      <c r="U25" s="33">
        <v>137.44999999999999</v>
      </c>
      <c r="V25" s="33">
        <v>58.02</v>
      </c>
      <c r="W25" s="33">
        <v>15.84</v>
      </c>
      <c r="X25" s="56">
        <v>22.49</v>
      </c>
      <c r="Y25" s="38">
        <v>22.49</v>
      </c>
      <c r="Z25" s="36">
        <v>11.24</v>
      </c>
      <c r="AA25" s="41">
        <v>42.64</v>
      </c>
      <c r="AB25" s="45">
        <v>88.74</v>
      </c>
      <c r="AC25" s="39">
        <v>404.5</v>
      </c>
      <c r="AD25" s="36">
        <v>162.35</v>
      </c>
      <c r="AE25" s="36">
        <v>18.73</v>
      </c>
      <c r="AF25" s="41">
        <v>29.81</v>
      </c>
      <c r="AG25" s="39">
        <v>181.2</v>
      </c>
      <c r="AI25" s="60" t="s">
        <v>333</v>
      </c>
      <c r="AJ25" s="58">
        <f t="shared" si="0"/>
        <v>250.4666666666667</v>
      </c>
      <c r="AK25" s="57">
        <f t="shared" si="1"/>
        <v>505.86250000000001</v>
      </c>
      <c r="AL25" s="47">
        <f t="shared" si="2"/>
        <v>143.04111111111109</v>
      </c>
      <c r="AM25" s="65"/>
      <c r="AN25" s="65"/>
      <c r="AO25" s="65"/>
    </row>
    <row r="26" spans="1:41" x14ac:dyDescent="0.25">
      <c r="A26">
        <v>1004</v>
      </c>
      <c r="B26" s="54" t="s">
        <v>334</v>
      </c>
      <c r="C26" s="54">
        <v>2023</v>
      </c>
      <c r="D26" s="27">
        <v>7268.58</v>
      </c>
      <c r="E26" s="43">
        <v>706.9</v>
      </c>
      <c r="F26" s="35">
        <v>431.45</v>
      </c>
      <c r="G26" s="41">
        <v>1951.2</v>
      </c>
      <c r="H26" s="36">
        <v>134.66</v>
      </c>
      <c r="I26" s="39">
        <v>166.28</v>
      </c>
      <c r="J26" s="45">
        <v>178.04</v>
      </c>
      <c r="K26" s="36">
        <v>161.02000000000001</v>
      </c>
      <c r="L26" s="36">
        <v>63.14</v>
      </c>
      <c r="M26" s="46">
        <v>157.87</v>
      </c>
      <c r="N26" s="36">
        <v>86.38</v>
      </c>
      <c r="O26" s="47">
        <v>57.03</v>
      </c>
      <c r="P26" s="33">
        <v>686</v>
      </c>
      <c r="Q26" s="47">
        <v>28.46</v>
      </c>
      <c r="R26" s="33">
        <v>110.48</v>
      </c>
      <c r="S26" s="47">
        <v>59.12</v>
      </c>
      <c r="T26" s="33">
        <v>11.75</v>
      </c>
      <c r="U26" s="33">
        <v>140.55000000000001</v>
      </c>
      <c r="V26" s="33">
        <v>58.23</v>
      </c>
      <c r="W26" s="33">
        <v>15.75</v>
      </c>
      <c r="X26" s="56">
        <v>22.69</v>
      </c>
      <c r="Y26" s="38">
        <v>22.69</v>
      </c>
      <c r="Z26" s="36">
        <v>11.17</v>
      </c>
      <c r="AA26" s="41">
        <v>42.63</v>
      </c>
      <c r="AB26" s="45">
        <v>88.92</v>
      </c>
      <c r="AC26" s="39">
        <v>406.45</v>
      </c>
      <c r="AD26" s="36">
        <v>163.95</v>
      </c>
      <c r="AE26" s="36">
        <v>18.79</v>
      </c>
      <c r="AF26" s="41">
        <v>29.9</v>
      </c>
      <c r="AG26" s="39">
        <v>182.05</v>
      </c>
      <c r="AI26" s="60" t="s">
        <v>334</v>
      </c>
      <c r="AJ26" s="58">
        <f t="shared" si="0"/>
        <v>251.59333333333333</v>
      </c>
      <c r="AK26" s="57">
        <f t="shared" si="1"/>
        <v>505.93250000000006</v>
      </c>
      <c r="AL26" s="47">
        <f t="shared" si="2"/>
        <v>144.33666666666667</v>
      </c>
      <c r="AM26" s="65"/>
      <c r="AN26" s="65"/>
      <c r="AO26" s="65"/>
    </row>
    <row r="27" spans="1:41" x14ac:dyDescent="0.25">
      <c r="A27">
        <v>1003</v>
      </c>
      <c r="B27" s="54" t="s">
        <v>335</v>
      </c>
      <c r="C27" s="54">
        <v>2023</v>
      </c>
      <c r="D27" s="27">
        <v>7263.67</v>
      </c>
      <c r="E27" s="43">
        <v>711.6</v>
      </c>
      <c r="F27" s="35">
        <v>429.25</v>
      </c>
      <c r="G27" s="41">
        <v>1959.8</v>
      </c>
      <c r="H27" s="36">
        <v>134.58000000000001</v>
      </c>
      <c r="I27" s="39">
        <v>164.7</v>
      </c>
      <c r="J27" s="45">
        <v>177.74</v>
      </c>
      <c r="K27" s="36">
        <v>160.9</v>
      </c>
      <c r="L27" s="36">
        <v>62.81</v>
      </c>
      <c r="M27" s="46">
        <v>157.22</v>
      </c>
      <c r="N27" s="36">
        <v>86.24</v>
      </c>
      <c r="O27" s="47">
        <v>56.9</v>
      </c>
      <c r="P27" s="33">
        <v>691</v>
      </c>
      <c r="Q27" s="47">
        <v>28.24</v>
      </c>
      <c r="R27" s="33">
        <v>109.98</v>
      </c>
      <c r="S27" s="47">
        <v>58.66</v>
      </c>
      <c r="T27" s="33">
        <v>11.7</v>
      </c>
      <c r="U27" s="33">
        <v>140.5</v>
      </c>
      <c r="V27" s="33">
        <v>57.86</v>
      </c>
      <c r="W27" s="33">
        <v>15.72</v>
      </c>
      <c r="X27" s="56">
        <v>22.58</v>
      </c>
      <c r="Y27" s="38">
        <v>22.58</v>
      </c>
      <c r="Z27" s="36">
        <v>11.12</v>
      </c>
      <c r="AA27" s="41">
        <v>42.84</v>
      </c>
      <c r="AB27" s="45">
        <v>88.08</v>
      </c>
      <c r="AC27" s="39">
        <v>405.95</v>
      </c>
      <c r="AD27" s="36">
        <v>167.3</v>
      </c>
      <c r="AE27" s="36">
        <v>18.670000000000002</v>
      </c>
      <c r="AF27" s="41">
        <v>29.85</v>
      </c>
      <c r="AG27" s="39">
        <v>182.55</v>
      </c>
      <c r="AI27" s="60" t="s">
        <v>335</v>
      </c>
      <c r="AJ27" s="58">
        <f t="shared" si="0"/>
        <v>251.06666666666669</v>
      </c>
      <c r="AK27" s="57">
        <f t="shared" si="1"/>
        <v>508.12249999999995</v>
      </c>
      <c r="AL27" s="47">
        <f t="shared" si="2"/>
        <v>144.55777777777777</v>
      </c>
      <c r="AM27" s="65"/>
      <c r="AN27" s="65"/>
      <c r="AO27" s="65"/>
    </row>
    <row r="28" spans="1:41" x14ac:dyDescent="0.25">
      <c r="A28">
        <v>1002</v>
      </c>
      <c r="B28" s="54" t="s">
        <v>336</v>
      </c>
      <c r="C28" s="54">
        <v>2023</v>
      </c>
      <c r="D28" s="27">
        <v>7243.83</v>
      </c>
      <c r="E28" s="43">
        <v>712.3</v>
      </c>
      <c r="F28" s="35">
        <v>429.65</v>
      </c>
      <c r="G28" s="41">
        <v>1974</v>
      </c>
      <c r="H28" s="36">
        <v>134</v>
      </c>
      <c r="I28" s="39">
        <v>165.24</v>
      </c>
      <c r="J28" s="45">
        <v>178.92</v>
      </c>
      <c r="K28" s="36">
        <v>160.9</v>
      </c>
      <c r="L28" s="36">
        <v>61.85</v>
      </c>
      <c r="M28" s="46">
        <v>157.13</v>
      </c>
      <c r="N28" s="36">
        <v>84.92</v>
      </c>
      <c r="O28" s="47">
        <v>56.58</v>
      </c>
      <c r="P28" s="33">
        <v>688.5</v>
      </c>
      <c r="Q28" s="47">
        <v>28.24</v>
      </c>
      <c r="R28" s="33">
        <v>109.72</v>
      </c>
      <c r="S28" s="47">
        <v>58.55</v>
      </c>
      <c r="T28" s="33">
        <v>11.73</v>
      </c>
      <c r="U28" s="33">
        <v>140.65</v>
      </c>
      <c r="V28" s="33">
        <v>58.25</v>
      </c>
      <c r="W28" s="33">
        <v>15.59</v>
      </c>
      <c r="X28" s="56">
        <v>22.42</v>
      </c>
      <c r="Y28" s="38">
        <v>22.42</v>
      </c>
      <c r="Z28" s="36">
        <v>11.08</v>
      </c>
      <c r="AA28" s="41">
        <v>42.78</v>
      </c>
      <c r="AB28" s="45">
        <v>88.14</v>
      </c>
      <c r="AC28" s="39">
        <v>403.8</v>
      </c>
      <c r="AD28" s="36">
        <v>168.3</v>
      </c>
      <c r="AE28" s="36">
        <v>18.559999999999999</v>
      </c>
      <c r="AF28" s="41">
        <v>29.82</v>
      </c>
      <c r="AG28" s="39">
        <v>183.2</v>
      </c>
      <c r="AI28" s="60" t="s">
        <v>336</v>
      </c>
      <c r="AJ28" s="58">
        <f t="shared" si="0"/>
        <v>250.74666666666667</v>
      </c>
      <c r="AK28" s="57">
        <f t="shared" si="1"/>
        <v>511.65</v>
      </c>
      <c r="AL28" s="47">
        <f t="shared" si="2"/>
        <v>144.69777777777779</v>
      </c>
      <c r="AM28" s="65"/>
      <c r="AN28" s="65"/>
      <c r="AO28" s="65"/>
    </row>
    <row r="29" spans="1:41" x14ac:dyDescent="0.25">
      <c r="A29">
        <v>1001</v>
      </c>
      <c r="B29" s="54" t="s">
        <v>337</v>
      </c>
      <c r="C29" s="54">
        <v>2023</v>
      </c>
      <c r="D29" s="27">
        <v>7214.39</v>
      </c>
      <c r="E29" s="43">
        <v>704.1</v>
      </c>
      <c r="F29" s="35">
        <v>425.65</v>
      </c>
      <c r="G29" s="41">
        <v>1950.2</v>
      </c>
      <c r="H29" s="36">
        <v>133.76</v>
      </c>
      <c r="I29" s="39">
        <v>163.88</v>
      </c>
      <c r="J29" s="45">
        <v>176.98</v>
      </c>
      <c r="K29" s="36">
        <v>160.96</v>
      </c>
      <c r="L29" s="36">
        <v>62.95</v>
      </c>
      <c r="M29" s="46">
        <v>155.97999999999999</v>
      </c>
      <c r="N29" s="36">
        <v>85.34</v>
      </c>
      <c r="O29" s="47">
        <v>56.46</v>
      </c>
      <c r="P29" s="33">
        <v>682.5</v>
      </c>
      <c r="Q29" s="47">
        <v>28.2</v>
      </c>
      <c r="R29" s="33">
        <v>109</v>
      </c>
      <c r="S29" s="47">
        <v>58.19</v>
      </c>
      <c r="T29" s="33">
        <v>11.75</v>
      </c>
      <c r="U29" s="33">
        <v>140.1</v>
      </c>
      <c r="V29" s="33">
        <v>57.82</v>
      </c>
      <c r="W29" s="33">
        <v>15.54</v>
      </c>
      <c r="X29" s="56">
        <v>22.41</v>
      </c>
      <c r="Y29" s="38">
        <v>22.41</v>
      </c>
      <c r="Z29" s="36">
        <v>11.04</v>
      </c>
      <c r="AA29" s="41">
        <v>42.46</v>
      </c>
      <c r="AB29" s="45">
        <v>87.58</v>
      </c>
      <c r="AC29" s="39">
        <v>399.45</v>
      </c>
      <c r="AD29" s="36">
        <v>165.95</v>
      </c>
      <c r="AE29" s="36">
        <v>18.53</v>
      </c>
      <c r="AF29" s="41">
        <v>29.48</v>
      </c>
      <c r="AG29" s="39">
        <v>177.75</v>
      </c>
      <c r="AI29" s="60" t="s">
        <v>337</v>
      </c>
      <c r="AJ29" s="58">
        <f t="shared" si="0"/>
        <v>247.02666666666664</v>
      </c>
      <c r="AK29" s="57">
        <f t="shared" si="1"/>
        <v>505.53500000000003</v>
      </c>
      <c r="AL29" s="47">
        <f t="shared" si="2"/>
        <v>143.32222222222222</v>
      </c>
      <c r="AM29" s="65"/>
      <c r="AN29" s="65"/>
      <c r="AO29" s="65"/>
    </row>
    <row r="30" spans="1:41" x14ac:dyDescent="0.25">
      <c r="A30">
        <v>1000</v>
      </c>
      <c r="B30" s="54" t="s">
        <v>338</v>
      </c>
      <c r="C30" s="54">
        <v>2023</v>
      </c>
      <c r="D30" s="27">
        <v>7236.02</v>
      </c>
      <c r="E30" s="43">
        <v>717.7</v>
      </c>
      <c r="F30" s="35">
        <v>421.75</v>
      </c>
      <c r="G30" s="41">
        <v>1941.6</v>
      </c>
      <c r="H30" s="36">
        <v>133.04</v>
      </c>
      <c r="I30" s="39">
        <v>163.30000000000001</v>
      </c>
      <c r="J30" s="45">
        <v>176.58</v>
      </c>
      <c r="K30" s="36">
        <v>160.69999999999999</v>
      </c>
      <c r="L30" s="36">
        <v>63</v>
      </c>
      <c r="M30" s="46">
        <v>154.96</v>
      </c>
      <c r="N30" s="36">
        <v>85.42</v>
      </c>
      <c r="O30" s="47">
        <v>56.8</v>
      </c>
      <c r="P30" s="33">
        <v>692</v>
      </c>
      <c r="Q30" s="47">
        <v>28.34</v>
      </c>
      <c r="R30" s="33">
        <v>108.96</v>
      </c>
      <c r="S30" s="47">
        <v>57.43</v>
      </c>
      <c r="T30" s="33">
        <v>11.8</v>
      </c>
      <c r="U30" s="33">
        <v>138.35</v>
      </c>
      <c r="V30" s="33">
        <v>57.8</v>
      </c>
      <c r="W30" s="33">
        <v>15.61</v>
      </c>
      <c r="X30" s="56">
        <v>22.62</v>
      </c>
      <c r="Y30" s="38">
        <v>22.62</v>
      </c>
      <c r="Z30" s="36">
        <v>11.03</v>
      </c>
      <c r="AA30" s="41">
        <v>42.55</v>
      </c>
      <c r="AB30" s="45">
        <v>87.32</v>
      </c>
      <c r="AC30" s="39">
        <v>403.2</v>
      </c>
      <c r="AD30" s="36">
        <v>165.65</v>
      </c>
      <c r="AE30" s="36">
        <v>18.89</v>
      </c>
      <c r="AF30" s="41">
        <v>29.73</v>
      </c>
      <c r="AG30" s="39">
        <v>179.3</v>
      </c>
      <c r="AI30" s="60" t="s">
        <v>338</v>
      </c>
      <c r="AJ30" s="58">
        <f t="shared" si="0"/>
        <v>248.6</v>
      </c>
      <c r="AK30" s="57">
        <f t="shared" si="1"/>
        <v>503.46999999999997</v>
      </c>
      <c r="AL30" s="47">
        <f t="shared" si="2"/>
        <v>144.63888888888889</v>
      </c>
      <c r="AM30" s="65"/>
      <c r="AN30" s="65"/>
      <c r="AO30" s="65"/>
    </row>
    <row r="31" spans="1:41" x14ac:dyDescent="0.25">
      <c r="A31">
        <v>999</v>
      </c>
      <c r="B31" s="54" t="s">
        <v>339</v>
      </c>
      <c r="C31" s="54">
        <v>2023</v>
      </c>
      <c r="D31" s="27">
        <v>7196.69</v>
      </c>
      <c r="E31" s="43">
        <v>711.6</v>
      </c>
      <c r="F31" s="35">
        <v>423.95</v>
      </c>
      <c r="G31" s="41">
        <v>1924.6</v>
      </c>
      <c r="H31" s="36">
        <v>132.26</v>
      </c>
      <c r="I31" s="39">
        <v>166.02</v>
      </c>
      <c r="J31" s="45">
        <v>179.38</v>
      </c>
      <c r="K31" s="36">
        <v>160.56</v>
      </c>
      <c r="L31" s="36">
        <v>61.81</v>
      </c>
      <c r="M31" s="46">
        <v>154.78</v>
      </c>
      <c r="N31" s="36">
        <v>85.89</v>
      </c>
      <c r="O31" s="47">
        <v>56.73</v>
      </c>
      <c r="P31" s="33">
        <v>687</v>
      </c>
      <c r="Q31" s="47">
        <v>28.39</v>
      </c>
      <c r="R31" s="33">
        <v>109.38</v>
      </c>
      <c r="S31" s="47">
        <v>57.54</v>
      </c>
      <c r="T31" s="33">
        <v>11.77</v>
      </c>
      <c r="U31" s="33">
        <v>138.15</v>
      </c>
      <c r="V31" s="33">
        <v>58.37</v>
      </c>
      <c r="W31" s="33">
        <v>15.6</v>
      </c>
      <c r="X31" s="56">
        <v>22.61</v>
      </c>
      <c r="Y31" s="38">
        <v>22.61</v>
      </c>
      <c r="Z31" s="36">
        <v>11.08</v>
      </c>
      <c r="AA31" s="41">
        <v>42.05</v>
      </c>
      <c r="AB31" s="45">
        <v>87.56</v>
      </c>
      <c r="AC31" s="39">
        <v>404.3</v>
      </c>
      <c r="AD31" s="36">
        <v>167.35</v>
      </c>
      <c r="AE31" s="36">
        <v>18.46</v>
      </c>
      <c r="AF31" s="41">
        <v>29.65</v>
      </c>
      <c r="AG31" s="39">
        <v>177.9</v>
      </c>
      <c r="AI31" s="60" t="s">
        <v>339</v>
      </c>
      <c r="AJ31" s="58">
        <f t="shared" si="0"/>
        <v>249.40666666666667</v>
      </c>
      <c r="AK31" s="57">
        <f t="shared" si="1"/>
        <v>499.07499999999999</v>
      </c>
      <c r="AL31" s="47">
        <f t="shared" si="2"/>
        <v>144.28777777777779</v>
      </c>
      <c r="AM31" s="65"/>
      <c r="AN31" s="65"/>
      <c r="AO31" s="65"/>
    </row>
    <row r="32" spans="1:41" x14ac:dyDescent="0.25">
      <c r="A32">
        <v>998</v>
      </c>
      <c r="B32" s="54" t="s">
        <v>340</v>
      </c>
      <c r="C32" s="54">
        <v>2023</v>
      </c>
      <c r="D32" s="27">
        <v>7168.4</v>
      </c>
      <c r="E32" s="43">
        <v>706.1</v>
      </c>
      <c r="F32" s="35">
        <v>421</v>
      </c>
      <c r="G32" s="41">
        <v>1923</v>
      </c>
      <c r="H32" s="36">
        <v>131.46</v>
      </c>
      <c r="I32" s="39">
        <v>164.06</v>
      </c>
      <c r="J32" s="45">
        <v>177.88</v>
      </c>
      <c r="K32" s="36">
        <v>159.02000000000001</v>
      </c>
      <c r="L32" s="36">
        <v>60.96</v>
      </c>
      <c r="M32" s="46">
        <v>153.55000000000001</v>
      </c>
      <c r="N32" s="36">
        <v>84.82</v>
      </c>
      <c r="O32" s="47">
        <v>56.09</v>
      </c>
      <c r="P32" s="33">
        <v>679</v>
      </c>
      <c r="Q32" s="47">
        <v>27.98</v>
      </c>
      <c r="R32" s="33">
        <v>108.36</v>
      </c>
      <c r="S32" s="47">
        <v>57.4</v>
      </c>
      <c r="T32" s="33">
        <v>11.66</v>
      </c>
      <c r="U32" s="33">
        <v>136.85</v>
      </c>
      <c r="V32" s="33">
        <v>57.35</v>
      </c>
      <c r="W32" s="33">
        <v>15.52</v>
      </c>
      <c r="X32" s="56">
        <v>22.28</v>
      </c>
      <c r="Y32" s="38">
        <v>22.28</v>
      </c>
      <c r="Z32" s="36">
        <v>10.99</v>
      </c>
      <c r="AA32" s="41">
        <v>41.66</v>
      </c>
      <c r="AB32" s="45">
        <v>86.9</v>
      </c>
      <c r="AC32" s="39">
        <v>399.1</v>
      </c>
      <c r="AD32" s="36">
        <v>166.55</v>
      </c>
      <c r="AE32" s="36">
        <v>18.5</v>
      </c>
      <c r="AF32" s="41">
        <v>29.25</v>
      </c>
      <c r="AG32" s="39">
        <v>177.75</v>
      </c>
      <c r="AI32" s="60" t="s">
        <v>340</v>
      </c>
      <c r="AJ32" s="58">
        <f t="shared" si="0"/>
        <v>246.97000000000003</v>
      </c>
      <c r="AK32" s="57">
        <f t="shared" si="1"/>
        <v>498.47750000000002</v>
      </c>
      <c r="AL32" s="47">
        <f t="shared" si="2"/>
        <v>143.13111111111112</v>
      </c>
      <c r="AM32" s="65"/>
      <c r="AN32" s="65"/>
      <c r="AO32" s="65"/>
    </row>
    <row r="33" spans="1:41" x14ac:dyDescent="0.25">
      <c r="A33">
        <v>997</v>
      </c>
      <c r="B33" s="54" t="s">
        <v>341</v>
      </c>
      <c r="C33" s="54">
        <v>2023</v>
      </c>
      <c r="D33" s="27">
        <v>7198.91</v>
      </c>
      <c r="E33" s="43">
        <v>719</v>
      </c>
      <c r="F33" s="35">
        <v>423.9</v>
      </c>
      <c r="G33" s="41">
        <v>1931</v>
      </c>
      <c r="H33" s="36">
        <v>131.19999999999999</v>
      </c>
      <c r="I33" s="39">
        <v>164.46</v>
      </c>
      <c r="J33" s="45">
        <v>178.18</v>
      </c>
      <c r="K33" s="36">
        <v>157.69999999999999</v>
      </c>
      <c r="L33" s="36">
        <v>62.61</v>
      </c>
      <c r="M33" s="46">
        <v>152.75</v>
      </c>
      <c r="N33" s="36">
        <v>83.65</v>
      </c>
      <c r="O33" s="47">
        <v>56.37</v>
      </c>
      <c r="P33" s="33">
        <v>696.5</v>
      </c>
      <c r="Q33" s="47">
        <v>27.87</v>
      </c>
      <c r="R33" s="33">
        <v>109.04</v>
      </c>
      <c r="S33" s="47">
        <v>57.53</v>
      </c>
      <c r="T33" s="33">
        <v>11.69</v>
      </c>
      <c r="U33" s="33">
        <v>137.19999999999999</v>
      </c>
      <c r="V33" s="33">
        <v>57.73</v>
      </c>
      <c r="W33" s="33">
        <v>15.32</v>
      </c>
      <c r="X33" s="56">
        <v>22.25</v>
      </c>
      <c r="Y33" s="38">
        <v>22.25</v>
      </c>
      <c r="Z33" s="36">
        <v>10.91</v>
      </c>
      <c r="AA33" s="41">
        <v>41.94</v>
      </c>
      <c r="AB33" s="45">
        <v>86.54</v>
      </c>
      <c r="AC33" s="39">
        <v>410.15</v>
      </c>
      <c r="AD33" s="36">
        <v>168.35</v>
      </c>
      <c r="AE33" s="36">
        <v>18.88</v>
      </c>
      <c r="AF33" s="41">
        <v>29.57</v>
      </c>
      <c r="AG33" s="39">
        <v>175</v>
      </c>
      <c r="AI33" s="60" t="s">
        <v>341</v>
      </c>
      <c r="AJ33" s="58">
        <f t="shared" si="0"/>
        <v>249.87</v>
      </c>
      <c r="AK33" s="57">
        <f t="shared" si="1"/>
        <v>500.6275</v>
      </c>
      <c r="AL33" s="47">
        <f t="shared" si="2"/>
        <v>144.4988888888889</v>
      </c>
      <c r="AM33" s="65"/>
      <c r="AN33" s="65"/>
      <c r="AO33" s="65"/>
    </row>
    <row r="34" spans="1:41" x14ac:dyDescent="0.25">
      <c r="A34">
        <v>996</v>
      </c>
      <c r="B34" s="54" t="s">
        <v>342</v>
      </c>
      <c r="C34" s="54">
        <v>2023</v>
      </c>
      <c r="D34" s="27">
        <v>7083.23</v>
      </c>
      <c r="E34" s="43">
        <v>706.9</v>
      </c>
      <c r="F34" s="35">
        <v>424.6</v>
      </c>
      <c r="G34" s="41">
        <v>1910.4</v>
      </c>
      <c r="H34" s="36">
        <v>131.63999999999999</v>
      </c>
      <c r="I34" s="39">
        <v>163.98</v>
      </c>
      <c r="J34" s="45">
        <v>179.98</v>
      </c>
      <c r="K34" s="36">
        <v>157.13999999999999</v>
      </c>
      <c r="L34" s="36">
        <v>62.54</v>
      </c>
      <c r="M34" s="46">
        <v>153.63999999999999</v>
      </c>
      <c r="N34" s="36">
        <v>84.59</v>
      </c>
      <c r="O34" s="47">
        <v>56.01</v>
      </c>
      <c r="P34" s="33">
        <v>690</v>
      </c>
      <c r="Q34" s="47">
        <v>28.12</v>
      </c>
      <c r="R34" s="33">
        <v>107.62</v>
      </c>
      <c r="S34" s="47">
        <v>58.12</v>
      </c>
      <c r="T34" s="33">
        <v>11.79</v>
      </c>
      <c r="U34" s="33">
        <v>138.05000000000001</v>
      </c>
      <c r="V34" s="33">
        <v>56.25</v>
      </c>
      <c r="W34" s="33">
        <v>15.35</v>
      </c>
      <c r="X34" s="56">
        <v>22.03</v>
      </c>
      <c r="Y34" s="38">
        <v>22.03</v>
      </c>
      <c r="Z34" s="36">
        <v>10.95</v>
      </c>
      <c r="AA34" s="41">
        <v>41.66</v>
      </c>
      <c r="AB34" s="45">
        <v>85.82</v>
      </c>
      <c r="AC34" s="39">
        <v>408.1</v>
      </c>
      <c r="AD34" s="36">
        <v>169.55</v>
      </c>
      <c r="AE34" s="36">
        <v>18.68</v>
      </c>
      <c r="AF34" s="41">
        <v>29.39</v>
      </c>
      <c r="AG34" s="39">
        <v>172.3</v>
      </c>
      <c r="AI34" s="60" t="s">
        <v>342</v>
      </c>
      <c r="AJ34" s="58">
        <f t="shared" si="0"/>
        <v>248.12666666666669</v>
      </c>
      <c r="AK34" s="57">
        <f t="shared" si="1"/>
        <v>495.36250000000007</v>
      </c>
      <c r="AL34" s="47">
        <f t="shared" si="2"/>
        <v>143.40222222222221</v>
      </c>
      <c r="AM34" s="65"/>
      <c r="AN34" s="65"/>
      <c r="AO34" s="65"/>
    </row>
    <row r="35" spans="1:41" x14ac:dyDescent="0.25">
      <c r="A35">
        <v>995</v>
      </c>
      <c r="B35" s="54" t="s">
        <v>343</v>
      </c>
      <c r="C35" s="54">
        <v>2023</v>
      </c>
      <c r="D35" s="27">
        <v>7056.09</v>
      </c>
      <c r="E35" s="43">
        <v>688.5</v>
      </c>
      <c r="F35" s="35">
        <v>414.65</v>
      </c>
      <c r="G35" s="41">
        <v>1858</v>
      </c>
      <c r="H35" s="36">
        <v>130.24</v>
      </c>
      <c r="I35" s="39">
        <v>160.74</v>
      </c>
      <c r="J35" s="45">
        <v>176.76</v>
      </c>
      <c r="K35" s="36">
        <v>155.1</v>
      </c>
      <c r="L35" s="36">
        <v>62.79</v>
      </c>
      <c r="M35" s="46">
        <v>152.41999999999999</v>
      </c>
      <c r="N35" s="36">
        <v>85.29</v>
      </c>
      <c r="O35" s="47">
        <v>55.79</v>
      </c>
      <c r="P35" s="33">
        <v>669.5</v>
      </c>
      <c r="Q35" s="47">
        <v>28.05</v>
      </c>
      <c r="R35" s="33">
        <v>107.1</v>
      </c>
      <c r="S35" s="47">
        <v>58.03</v>
      </c>
      <c r="T35" s="33">
        <v>11.74</v>
      </c>
      <c r="U35" s="33">
        <v>141.1</v>
      </c>
      <c r="V35" s="33">
        <v>54.47</v>
      </c>
      <c r="W35" s="33">
        <v>15.32</v>
      </c>
      <c r="X35" s="56">
        <v>21.66</v>
      </c>
      <c r="Y35" s="38">
        <v>21.66</v>
      </c>
      <c r="Z35" s="36">
        <v>11.09</v>
      </c>
      <c r="AA35" s="41">
        <v>40.69</v>
      </c>
      <c r="AB35" s="45">
        <v>83.48</v>
      </c>
      <c r="AC35" s="39">
        <v>393.75</v>
      </c>
      <c r="AD35" s="36">
        <v>164.4</v>
      </c>
      <c r="AE35" s="36">
        <v>18.32</v>
      </c>
      <c r="AF35" s="41">
        <v>28.69</v>
      </c>
      <c r="AG35" s="39">
        <v>172.45</v>
      </c>
      <c r="AI35" s="60" t="s">
        <v>343</v>
      </c>
      <c r="AJ35" s="58">
        <f t="shared" si="0"/>
        <v>242.31333333333336</v>
      </c>
      <c r="AK35" s="57">
        <f t="shared" si="1"/>
        <v>481.84500000000003</v>
      </c>
      <c r="AL35" s="47">
        <f t="shared" si="2"/>
        <v>140.52111111111111</v>
      </c>
      <c r="AM35" s="65"/>
      <c r="AN35" s="65"/>
      <c r="AO35" s="65"/>
    </row>
    <row r="36" spans="1:41" x14ac:dyDescent="0.25">
      <c r="A36">
        <v>994</v>
      </c>
      <c r="B36" s="55">
        <v>45210</v>
      </c>
      <c r="C36" s="54">
        <v>2023</v>
      </c>
      <c r="D36" s="27">
        <v>7006.09</v>
      </c>
      <c r="E36" s="43">
        <v>687.1</v>
      </c>
      <c r="F36" s="35">
        <v>414.25</v>
      </c>
      <c r="G36" s="41">
        <v>1845.4</v>
      </c>
      <c r="H36" s="36">
        <v>128.47999999999999</v>
      </c>
      <c r="I36" s="39">
        <v>160.80000000000001</v>
      </c>
      <c r="J36" s="45">
        <v>174.9</v>
      </c>
      <c r="K36" s="36">
        <v>153.08000000000001</v>
      </c>
      <c r="L36" s="36">
        <v>62.04</v>
      </c>
      <c r="M36" s="46">
        <v>151.44999999999999</v>
      </c>
      <c r="N36" s="36">
        <v>85.14</v>
      </c>
      <c r="O36" s="47">
        <v>55.61</v>
      </c>
      <c r="P36" s="33">
        <v>670</v>
      </c>
      <c r="Q36" s="47">
        <v>27.73</v>
      </c>
      <c r="R36" s="33">
        <v>106.56</v>
      </c>
      <c r="S36" s="47">
        <v>57.37</v>
      </c>
      <c r="T36" s="33">
        <v>11.71</v>
      </c>
      <c r="U36" s="33">
        <v>138.6</v>
      </c>
      <c r="V36" s="33">
        <v>54.23</v>
      </c>
      <c r="W36" s="33">
        <v>15.3</v>
      </c>
      <c r="X36" s="56">
        <v>21.26</v>
      </c>
      <c r="Y36" s="38">
        <v>21.26</v>
      </c>
      <c r="Z36" s="36">
        <v>11.05</v>
      </c>
      <c r="AA36" s="41">
        <v>40.49</v>
      </c>
      <c r="AB36" s="45">
        <v>83.6</v>
      </c>
      <c r="AC36" s="39">
        <v>393.1</v>
      </c>
      <c r="AD36" s="36">
        <v>164.3</v>
      </c>
      <c r="AE36" s="36">
        <v>17.989999999999998</v>
      </c>
      <c r="AF36" s="41">
        <v>28.48</v>
      </c>
      <c r="AG36" s="39">
        <v>171.85</v>
      </c>
      <c r="AI36" s="61">
        <v>45210</v>
      </c>
      <c r="AJ36" s="58">
        <f t="shared" si="0"/>
        <v>241.91666666666671</v>
      </c>
      <c r="AK36" s="57">
        <f t="shared" si="1"/>
        <v>478.59250000000003</v>
      </c>
      <c r="AL36" s="47">
        <f t="shared" si="2"/>
        <v>139.89111111111112</v>
      </c>
      <c r="AM36" s="65"/>
      <c r="AN36" s="65"/>
      <c r="AO36" s="65"/>
    </row>
    <row r="37" spans="1:41" x14ac:dyDescent="0.25">
      <c r="A37">
        <v>993</v>
      </c>
      <c r="B37" s="55">
        <v>45180</v>
      </c>
      <c r="C37" s="54">
        <v>2023</v>
      </c>
      <c r="D37" s="27">
        <v>7025.61</v>
      </c>
      <c r="E37" s="43">
        <v>714.4</v>
      </c>
      <c r="F37" s="35">
        <v>419</v>
      </c>
      <c r="G37" s="41">
        <v>1874.6</v>
      </c>
      <c r="H37" s="36">
        <v>127.86</v>
      </c>
      <c r="I37" s="39">
        <v>163.36000000000001</v>
      </c>
      <c r="J37" s="45">
        <v>175.44</v>
      </c>
      <c r="K37" s="36">
        <v>153.5</v>
      </c>
      <c r="L37" s="36">
        <v>61.36</v>
      </c>
      <c r="M37" s="46">
        <v>151.02000000000001</v>
      </c>
      <c r="N37" s="36">
        <v>86.08</v>
      </c>
      <c r="O37" s="47">
        <v>56.09</v>
      </c>
      <c r="P37" s="33">
        <v>692.5</v>
      </c>
      <c r="Q37" s="47">
        <v>27.68</v>
      </c>
      <c r="R37" s="33">
        <v>106.56</v>
      </c>
      <c r="S37" s="47">
        <v>57.38</v>
      </c>
      <c r="T37" s="33">
        <v>11.72</v>
      </c>
      <c r="U37" s="33">
        <v>137.1</v>
      </c>
      <c r="V37" s="33">
        <v>54.49</v>
      </c>
      <c r="W37" s="33">
        <v>15.31</v>
      </c>
      <c r="X37" s="56">
        <v>21.39</v>
      </c>
      <c r="Y37" s="38">
        <v>21.39</v>
      </c>
      <c r="Z37" s="36">
        <v>11.03</v>
      </c>
      <c r="AA37" s="41">
        <v>40.68</v>
      </c>
      <c r="AB37" s="45">
        <v>84.8</v>
      </c>
      <c r="AC37" s="39">
        <v>406.65</v>
      </c>
      <c r="AD37" s="36">
        <v>174.35</v>
      </c>
      <c r="AE37" s="36">
        <v>18.14</v>
      </c>
      <c r="AF37" s="41">
        <v>28.57</v>
      </c>
      <c r="AG37" s="39">
        <v>173.25</v>
      </c>
      <c r="AI37" s="61">
        <v>45180</v>
      </c>
      <c r="AJ37" s="58">
        <f t="shared" si="0"/>
        <v>247.75333333333333</v>
      </c>
      <c r="AK37" s="57">
        <f t="shared" si="1"/>
        <v>485.96249999999998</v>
      </c>
      <c r="AL37" s="47">
        <f t="shared" si="2"/>
        <v>143.13333333333333</v>
      </c>
      <c r="AM37" s="65"/>
      <c r="AN37" s="65"/>
      <c r="AO37" s="65"/>
    </row>
    <row r="38" spans="1:41" x14ac:dyDescent="0.25">
      <c r="A38">
        <v>992</v>
      </c>
      <c r="B38" s="55">
        <v>45149</v>
      </c>
      <c r="C38" s="54">
        <v>2023</v>
      </c>
      <c r="D38" s="27">
        <v>6950.95</v>
      </c>
      <c r="E38" s="43">
        <v>703.5</v>
      </c>
      <c r="F38" s="35">
        <v>415.45</v>
      </c>
      <c r="G38" s="41">
        <v>1851</v>
      </c>
      <c r="H38" s="36">
        <v>130.38</v>
      </c>
      <c r="I38" s="39">
        <v>150.9</v>
      </c>
      <c r="J38" s="45">
        <v>174</v>
      </c>
      <c r="K38" s="36">
        <v>152.38</v>
      </c>
      <c r="L38" s="36">
        <v>60.78</v>
      </c>
      <c r="M38" s="46">
        <v>148.56</v>
      </c>
      <c r="N38" s="36">
        <v>86.13</v>
      </c>
      <c r="O38" s="47">
        <v>56.1</v>
      </c>
      <c r="P38" s="33">
        <v>687.5</v>
      </c>
      <c r="Q38" s="47">
        <v>27.72</v>
      </c>
      <c r="R38" s="33">
        <v>105.66</v>
      </c>
      <c r="S38" s="47">
        <v>56.91</v>
      </c>
      <c r="T38" s="33">
        <v>11.72</v>
      </c>
      <c r="U38" s="33">
        <v>137.4</v>
      </c>
      <c r="V38" s="33">
        <v>53.13</v>
      </c>
      <c r="W38" s="33">
        <v>15.14</v>
      </c>
      <c r="X38" s="56">
        <v>21.42</v>
      </c>
      <c r="Y38" s="38">
        <v>21.42</v>
      </c>
      <c r="Z38" s="36">
        <v>10.97</v>
      </c>
      <c r="AA38" s="41">
        <v>40.049999999999997</v>
      </c>
      <c r="AB38" s="45">
        <v>82.24</v>
      </c>
      <c r="AC38" s="39">
        <v>403.25</v>
      </c>
      <c r="AD38" s="36">
        <v>172.2</v>
      </c>
      <c r="AE38" s="36">
        <v>18.32</v>
      </c>
      <c r="AF38" s="41">
        <v>28.34</v>
      </c>
      <c r="AG38" s="39">
        <v>171.6</v>
      </c>
      <c r="AI38" s="61">
        <v>45149</v>
      </c>
      <c r="AJ38" s="58">
        <f t="shared" si="0"/>
        <v>241.91666666666666</v>
      </c>
      <c r="AK38" s="57">
        <f t="shared" si="1"/>
        <v>479.84749999999997</v>
      </c>
      <c r="AL38" s="47">
        <f t="shared" si="2"/>
        <v>141.16111111111113</v>
      </c>
      <c r="AM38" s="65"/>
      <c r="AN38" s="65"/>
      <c r="AO38" s="65"/>
    </row>
    <row r="39" spans="1:41" x14ac:dyDescent="0.25">
      <c r="A39">
        <v>991</v>
      </c>
      <c r="B39" s="55">
        <v>45118</v>
      </c>
      <c r="C39" s="54">
        <v>2023</v>
      </c>
      <c r="D39" s="27">
        <v>6963.88</v>
      </c>
      <c r="E39" s="43">
        <v>697.5</v>
      </c>
      <c r="F39" s="35">
        <v>405.45</v>
      </c>
      <c r="G39" s="41">
        <v>1814.6</v>
      </c>
      <c r="H39" s="36">
        <v>129.19999999999999</v>
      </c>
      <c r="I39" s="39">
        <v>149.41999999999999</v>
      </c>
      <c r="J39" s="45">
        <v>172.9</v>
      </c>
      <c r="K39" s="36">
        <v>150.19999999999999</v>
      </c>
      <c r="L39" s="36">
        <v>61.24</v>
      </c>
      <c r="M39" s="46">
        <v>147.82</v>
      </c>
      <c r="N39" s="36">
        <v>84.42</v>
      </c>
      <c r="O39" s="47">
        <v>55.95</v>
      </c>
      <c r="P39" s="33">
        <v>678.5</v>
      </c>
      <c r="Q39" s="47">
        <v>27.43</v>
      </c>
      <c r="R39" s="33">
        <v>105.2</v>
      </c>
      <c r="S39" s="47">
        <v>56.85</v>
      </c>
      <c r="T39" s="33">
        <v>11.59</v>
      </c>
      <c r="U39" s="33">
        <v>136</v>
      </c>
      <c r="V39" s="33">
        <v>53.04</v>
      </c>
      <c r="W39" s="33">
        <v>15.3</v>
      </c>
      <c r="X39" s="56">
        <v>21.48</v>
      </c>
      <c r="Y39" s="38">
        <v>21.48</v>
      </c>
      <c r="Z39" s="36">
        <v>10.97</v>
      </c>
      <c r="AA39" s="41">
        <v>39.99</v>
      </c>
      <c r="AB39" s="45">
        <v>83.34</v>
      </c>
      <c r="AC39" s="39">
        <v>400.05</v>
      </c>
      <c r="AD39" s="36">
        <v>171.1</v>
      </c>
      <c r="AE39" s="36">
        <v>18.09</v>
      </c>
      <c r="AF39" s="41">
        <v>27.95</v>
      </c>
      <c r="AG39" s="39">
        <v>173</v>
      </c>
      <c r="AI39" s="61">
        <v>45118</v>
      </c>
      <c r="AJ39" s="58">
        <f t="shared" si="0"/>
        <v>240.82333333333335</v>
      </c>
      <c r="AK39" s="57">
        <f t="shared" si="1"/>
        <v>470.63499999999999</v>
      </c>
      <c r="AL39" s="47">
        <f t="shared" si="2"/>
        <v>140.36333333333334</v>
      </c>
      <c r="AM39" s="65"/>
      <c r="AN39" s="65"/>
      <c r="AO39" s="65"/>
    </row>
    <row r="40" spans="1:41" x14ac:dyDescent="0.25">
      <c r="A40">
        <v>990</v>
      </c>
      <c r="B40" s="55">
        <v>45088</v>
      </c>
      <c r="C40" s="54">
        <v>2023</v>
      </c>
      <c r="D40" s="27">
        <v>7006.53</v>
      </c>
      <c r="E40" s="43">
        <v>697.2</v>
      </c>
      <c r="F40" s="35">
        <v>403.15</v>
      </c>
      <c r="G40" s="41">
        <v>1812.4</v>
      </c>
      <c r="H40" s="36">
        <v>128.41999999999999</v>
      </c>
      <c r="I40" s="39">
        <v>149.24</v>
      </c>
      <c r="J40" s="45">
        <v>172.66</v>
      </c>
      <c r="K40" s="36">
        <v>150</v>
      </c>
      <c r="L40" s="36">
        <v>62.66</v>
      </c>
      <c r="M40" s="46">
        <v>148.58000000000001</v>
      </c>
      <c r="N40" s="36">
        <v>84.94</v>
      </c>
      <c r="O40" s="47">
        <v>56.81</v>
      </c>
      <c r="P40" s="33">
        <v>677.5</v>
      </c>
      <c r="Q40" s="47">
        <v>27.83</v>
      </c>
      <c r="R40" s="33">
        <v>105.5</v>
      </c>
      <c r="S40" s="47">
        <v>56.84</v>
      </c>
      <c r="T40" s="33">
        <v>11.67</v>
      </c>
      <c r="U40" s="33">
        <v>136.75</v>
      </c>
      <c r="V40" s="33">
        <v>53.33</v>
      </c>
      <c r="W40" s="33">
        <v>15.14</v>
      </c>
      <c r="X40" s="56">
        <v>21.67</v>
      </c>
      <c r="Y40" s="38">
        <v>21.67</v>
      </c>
      <c r="Z40" s="36">
        <v>11.1</v>
      </c>
      <c r="AA40" s="41">
        <v>39.92</v>
      </c>
      <c r="AB40" s="45">
        <v>82.92</v>
      </c>
      <c r="AC40" s="39">
        <v>398.7</v>
      </c>
      <c r="AD40" s="36">
        <v>172.35</v>
      </c>
      <c r="AE40" s="36">
        <v>18.34</v>
      </c>
      <c r="AF40" s="41">
        <v>28.22</v>
      </c>
      <c r="AG40" s="39">
        <v>168.75</v>
      </c>
      <c r="AI40" s="61">
        <v>45088</v>
      </c>
      <c r="AJ40" s="58">
        <f t="shared" si="0"/>
        <v>238.89666666666668</v>
      </c>
      <c r="AK40" s="57">
        <f t="shared" si="1"/>
        <v>470.13500000000005</v>
      </c>
      <c r="AL40" s="47">
        <f t="shared" si="2"/>
        <v>140.5011111111111</v>
      </c>
      <c r="AM40" s="65"/>
      <c r="AN40" s="65"/>
      <c r="AO40" s="65"/>
    </row>
    <row r="41" spans="1:41" x14ac:dyDescent="0.25">
      <c r="A41">
        <v>989</v>
      </c>
      <c r="B41" s="55">
        <v>44996</v>
      </c>
      <c r="C41" s="54">
        <v>2023</v>
      </c>
      <c r="D41" s="27">
        <v>7046.86</v>
      </c>
      <c r="E41" s="43">
        <v>702.8</v>
      </c>
      <c r="F41" s="35">
        <v>403.7</v>
      </c>
      <c r="G41" s="41">
        <v>1814.6</v>
      </c>
      <c r="H41" s="36">
        <v>129.06</v>
      </c>
      <c r="I41" s="39">
        <v>150.69999999999999</v>
      </c>
      <c r="J41" s="45">
        <v>174.24</v>
      </c>
      <c r="K41" s="36">
        <v>150.06</v>
      </c>
      <c r="L41" s="36">
        <v>62.33</v>
      </c>
      <c r="M41" s="46">
        <v>148.35</v>
      </c>
      <c r="N41" s="36">
        <v>85.35</v>
      </c>
      <c r="O41" s="47">
        <v>56.64</v>
      </c>
      <c r="P41" s="33">
        <v>680.5</v>
      </c>
      <c r="Q41" s="47">
        <v>28.17</v>
      </c>
      <c r="R41" s="33">
        <v>106.38</v>
      </c>
      <c r="S41" s="47">
        <v>57.05</v>
      </c>
      <c r="T41" s="33">
        <v>11.68</v>
      </c>
      <c r="U41" s="33">
        <v>135.1</v>
      </c>
      <c r="V41" s="33">
        <v>54.27</v>
      </c>
      <c r="W41" s="33">
        <v>15.15</v>
      </c>
      <c r="X41" s="56">
        <v>21.8</v>
      </c>
      <c r="Y41" s="38">
        <v>21.8</v>
      </c>
      <c r="Z41" s="36">
        <v>11.14</v>
      </c>
      <c r="AA41" s="41">
        <v>39.44</v>
      </c>
      <c r="AB41" s="45">
        <v>83.5</v>
      </c>
      <c r="AC41" s="39">
        <v>407.25</v>
      </c>
      <c r="AD41" s="36">
        <v>173.45</v>
      </c>
      <c r="AE41" s="36">
        <v>18.7</v>
      </c>
      <c r="AF41" s="41">
        <v>28.24</v>
      </c>
      <c r="AG41" s="39">
        <v>173.55</v>
      </c>
      <c r="AI41" s="61">
        <v>44996</v>
      </c>
      <c r="AJ41" s="58">
        <f t="shared" si="0"/>
        <v>243.83333333333334</v>
      </c>
      <c r="AK41" s="57">
        <f t="shared" si="1"/>
        <v>470.57</v>
      </c>
      <c r="AL41" s="47">
        <f t="shared" si="2"/>
        <v>141.39444444444445</v>
      </c>
      <c r="AM41" s="65"/>
      <c r="AN41" s="65"/>
      <c r="AO41" s="65"/>
    </row>
    <row r="42" spans="1:41" x14ac:dyDescent="0.25">
      <c r="A42">
        <v>988</v>
      </c>
      <c r="B42" s="55">
        <v>44968</v>
      </c>
      <c r="C42" s="54">
        <v>2023</v>
      </c>
      <c r="D42" s="27">
        <v>6982.04</v>
      </c>
      <c r="E42" s="43">
        <v>701.1</v>
      </c>
      <c r="F42" s="35">
        <v>403.25</v>
      </c>
      <c r="G42" s="41">
        <v>1819.2</v>
      </c>
      <c r="H42" s="36">
        <v>129.06</v>
      </c>
      <c r="I42" s="39">
        <v>149.47999999999999</v>
      </c>
      <c r="J42" s="45">
        <v>175.58</v>
      </c>
      <c r="K42" s="36">
        <v>151.86000000000001</v>
      </c>
      <c r="L42" s="36">
        <v>64.59</v>
      </c>
      <c r="M42" s="46">
        <v>150</v>
      </c>
      <c r="N42" s="36">
        <v>87.2</v>
      </c>
      <c r="O42" s="47">
        <v>55.56</v>
      </c>
      <c r="P42" s="33">
        <v>676</v>
      </c>
      <c r="Q42" s="47">
        <v>28.52</v>
      </c>
      <c r="R42" s="33">
        <v>106.18</v>
      </c>
      <c r="S42" s="47">
        <v>57.11</v>
      </c>
      <c r="T42" s="33">
        <v>11.55</v>
      </c>
      <c r="U42" s="33">
        <v>137.44999999999999</v>
      </c>
      <c r="V42" s="33">
        <v>53.26</v>
      </c>
      <c r="W42" s="33">
        <v>15.16</v>
      </c>
      <c r="X42" s="56">
        <v>21.62</v>
      </c>
      <c r="Y42" s="38">
        <v>21.62</v>
      </c>
      <c r="Z42" s="36">
        <v>11.2</v>
      </c>
      <c r="AA42" s="41">
        <v>39.049999999999997</v>
      </c>
      <c r="AB42" s="45">
        <v>83.24</v>
      </c>
      <c r="AC42" s="39">
        <v>395.8</v>
      </c>
      <c r="AD42" s="36">
        <v>172.05</v>
      </c>
      <c r="AE42" s="36">
        <v>18.350000000000001</v>
      </c>
      <c r="AF42" s="41">
        <v>28.29</v>
      </c>
      <c r="AG42" s="39">
        <v>171.5</v>
      </c>
      <c r="AI42" s="61">
        <v>44968</v>
      </c>
      <c r="AJ42" s="58">
        <f t="shared" si="0"/>
        <v>238.92666666666665</v>
      </c>
      <c r="AK42" s="57">
        <f t="shared" si="1"/>
        <v>471.63499999999999</v>
      </c>
      <c r="AL42" s="47">
        <f t="shared" si="2"/>
        <v>141.41444444444446</v>
      </c>
      <c r="AM42" s="65"/>
      <c r="AN42" s="65"/>
      <c r="AO42" s="65"/>
    </row>
    <row r="43" spans="1:41" x14ac:dyDescent="0.25">
      <c r="A43">
        <v>987</v>
      </c>
      <c r="B43" s="55">
        <v>44937</v>
      </c>
      <c r="C43" s="54">
        <v>2023</v>
      </c>
      <c r="D43" s="27">
        <v>6873.55</v>
      </c>
      <c r="E43" s="43">
        <v>675.3</v>
      </c>
      <c r="F43" s="35">
        <v>397</v>
      </c>
      <c r="G43" s="41">
        <v>1773.8</v>
      </c>
      <c r="H43" s="36">
        <v>127.94</v>
      </c>
      <c r="I43" s="39">
        <v>145.22</v>
      </c>
      <c r="J43" s="45">
        <v>171.42</v>
      </c>
      <c r="K43" s="36">
        <v>149.78</v>
      </c>
      <c r="L43" s="36">
        <v>63.63</v>
      </c>
      <c r="M43" s="46">
        <v>148.05000000000001</v>
      </c>
      <c r="N43" s="36">
        <v>86.85</v>
      </c>
      <c r="O43" s="47">
        <v>54.4</v>
      </c>
      <c r="P43" s="33">
        <v>651.5</v>
      </c>
      <c r="Q43" s="47">
        <v>28.29</v>
      </c>
      <c r="R43" s="33">
        <v>105.36</v>
      </c>
      <c r="S43" s="47">
        <v>57.17</v>
      </c>
      <c r="T43" s="33">
        <v>11.42</v>
      </c>
      <c r="U43" s="33">
        <v>138.35</v>
      </c>
      <c r="V43" s="33">
        <v>51.51</v>
      </c>
      <c r="W43" s="33">
        <v>15.35</v>
      </c>
      <c r="X43" s="56">
        <v>21.22</v>
      </c>
      <c r="Y43" s="38">
        <v>21.22</v>
      </c>
      <c r="Z43" s="36">
        <v>11.19</v>
      </c>
      <c r="AA43" s="41">
        <v>39</v>
      </c>
      <c r="AB43" s="45">
        <v>81.900000000000006</v>
      </c>
      <c r="AC43" s="39">
        <v>382</v>
      </c>
      <c r="AD43" s="36">
        <v>168.1</v>
      </c>
      <c r="AE43" s="36">
        <v>17.93</v>
      </c>
      <c r="AF43" s="41">
        <v>27.92</v>
      </c>
      <c r="AG43" s="39">
        <v>167.65</v>
      </c>
      <c r="AI43" s="61">
        <v>44937</v>
      </c>
      <c r="AJ43" s="58">
        <f t="shared" si="0"/>
        <v>231.62333333333333</v>
      </c>
      <c r="AK43" s="57">
        <f t="shared" si="1"/>
        <v>460.18</v>
      </c>
      <c r="AL43" s="47">
        <f t="shared" si="2"/>
        <v>137.52777777777777</v>
      </c>
      <c r="AM43" s="65"/>
      <c r="AN43" s="65"/>
      <c r="AO43" s="65"/>
    </row>
    <row r="44" spans="1:41" x14ac:dyDescent="0.25">
      <c r="A44">
        <v>986</v>
      </c>
      <c r="B44" s="54" t="s">
        <v>344</v>
      </c>
      <c r="C44" s="54">
        <v>2023</v>
      </c>
      <c r="D44" s="27">
        <v>6831.67</v>
      </c>
      <c r="E44" s="43">
        <v>674.5</v>
      </c>
      <c r="F44" s="35">
        <v>396.15</v>
      </c>
      <c r="G44" s="41">
        <v>1759.6</v>
      </c>
      <c r="H44" s="36">
        <v>126.28</v>
      </c>
      <c r="I44" s="39">
        <v>144.97999999999999</v>
      </c>
      <c r="J44" s="45">
        <v>170.64</v>
      </c>
      <c r="K44" s="36">
        <v>147.02000000000001</v>
      </c>
      <c r="L44" s="36">
        <v>63.2</v>
      </c>
      <c r="M44" s="46">
        <v>146.97999999999999</v>
      </c>
      <c r="N44" s="36">
        <v>85.7</v>
      </c>
      <c r="O44" s="47">
        <v>54.29</v>
      </c>
      <c r="P44" s="33">
        <v>652</v>
      </c>
      <c r="Q44" s="47">
        <v>27.96</v>
      </c>
      <c r="R44" s="33">
        <v>104.48</v>
      </c>
      <c r="S44" s="47">
        <v>56.15</v>
      </c>
      <c r="T44" s="33">
        <v>11.38</v>
      </c>
      <c r="U44" s="33">
        <v>139.15</v>
      </c>
      <c r="V44" s="33">
        <v>51.4</v>
      </c>
      <c r="W44" s="33">
        <v>15</v>
      </c>
      <c r="X44" s="56">
        <v>21.15</v>
      </c>
      <c r="Y44" s="38">
        <v>21.15</v>
      </c>
      <c r="Z44" s="36">
        <v>11.11</v>
      </c>
      <c r="AA44" s="41">
        <v>38.82</v>
      </c>
      <c r="AB44" s="45">
        <v>81.48</v>
      </c>
      <c r="AC44" s="39">
        <v>383.2</v>
      </c>
      <c r="AD44" s="36">
        <v>167.5</v>
      </c>
      <c r="AE44" s="36">
        <v>17.61</v>
      </c>
      <c r="AF44" s="41">
        <v>28.02</v>
      </c>
      <c r="AG44" s="39">
        <v>166.5</v>
      </c>
      <c r="AI44" s="60" t="s">
        <v>344</v>
      </c>
      <c r="AJ44" s="58">
        <f t="shared" si="0"/>
        <v>231.55999999999997</v>
      </c>
      <c r="AK44" s="57">
        <f t="shared" si="1"/>
        <v>456.60999999999996</v>
      </c>
      <c r="AL44" s="47">
        <f t="shared" si="2"/>
        <v>137.01666666666668</v>
      </c>
      <c r="AM44" s="65"/>
      <c r="AN44" s="65"/>
      <c r="AO44" s="65"/>
    </row>
    <row r="45" spans="1:41" x14ac:dyDescent="0.25">
      <c r="A45">
        <v>985</v>
      </c>
      <c r="B45" s="54" t="s">
        <v>345</v>
      </c>
      <c r="C45" s="54">
        <v>2023</v>
      </c>
      <c r="D45" s="27">
        <v>6809.84</v>
      </c>
      <c r="E45" s="43">
        <v>671</v>
      </c>
      <c r="F45" s="35">
        <v>392.05</v>
      </c>
      <c r="G45" s="41">
        <v>1752.4</v>
      </c>
      <c r="H45" s="36">
        <v>126.2</v>
      </c>
      <c r="I45" s="39">
        <v>142.84</v>
      </c>
      <c r="J45" s="45">
        <v>168.28</v>
      </c>
      <c r="K45" s="36">
        <v>148.1</v>
      </c>
      <c r="L45" s="36">
        <v>62.99</v>
      </c>
      <c r="M45" s="46">
        <v>145.25</v>
      </c>
      <c r="N45" s="36">
        <v>84.14</v>
      </c>
      <c r="O45" s="47">
        <v>53.72</v>
      </c>
      <c r="P45" s="33">
        <v>647.5</v>
      </c>
      <c r="Q45" s="47">
        <v>27.84</v>
      </c>
      <c r="R45" s="33">
        <v>103.08</v>
      </c>
      <c r="S45" s="47">
        <v>55.7</v>
      </c>
      <c r="T45" s="33">
        <v>11.23</v>
      </c>
      <c r="U45" s="33">
        <v>141.1</v>
      </c>
      <c r="V45" s="33">
        <v>51.3</v>
      </c>
      <c r="W45" s="33">
        <v>14.99</v>
      </c>
      <c r="X45" s="56">
        <v>20.81</v>
      </c>
      <c r="Y45" s="38">
        <v>20.81</v>
      </c>
      <c r="Z45" s="36">
        <v>11.06</v>
      </c>
      <c r="AA45" s="41">
        <v>38.72</v>
      </c>
      <c r="AB45" s="45">
        <v>81.540000000000006</v>
      </c>
      <c r="AC45" s="39">
        <v>383</v>
      </c>
      <c r="AD45" s="36">
        <v>166.2</v>
      </c>
      <c r="AE45" s="36">
        <v>17.05</v>
      </c>
      <c r="AF45" s="41">
        <v>28</v>
      </c>
      <c r="AG45" s="39">
        <v>161.69999999999999</v>
      </c>
      <c r="AI45" s="60" t="s">
        <v>345</v>
      </c>
      <c r="AJ45" s="58">
        <f t="shared" si="0"/>
        <v>229.17999999999998</v>
      </c>
      <c r="AK45" s="57">
        <f t="shared" si="1"/>
        <v>454.78000000000003</v>
      </c>
      <c r="AL45" s="47">
        <f t="shared" si="2"/>
        <v>136.01555555555555</v>
      </c>
      <c r="AM45" s="65"/>
      <c r="AN45" s="65"/>
      <c r="AO45" s="65"/>
    </row>
    <row r="46" spans="1:41" x14ac:dyDescent="0.25">
      <c r="A46">
        <v>984</v>
      </c>
      <c r="B46" s="54" t="s">
        <v>346</v>
      </c>
      <c r="C46" s="54">
        <v>2023</v>
      </c>
      <c r="D46" s="27">
        <v>6784.62</v>
      </c>
      <c r="E46" s="43">
        <v>661.4</v>
      </c>
      <c r="F46" s="35">
        <v>390.55</v>
      </c>
      <c r="G46" s="41">
        <v>1748.8</v>
      </c>
      <c r="H46" s="36">
        <v>124.96</v>
      </c>
      <c r="I46" s="39">
        <v>143.06</v>
      </c>
      <c r="J46" s="45">
        <v>168.02</v>
      </c>
      <c r="K46" s="36">
        <v>146.66</v>
      </c>
      <c r="L46" s="36">
        <v>63</v>
      </c>
      <c r="M46" s="46">
        <v>145.66999999999999</v>
      </c>
      <c r="N46" s="36">
        <v>81.44</v>
      </c>
      <c r="O46" s="47">
        <v>54.67</v>
      </c>
      <c r="P46" s="33">
        <v>636.5</v>
      </c>
      <c r="Q46" s="47">
        <v>27.46</v>
      </c>
      <c r="R46" s="33">
        <v>102</v>
      </c>
      <c r="S46" s="47">
        <v>55.17</v>
      </c>
      <c r="T46" s="33">
        <v>11.17</v>
      </c>
      <c r="U46" s="33">
        <v>141.05000000000001</v>
      </c>
      <c r="V46" s="33">
        <v>51.44</v>
      </c>
      <c r="W46" s="33">
        <v>14.92</v>
      </c>
      <c r="X46" s="56">
        <v>20.73</v>
      </c>
      <c r="Y46" s="38">
        <v>20.73</v>
      </c>
      <c r="Z46" s="36">
        <v>11.01</v>
      </c>
      <c r="AA46" s="41">
        <v>37.86</v>
      </c>
      <c r="AB46" s="45">
        <v>81.22</v>
      </c>
      <c r="AC46" s="39">
        <v>383.5</v>
      </c>
      <c r="AD46" s="36">
        <v>165</v>
      </c>
      <c r="AE46" s="36">
        <v>17.32</v>
      </c>
      <c r="AF46" s="41">
        <v>27.75</v>
      </c>
      <c r="AG46" s="39">
        <v>160.69999999999999</v>
      </c>
      <c r="AI46" s="60" t="s">
        <v>346</v>
      </c>
      <c r="AJ46" s="58">
        <f t="shared" si="0"/>
        <v>229.08666666666667</v>
      </c>
      <c r="AK46" s="57">
        <f t="shared" si="1"/>
        <v>453.60249999999996</v>
      </c>
      <c r="AL46" s="47">
        <f t="shared" si="2"/>
        <v>134.92666666666665</v>
      </c>
      <c r="AM46" s="65"/>
      <c r="AN46" s="65"/>
      <c r="AO46" s="65"/>
    </row>
    <row r="47" spans="1:41" x14ac:dyDescent="0.25">
      <c r="A47">
        <v>983</v>
      </c>
      <c r="B47" s="54" t="s">
        <v>347</v>
      </c>
      <c r="C47" s="54">
        <v>2023</v>
      </c>
      <c r="D47" s="27">
        <v>6825.59</v>
      </c>
      <c r="E47" s="43">
        <v>668.4</v>
      </c>
      <c r="F47" s="35">
        <v>393.15</v>
      </c>
      <c r="G47" s="41">
        <v>1738.8</v>
      </c>
      <c r="H47" s="36">
        <v>126.44</v>
      </c>
      <c r="I47" s="39">
        <v>140.02000000000001</v>
      </c>
      <c r="J47" s="45">
        <v>165.7</v>
      </c>
      <c r="K47" s="36">
        <v>147.74</v>
      </c>
      <c r="L47" s="36">
        <v>62.48</v>
      </c>
      <c r="M47" s="46">
        <v>144.16</v>
      </c>
      <c r="N47" s="36">
        <v>100.46</v>
      </c>
      <c r="O47" s="47">
        <v>54.72</v>
      </c>
      <c r="P47" s="33">
        <v>642</v>
      </c>
      <c r="Q47" s="47">
        <v>27.52</v>
      </c>
      <c r="R47" s="33">
        <v>100.48</v>
      </c>
      <c r="S47" s="47">
        <v>56.2</v>
      </c>
      <c r="T47" s="33">
        <v>11.21</v>
      </c>
      <c r="U47" s="33">
        <v>142</v>
      </c>
      <c r="V47" s="33">
        <v>49.91</v>
      </c>
      <c r="W47" s="33">
        <v>14.9</v>
      </c>
      <c r="X47" s="56">
        <v>20.74</v>
      </c>
      <c r="Y47" s="38">
        <v>20.74</v>
      </c>
      <c r="Z47" s="36">
        <v>10.93</v>
      </c>
      <c r="AA47" s="41">
        <v>38</v>
      </c>
      <c r="AB47" s="45">
        <v>80.34</v>
      </c>
      <c r="AC47" s="39">
        <v>384.4</v>
      </c>
      <c r="AD47" s="36">
        <v>168.25</v>
      </c>
      <c r="AE47" s="36">
        <v>17.66</v>
      </c>
      <c r="AF47" s="41">
        <v>27.68</v>
      </c>
      <c r="AG47" s="39">
        <v>163.35</v>
      </c>
      <c r="AI47" s="60" t="s">
        <v>347</v>
      </c>
      <c r="AJ47" s="58">
        <f t="shared" si="0"/>
        <v>229.25666666666666</v>
      </c>
      <c r="AK47" s="57">
        <f t="shared" si="1"/>
        <v>451.12</v>
      </c>
      <c r="AL47" s="47">
        <f t="shared" si="2"/>
        <v>135.30888888888887</v>
      </c>
      <c r="AM47" s="65"/>
      <c r="AN47" s="65"/>
      <c r="AO47" s="65"/>
    </row>
    <row r="48" spans="1:41" x14ac:dyDescent="0.25">
      <c r="A48">
        <v>982</v>
      </c>
      <c r="B48" s="54" t="s">
        <v>348</v>
      </c>
      <c r="C48" s="54">
        <v>2023</v>
      </c>
      <c r="D48" s="27">
        <v>6846.51</v>
      </c>
      <c r="E48" s="43">
        <v>679.1</v>
      </c>
      <c r="F48" s="35">
        <v>399.2</v>
      </c>
      <c r="G48" s="41">
        <v>1776.4</v>
      </c>
      <c r="H48" s="36">
        <v>125.04</v>
      </c>
      <c r="I48" s="39">
        <v>139.97999999999999</v>
      </c>
      <c r="J48" s="45">
        <v>168.58</v>
      </c>
      <c r="K48" s="36">
        <v>148.47999999999999</v>
      </c>
      <c r="L48" s="36">
        <v>62.2</v>
      </c>
      <c r="M48" s="46">
        <v>142.49</v>
      </c>
      <c r="N48" s="36">
        <v>101.02</v>
      </c>
      <c r="O48" s="47">
        <v>56.18</v>
      </c>
      <c r="P48" s="33">
        <v>647.5</v>
      </c>
      <c r="Q48" s="47">
        <v>27.59</v>
      </c>
      <c r="R48" s="33">
        <v>100.76</v>
      </c>
      <c r="S48" s="47">
        <v>54.87</v>
      </c>
      <c r="T48" s="33">
        <v>11.26</v>
      </c>
      <c r="U48" s="33">
        <v>142.05000000000001</v>
      </c>
      <c r="V48" s="33">
        <v>49.91</v>
      </c>
      <c r="W48" s="33">
        <v>14.85</v>
      </c>
      <c r="X48" s="56">
        <v>20.91</v>
      </c>
      <c r="Y48" s="38">
        <v>20.91</v>
      </c>
      <c r="Z48" s="36">
        <v>10.88</v>
      </c>
      <c r="AA48" s="41">
        <v>37.770000000000003</v>
      </c>
      <c r="AB48" s="45">
        <v>81.02</v>
      </c>
      <c r="AC48" s="39">
        <v>393.3</v>
      </c>
      <c r="AD48" s="36">
        <v>169.7</v>
      </c>
      <c r="AE48" s="36">
        <v>17.79</v>
      </c>
      <c r="AF48" s="41">
        <v>27.28</v>
      </c>
      <c r="AG48" s="39">
        <v>165.05</v>
      </c>
      <c r="AI48" s="60" t="s">
        <v>348</v>
      </c>
      <c r="AJ48" s="58">
        <f t="shared" si="0"/>
        <v>232.77666666666664</v>
      </c>
      <c r="AK48" s="57">
        <f t="shared" si="1"/>
        <v>460.36250000000001</v>
      </c>
      <c r="AL48" s="47">
        <f t="shared" si="2"/>
        <v>136.7488888888889</v>
      </c>
      <c r="AM48" s="65"/>
      <c r="AN48" s="65"/>
      <c r="AO48" s="65"/>
    </row>
    <row r="49" spans="1:41" x14ac:dyDescent="0.25">
      <c r="A49">
        <v>981</v>
      </c>
      <c r="B49" s="54" t="s">
        <v>349</v>
      </c>
      <c r="C49" s="54">
        <v>2023</v>
      </c>
      <c r="D49" s="27">
        <v>6833.91</v>
      </c>
      <c r="E49" s="43">
        <v>681</v>
      </c>
      <c r="F49" s="35">
        <v>394.1</v>
      </c>
      <c r="G49" s="41">
        <v>1728</v>
      </c>
      <c r="H49" s="36">
        <v>125.16</v>
      </c>
      <c r="I49" s="39">
        <v>139.41999999999999</v>
      </c>
      <c r="J49" s="45">
        <v>167.44</v>
      </c>
      <c r="K49" s="36">
        <v>148.62</v>
      </c>
      <c r="L49" s="36">
        <v>62.03</v>
      </c>
      <c r="M49" s="46">
        <v>139.84</v>
      </c>
      <c r="N49" s="36">
        <v>98.94</v>
      </c>
      <c r="O49" s="47">
        <v>55.91</v>
      </c>
      <c r="P49" s="33">
        <v>652.5</v>
      </c>
      <c r="Q49" s="47">
        <v>27.34</v>
      </c>
      <c r="R49" s="33">
        <v>101.08</v>
      </c>
      <c r="S49" s="47">
        <v>54.26</v>
      </c>
      <c r="T49" s="33">
        <v>11.2</v>
      </c>
      <c r="U49" s="33">
        <v>141.6</v>
      </c>
      <c r="V49" s="33">
        <v>50.06</v>
      </c>
      <c r="W49" s="33">
        <v>14.73</v>
      </c>
      <c r="X49" s="56">
        <v>20.87</v>
      </c>
      <c r="Y49" s="38">
        <v>20.87</v>
      </c>
      <c r="Z49" s="36">
        <v>10.84</v>
      </c>
      <c r="AA49" s="41">
        <v>34.979999999999997</v>
      </c>
      <c r="AB49" s="45">
        <v>80.64</v>
      </c>
      <c r="AC49" s="39">
        <v>407.45</v>
      </c>
      <c r="AD49" s="36">
        <v>170</v>
      </c>
      <c r="AE49" s="36">
        <v>17.72</v>
      </c>
      <c r="AF49" s="41">
        <v>27.58</v>
      </c>
      <c r="AG49" s="39">
        <v>165.2</v>
      </c>
      <c r="AI49" s="60" t="s">
        <v>349</v>
      </c>
      <c r="AJ49" s="58">
        <f t="shared" si="0"/>
        <v>237.35666666666665</v>
      </c>
      <c r="AK49" s="57">
        <f t="shared" si="1"/>
        <v>447.64</v>
      </c>
      <c r="AL49" s="47">
        <f t="shared" si="2"/>
        <v>136.36666666666667</v>
      </c>
      <c r="AM49" s="65"/>
      <c r="AN49" s="65"/>
      <c r="AO49" s="65"/>
    </row>
    <row r="50" spans="1:41" x14ac:dyDescent="0.25">
      <c r="A50">
        <v>980</v>
      </c>
      <c r="B50" s="54" t="s">
        <v>350</v>
      </c>
      <c r="C50" s="54">
        <v>2023</v>
      </c>
      <c r="D50" s="27">
        <v>6773.82</v>
      </c>
      <c r="E50" s="43">
        <v>669.4</v>
      </c>
      <c r="F50" s="35">
        <v>386.85</v>
      </c>
      <c r="G50" s="41">
        <v>1681.2</v>
      </c>
      <c r="H50" s="36">
        <v>122.5</v>
      </c>
      <c r="I50" s="39">
        <v>141.91999999999999</v>
      </c>
      <c r="J50" s="45">
        <v>165.5</v>
      </c>
      <c r="K50" s="36">
        <v>146.66</v>
      </c>
      <c r="L50" s="36">
        <v>62.3</v>
      </c>
      <c r="M50" s="46">
        <v>139.02000000000001</v>
      </c>
      <c r="N50" s="36">
        <v>98.31</v>
      </c>
      <c r="O50" s="47">
        <v>56.13</v>
      </c>
      <c r="P50" s="33">
        <v>635</v>
      </c>
      <c r="Q50" s="47">
        <v>27.25</v>
      </c>
      <c r="R50" s="33">
        <v>99.9</v>
      </c>
      <c r="S50" s="47">
        <v>53.9</v>
      </c>
      <c r="T50" s="33">
        <v>11.32</v>
      </c>
      <c r="U50" s="33">
        <v>139.30000000000001</v>
      </c>
      <c r="V50" s="33">
        <v>50.17</v>
      </c>
      <c r="W50" s="33">
        <v>14.5</v>
      </c>
      <c r="X50" s="56">
        <v>21.05</v>
      </c>
      <c r="Y50" s="38">
        <v>21.05</v>
      </c>
      <c r="Z50" s="36">
        <v>10.76</v>
      </c>
      <c r="AA50" s="41">
        <v>34.07</v>
      </c>
      <c r="AB50" s="45">
        <v>81.400000000000006</v>
      </c>
      <c r="AC50" s="39">
        <v>403.5</v>
      </c>
      <c r="AD50" s="36">
        <v>167.2</v>
      </c>
      <c r="AE50" s="36">
        <v>18.02</v>
      </c>
      <c r="AF50" s="41">
        <v>27.85</v>
      </c>
      <c r="AG50" s="39">
        <v>164.1</v>
      </c>
      <c r="AI50" s="60" t="s">
        <v>350</v>
      </c>
      <c r="AJ50" s="58">
        <f t="shared" si="0"/>
        <v>236.50666666666666</v>
      </c>
      <c r="AK50" s="57">
        <f t="shared" si="1"/>
        <v>435.78</v>
      </c>
      <c r="AL50" s="47">
        <f t="shared" si="2"/>
        <v>134.85000000000002</v>
      </c>
      <c r="AM50" s="65"/>
      <c r="AN50" s="65"/>
      <c r="AO50" s="65"/>
    </row>
    <row r="51" spans="1:41" x14ac:dyDescent="0.25">
      <c r="A51">
        <v>979</v>
      </c>
      <c r="B51" s="54" t="s">
        <v>351</v>
      </c>
      <c r="C51" s="54">
        <v>2023</v>
      </c>
      <c r="D51" s="27">
        <v>6816.17</v>
      </c>
      <c r="E51" s="43">
        <v>664</v>
      </c>
      <c r="F51" s="35">
        <v>380.25</v>
      </c>
      <c r="G51" s="41">
        <v>1654.2</v>
      </c>
      <c r="H51" s="36">
        <v>121.26</v>
      </c>
      <c r="I51" s="39">
        <v>141.44</v>
      </c>
      <c r="J51" s="45">
        <v>163.06</v>
      </c>
      <c r="K51" s="36">
        <v>144.94</v>
      </c>
      <c r="L51" s="36">
        <v>62.57</v>
      </c>
      <c r="M51" s="46">
        <v>138.75</v>
      </c>
      <c r="N51" s="36">
        <v>98.83</v>
      </c>
      <c r="O51" s="47">
        <v>55.56</v>
      </c>
      <c r="P51" s="33">
        <v>632.5</v>
      </c>
      <c r="Q51" s="47">
        <v>27.16</v>
      </c>
      <c r="R51" s="33">
        <v>99.62</v>
      </c>
      <c r="S51" s="47">
        <v>54.1</v>
      </c>
      <c r="T51" s="33">
        <v>11.22</v>
      </c>
      <c r="U51" s="33">
        <v>137.85</v>
      </c>
      <c r="V51" s="33">
        <v>49.76</v>
      </c>
      <c r="W51" s="33">
        <v>14.69</v>
      </c>
      <c r="X51" s="56">
        <v>20.98</v>
      </c>
      <c r="Y51" s="38">
        <v>20.98</v>
      </c>
      <c r="Z51" s="36">
        <v>10.84</v>
      </c>
      <c r="AA51" s="41">
        <v>33.96</v>
      </c>
      <c r="AB51" s="45">
        <v>80.86</v>
      </c>
      <c r="AC51" s="39">
        <v>402.8</v>
      </c>
      <c r="AD51" s="36">
        <v>165.95</v>
      </c>
      <c r="AE51" s="36">
        <v>17.649999999999999</v>
      </c>
      <c r="AF51" s="41">
        <v>27.78</v>
      </c>
      <c r="AG51" s="39">
        <v>163.19999999999999</v>
      </c>
      <c r="AI51" s="60" t="s">
        <v>351</v>
      </c>
      <c r="AJ51" s="58">
        <f t="shared" si="0"/>
        <v>235.81333333333336</v>
      </c>
      <c r="AK51" s="57">
        <f t="shared" si="1"/>
        <v>428.98500000000001</v>
      </c>
      <c r="AL51" s="47">
        <f t="shared" si="2"/>
        <v>133.83000000000001</v>
      </c>
      <c r="AM51" s="65"/>
      <c r="AN51" s="65"/>
      <c r="AO51" s="65"/>
    </row>
    <row r="52" spans="1:41" x14ac:dyDescent="0.25">
      <c r="A52">
        <v>978</v>
      </c>
      <c r="B52" s="54" t="s">
        <v>352</v>
      </c>
      <c r="C52" s="54">
        <v>2023</v>
      </c>
      <c r="D52" s="27">
        <v>6875.77</v>
      </c>
      <c r="E52" s="43">
        <v>670.6</v>
      </c>
      <c r="F52" s="35">
        <v>386.2</v>
      </c>
      <c r="G52" s="41">
        <v>1680</v>
      </c>
      <c r="H52" s="36">
        <v>123.9</v>
      </c>
      <c r="I52" s="39">
        <v>145.74</v>
      </c>
      <c r="J52" s="45">
        <v>162.13999999999999</v>
      </c>
      <c r="K52" s="36">
        <v>148.46</v>
      </c>
      <c r="L52" s="36">
        <v>63.33</v>
      </c>
      <c r="M52" s="46">
        <v>142.76</v>
      </c>
      <c r="N52" s="36">
        <v>98.81</v>
      </c>
      <c r="O52" s="47">
        <v>56.71</v>
      </c>
      <c r="P52" s="33">
        <v>642.5</v>
      </c>
      <c r="Q52" s="47">
        <v>27.88</v>
      </c>
      <c r="R52" s="33">
        <v>100.6</v>
      </c>
      <c r="S52" s="47">
        <v>54.08</v>
      </c>
      <c r="T52" s="33">
        <v>11.38</v>
      </c>
      <c r="U52" s="33">
        <v>138.30000000000001</v>
      </c>
      <c r="V52" s="33">
        <v>50.24</v>
      </c>
      <c r="W52" s="33">
        <v>14.87</v>
      </c>
      <c r="X52" s="56">
        <v>21.4</v>
      </c>
      <c r="Y52" s="38">
        <v>21.4</v>
      </c>
      <c r="Z52" s="36">
        <v>10.91</v>
      </c>
      <c r="AA52" s="41">
        <v>34.85</v>
      </c>
      <c r="AB52" s="45">
        <v>83.12</v>
      </c>
      <c r="AC52" s="39">
        <v>410.65</v>
      </c>
      <c r="AD52" s="36">
        <v>166.15</v>
      </c>
      <c r="AE52" s="36">
        <v>18.100000000000001</v>
      </c>
      <c r="AF52" s="41">
        <v>28.45</v>
      </c>
      <c r="AG52" s="39">
        <v>164.4</v>
      </c>
      <c r="AI52" s="60" t="s">
        <v>352</v>
      </c>
      <c r="AJ52" s="58">
        <f t="shared" si="0"/>
        <v>240.26333333333332</v>
      </c>
      <c r="AK52" s="57">
        <f t="shared" si="1"/>
        <v>435.82499999999999</v>
      </c>
      <c r="AL52" s="47">
        <f t="shared" si="2"/>
        <v>135.41</v>
      </c>
      <c r="AM52" s="65"/>
      <c r="AN52" s="65"/>
      <c r="AO52" s="65"/>
    </row>
    <row r="53" spans="1:41" x14ac:dyDescent="0.25">
      <c r="A53">
        <v>977</v>
      </c>
      <c r="B53" s="54" t="s">
        <v>353</v>
      </c>
      <c r="C53" s="54">
        <v>2023</v>
      </c>
      <c r="D53" s="27">
        <v>6954.1</v>
      </c>
      <c r="E53" s="43">
        <v>667.7</v>
      </c>
      <c r="F53" s="35">
        <v>383.1</v>
      </c>
      <c r="G53" s="41">
        <v>1686</v>
      </c>
      <c r="H53" s="36">
        <v>124.72</v>
      </c>
      <c r="I53" s="39">
        <v>147.1</v>
      </c>
      <c r="J53" s="45">
        <v>163.62</v>
      </c>
      <c r="K53" s="36">
        <v>149.6</v>
      </c>
      <c r="L53" s="36">
        <v>63.78</v>
      </c>
      <c r="M53" s="46">
        <v>143.02000000000001</v>
      </c>
      <c r="N53" s="36">
        <v>101.36</v>
      </c>
      <c r="O53" s="47">
        <v>57.31</v>
      </c>
      <c r="P53" s="33">
        <v>640.5</v>
      </c>
      <c r="Q53" s="47">
        <v>28.16</v>
      </c>
      <c r="R53" s="33">
        <v>100.82</v>
      </c>
      <c r="S53" s="47">
        <v>54.58</v>
      </c>
      <c r="T53" s="33">
        <v>11.44</v>
      </c>
      <c r="U53" s="33">
        <v>141.55000000000001</v>
      </c>
      <c r="V53" s="33">
        <v>51.23</v>
      </c>
      <c r="W53" s="33">
        <v>14.72</v>
      </c>
      <c r="X53" s="56">
        <v>21.63</v>
      </c>
      <c r="Y53" s="38">
        <v>21.63</v>
      </c>
      <c r="Z53" s="36">
        <v>11</v>
      </c>
      <c r="AA53" s="41">
        <v>35.31</v>
      </c>
      <c r="AB53" s="45">
        <v>83.98</v>
      </c>
      <c r="AC53" s="39">
        <v>409.45</v>
      </c>
      <c r="AD53" s="36">
        <v>158.6</v>
      </c>
      <c r="AE53" s="36">
        <v>18.78</v>
      </c>
      <c r="AF53" s="41">
        <v>28.77</v>
      </c>
      <c r="AG53" s="39">
        <v>164.3</v>
      </c>
      <c r="AI53" s="60" t="s">
        <v>353</v>
      </c>
      <c r="AJ53" s="58">
        <f t="shared" si="0"/>
        <v>240.2833333333333</v>
      </c>
      <c r="AK53" s="57">
        <f t="shared" si="1"/>
        <v>437.52</v>
      </c>
      <c r="AL53" s="47">
        <f t="shared" si="2"/>
        <v>135.55555555555554</v>
      </c>
      <c r="AM53" s="65"/>
      <c r="AN53" s="65"/>
      <c r="AO53" s="65"/>
    </row>
    <row r="54" spans="1:41" x14ac:dyDescent="0.25">
      <c r="A54">
        <v>976</v>
      </c>
      <c r="B54" s="54" t="s">
        <v>354</v>
      </c>
      <c r="C54" s="54">
        <v>2023</v>
      </c>
      <c r="D54" s="27">
        <v>6969.07</v>
      </c>
      <c r="E54" s="43">
        <v>668.4</v>
      </c>
      <c r="F54" s="35">
        <v>387.4</v>
      </c>
      <c r="G54" s="41">
        <v>1689</v>
      </c>
      <c r="H54" s="36">
        <v>127.3</v>
      </c>
      <c r="I54" s="39">
        <v>151.9</v>
      </c>
      <c r="J54" s="45">
        <v>164.44</v>
      </c>
      <c r="K54" s="36">
        <v>151.96</v>
      </c>
      <c r="L54" s="36">
        <v>63.18</v>
      </c>
      <c r="M54" s="46">
        <v>144.85</v>
      </c>
      <c r="N54" s="36">
        <v>102.94</v>
      </c>
      <c r="O54" s="47">
        <v>57.68</v>
      </c>
      <c r="P54" s="33">
        <v>645</v>
      </c>
      <c r="Q54" s="47">
        <v>28.28</v>
      </c>
      <c r="R54" s="33">
        <v>102.76</v>
      </c>
      <c r="S54" s="47">
        <v>54.44</v>
      </c>
      <c r="T54" s="33">
        <v>11.54</v>
      </c>
      <c r="U54" s="33">
        <v>142.25</v>
      </c>
      <c r="V54" s="33">
        <v>53.37</v>
      </c>
      <c r="W54" s="33">
        <v>14.89</v>
      </c>
      <c r="X54" s="56">
        <v>21.8</v>
      </c>
      <c r="Y54" s="38">
        <v>21.8</v>
      </c>
      <c r="Z54" s="36">
        <v>10.94</v>
      </c>
      <c r="AA54" s="41">
        <v>35.409999999999997</v>
      </c>
      <c r="AB54" s="45">
        <v>85.58</v>
      </c>
      <c r="AC54" s="39">
        <v>409.5</v>
      </c>
      <c r="AD54" s="36">
        <v>160.15</v>
      </c>
      <c r="AE54" s="36">
        <v>18.88</v>
      </c>
      <c r="AF54" s="41">
        <v>29.18</v>
      </c>
      <c r="AG54" s="39">
        <v>164.55</v>
      </c>
      <c r="AI54" s="60" t="s">
        <v>354</v>
      </c>
      <c r="AJ54" s="58">
        <f t="shared" si="0"/>
        <v>241.98333333333335</v>
      </c>
      <c r="AK54" s="57">
        <f t="shared" si="1"/>
        <v>438.39750000000004</v>
      </c>
      <c r="AL54" s="47">
        <f t="shared" si="2"/>
        <v>136.1633333333333</v>
      </c>
      <c r="AM54" s="65"/>
      <c r="AN54" s="65"/>
      <c r="AO54" s="65"/>
    </row>
    <row r="55" spans="1:41" x14ac:dyDescent="0.25">
      <c r="A55">
        <v>975</v>
      </c>
      <c r="B55" s="54" t="s">
        <v>355</v>
      </c>
      <c r="C55" s="54">
        <v>2023</v>
      </c>
      <c r="D55" s="27">
        <v>6963.02</v>
      </c>
      <c r="E55" s="43">
        <v>667.1</v>
      </c>
      <c r="F55" s="35">
        <v>386.75</v>
      </c>
      <c r="G55" s="41">
        <v>1703.8</v>
      </c>
      <c r="H55" s="36">
        <v>122.94</v>
      </c>
      <c r="I55" s="39">
        <v>152.16</v>
      </c>
      <c r="J55" s="45">
        <v>165.62</v>
      </c>
      <c r="K55" s="36">
        <v>150.46</v>
      </c>
      <c r="L55" s="36">
        <v>63.06</v>
      </c>
      <c r="M55" s="46">
        <v>146</v>
      </c>
      <c r="N55" s="36">
        <v>103.88</v>
      </c>
      <c r="O55" s="47">
        <v>57.83</v>
      </c>
      <c r="P55" s="33">
        <v>644</v>
      </c>
      <c r="Q55" s="47">
        <v>28.02</v>
      </c>
      <c r="R55" s="33">
        <v>102.38</v>
      </c>
      <c r="S55" s="47">
        <v>54.13</v>
      </c>
      <c r="T55" s="33">
        <v>11.54</v>
      </c>
      <c r="U55" s="33">
        <v>143.19999999999999</v>
      </c>
      <c r="V55" s="33">
        <v>53.64</v>
      </c>
      <c r="W55" s="33">
        <v>14.81</v>
      </c>
      <c r="X55" s="56">
        <v>21.95</v>
      </c>
      <c r="Y55" s="38">
        <v>21.95</v>
      </c>
      <c r="Z55" s="36">
        <v>10.93</v>
      </c>
      <c r="AA55" s="41">
        <v>35.840000000000003</v>
      </c>
      <c r="AB55" s="45">
        <v>85.62</v>
      </c>
      <c r="AC55" s="39">
        <v>410</v>
      </c>
      <c r="AD55" s="36">
        <v>159.19999999999999</v>
      </c>
      <c r="AE55" s="36">
        <v>18.690000000000001</v>
      </c>
      <c r="AF55" s="41">
        <v>29.35</v>
      </c>
      <c r="AG55" s="39">
        <v>166.15</v>
      </c>
      <c r="AI55" s="60" t="s">
        <v>355</v>
      </c>
      <c r="AJ55" s="58">
        <f t="shared" si="0"/>
        <v>242.76999999999998</v>
      </c>
      <c r="AK55" s="57">
        <f t="shared" si="1"/>
        <v>442.24749999999995</v>
      </c>
      <c r="AL55" s="47">
        <f t="shared" si="2"/>
        <v>136.25222222222223</v>
      </c>
      <c r="AM55" s="65"/>
      <c r="AN55" s="65"/>
      <c r="AO55" s="65"/>
    </row>
    <row r="56" spans="1:41" x14ac:dyDescent="0.25">
      <c r="A56">
        <v>974</v>
      </c>
      <c r="B56" s="54" t="s">
        <v>356</v>
      </c>
      <c r="C56" s="54">
        <v>2023</v>
      </c>
      <c r="D56" s="27">
        <v>6997.48</v>
      </c>
      <c r="E56" s="43">
        <v>660.6</v>
      </c>
      <c r="F56" s="35">
        <v>384.65</v>
      </c>
      <c r="G56" s="41">
        <v>1705.8</v>
      </c>
      <c r="H56" s="36">
        <v>121.96</v>
      </c>
      <c r="I56" s="39">
        <v>153.12</v>
      </c>
      <c r="J56" s="45">
        <v>164.1</v>
      </c>
      <c r="K56" s="36">
        <v>149.08000000000001</v>
      </c>
      <c r="L56" s="36">
        <v>63.17</v>
      </c>
      <c r="M56" s="46">
        <v>146.69</v>
      </c>
      <c r="N56" s="36">
        <v>103.38</v>
      </c>
      <c r="O56" s="47">
        <v>57.64</v>
      </c>
      <c r="P56" s="33">
        <v>640</v>
      </c>
      <c r="Q56" s="47">
        <v>28.01</v>
      </c>
      <c r="R56" s="33">
        <v>102.92</v>
      </c>
      <c r="S56" s="47">
        <v>54</v>
      </c>
      <c r="T56" s="33">
        <v>11.4</v>
      </c>
      <c r="U56" s="33">
        <v>144.4</v>
      </c>
      <c r="V56" s="33">
        <v>53.21</v>
      </c>
      <c r="W56" s="33">
        <v>14.78</v>
      </c>
      <c r="X56" s="56">
        <v>21.81</v>
      </c>
      <c r="Y56" s="38">
        <v>21.81</v>
      </c>
      <c r="Z56" s="36">
        <v>11.04</v>
      </c>
      <c r="AA56" s="41">
        <v>35.909999999999997</v>
      </c>
      <c r="AB56" s="45">
        <v>85.62</v>
      </c>
      <c r="AC56" s="39">
        <v>406.8</v>
      </c>
      <c r="AD56" s="36">
        <v>157.1</v>
      </c>
      <c r="AE56" s="36">
        <v>18.82</v>
      </c>
      <c r="AF56" s="41">
        <v>29.03</v>
      </c>
      <c r="AG56" s="39">
        <v>165.7</v>
      </c>
      <c r="AI56" s="60" t="s">
        <v>356</v>
      </c>
      <c r="AJ56" s="58">
        <f t="shared" si="0"/>
        <v>241.87333333333336</v>
      </c>
      <c r="AK56" s="57">
        <f t="shared" si="1"/>
        <v>442.685</v>
      </c>
      <c r="AL56" s="47">
        <f t="shared" si="2"/>
        <v>135.38555555555556</v>
      </c>
      <c r="AM56" s="65"/>
      <c r="AN56" s="65"/>
      <c r="AO56" s="65"/>
    </row>
    <row r="57" spans="1:41" x14ac:dyDescent="0.25">
      <c r="A57">
        <v>973</v>
      </c>
      <c r="B57" s="55">
        <v>45270</v>
      </c>
      <c r="C57" s="54">
        <v>2023</v>
      </c>
      <c r="D57" s="27">
        <v>7097.53</v>
      </c>
      <c r="E57" s="43">
        <v>675</v>
      </c>
      <c r="F57" s="35">
        <v>393.2</v>
      </c>
      <c r="G57" s="41">
        <v>1725.8</v>
      </c>
      <c r="H57" s="36">
        <v>125.76</v>
      </c>
      <c r="I57" s="39">
        <v>156.30000000000001</v>
      </c>
      <c r="J57" s="45">
        <v>166.44</v>
      </c>
      <c r="K57" s="36">
        <v>152.16</v>
      </c>
      <c r="L57" s="36">
        <v>62.17</v>
      </c>
      <c r="M57" s="46">
        <v>148.71</v>
      </c>
      <c r="N57" s="36">
        <v>103.98</v>
      </c>
      <c r="O57" s="47">
        <v>59.44</v>
      </c>
      <c r="P57" s="33">
        <v>652</v>
      </c>
      <c r="Q57" s="47">
        <v>28.36</v>
      </c>
      <c r="R57" s="33">
        <v>104.78</v>
      </c>
      <c r="S57" s="47">
        <v>54.19</v>
      </c>
      <c r="T57" s="33">
        <v>11.68</v>
      </c>
      <c r="U57" s="33">
        <v>142.80000000000001</v>
      </c>
      <c r="V57" s="33">
        <v>54.5</v>
      </c>
      <c r="W57" s="33">
        <v>14.68</v>
      </c>
      <c r="X57" s="56">
        <v>22.47</v>
      </c>
      <c r="Y57" s="38">
        <v>22.47</v>
      </c>
      <c r="Z57" s="36">
        <v>10.94</v>
      </c>
      <c r="AA57" s="41">
        <v>36.94</v>
      </c>
      <c r="AB57" s="45">
        <v>88.18</v>
      </c>
      <c r="AC57" s="39">
        <v>416.8</v>
      </c>
      <c r="AD57" s="36">
        <v>159.25</v>
      </c>
      <c r="AE57" s="36">
        <v>18.920000000000002</v>
      </c>
      <c r="AF57" s="41">
        <v>29.65</v>
      </c>
      <c r="AG57" s="39">
        <v>169.6</v>
      </c>
      <c r="AI57" s="61">
        <v>45270</v>
      </c>
      <c r="AJ57" s="58">
        <f t="shared" si="0"/>
        <v>247.56666666666669</v>
      </c>
      <c r="AK57" s="57">
        <f t="shared" si="1"/>
        <v>448.09750000000003</v>
      </c>
      <c r="AL57" s="47">
        <f t="shared" si="2"/>
        <v>138.08777777777777</v>
      </c>
      <c r="AM57" s="65"/>
      <c r="AN57" s="65"/>
      <c r="AO57" s="65"/>
    </row>
    <row r="58" spans="1:41" x14ac:dyDescent="0.25">
      <c r="A58">
        <v>972</v>
      </c>
      <c r="B58" s="55">
        <v>45240</v>
      </c>
      <c r="C58" s="54">
        <v>2023</v>
      </c>
      <c r="D58" s="27">
        <v>7080.01</v>
      </c>
      <c r="E58" s="43">
        <v>686.1</v>
      </c>
      <c r="F58" s="35">
        <v>396.8</v>
      </c>
      <c r="G58" s="41">
        <v>1751</v>
      </c>
      <c r="H58" s="36">
        <v>126.32</v>
      </c>
      <c r="I58" s="39">
        <v>157.26</v>
      </c>
      <c r="J58" s="45">
        <v>166.52</v>
      </c>
      <c r="K58" s="36">
        <v>152.06</v>
      </c>
      <c r="L58" s="36">
        <v>61.69</v>
      </c>
      <c r="M58" s="46">
        <v>148.44999999999999</v>
      </c>
      <c r="N58" s="36">
        <v>103.32</v>
      </c>
      <c r="O58" s="47">
        <v>60.24</v>
      </c>
      <c r="P58" s="33">
        <v>671.5</v>
      </c>
      <c r="Q58" s="47">
        <v>28.56</v>
      </c>
      <c r="R58" s="33">
        <v>105.5</v>
      </c>
      <c r="S58" s="47">
        <v>54.65</v>
      </c>
      <c r="T58" s="33">
        <v>11.68</v>
      </c>
      <c r="U58" s="33">
        <v>139</v>
      </c>
      <c r="V58" s="33">
        <v>55.04</v>
      </c>
      <c r="W58" s="33">
        <v>14.73</v>
      </c>
      <c r="X58" s="56">
        <v>22.6</v>
      </c>
      <c r="Y58" s="38">
        <v>22.6</v>
      </c>
      <c r="Z58" s="36">
        <v>11.01</v>
      </c>
      <c r="AA58" s="41">
        <v>37.049999999999997</v>
      </c>
      <c r="AB58" s="45">
        <v>87.6</v>
      </c>
      <c r="AC58" s="39">
        <v>427.95</v>
      </c>
      <c r="AD58" s="36">
        <v>160.30000000000001</v>
      </c>
      <c r="AE58" s="36">
        <v>18.93</v>
      </c>
      <c r="AF58" s="41">
        <v>29.48</v>
      </c>
      <c r="AG58" s="39">
        <v>170.05</v>
      </c>
      <c r="AI58" s="61">
        <v>45240</v>
      </c>
      <c r="AJ58" s="58">
        <f t="shared" si="0"/>
        <v>251.75333333333333</v>
      </c>
      <c r="AK58" s="57">
        <f t="shared" si="1"/>
        <v>454.38249999999999</v>
      </c>
      <c r="AL58" s="47">
        <f t="shared" si="2"/>
        <v>139.41333333333333</v>
      </c>
      <c r="AM58" s="65"/>
      <c r="AN58" s="65"/>
      <c r="AO58" s="65"/>
    </row>
    <row r="59" spans="1:41" x14ac:dyDescent="0.25">
      <c r="A59">
        <v>971</v>
      </c>
      <c r="B59" s="55">
        <v>45209</v>
      </c>
      <c r="C59" s="54">
        <v>2023</v>
      </c>
      <c r="D59" s="27">
        <v>7085.13</v>
      </c>
      <c r="E59" s="43">
        <v>733.5</v>
      </c>
      <c r="F59" s="35">
        <v>397.75</v>
      </c>
      <c r="G59" s="41">
        <v>1777.6</v>
      </c>
      <c r="H59" s="36">
        <v>125.6</v>
      </c>
      <c r="I59" s="39">
        <v>156.69999999999999</v>
      </c>
      <c r="J59" s="45">
        <v>166</v>
      </c>
      <c r="K59" s="36">
        <v>150.4</v>
      </c>
      <c r="L59" s="36">
        <v>61.89</v>
      </c>
      <c r="M59" s="46">
        <v>147.04</v>
      </c>
      <c r="N59" s="36">
        <v>102.68</v>
      </c>
      <c r="O59" s="47">
        <v>59.83</v>
      </c>
      <c r="P59" s="33">
        <v>704.5</v>
      </c>
      <c r="Q59" s="47">
        <v>28.32</v>
      </c>
      <c r="R59" s="33">
        <v>104.12</v>
      </c>
      <c r="S59" s="47">
        <v>54.12</v>
      </c>
      <c r="T59" s="33">
        <v>11.63</v>
      </c>
      <c r="U59" s="33">
        <v>135.4</v>
      </c>
      <c r="V59" s="33">
        <v>55.14</v>
      </c>
      <c r="W59" s="33">
        <v>14.57</v>
      </c>
      <c r="X59" s="56">
        <v>22.61</v>
      </c>
      <c r="Y59" s="38">
        <v>22.61</v>
      </c>
      <c r="Z59" s="36">
        <v>11</v>
      </c>
      <c r="AA59" s="41">
        <v>36.79</v>
      </c>
      <c r="AB59" s="45">
        <v>86.98</v>
      </c>
      <c r="AC59" s="39">
        <v>434.1</v>
      </c>
      <c r="AD59" s="36">
        <v>160</v>
      </c>
      <c r="AE59" s="36">
        <v>18.53</v>
      </c>
      <c r="AF59" s="41">
        <v>29.57</v>
      </c>
      <c r="AG59" s="39">
        <v>168.5</v>
      </c>
      <c r="AI59" s="61">
        <v>45209</v>
      </c>
      <c r="AJ59" s="58">
        <f t="shared" si="0"/>
        <v>253.1</v>
      </c>
      <c r="AK59" s="57">
        <f t="shared" si="1"/>
        <v>460.98999999999995</v>
      </c>
      <c r="AL59" s="47">
        <f t="shared" si="2"/>
        <v>144.26666666666668</v>
      </c>
      <c r="AM59" s="65"/>
      <c r="AN59" s="65"/>
      <c r="AO59" s="65"/>
    </row>
    <row r="60" spans="1:41" x14ac:dyDescent="0.25">
      <c r="A60">
        <v>970</v>
      </c>
      <c r="B60" s="55">
        <v>45179</v>
      </c>
      <c r="C60" s="54">
        <v>2023</v>
      </c>
      <c r="D60" s="27">
        <v>6980.33</v>
      </c>
      <c r="E60" s="43">
        <v>710.7</v>
      </c>
      <c r="F60" s="35">
        <v>387.05</v>
      </c>
      <c r="G60" s="41">
        <v>1727.8</v>
      </c>
      <c r="H60" s="36">
        <v>123.08</v>
      </c>
      <c r="I60" s="39">
        <v>152.6</v>
      </c>
      <c r="J60" s="45">
        <v>163.30000000000001</v>
      </c>
      <c r="K60" s="36">
        <v>145.86000000000001</v>
      </c>
      <c r="L60" s="36">
        <v>61.39</v>
      </c>
      <c r="M60" s="46">
        <v>143.91</v>
      </c>
      <c r="N60" s="36">
        <v>102.58</v>
      </c>
      <c r="O60" s="47">
        <v>59.03</v>
      </c>
      <c r="P60" s="33">
        <v>687</v>
      </c>
      <c r="Q60" s="47">
        <v>27.88</v>
      </c>
      <c r="R60" s="33">
        <v>102.22</v>
      </c>
      <c r="S60" s="47">
        <v>52.71</v>
      </c>
      <c r="T60" s="33">
        <v>11.46</v>
      </c>
      <c r="U60" s="33">
        <v>134</v>
      </c>
      <c r="V60" s="33">
        <v>54.06</v>
      </c>
      <c r="W60" s="33">
        <v>14.28</v>
      </c>
      <c r="X60" s="56">
        <v>22.36</v>
      </c>
      <c r="Y60" s="38">
        <v>22.36</v>
      </c>
      <c r="Z60" s="36">
        <v>11</v>
      </c>
      <c r="AA60" s="41">
        <v>35.82</v>
      </c>
      <c r="AB60" s="45">
        <v>85.64</v>
      </c>
      <c r="AC60" s="39">
        <v>419.65</v>
      </c>
      <c r="AD60" s="36">
        <v>157.15</v>
      </c>
      <c r="AE60" s="36">
        <v>18</v>
      </c>
      <c r="AF60" s="41">
        <v>29.14</v>
      </c>
      <c r="AG60" s="39">
        <v>164.05</v>
      </c>
      <c r="AI60" s="61">
        <v>45179</v>
      </c>
      <c r="AJ60" s="58">
        <f t="shared" si="0"/>
        <v>245.43333333333331</v>
      </c>
      <c r="AK60" s="57">
        <f t="shared" si="1"/>
        <v>448.19</v>
      </c>
      <c r="AL60" s="47">
        <f t="shared" si="2"/>
        <v>140.61444444444444</v>
      </c>
      <c r="AM60" s="65"/>
      <c r="AN60" s="65"/>
      <c r="AO60" s="65"/>
    </row>
    <row r="61" spans="1:41" x14ac:dyDescent="0.25">
      <c r="A61">
        <v>969</v>
      </c>
      <c r="B61" s="55">
        <v>45087</v>
      </c>
      <c r="C61" s="54">
        <v>2023</v>
      </c>
      <c r="D61" s="27">
        <v>6981.49</v>
      </c>
      <c r="E61" s="43">
        <v>729.7</v>
      </c>
      <c r="F61" s="35">
        <v>394.2</v>
      </c>
      <c r="G61" s="41">
        <v>1756.4</v>
      </c>
      <c r="H61" s="36">
        <v>124.28</v>
      </c>
      <c r="I61" s="39">
        <v>155.58000000000001</v>
      </c>
      <c r="J61" s="45">
        <v>164.06</v>
      </c>
      <c r="K61" s="36">
        <v>144.78</v>
      </c>
      <c r="L61" s="36">
        <v>60.34</v>
      </c>
      <c r="M61" s="46">
        <v>143.49</v>
      </c>
      <c r="N61" s="36">
        <v>102.2</v>
      </c>
      <c r="O61" s="47">
        <v>59.98</v>
      </c>
      <c r="P61" s="33">
        <v>703.5</v>
      </c>
      <c r="Q61" s="47">
        <v>27.97</v>
      </c>
      <c r="R61" s="33">
        <v>102.32</v>
      </c>
      <c r="S61" s="47">
        <v>51.31</v>
      </c>
      <c r="T61" s="33">
        <v>11.68</v>
      </c>
      <c r="U61" s="33">
        <v>128</v>
      </c>
      <c r="V61" s="33">
        <v>54.47</v>
      </c>
      <c r="W61" s="33">
        <v>14.13</v>
      </c>
      <c r="X61" s="56">
        <v>22.7</v>
      </c>
      <c r="Y61" s="38">
        <v>22.7</v>
      </c>
      <c r="Z61" s="36">
        <v>10.98</v>
      </c>
      <c r="AA61" s="41">
        <v>36.33</v>
      </c>
      <c r="AB61" s="45">
        <v>86.32</v>
      </c>
      <c r="AC61" s="39">
        <v>425.35</v>
      </c>
      <c r="AD61" s="36">
        <v>158.6</v>
      </c>
      <c r="AE61" s="36">
        <v>17.989999999999998</v>
      </c>
      <c r="AF61" s="41">
        <v>29.18</v>
      </c>
      <c r="AG61" s="39">
        <v>165.3</v>
      </c>
      <c r="AI61" s="61">
        <v>45087</v>
      </c>
      <c r="AJ61" s="58">
        <f t="shared" si="0"/>
        <v>248.74333333333334</v>
      </c>
      <c r="AK61" s="57">
        <f t="shared" si="1"/>
        <v>455.47750000000002</v>
      </c>
      <c r="AL61" s="47">
        <f t="shared" si="2"/>
        <v>142.83666666666667</v>
      </c>
      <c r="AM61" s="65"/>
      <c r="AN61" s="65"/>
      <c r="AO61" s="65"/>
    </row>
    <row r="62" spans="1:41" x14ac:dyDescent="0.25">
      <c r="A62">
        <v>968</v>
      </c>
      <c r="B62" s="55">
        <v>45056</v>
      </c>
      <c r="C62" s="54">
        <v>2023</v>
      </c>
      <c r="D62" s="27">
        <v>6970.59</v>
      </c>
      <c r="E62" s="43">
        <v>720.6</v>
      </c>
      <c r="F62" s="35">
        <v>391.35</v>
      </c>
      <c r="G62" s="41">
        <v>1731.8</v>
      </c>
      <c r="H62" s="36">
        <v>123.52</v>
      </c>
      <c r="I62" s="39">
        <v>154.13999999999999</v>
      </c>
      <c r="J62" s="45">
        <v>163</v>
      </c>
      <c r="K62" s="36">
        <v>143.22</v>
      </c>
      <c r="L62" s="36">
        <v>59.77</v>
      </c>
      <c r="M62" s="46">
        <v>142.4</v>
      </c>
      <c r="N62" s="36">
        <v>102.86</v>
      </c>
      <c r="O62" s="47">
        <v>59.2</v>
      </c>
      <c r="P62" s="33">
        <v>696</v>
      </c>
      <c r="Q62" s="47">
        <v>27.32</v>
      </c>
      <c r="R62" s="33">
        <v>101.58</v>
      </c>
      <c r="S62" s="47">
        <v>51.91</v>
      </c>
      <c r="T62" s="33">
        <v>11.42</v>
      </c>
      <c r="U62" s="33">
        <v>128.1</v>
      </c>
      <c r="V62" s="33">
        <v>53.52</v>
      </c>
      <c r="W62" s="33">
        <v>14.14</v>
      </c>
      <c r="X62" s="56">
        <v>22.42</v>
      </c>
      <c r="Y62" s="38">
        <v>22.42</v>
      </c>
      <c r="Z62" s="36">
        <v>10.99</v>
      </c>
      <c r="AA62" s="41">
        <v>35.24</v>
      </c>
      <c r="AB62" s="45">
        <v>85.76</v>
      </c>
      <c r="AC62" s="39">
        <v>421.45</v>
      </c>
      <c r="AD62" s="36">
        <v>159.94999999999999</v>
      </c>
      <c r="AE62" s="36">
        <v>17.84</v>
      </c>
      <c r="AF62" s="41">
        <v>28.73</v>
      </c>
      <c r="AG62" s="39">
        <v>162.69999999999999</v>
      </c>
      <c r="AI62" s="61">
        <v>45056</v>
      </c>
      <c r="AJ62" s="58">
        <f t="shared" si="0"/>
        <v>246.09666666666666</v>
      </c>
      <c r="AK62" s="57">
        <f t="shared" si="1"/>
        <v>448.9425</v>
      </c>
      <c r="AL62" s="47">
        <f t="shared" si="2"/>
        <v>141.40111111111113</v>
      </c>
      <c r="AM62" s="65"/>
      <c r="AN62" s="65"/>
      <c r="AO62" s="65"/>
    </row>
    <row r="63" spans="1:41" x14ac:dyDescent="0.25">
      <c r="A63">
        <v>967</v>
      </c>
      <c r="B63" s="55">
        <v>45026</v>
      </c>
      <c r="C63" s="54">
        <v>2023</v>
      </c>
      <c r="D63" s="27">
        <v>6948.03</v>
      </c>
      <c r="E63" s="43">
        <v>712.5</v>
      </c>
      <c r="F63" s="35">
        <v>392.05</v>
      </c>
      <c r="G63" s="41">
        <v>1731</v>
      </c>
      <c r="H63" s="36">
        <v>123.54</v>
      </c>
      <c r="I63" s="39">
        <v>153.82</v>
      </c>
      <c r="J63" s="45">
        <v>163.12</v>
      </c>
      <c r="K63" s="36">
        <v>143.76</v>
      </c>
      <c r="L63" s="36">
        <v>60.09</v>
      </c>
      <c r="M63" s="46">
        <v>142.35</v>
      </c>
      <c r="N63" s="36">
        <v>101.82</v>
      </c>
      <c r="O63" s="47">
        <v>58.64</v>
      </c>
      <c r="P63" s="33">
        <v>690</v>
      </c>
      <c r="Q63" s="47">
        <v>27.21</v>
      </c>
      <c r="R63" s="33">
        <v>101.9</v>
      </c>
      <c r="S63" s="47">
        <v>51.61</v>
      </c>
      <c r="T63" s="33">
        <v>11.35</v>
      </c>
      <c r="U63" s="33">
        <v>128.6</v>
      </c>
      <c r="V63" s="33">
        <v>54.11</v>
      </c>
      <c r="W63" s="33">
        <v>14.03</v>
      </c>
      <c r="X63" s="56">
        <v>22.43</v>
      </c>
      <c r="Y63" s="38">
        <v>22.43</v>
      </c>
      <c r="Z63" s="36">
        <v>10.99</v>
      </c>
      <c r="AA63" s="41">
        <v>35.229999999999997</v>
      </c>
      <c r="AB63" s="45">
        <v>85.76</v>
      </c>
      <c r="AC63" s="39">
        <v>421.45</v>
      </c>
      <c r="AD63" s="36">
        <v>159.69999999999999</v>
      </c>
      <c r="AE63" s="36">
        <v>17.72</v>
      </c>
      <c r="AF63" s="41">
        <v>28.5</v>
      </c>
      <c r="AG63" s="39">
        <v>164.6</v>
      </c>
      <c r="AI63" s="61">
        <v>45026</v>
      </c>
      <c r="AJ63" s="58">
        <f t="shared" si="0"/>
        <v>246.62333333333333</v>
      </c>
      <c r="AK63" s="57">
        <f t="shared" si="1"/>
        <v>448.6825</v>
      </c>
      <c r="AL63" s="47">
        <f t="shared" si="2"/>
        <v>140.40222222222221</v>
      </c>
      <c r="AM63" s="65"/>
      <c r="AN63" s="65"/>
      <c r="AO63" s="65"/>
    </row>
    <row r="64" spans="1:41" x14ac:dyDescent="0.25">
      <c r="A64">
        <v>966</v>
      </c>
      <c r="B64" s="55">
        <v>44995</v>
      </c>
      <c r="C64" s="54">
        <v>2023</v>
      </c>
      <c r="D64" s="27">
        <v>6989.77</v>
      </c>
      <c r="E64" s="43">
        <v>705.3</v>
      </c>
      <c r="F64" s="35">
        <v>391.85</v>
      </c>
      <c r="G64" s="41">
        <v>1705.6</v>
      </c>
      <c r="H64" s="36">
        <v>124.32</v>
      </c>
      <c r="I64" s="39">
        <v>154.66</v>
      </c>
      <c r="J64" s="45">
        <v>162.41999999999999</v>
      </c>
      <c r="K64" s="36">
        <v>144.80000000000001</v>
      </c>
      <c r="L64" s="36">
        <v>61.28</v>
      </c>
      <c r="M64" s="46">
        <v>141.96</v>
      </c>
      <c r="N64" s="36">
        <v>101.56</v>
      </c>
      <c r="O64" s="47">
        <v>58.8</v>
      </c>
      <c r="P64" s="33">
        <v>685</v>
      </c>
      <c r="Q64" s="47">
        <v>27.31</v>
      </c>
      <c r="R64" s="33">
        <v>101.16</v>
      </c>
      <c r="S64" s="47">
        <v>51.89</v>
      </c>
      <c r="T64" s="33">
        <v>11.39</v>
      </c>
      <c r="U64" s="33">
        <v>131.1</v>
      </c>
      <c r="V64" s="33">
        <v>54.12</v>
      </c>
      <c r="W64" s="33">
        <v>14</v>
      </c>
      <c r="X64" s="56">
        <v>22.43</v>
      </c>
      <c r="Y64" s="38">
        <v>22.43</v>
      </c>
      <c r="Z64" s="36">
        <v>10.78</v>
      </c>
      <c r="AA64" s="41">
        <v>35.19</v>
      </c>
      <c r="AB64" s="45">
        <v>87.18</v>
      </c>
      <c r="AC64" s="39">
        <v>421.65</v>
      </c>
      <c r="AD64" s="36">
        <v>158.9</v>
      </c>
      <c r="AE64" s="36">
        <v>17.809999999999999</v>
      </c>
      <c r="AF64" s="41">
        <v>28.59</v>
      </c>
      <c r="AG64" s="39">
        <v>160.9</v>
      </c>
      <c r="AI64" s="61">
        <v>44995</v>
      </c>
      <c r="AJ64" s="58">
        <f t="shared" si="0"/>
        <v>245.73666666666665</v>
      </c>
      <c r="AK64" s="57">
        <f t="shared" si="1"/>
        <v>442.34499999999997</v>
      </c>
      <c r="AL64" s="47">
        <f t="shared" si="2"/>
        <v>139.69888888888889</v>
      </c>
      <c r="AM64" s="65"/>
      <c r="AN64" s="65"/>
      <c r="AO64" s="65"/>
    </row>
    <row r="65" spans="1:41" x14ac:dyDescent="0.25">
      <c r="A65">
        <v>965</v>
      </c>
      <c r="B65" s="55">
        <v>44967</v>
      </c>
      <c r="C65" s="54">
        <v>2023</v>
      </c>
      <c r="D65" s="27">
        <v>7035.65</v>
      </c>
      <c r="E65" s="43">
        <v>714.9</v>
      </c>
      <c r="F65" s="35">
        <v>393.7</v>
      </c>
      <c r="G65" s="41">
        <v>1725.8</v>
      </c>
      <c r="H65" s="36">
        <v>125.56</v>
      </c>
      <c r="I65" s="39">
        <v>154.78</v>
      </c>
      <c r="J65" s="45">
        <v>163.66</v>
      </c>
      <c r="K65" s="36">
        <v>146.28</v>
      </c>
      <c r="L65" s="36">
        <v>61.55</v>
      </c>
      <c r="M65" s="46">
        <v>142.97999999999999</v>
      </c>
      <c r="N65" s="36">
        <v>101.82</v>
      </c>
      <c r="O65" s="47">
        <v>59.69</v>
      </c>
      <c r="P65" s="33">
        <v>694</v>
      </c>
      <c r="Q65" s="47">
        <v>27.69</v>
      </c>
      <c r="R65" s="33">
        <v>103.72</v>
      </c>
      <c r="S65" s="47">
        <v>51.57</v>
      </c>
      <c r="T65" s="33">
        <v>11.54</v>
      </c>
      <c r="U65" s="33">
        <v>131.85</v>
      </c>
      <c r="V65" s="33">
        <v>54.71</v>
      </c>
      <c r="W65" s="33">
        <v>14.28</v>
      </c>
      <c r="X65" s="56">
        <v>22.86</v>
      </c>
      <c r="Y65" s="38">
        <v>22.86</v>
      </c>
      <c r="Z65" s="36">
        <v>10.9</v>
      </c>
      <c r="AA65" s="41">
        <v>35.71</v>
      </c>
      <c r="AB65" s="45">
        <v>87.24</v>
      </c>
      <c r="AC65" s="39">
        <v>429.3</v>
      </c>
      <c r="AD65" s="36">
        <v>157</v>
      </c>
      <c r="AE65" s="36">
        <v>18.100000000000001</v>
      </c>
      <c r="AF65" s="41">
        <v>29.15</v>
      </c>
      <c r="AG65" s="39">
        <v>164.7</v>
      </c>
      <c r="AI65" s="61">
        <v>44967</v>
      </c>
      <c r="AJ65" s="58">
        <f t="shared" si="0"/>
        <v>249.59333333333333</v>
      </c>
      <c r="AK65" s="57">
        <f t="shared" si="1"/>
        <v>447.66500000000002</v>
      </c>
      <c r="AL65" s="47">
        <f t="shared" si="2"/>
        <v>141.17666666666665</v>
      </c>
      <c r="AM65" s="65"/>
      <c r="AN65" s="65"/>
      <c r="AO65" s="65"/>
    </row>
    <row r="66" spans="1:41" x14ac:dyDescent="0.25">
      <c r="A66">
        <v>964</v>
      </c>
      <c r="B66" s="54" t="s">
        <v>357</v>
      </c>
      <c r="C66" s="54">
        <v>2023</v>
      </c>
      <c r="D66" s="27">
        <v>7135.06</v>
      </c>
      <c r="E66" s="43">
        <v>716.4</v>
      </c>
      <c r="F66" s="35">
        <v>393.2</v>
      </c>
      <c r="G66" s="41">
        <v>1729.8</v>
      </c>
      <c r="H66" s="36">
        <v>126.98</v>
      </c>
      <c r="I66" s="39">
        <v>156.97999999999999</v>
      </c>
      <c r="J66" s="45">
        <v>165.16</v>
      </c>
      <c r="K66" s="36">
        <v>148.63999999999999</v>
      </c>
      <c r="L66" s="36">
        <v>62.31</v>
      </c>
      <c r="M66" s="46">
        <v>145.31</v>
      </c>
      <c r="N66" s="36">
        <v>101.48</v>
      </c>
      <c r="O66" s="47">
        <v>60.43</v>
      </c>
      <c r="P66" s="33">
        <v>697</v>
      </c>
      <c r="Q66" s="47">
        <v>28.18</v>
      </c>
      <c r="R66" s="33">
        <v>105.02</v>
      </c>
      <c r="S66" s="47">
        <v>52.26</v>
      </c>
      <c r="T66" s="33">
        <v>11.69</v>
      </c>
      <c r="U66" s="33">
        <v>133.1</v>
      </c>
      <c r="V66" s="33">
        <v>56.88</v>
      </c>
      <c r="W66" s="33">
        <v>14.53</v>
      </c>
      <c r="X66" s="56">
        <v>23.05</v>
      </c>
      <c r="Y66" s="38">
        <v>23.05</v>
      </c>
      <c r="Z66" s="36">
        <v>10.86</v>
      </c>
      <c r="AA66" s="41">
        <v>35.299999999999997</v>
      </c>
      <c r="AB66" s="45">
        <v>87.3</v>
      </c>
      <c r="AC66" s="39">
        <v>431.9</v>
      </c>
      <c r="AD66" s="36">
        <v>157.85</v>
      </c>
      <c r="AE66" s="36">
        <v>18.2</v>
      </c>
      <c r="AF66" s="41">
        <v>29.07</v>
      </c>
      <c r="AG66" s="39">
        <v>165.8</v>
      </c>
      <c r="AI66" s="60" t="s">
        <v>357</v>
      </c>
      <c r="AJ66" s="58">
        <f t="shared" si="0"/>
        <v>251.56000000000003</v>
      </c>
      <c r="AK66" s="57">
        <f t="shared" si="1"/>
        <v>448.54249999999996</v>
      </c>
      <c r="AL66" s="47">
        <f t="shared" si="2"/>
        <v>142.01</v>
      </c>
      <c r="AM66" s="65"/>
      <c r="AN66" s="65"/>
      <c r="AO66" s="65"/>
    </row>
    <row r="67" spans="1:41" x14ac:dyDescent="0.25">
      <c r="A67">
        <v>963</v>
      </c>
      <c r="B67" s="54" t="s">
        <v>358</v>
      </c>
      <c r="C67" s="54">
        <v>2023</v>
      </c>
      <c r="D67" s="27">
        <v>7042.74</v>
      </c>
      <c r="E67" s="43">
        <v>706</v>
      </c>
      <c r="F67" s="35">
        <v>390.3</v>
      </c>
      <c r="G67" s="41">
        <v>1719.8</v>
      </c>
      <c r="H67" s="36">
        <v>126.74</v>
      </c>
      <c r="I67" s="39">
        <v>156.5</v>
      </c>
      <c r="J67" s="45">
        <v>164.16</v>
      </c>
      <c r="K67" s="36">
        <v>149.86000000000001</v>
      </c>
      <c r="L67" s="36">
        <v>63.62</v>
      </c>
      <c r="M67" s="46">
        <v>145.4</v>
      </c>
      <c r="N67" s="36">
        <v>100.76</v>
      </c>
      <c r="O67" s="47">
        <v>60.47</v>
      </c>
      <c r="P67" s="33">
        <v>681.5</v>
      </c>
      <c r="Q67" s="47">
        <v>28.35</v>
      </c>
      <c r="R67" s="33">
        <v>105.22</v>
      </c>
      <c r="S67" s="47">
        <v>51.45</v>
      </c>
      <c r="T67" s="33">
        <v>11.65</v>
      </c>
      <c r="U67" s="33">
        <v>133.6</v>
      </c>
      <c r="V67" s="33">
        <v>56.87</v>
      </c>
      <c r="W67" s="33">
        <v>14.39</v>
      </c>
      <c r="X67" s="56">
        <v>22.93</v>
      </c>
      <c r="Y67" s="38">
        <v>22.93</v>
      </c>
      <c r="Z67" s="36">
        <v>10.8</v>
      </c>
      <c r="AA67" s="41">
        <v>34.64</v>
      </c>
      <c r="AB67" s="45">
        <v>85.5</v>
      </c>
      <c r="AC67" s="39">
        <v>429.45</v>
      </c>
      <c r="AD67" s="36">
        <v>158.35</v>
      </c>
      <c r="AE67" s="36">
        <v>18.16</v>
      </c>
      <c r="AF67" s="41">
        <v>29.02</v>
      </c>
      <c r="AG67" s="39">
        <v>164.15</v>
      </c>
      <c r="AI67" s="60" t="s">
        <v>358</v>
      </c>
      <c r="AJ67" s="58">
        <f t="shared" si="0"/>
        <v>250.03333333333333</v>
      </c>
      <c r="AK67" s="57">
        <f t="shared" si="1"/>
        <v>445.86500000000001</v>
      </c>
      <c r="AL67" s="47">
        <f t="shared" si="2"/>
        <v>140.47333333333333</v>
      </c>
      <c r="AM67" s="65"/>
      <c r="AN67" s="65"/>
      <c r="AO67" s="65"/>
    </row>
    <row r="68" spans="1:41" x14ac:dyDescent="0.25">
      <c r="A68">
        <v>962</v>
      </c>
      <c r="B68" s="54" t="s">
        <v>359</v>
      </c>
      <c r="C68" s="54">
        <v>2023</v>
      </c>
      <c r="D68" s="27">
        <v>7053.11</v>
      </c>
      <c r="E68" s="43">
        <v>698.7</v>
      </c>
      <c r="F68" s="35">
        <v>386.7</v>
      </c>
      <c r="G68" s="41">
        <v>1696.6</v>
      </c>
      <c r="H68" s="36">
        <v>124</v>
      </c>
      <c r="I68" s="39">
        <v>155.32</v>
      </c>
      <c r="J68" s="45">
        <v>162.63999999999999</v>
      </c>
      <c r="K68" s="36">
        <v>149.47999999999999</v>
      </c>
      <c r="L68" s="36">
        <v>62.93</v>
      </c>
      <c r="M68" s="46">
        <v>144.07</v>
      </c>
      <c r="N68" s="36">
        <v>101.68</v>
      </c>
      <c r="O68" s="47">
        <v>60.11</v>
      </c>
      <c r="P68" s="33">
        <v>673.5</v>
      </c>
      <c r="Q68" s="47">
        <v>28.3</v>
      </c>
      <c r="R68" s="33">
        <v>104.42</v>
      </c>
      <c r="S68" s="47">
        <v>51.66</v>
      </c>
      <c r="T68" s="33">
        <v>11.5</v>
      </c>
      <c r="U68" s="33">
        <v>133.19999999999999</v>
      </c>
      <c r="V68" s="33">
        <v>56.23</v>
      </c>
      <c r="W68" s="33">
        <v>14.51</v>
      </c>
      <c r="X68" s="56">
        <v>22.89</v>
      </c>
      <c r="Y68" s="38">
        <v>22.89</v>
      </c>
      <c r="Z68" s="36">
        <v>10.82</v>
      </c>
      <c r="AA68" s="41">
        <v>34.68</v>
      </c>
      <c r="AB68" s="45">
        <v>85.04</v>
      </c>
      <c r="AC68" s="39">
        <v>427.25</v>
      </c>
      <c r="AD68" s="36">
        <v>159.44999999999999</v>
      </c>
      <c r="AE68" s="36">
        <v>17.850000000000001</v>
      </c>
      <c r="AF68" s="41">
        <v>28.92</v>
      </c>
      <c r="AG68" s="39">
        <v>165.45</v>
      </c>
      <c r="AI68" s="60" t="s">
        <v>359</v>
      </c>
      <c r="AJ68" s="58">
        <f t="shared" ref="AJ68:AJ131" si="3">AVERAGE(I68,AC68,AG68)</f>
        <v>249.34</v>
      </c>
      <c r="AK68" s="57">
        <f t="shared" ref="AK68:AK131" si="4">AVERAGE(G68,AA68,AF68,)</f>
        <v>440.05</v>
      </c>
      <c r="AL68" s="47">
        <f t="shared" ref="AL68:AL131" si="5">AVERAGE(AB68,X68,S68,Q68,O68,M68,J68,E68,)</f>
        <v>139.26777777777778</v>
      </c>
      <c r="AM68" s="65"/>
      <c r="AN68" s="65"/>
      <c r="AO68" s="65"/>
    </row>
    <row r="69" spans="1:41" x14ac:dyDescent="0.25">
      <c r="A69">
        <v>961</v>
      </c>
      <c r="B69" s="54" t="s">
        <v>360</v>
      </c>
      <c r="C69" s="54">
        <v>2023</v>
      </c>
      <c r="D69" s="27">
        <v>7033.83</v>
      </c>
      <c r="E69" s="43">
        <v>703</v>
      </c>
      <c r="F69" s="35">
        <v>387.55</v>
      </c>
      <c r="G69" s="41">
        <v>1707</v>
      </c>
      <c r="H69" s="36">
        <v>123.58</v>
      </c>
      <c r="I69" s="39">
        <v>152.91999999999999</v>
      </c>
      <c r="J69" s="45">
        <v>163.22</v>
      </c>
      <c r="K69" s="36">
        <v>147.24</v>
      </c>
      <c r="L69" s="36">
        <v>61.91</v>
      </c>
      <c r="M69" s="46">
        <v>144.63999999999999</v>
      </c>
      <c r="N69" s="36">
        <v>102.78</v>
      </c>
      <c r="O69" s="47">
        <v>60.23</v>
      </c>
      <c r="P69" s="33">
        <v>668</v>
      </c>
      <c r="Q69" s="47">
        <v>28.65</v>
      </c>
      <c r="R69" s="33">
        <v>104.06</v>
      </c>
      <c r="S69" s="47">
        <v>52.5</v>
      </c>
      <c r="T69" s="33">
        <v>11.44</v>
      </c>
      <c r="U69" s="33">
        <v>132.65</v>
      </c>
      <c r="V69" s="33">
        <v>56.35</v>
      </c>
      <c r="W69" s="33">
        <v>14.74</v>
      </c>
      <c r="X69" s="56">
        <v>22.62</v>
      </c>
      <c r="Y69" s="38">
        <v>22.62</v>
      </c>
      <c r="Z69" s="36">
        <v>10.99</v>
      </c>
      <c r="AA69" s="41">
        <v>34.39</v>
      </c>
      <c r="AB69" s="45">
        <v>84.82</v>
      </c>
      <c r="AC69" s="39">
        <v>429.95</v>
      </c>
      <c r="AD69" s="36">
        <v>161</v>
      </c>
      <c r="AE69" s="36">
        <v>17.989999999999998</v>
      </c>
      <c r="AF69" s="41">
        <v>29.05</v>
      </c>
      <c r="AG69" s="39">
        <v>164.05</v>
      </c>
      <c r="AI69" s="60" t="s">
        <v>360</v>
      </c>
      <c r="AJ69" s="58">
        <f t="shared" si="3"/>
        <v>248.97333333333336</v>
      </c>
      <c r="AK69" s="57">
        <f t="shared" si="4"/>
        <v>442.61</v>
      </c>
      <c r="AL69" s="47">
        <f t="shared" si="5"/>
        <v>139.96444444444444</v>
      </c>
      <c r="AM69" s="65"/>
      <c r="AN69" s="65"/>
      <c r="AO69" s="65"/>
    </row>
    <row r="70" spans="1:41" x14ac:dyDescent="0.25">
      <c r="A70">
        <v>960</v>
      </c>
      <c r="B70" s="54" t="s">
        <v>361</v>
      </c>
      <c r="C70" s="54">
        <v>2023</v>
      </c>
      <c r="D70" s="27">
        <v>7087.63</v>
      </c>
      <c r="E70" s="43">
        <v>713.3</v>
      </c>
      <c r="F70" s="35">
        <v>391.5</v>
      </c>
      <c r="G70" s="41">
        <v>1732.8</v>
      </c>
      <c r="H70" s="36">
        <v>122.96</v>
      </c>
      <c r="I70" s="39">
        <v>155.38</v>
      </c>
      <c r="J70" s="45">
        <v>165.78</v>
      </c>
      <c r="K70" s="36">
        <v>147.13999999999999</v>
      </c>
      <c r="L70" s="36">
        <v>62.13</v>
      </c>
      <c r="M70" s="46">
        <v>145.69</v>
      </c>
      <c r="N70" s="36">
        <v>102.64</v>
      </c>
      <c r="O70" s="47">
        <v>60.42</v>
      </c>
      <c r="P70" s="33">
        <v>678</v>
      </c>
      <c r="Q70" s="47">
        <v>28.62</v>
      </c>
      <c r="R70" s="33">
        <v>104.54</v>
      </c>
      <c r="S70" s="47">
        <v>52.41</v>
      </c>
      <c r="T70" s="33">
        <v>11.45</v>
      </c>
      <c r="U70" s="33">
        <v>132.75</v>
      </c>
      <c r="V70" s="33">
        <v>56.23</v>
      </c>
      <c r="W70" s="33">
        <v>14.84</v>
      </c>
      <c r="X70" s="56">
        <v>22.97</v>
      </c>
      <c r="Y70" s="38">
        <v>22.97</v>
      </c>
      <c r="Z70" s="36">
        <v>10.99</v>
      </c>
      <c r="AA70" s="41">
        <v>34.950000000000003</v>
      </c>
      <c r="AB70" s="45">
        <v>85.02</v>
      </c>
      <c r="AC70" s="39">
        <v>439.55</v>
      </c>
      <c r="AD70" s="36">
        <v>162.19999999999999</v>
      </c>
      <c r="AE70" s="36">
        <v>18.059999999999999</v>
      </c>
      <c r="AF70" s="41">
        <v>29.43</v>
      </c>
      <c r="AG70" s="39">
        <v>165.65</v>
      </c>
      <c r="AI70" s="60" t="s">
        <v>361</v>
      </c>
      <c r="AJ70" s="58">
        <f t="shared" si="3"/>
        <v>253.52666666666667</v>
      </c>
      <c r="AK70" s="57">
        <f t="shared" si="4"/>
        <v>449.29500000000002</v>
      </c>
      <c r="AL70" s="47">
        <f t="shared" si="5"/>
        <v>141.57888888888888</v>
      </c>
      <c r="AM70" s="65"/>
      <c r="AN70" s="65"/>
      <c r="AO70" s="65"/>
    </row>
    <row r="71" spans="1:41" x14ac:dyDescent="0.25">
      <c r="A71">
        <v>959</v>
      </c>
      <c r="B71" s="54" t="s">
        <v>362</v>
      </c>
      <c r="C71" s="54">
        <v>2023</v>
      </c>
      <c r="D71" s="27">
        <v>7133.65</v>
      </c>
      <c r="E71" s="43">
        <v>732.3</v>
      </c>
      <c r="F71" s="35">
        <v>398.35</v>
      </c>
      <c r="G71" s="41">
        <v>1793</v>
      </c>
      <c r="H71" s="36">
        <v>123.88</v>
      </c>
      <c r="I71" s="39">
        <v>154.13999999999999</v>
      </c>
      <c r="J71" s="45">
        <v>167.96</v>
      </c>
      <c r="K71" s="36">
        <v>147.19999999999999</v>
      </c>
      <c r="L71" s="36">
        <v>61.91</v>
      </c>
      <c r="M71" s="46">
        <v>145.94999999999999</v>
      </c>
      <c r="N71" s="36">
        <v>102.1</v>
      </c>
      <c r="O71" s="47">
        <v>60.74</v>
      </c>
      <c r="P71" s="33">
        <v>699</v>
      </c>
      <c r="Q71" s="47">
        <v>28.82</v>
      </c>
      <c r="R71" s="33">
        <v>105.34</v>
      </c>
      <c r="S71" s="47">
        <v>53.02</v>
      </c>
      <c r="T71" s="33">
        <v>11.5</v>
      </c>
      <c r="U71" s="33">
        <v>132.69999999999999</v>
      </c>
      <c r="V71" s="33">
        <v>56.13</v>
      </c>
      <c r="W71" s="33">
        <v>14.96</v>
      </c>
      <c r="X71" s="56">
        <v>23.12</v>
      </c>
      <c r="Y71" s="38">
        <v>23.12</v>
      </c>
      <c r="Z71" s="36">
        <v>11.09</v>
      </c>
      <c r="AA71" s="41">
        <v>35.01</v>
      </c>
      <c r="AB71" s="45">
        <v>84.44</v>
      </c>
      <c r="AC71" s="39">
        <v>460.45</v>
      </c>
      <c r="AD71" s="36">
        <v>166.3</v>
      </c>
      <c r="AE71" s="36">
        <v>18.28</v>
      </c>
      <c r="AF71" s="41">
        <v>29.5</v>
      </c>
      <c r="AG71" s="39">
        <v>166.75</v>
      </c>
      <c r="AI71" s="60" t="s">
        <v>362</v>
      </c>
      <c r="AJ71" s="58">
        <f t="shared" si="3"/>
        <v>260.44666666666666</v>
      </c>
      <c r="AK71" s="57">
        <f t="shared" si="4"/>
        <v>464.3775</v>
      </c>
      <c r="AL71" s="47">
        <f t="shared" si="5"/>
        <v>144.03888888888889</v>
      </c>
      <c r="AM71" s="65"/>
      <c r="AN71" s="65"/>
      <c r="AO71" s="65"/>
    </row>
    <row r="72" spans="1:41" x14ac:dyDescent="0.25">
      <c r="A72">
        <v>958</v>
      </c>
      <c r="B72" s="54" t="s">
        <v>363</v>
      </c>
      <c r="C72" s="54">
        <v>2023</v>
      </c>
      <c r="D72" s="27">
        <v>7199.11</v>
      </c>
      <c r="E72" s="43">
        <v>729.3</v>
      </c>
      <c r="F72" s="35">
        <v>399.7</v>
      </c>
      <c r="G72" s="41">
        <v>1766.6</v>
      </c>
      <c r="H72" s="36">
        <v>125.52</v>
      </c>
      <c r="I72" s="39">
        <v>155</v>
      </c>
      <c r="J72" s="45">
        <v>169.42</v>
      </c>
      <c r="K72" s="36">
        <v>148.04</v>
      </c>
      <c r="L72" s="36">
        <v>61.88</v>
      </c>
      <c r="M72" s="46">
        <v>146</v>
      </c>
      <c r="N72" s="36">
        <v>102.5</v>
      </c>
      <c r="O72" s="47">
        <v>61.65</v>
      </c>
      <c r="P72" s="33">
        <v>694.5</v>
      </c>
      <c r="Q72" s="47">
        <v>29.15</v>
      </c>
      <c r="R72" s="33">
        <v>106.18</v>
      </c>
      <c r="S72" s="47">
        <v>53.56</v>
      </c>
      <c r="T72" s="33">
        <v>11.68</v>
      </c>
      <c r="U72" s="33">
        <v>134.5</v>
      </c>
      <c r="V72" s="33">
        <v>56.93</v>
      </c>
      <c r="W72" s="33">
        <v>14.94</v>
      </c>
      <c r="X72" s="56">
        <v>23.49</v>
      </c>
      <c r="Y72" s="38">
        <v>23.49</v>
      </c>
      <c r="Z72" s="36">
        <v>11.29</v>
      </c>
      <c r="AA72" s="41">
        <v>34.51</v>
      </c>
      <c r="AB72" s="45">
        <v>86</v>
      </c>
      <c r="AC72" s="39">
        <v>453.6</v>
      </c>
      <c r="AD72" s="36">
        <v>166.45</v>
      </c>
      <c r="AE72" s="36">
        <v>18.16</v>
      </c>
      <c r="AF72" s="41">
        <v>30.16</v>
      </c>
      <c r="AG72" s="39">
        <v>168.05</v>
      </c>
      <c r="AI72" s="60" t="s">
        <v>363</v>
      </c>
      <c r="AJ72" s="58">
        <f t="shared" si="3"/>
        <v>258.88333333333338</v>
      </c>
      <c r="AK72" s="57">
        <f t="shared" si="4"/>
        <v>457.8175</v>
      </c>
      <c r="AL72" s="47">
        <f t="shared" si="5"/>
        <v>144.28555555555556</v>
      </c>
      <c r="AM72" s="65"/>
      <c r="AN72" s="65"/>
      <c r="AO72" s="65"/>
    </row>
    <row r="73" spans="1:41" x14ac:dyDescent="0.25">
      <c r="A73">
        <v>957</v>
      </c>
      <c r="B73" s="54" t="s">
        <v>364</v>
      </c>
      <c r="C73" s="54">
        <v>2023</v>
      </c>
      <c r="D73" s="27">
        <v>7272.68</v>
      </c>
      <c r="E73" s="43">
        <v>736.7</v>
      </c>
      <c r="F73" s="35">
        <v>410</v>
      </c>
      <c r="G73" s="41">
        <v>1876.4</v>
      </c>
      <c r="H73" s="36">
        <v>129.63999999999999</v>
      </c>
      <c r="I73" s="39">
        <v>157.96</v>
      </c>
      <c r="J73" s="45">
        <v>175.34</v>
      </c>
      <c r="K73" s="36">
        <v>152.04</v>
      </c>
      <c r="L73" s="36">
        <v>62.29</v>
      </c>
      <c r="M73" s="46">
        <v>147.41999999999999</v>
      </c>
      <c r="N73" s="36">
        <v>103.8</v>
      </c>
      <c r="O73" s="47">
        <v>62.07</v>
      </c>
      <c r="P73" s="33">
        <v>702</v>
      </c>
      <c r="Q73" s="47">
        <v>29.35</v>
      </c>
      <c r="R73" s="33">
        <v>107.68</v>
      </c>
      <c r="S73" s="47">
        <v>54.08</v>
      </c>
      <c r="T73" s="33">
        <v>11.8</v>
      </c>
      <c r="U73" s="33">
        <v>137.30000000000001</v>
      </c>
      <c r="V73" s="33">
        <v>57.94</v>
      </c>
      <c r="W73" s="33">
        <v>15.17</v>
      </c>
      <c r="X73" s="56">
        <v>23.83</v>
      </c>
      <c r="Y73" s="38">
        <v>23.83</v>
      </c>
      <c r="Z73" s="36">
        <v>11.25</v>
      </c>
      <c r="AA73" s="41">
        <v>35.22</v>
      </c>
      <c r="AB73" s="45">
        <v>87.68</v>
      </c>
      <c r="AC73" s="39">
        <v>457.6</v>
      </c>
      <c r="AD73" s="36">
        <v>168.7</v>
      </c>
      <c r="AE73" s="36">
        <v>18.61</v>
      </c>
      <c r="AF73" s="41">
        <v>30.29</v>
      </c>
      <c r="AG73" s="39">
        <v>168.9</v>
      </c>
      <c r="AI73" s="60" t="s">
        <v>364</v>
      </c>
      <c r="AJ73" s="58">
        <f t="shared" si="3"/>
        <v>261.48666666666668</v>
      </c>
      <c r="AK73" s="57">
        <f t="shared" si="4"/>
        <v>485.47750000000002</v>
      </c>
      <c r="AL73" s="47">
        <f t="shared" si="5"/>
        <v>146.27444444444444</v>
      </c>
      <c r="AM73" s="65"/>
      <c r="AN73" s="65"/>
      <c r="AO73" s="65"/>
    </row>
    <row r="74" spans="1:41" x14ac:dyDescent="0.25">
      <c r="A74">
        <v>956</v>
      </c>
      <c r="B74" s="54" t="s">
        <v>365</v>
      </c>
      <c r="C74" s="54">
        <v>2023</v>
      </c>
      <c r="D74" s="27">
        <v>7247.02</v>
      </c>
      <c r="E74" s="43">
        <v>736.8</v>
      </c>
      <c r="F74" s="35">
        <v>400.35</v>
      </c>
      <c r="G74" s="41">
        <v>1845.6</v>
      </c>
      <c r="H74" s="36">
        <v>129.28</v>
      </c>
      <c r="I74" s="39">
        <v>155.63999999999999</v>
      </c>
      <c r="J74" s="45">
        <v>171.86</v>
      </c>
      <c r="K74" s="36">
        <v>151.74</v>
      </c>
      <c r="L74" s="36">
        <v>63.04</v>
      </c>
      <c r="M74" s="46">
        <v>149.84</v>
      </c>
      <c r="N74" s="36">
        <v>102.1</v>
      </c>
      <c r="O74" s="47">
        <v>61.11</v>
      </c>
      <c r="P74" s="33">
        <v>698.5</v>
      </c>
      <c r="Q74" s="47">
        <v>29.31</v>
      </c>
      <c r="R74" s="33">
        <v>106.24</v>
      </c>
      <c r="S74" s="47">
        <v>53.56</v>
      </c>
      <c r="T74" s="33">
        <v>11.65</v>
      </c>
      <c r="U74" s="33">
        <v>139.55000000000001</v>
      </c>
      <c r="V74" s="33">
        <v>57.23</v>
      </c>
      <c r="W74" s="33">
        <v>15.29</v>
      </c>
      <c r="X74" s="56">
        <v>23.14</v>
      </c>
      <c r="Y74" s="38">
        <v>23.14</v>
      </c>
      <c r="Z74" s="36">
        <v>11.17</v>
      </c>
      <c r="AA74" s="41">
        <v>34.67</v>
      </c>
      <c r="AB74" s="45">
        <v>87.5</v>
      </c>
      <c r="AC74" s="39">
        <v>456.85</v>
      </c>
      <c r="AD74" s="36">
        <v>168.45</v>
      </c>
      <c r="AE74" s="36">
        <v>18.05</v>
      </c>
      <c r="AF74" s="41">
        <v>30.36</v>
      </c>
      <c r="AG74" s="39">
        <v>166.5</v>
      </c>
      <c r="AI74" s="60" t="s">
        <v>365</v>
      </c>
      <c r="AJ74" s="58">
        <f t="shared" si="3"/>
        <v>259.66333333333336</v>
      </c>
      <c r="AK74" s="57">
        <f t="shared" si="4"/>
        <v>477.65749999999997</v>
      </c>
      <c r="AL74" s="47">
        <f t="shared" si="5"/>
        <v>145.90222222222221</v>
      </c>
      <c r="AM74" s="65"/>
      <c r="AN74" s="65"/>
      <c r="AO74" s="65"/>
    </row>
    <row r="75" spans="1:41" x14ac:dyDescent="0.25">
      <c r="A75">
        <v>955</v>
      </c>
      <c r="B75" s="54" t="s">
        <v>366</v>
      </c>
      <c r="C75" s="54">
        <v>2023</v>
      </c>
      <c r="D75" s="27">
        <v>7255.03</v>
      </c>
      <c r="E75" s="43">
        <v>742.5</v>
      </c>
      <c r="F75" s="35">
        <v>404.4</v>
      </c>
      <c r="G75" s="41">
        <v>1874.4</v>
      </c>
      <c r="H75" s="36">
        <v>130.04</v>
      </c>
      <c r="I75" s="39">
        <v>156.91999999999999</v>
      </c>
      <c r="J75" s="45">
        <v>173.42</v>
      </c>
      <c r="K75" s="36">
        <v>151.69999999999999</v>
      </c>
      <c r="L75" s="36">
        <v>61.99</v>
      </c>
      <c r="M75" s="46">
        <v>149.4</v>
      </c>
      <c r="N75" s="36">
        <v>101.68</v>
      </c>
      <c r="O75" s="47">
        <v>60.11</v>
      </c>
      <c r="P75" s="33">
        <v>707</v>
      </c>
      <c r="Q75" s="47">
        <v>29.07</v>
      </c>
      <c r="R75" s="33">
        <v>106.24</v>
      </c>
      <c r="S75" s="47">
        <v>53.81</v>
      </c>
      <c r="T75" s="33">
        <v>11.55</v>
      </c>
      <c r="U75" s="33">
        <v>138.94999999999999</v>
      </c>
      <c r="V75" s="33">
        <v>56.95</v>
      </c>
      <c r="W75" s="33">
        <v>15.1</v>
      </c>
      <c r="X75" s="56">
        <v>23.28</v>
      </c>
      <c r="Y75" s="38">
        <v>23.28</v>
      </c>
      <c r="Z75" s="36">
        <v>11.1</v>
      </c>
      <c r="AA75" s="41">
        <v>35.270000000000003</v>
      </c>
      <c r="AB75" s="45">
        <v>88.24</v>
      </c>
      <c r="AC75" s="39">
        <v>459.45</v>
      </c>
      <c r="AD75" s="36">
        <v>169.25</v>
      </c>
      <c r="AE75" s="36">
        <v>17.79</v>
      </c>
      <c r="AF75" s="41">
        <v>30.11</v>
      </c>
      <c r="AG75" s="39">
        <v>165.95</v>
      </c>
      <c r="AI75" s="60" t="s">
        <v>366</v>
      </c>
      <c r="AJ75" s="58">
        <f t="shared" si="3"/>
        <v>260.77333333333331</v>
      </c>
      <c r="AK75" s="57">
        <f t="shared" si="4"/>
        <v>484.94499999999999</v>
      </c>
      <c r="AL75" s="47">
        <f t="shared" si="5"/>
        <v>146.64777777777778</v>
      </c>
      <c r="AM75" s="65"/>
      <c r="AN75" s="65"/>
      <c r="AO75" s="65"/>
    </row>
    <row r="76" spans="1:41" x14ac:dyDescent="0.25">
      <c r="A76">
        <v>954</v>
      </c>
      <c r="B76" s="54" t="s">
        <v>367</v>
      </c>
      <c r="C76" s="54">
        <v>2023</v>
      </c>
      <c r="D76" s="27">
        <v>7366.21</v>
      </c>
      <c r="E76" s="43">
        <v>761.2</v>
      </c>
      <c r="F76" s="35">
        <v>410</v>
      </c>
      <c r="G76" s="41">
        <v>1903.6</v>
      </c>
      <c r="H76" s="36">
        <v>131.32</v>
      </c>
      <c r="I76" s="39">
        <v>157.44</v>
      </c>
      <c r="J76" s="45">
        <v>175.32</v>
      </c>
      <c r="K76" s="36">
        <v>152.41999999999999</v>
      </c>
      <c r="L76" s="36">
        <v>62.37</v>
      </c>
      <c r="M76" s="46">
        <v>152.78</v>
      </c>
      <c r="N76" s="36">
        <v>102.8</v>
      </c>
      <c r="O76" s="47">
        <v>61.46</v>
      </c>
      <c r="P76" s="33">
        <v>720.5</v>
      </c>
      <c r="Q76" s="47">
        <v>29.39</v>
      </c>
      <c r="R76" s="33">
        <v>107.48</v>
      </c>
      <c r="S76" s="47">
        <v>53.79</v>
      </c>
      <c r="T76" s="33">
        <v>11.84</v>
      </c>
      <c r="U76" s="33">
        <v>139.5</v>
      </c>
      <c r="V76" s="33">
        <v>57.24</v>
      </c>
      <c r="W76" s="33">
        <v>15.2</v>
      </c>
      <c r="X76" s="56">
        <v>26.47</v>
      </c>
      <c r="Y76" s="38">
        <v>26.47</v>
      </c>
      <c r="Z76" s="36">
        <v>11.06</v>
      </c>
      <c r="AA76" s="41">
        <v>35.340000000000003</v>
      </c>
      <c r="AB76" s="45">
        <v>88.38</v>
      </c>
      <c r="AC76" s="39">
        <v>469.1</v>
      </c>
      <c r="AD76" s="36">
        <v>171.9</v>
      </c>
      <c r="AE76" s="36">
        <v>17.88</v>
      </c>
      <c r="AF76" s="41">
        <v>30.27</v>
      </c>
      <c r="AG76" s="39">
        <v>170.1</v>
      </c>
      <c r="AI76" s="60" t="s">
        <v>367</v>
      </c>
      <c r="AJ76" s="58">
        <f t="shared" si="3"/>
        <v>265.54666666666668</v>
      </c>
      <c r="AK76" s="57">
        <f t="shared" si="4"/>
        <v>492.30249999999995</v>
      </c>
      <c r="AL76" s="47">
        <f t="shared" si="5"/>
        <v>149.86555555555555</v>
      </c>
      <c r="AM76" s="65"/>
      <c r="AN76" s="65"/>
      <c r="AO76" s="65"/>
    </row>
    <row r="77" spans="1:41" x14ac:dyDescent="0.25">
      <c r="A77">
        <v>953</v>
      </c>
      <c r="B77" s="54" t="s">
        <v>368</v>
      </c>
      <c r="C77" s="54">
        <v>2023</v>
      </c>
      <c r="D77" s="27">
        <v>7184.25</v>
      </c>
      <c r="E77" s="43">
        <v>742.6</v>
      </c>
      <c r="F77" s="35">
        <v>402</v>
      </c>
      <c r="G77" s="41">
        <v>1876</v>
      </c>
      <c r="H77" s="36">
        <v>130.4</v>
      </c>
      <c r="I77" s="39">
        <v>155.78</v>
      </c>
      <c r="J77" s="45">
        <v>176.24</v>
      </c>
      <c r="K77" s="36">
        <v>150.6</v>
      </c>
      <c r="L77" s="36">
        <v>62.28</v>
      </c>
      <c r="M77" s="46">
        <v>150.91</v>
      </c>
      <c r="N77" s="36">
        <v>102.42</v>
      </c>
      <c r="O77" s="47">
        <v>61.3</v>
      </c>
      <c r="P77" s="33">
        <v>713.5</v>
      </c>
      <c r="Q77" s="47">
        <v>29.15</v>
      </c>
      <c r="R77" s="33">
        <v>106.24</v>
      </c>
      <c r="S77" s="47">
        <v>53.49</v>
      </c>
      <c r="T77" s="33">
        <v>11.71</v>
      </c>
      <c r="U77" s="33">
        <v>138.05000000000001</v>
      </c>
      <c r="V77" s="33">
        <v>56.57</v>
      </c>
      <c r="W77" s="33">
        <v>15.15</v>
      </c>
      <c r="X77" s="56">
        <v>26.56</v>
      </c>
      <c r="Y77" s="38">
        <v>26.56</v>
      </c>
      <c r="Z77" s="36">
        <v>10.98</v>
      </c>
      <c r="AA77" s="41">
        <v>35.24</v>
      </c>
      <c r="AB77" s="45">
        <v>86.96</v>
      </c>
      <c r="AC77" s="39">
        <v>461</v>
      </c>
      <c r="AD77" s="36">
        <v>171.4</v>
      </c>
      <c r="AE77" s="36">
        <v>17.579999999999998</v>
      </c>
      <c r="AF77" s="41">
        <v>29.8</v>
      </c>
      <c r="AG77" s="39">
        <v>167.85</v>
      </c>
      <c r="AI77" s="60" t="s">
        <v>368</v>
      </c>
      <c r="AJ77" s="58">
        <f t="shared" si="3"/>
        <v>261.54333333333335</v>
      </c>
      <c r="AK77" s="57">
        <f t="shared" si="4"/>
        <v>485.26</v>
      </c>
      <c r="AL77" s="47">
        <f t="shared" si="5"/>
        <v>147.46777777777777</v>
      </c>
      <c r="AM77" s="65"/>
      <c r="AN77" s="65"/>
      <c r="AO77" s="65"/>
    </row>
    <row r="78" spans="1:41" x14ac:dyDescent="0.25">
      <c r="A78">
        <v>952</v>
      </c>
      <c r="B78" s="54" t="s">
        <v>369</v>
      </c>
      <c r="C78" s="54">
        <v>2023</v>
      </c>
      <c r="D78" s="27">
        <v>7184.56</v>
      </c>
      <c r="E78" s="43">
        <v>729.6</v>
      </c>
      <c r="F78" s="35">
        <v>397.5</v>
      </c>
      <c r="G78" s="41">
        <v>1836.2</v>
      </c>
      <c r="H78" s="36">
        <v>130.52000000000001</v>
      </c>
      <c r="I78" s="39">
        <v>153.38</v>
      </c>
      <c r="J78" s="45">
        <v>173.92</v>
      </c>
      <c r="K78" s="36">
        <v>148.5</v>
      </c>
      <c r="L78" s="36">
        <v>61.23</v>
      </c>
      <c r="M78" s="46">
        <v>149.41999999999999</v>
      </c>
      <c r="N78" s="36">
        <v>101.5</v>
      </c>
      <c r="O78" s="47">
        <v>59.89</v>
      </c>
      <c r="P78" s="33">
        <v>697</v>
      </c>
      <c r="Q78" s="47">
        <v>28.58</v>
      </c>
      <c r="R78" s="33">
        <v>104.02</v>
      </c>
      <c r="S78" s="47">
        <v>53.2</v>
      </c>
      <c r="T78" s="33">
        <v>11.54</v>
      </c>
      <c r="U78" s="33">
        <v>139.85</v>
      </c>
      <c r="V78" s="33">
        <v>56.21</v>
      </c>
      <c r="W78" s="33">
        <v>14.9</v>
      </c>
      <c r="X78" s="56">
        <v>26.2</v>
      </c>
      <c r="Y78" s="38">
        <v>26.2</v>
      </c>
      <c r="Z78" s="36">
        <v>10.92</v>
      </c>
      <c r="AA78" s="41">
        <v>35.25</v>
      </c>
      <c r="AB78" s="45">
        <v>86.56</v>
      </c>
      <c r="AC78" s="39">
        <v>461.85</v>
      </c>
      <c r="AD78" s="36">
        <v>171.85</v>
      </c>
      <c r="AE78" s="36">
        <v>17.760000000000002</v>
      </c>
      <c r="AF78" s="41">
        <v>29.7</v>
      </c>
      <c r="AG78" s="39">
        <v>167.05</v>
      </c>
      <c r="AI78" s="60" t="s">
        <v>369</v>
      </c>
      <c r="AJ78" s="58">
        <f t="shared" si="3"/>
        <v>260.76</v>
      </c>
      <c r="AK78" s="57">
        <f t="shared" si="4"/>
        <v>475.28750000000002</v>
      </c>
      <c r="AL78" s="47">
        <f t="shared" si="5"/>
        <v>145.26333333333332</v>
      </c>
      <c r="AM78" s="65"/>
      <c r="AN78" s="65"/>
      <c r="AO78" s="65"/>
    </row>
    <row r="79" spans="1:41" x14ac:dyDescent="0.25">
      <c r="A79">
        <v>951</v>
      </c>
      <c r="B79" s="55">
        <v>45269</v>
      </c>
      <c r="C79" s="54">
        <v>2023</v>
      </c>
      <c r="D79" s="27">
        <v>7241.99</v>
      </c>
      <c r="E79" s="43">
        <v>734.4</v>
      </c>
      <c r="F79" s="35">
        <v>401.3</v>
      </c>
      <c r="G79" s="41">
        <v>1836.2</v>
      </c>
      <c r="H79" s="36">
        <v>130.47999999999999</v>
      </c>
      <c r="I79" s="39">
        <v>156.63999999999999</v>
      </c>
      <c r="J79" s="45">
        <v>173.8</v>
      </c>
      <c r="K79" s="36">
        <v>149.12</v>
      </c>
      <c r="L79" s="36">
        <v>61.29</v>
      </c>
      <c r="M79" s="46">
        <v>150.09</v>
      </c>
      <c r="N79" s="36">
        <v>101.68</v>
      </c>
      <c r="O79" s="47">
        <v>59.87</v>
      </c>
      <c r="P79" s="33">
        <v>700.5</v>
      </c>
      <c r="Q79" s="47">
        <v>28.15</v>
      </c>
      <c r="R79" s="33">
        <v>105.16</v>
      </c>
      <c r="S79" s="47">
        <v>53.53</v>
      </c>
      <c r="T79" s="33">
        <v>11.45</v>
      </c>
      <c r="U79" s="33">
        <v>139.85</v>
      </c>
      <c r="V79" s="33">
        <v>56.99</v>
      </c>
      <c r="W79" s="33">
        <v>14.88</v>
      </c>
      <c r="X79" s="56">
        <v>25.95</v>
      </c>
      <c r="Y79" s="38">
        <v>25.95</v>
      </c>
      <c r="Z79" s="36">
        <v>10.97</v>
      </c>
      <c r="AA79" s="41">
        <v>35.64</v>
      </c>
      <c r="AB79" s="45">
        <v>88.14</v>
      </c>
      <c r="AC79" s="39">
        <v>463.7</v>
      </c>
      <c r="AD79" s="36">
        <v>171.55</v>
      </c>
      <c r="AE79" s="36">
        <v>17.82</v>
      </c>
      <c r="AF79" s="41">
        <v>29.84</v>
      </c>
      <c r="AG79" s="39">
        <v>169.25</v>
      </c>
      <c r="AI79" s="61">
        <v>45269</v>
      </c>
      <c r="AJ79" s="58">
        <f t="shared" si="3"/>
        <v>263.19666666666666</v>
      </c>
      <c r="AK79" s="57">
        <f t="shared" si="4"/>
        <v>475.42</v>
      </c>
      <c r="AL79" s="47">
        <f t="shared" si="5"/>
        <v>145.99222222222221</v>
      </c>
      <c r="AM79" s="65"/>
      <c r="AN79" s="65"/>
      <c r="AO79" s="65"/>
    </row>
    <row r="80" spans="1:41" x14ac:dyDescent="0.25">
      <c r="A80">
        <v>950</v>
      </c>
      <c r="B80" s="55">
        <v>45239</v>
      </c>
      <c r="C80" s="54">
        <v>2023</v>
      </c>
      <c r="D80" s="27">
        <v>7253.65</v>
      </c>
      <c r="E80" s="43">
        <v>742.2</v>
      </c>
      <c r="F80" s="35">
        <v>407.15</v>
      </c>
      <c r="G80" s="41">
        <v>1855.6</v>
      </c>
      <c r="H80" s="36">
        <v>133.66</v>
      </c>
      <c r="I80" s="39">
        <v>157.4</v>
      </c>
      <c r="J80" s="45">
        <v>174.24</v>
      </c>
      <c r="K80" s="36">
        <v>150.08000000000001</v>
      </c>
      <c r="L80" s="36">
        <v>60.74</v>
      </c>
      <c r="M80" s="46">
        <v>151.6</v>
      </c>
      <c r="N80" s="36">
        <v>101.82</v>
      </c>
      <c r="O80" s="47">
        <v>59.51</v>
      </c>
      <c r="P80" s="33">
        <v>711</v>
      </c>
      <c r="Q80" s="47">
        <v>27.96</v>
      </c>
      <c r="R80" s="33">
        <v>103.58</v>
      </c>
      <c r="S80" s="47">
        <v>54.2</v>
      </c>
      <c r="T80" s="33">
        <v>11.3</v>
      </c>
      <c r="U80" s="33">
        <v>139.35</v>
      </c>
      <c r="V80" s="33">
        <v>57.37</v>
      </c>
      <c r="W80" s="33">
        <v>14.89</v>
      </c>
      <c r="X80" s="56">
        <v>25.72</v>
      </c>
      <c r="Y80" s="38">
        <v>25.72</v>
      </c>
      <c r="Z80" s="36">
        <v>10.92</v>
      </c>
      <c r="AA80" s="41">
        <v>36.369999999999997</v>
      </c>
      <c r="AB80" s="45">
        <v>88.14</v>
      </c>
      <c r="AC80" s="39">
        <v>468.15</v>
      </c>
      <c r="AD80" s="36">
        <v>173.4</v>
      </c>
      <c r="AE80" s="36">
        <v>17.37</v>
      </c>
      <c r="AF80" s="41">
        <v>29.89</v>
      </c>
      <c r="AG80" s="39">
        <v>170.4</v>
      </c>
      <c r="AI80" s="61">
        <v>45239</v>
      </c>
      <c r="AJ80" s="58">
        <f t="shared" si="3"/>
        <v>265.31666666666666</v>
      </c>
      <c r="AK80" s="57">
        <f t="shared" si="4"/>
        <v>480.46499999999997</v>
      </c>
      <c r="AL80" s="47">
        <f t="shared" si="5"/>
        <v>147.06333333333336</v>
      </c>
      <c r="AM80" s="65"/>
      <c r="AN80" s="65"/>
      <c r="AO80" s="65"/>
    </row>
    <row r="81" spans="1:41" x14ac:dyDescent="0.25">
      <c r="A81">
        <v>949</v>
      </c>
      <c r="B81" s="55">
        <v>45147</v>
      </c>
      <c r="C81" s="54">
        <v>2023</v>
      </c>
      <c r="D81" s="27">
        <v>7136.56</v>
      </c>
      <c r="E81" s="43">
        <v>740</v>
      </c>
      <c r="F81" s="35">
        <v>404.25</v>
      </c>
      <c r="G81" s="41">
        <v>1849.4</v>
      </c>
      <c r="H81" s="36">
        <v>135.44</v>
      </c>
      <c r="I81" s="39">
        <v>157.12</v>
      </c>
      <c r="J81" s="45">
        <v>173.34</v>
      </c>
      <c r="K81" s="36">
        <v>148.54</v>
      </c>
      <c r="L81" s="36">
        <v>60.38</v>
      </c>
      <c r="M81" s="46">
        <v>150.44</v>
      </c>
      <c r="N81" s="36">
        <v>100.34</v>
      </c>
      <c r="O81" s="47">
        <v>58.43</v>
      </c>
      <c r="P81" s="33">
        <v>714</v>
      </c>
      <c r="Q81" s="47">
        <v>27.71</v>
      </c>
      <c r="R81" s="33">
        <v>102.96</v>
      </c>
      <c r="S81" s="47">
        <v>53.57</v>
      </c>
      <c r="T81" s="33">
        <v>11.16</v>
      </c>
      <c r="U81" s="33">
        <v>138.69999999999999</v>
      </c>
      <c r="V81" s="33">
        <v>57.37</v>
      </c>
      <c r="W81" s="33">
        <v>14.83</v>
      </c>
      <c r="X81" s="56">
        <v>25.28</v>
      </c>
      <c r="Y81" s="38">
        <v>25.28</v>
      </c>
      <c r="Z81" s="36">
        <v>10.79</v>
      </c>
      <c r="AA81" s="41">
        <v>36.450000000000003</v>
      </c>
      <c r="AB81" s="45">
        <v>90.76</v>
      </c>
      <c r="AC81" s="39">
        <v>469.7</v>
      </c>
      <c r="AD81" s="36">
        <v>174.5</v>
      </c>
      <c r="AE81" s="36">
        <v>16.989999999999998</v>
      </c>
      <c r="AF81" s="41">
        <v>29.52</v>
      </c>
      <c r="AG81" s="39">
        <v>170.3</v>
      </c>
      <c r="AI81" s="61">
        <v>45147</v>
      </c>
      <c r="AJ81" s="58">
        <f t="shared" si="3"/>
        <v>265.70666666666665</v>
      </c>
      <c r="AK81" s="57">
        <f t="shared" si="4"/>
        <v>478.84250000000003</v>
      </c>
      <c r="AL81" s="47">
        <f t="shared" si="5"/>
        <v>146.61444444444447</v>
      </c>
      <c r="AM81" s="65"/>
      <c r="AN81" s="65"/>
      <c r="AO81" s="65"/>
    </row>
    <row r="82" spans="1:41" x14ac:dyDescent="0.25">
      <c r="A82">
        <v>948</v>
      </c>
      <c r="B82" s="55">
        <v>45116</v>
      </c>
      <c r="C82" s="54">
        <v>2023</v>
      </c>
      <c r="D82" s="27">
        <v>7165.98</v>
      </c>
      <c r="E82" s="43">
        <v>724.1</v>
      </c>
      <c r="F82" s="35">
        <v>398.4</v>
      </c>
      <c r="G82" s="41">
        <v>1834.4</v>
      </c>
      <c r="H82" s="36">
        <v>136.41999999999999</v>
      </c>
      <c r="I82" s="39">
        <v>156.97999999999999</v>
      </c>
      <c r="J82" s="45">
        <v>173.36</v>
      </c>
      <c r="K82" s="36">
        <v>148.46</v>
      </c>
      <c r="L82" s="36">
        <v>59.88</v>
      </c>
      <c r="M82" s="46">
        <v>150.56</v>
      </c>
      <c r="N82" s="36">
        <v>99.68</v>
      </c>
      <c r="O82" s="47">
        <v>58.57</v>
      </c>
      <c r="P82" s="33">
        <v>701.5</v>
      </c>
      <c r="Q82" s="47">
        <v>27.53</v>
      </c>
      <c r="R82" s="33">
        <v>102.5</v>
      </c>
      <c r="S82" s="47">
        <v>53.22</v>
      </c>
      <c r="T82" s="33">
        <v>11.21</v>
      </c>
      <c r="U82" s="33">
        <v>137.30000000000001</v>
      </c>
      <c r="V82" s="33">
        <v>57.28</v>
      </c>
      <c r="W82" s="33">
        <v>14.66</v>
      </c>
      <c r="X82" s="56">
        <v>25.42</v>
      </c>
      <c r="Y82" s="38">
        <v>25.42</v>
      </c>
      <c r="Z82" s="36">
        <v>10.78</v>
      </c>
      <c r="AA82" s="41">
        <v>36.409999999999997</v>
      </c>
      <c r="AB82" s="45">
        <v>90.86</v>
      </c>
      <c r="AC82" s="39">
        <v>462.85</v>
      </c>
      <c r="AD82" s="36">
        <v>174.45</v>
      </c>
      <c r="AE82" s="36">
        <v>16.95</v>
      </c>
      <c r="AF82" s="41">
        <v>29.95</v>
      </c>
      <c r="AG82" s="39">
        <v>168.2</v>
      </c>
      <c r="AI82" s="61">
        <v>45116</v>
      </c>
      <c r="AJ82" s="58">
        <f t="shared" si="3"/>
        <v>262.67666666666668</v>
      </c>
      <c r="AK82" s="57">
        <f t="shared" si="4"/>
        <v>475.19000000000005</v>
      </c>
      <c r="AL82" s="47">
        <f t="shared" si="5"/>
        <v>144.84666666666666</v>
      </c>
      <c r="AM82" s="65"/>
      <c r="AN82" s="65"/>
      <c r="AO82" s="65"/>
    </row>
    <row r="83" spans="1:41" x14ac:dyDescent="0.25">
      <c r="A83">
        <v>947</v>
      </c>
      <c r="B83" s="55">
        <v>45086</v>
      </c>
      <c r="C83" s="54">
        <v>2023</v>
      </c>
      <c r="D83" s="27">
        <v>7168.84</v>
      </c>
      <c r="E83" s="43">
        <v>731.5</v>
      </c>
      <c r="F83" s="35">
        <v>398.2</v>
      </c>
      <c r="G83" s="41">
        <v>1833.4</v>
      </c>
      <c r="H83" s="36">
        <v>133.94</v>
      </c>
      <c r="I83" s="39">
        <v>157.74</v>
      </c>
      <c r="J83" s="45">
        <v>172.22</v>
      </c>
      <c r="K83" s="36">
        <v>146.04</v>
      </c>
      <c r="L83" s="36">
        <v>59.51</v>
      </c>
      <c r="M83" s="46">
        <v>149.69</v>
      </c>
      <c r="N83" s="36">
        <v>98.24</v>
      </c>
      <c r="O83" s="47">
        <v>58.6</v>
      </c>
      <c r="P83" s="33">
        <v>710</v>
      </c>
      <c r="Q83" s="47">
        <v>27.59</v>
      </c>
      <c r="R83" s="33">
        <v>102.36</v>
      </c>
      <c r="S83" s="47">
        <v>52.73</v>
      </c>
      <c r="T83" s="33">
        <v>11.26</v>
      </c>
      <c r="U83" s="33">
        <v>136.69999999999999</v>
      </c>
      <c r="V83" s="33">
        <v>57.71</v>
      </c>
      <c r="W83" s="33">
        <v>14.5</v>
      </c>
      <c r="X83" s="56">
        <v>25.53</v>
      </c>
      <c r="Y83" s="38">
        <v>25.53</v>
      </c>
      <c r="Z83" s="36">
        <v>10.55</v>
      </c>
      <c r="AA83" s="41">
        <v>36.57</v>
      </c>
      <c r="AB83" s="45">
        <v>91.36</v>
      </c>
      <c r="AC83" s="39">
        <v>468.7</v>
      </c>
      <c r="AD83" s="36">
        <v>176.6</v>
      </c>
      <c r="AE83" s="36">
        <v>16.920000000000002</v>
      </c>
      <c r="AF83" s="41">
        <v>30.09</v>
      </c>
      <c r="AG83" s="39">
        <v>170.45</v>
      </c>
      <c r="AI83" s="61">
        <v>45086</v>
      </c>
      <c r="AJ83" s="58">
        <f t="shared" si="3"/>
        <v>265.63000000000005</v>
      </c>
      <c r="AK83" s="57">
        <f t="shared" si="4"/>
        <v>475.01499999999999</v>
      </c>
      <c r="AL83" s="47">
        <f t="shared" si="5"/>
        <v>145.4688888888889</v>
      </c>
      <c r="AM83" s="65"/>
      <c r="AN83" s="65"/>
      <c r="AO83" s="65"/>
    </row>
    <row r="84" spans="1:41" x14ac:dyDescent="0.25">
      <c r="A84">
        <v>946</v>
      </c>
      <c r="B84" s="55">
        <v>45055</v>
      </c>
      <c r="C84" s="54">
        <v>2023</v>
      </c>
      <c r="D84" s="27">
        <v>7183.8</v>
      </c>
      <c r="E84" s="43">
        <v>759.1</v>
      </c>
      <c r="F84" s="35">
        <v>403.85</v>
      </c>
      <c r="G84" s="41">
        <v>1868.2</v>
      </c>
      <c r="H84" s="36">
        <v>134.1</v>
      </c>
      <c r="I84" s="39">
        <v>156.72</v>
      </c>
      <c r="J84" s="45">
        <v>174.2</v>
      </c>
      <c r="K84" s="36">
        <v>145.69999999999999</v>
      </c>
      <c r="L84" s="36">
        <v>59.9</v>
      </c>
      <c r="M84" s="46">
        <v>148.88999999999999</v>
      </c>
      <c r="N84" s="36">
        <v>99.03</v>
      </c>
      <c r="O84" s="47">
        <v>59.39</v>
      </c>
      <c r="P84" s="33">
        <v>728</v>
      </c>
      <c r="Q84" s="47">
        <v>27.84</v>
      </c>
      <c r="R84" s="33">
        <v>102.1</v>
      </c>
      <c r="S84" s="47">
        <v>52.79</v>
      </c>
      <c r="T84" s="33">
        <v>11.36</v>
      </c>
      <c r="U84" s="33">
        <v>137.15</v>
      </c>
      <c r="V84" s="33">
        <v>57.59</v>
      </c>
      <c r="W84" s="33">
        <v>14.58</v>
      </c>
      <c r="X84" s="56">
        <v>25.68</v>
      </c>
      <c r="Y84" s="38">
        <v>25.68</v>
      </c>
      <c r="Z84" s="36">
        <v>10.38</v>
      </c>
      <c r="AA84" s="41">
        <v>36.659999999999997</v>
      </c>
      <c r="AB84" s="45">
        <v>90.26</v>
      </c>
      <c r="AC84" s="39">
        <v>479.8</v>
      </c>
      <c r="AD84" s="36">
        <v>179.1</v>
      </c>
      <c r="AE84" s="36">
        <v>16.91</v>
      </c>
      <c r="AF84" s="41">
        <v>29.78</v>
      </c>
      <c r="AG84" s="39">
        <v>172.35</v>
      </c>
      <c r="AI84" s="61">
        <v>45055</v>
      </c>
      <c r="AJ84" s="58">
        <f t="shared" si="3"/>
        <v>269.62333333333333</v>
      </c>
      <c r="AK84" s="57">
        <f t="shared" si="4"/>
        <v>483.66</v>
      </c>
      <c r="AL84" s="47">
        <f t="shared" si="5"/>
        <v>148.68333333333334</v>
      </c>
      <c r="AM84" s="65"/>
      <c r="AN84" s="65"/>
      <c r="AO84" s="65"/>
    </row>
    <row r="85" spans="1:41" x14ac:dyDescent="0.25">
      <c r="A85">
        <v>945</v>
      </c>
      <c r="B85" s="55">
        <v>45025</v>
      </c>
      <c r="C85" s="54">
        <v>2023</v>
      </c>
      <c r="D85" s="27">
        <v>7267.25</v>
      </c>
      <c r="E85" s="43">
        <v>772.6</v>
      </c>
      <c r="F85" s="35">
        <v>405.75</v>
      </c>
      <c r="G85" s="41">
        <v>1882.4</v>
      </c>
      <c r="H85" s="36">
        <v>134.18</v>
      </c>
      <c r="I85" s="39">
        <v>157.26</v>
      </c>
      <c r="J85" s="45">
        <v>175.32</v>
      </c>
      <c r="K85" s="36">
        <v>146.08000000000001</v>
      </c>
      <c r="L85" s="36">
        <v>58.72</v>
      </c>
      <c r="M85" s="46">
        <v>151.33000000000001</v>
      </c>
      <c r="N85" s="36">
        <v>98.03</v>
      </c>
      <c r="O85" s="47">
        <v>59.44</v>
      </c>
      <c r="P85" s="33">
        <v>751.5</v>
      </c>
      <c r="Q85" s="47">
        <v>27.73</v>
      </c>
      <c r="R85" s="33">
        <v>102.78</v>
      </c>
      <c r="S85" s="47">
        <v>53.37</v>
      </c>
      <c r="T85" s="33">
        <v>11.59</v>
      </c>
      <c r="U85" s="33">
        <v>136.69999999999999</v>
      </c>
      <c r="V85" s="33">
        <v>58.36</v>
      </c>
      <c r="W85" s="33">
        <v>14.75</v>
      </c>
      <c r="X85" s="56">
        <v>25.84</v>
      </c>
      <c r="Y85" s="38">
        <v>25.84</v>
      </c>
      <c r="Z85" s="36">
        <v>10.38</v>
      </c>
      <c r="AA85" s="41">
        <v>36.68</v>
      </c>
      <c r="AB85" s="45">
        <v>90.76</v>
      </c>
      <c r="AC85" s="39">
        <v>490.55</v>
      </c>
      <c r="AD85" s="36">
        <v>181</v>
      </c>
      <c r="AE85" s="36">
        <v>16.809999999999999</v>
      </c>
      <c r="AF85" s="41">
        <v>29.2</v>
      </c>
      <c r="AG85" s="39">
        <v>171.3</v>
      </c>
      <c r="AI85" s="61">
        <v>45025</v>
      </c>
      <c r="AJ85" s="58">
        <f t="shared" si="3"/>
        <v>273.03666666666663</v>
      </c>
      <c r="AK85" s="57">
        <f t="shared" si="4"/>
        <v>487.07000000000005</v>
      </c>
      <c r="AL85" s="47">
        <f t="shared" si="5"/>
        <v>150.70999999999998</v>
      </c>
      <c r="AM85" s="65"/>
      <c r="AN85" s="65"/>
      <c r="AO85" s="65"/>
    </row>
    <row r="86" spans="1:41" x14ac:dyDescent="0.25">
      <c r="A86">
        <v>944</v>
      </c>
      <c r="B86" s="55">
        <v>44935</v>
      </c>
      <c r="C86" s="54">
        <v>2023</v>
      </c>
      <c r="D86" s="27">
        <v>7294.49</v>
      </c>
      <c r="E86" s="43">
        <v>775.8</v>
      </c>
      <c r="F86" s="35">
        <v>405.2</v>
      </c>
      <c r="G86" s="41">
        <v>1885.8</v>
      </c>
      <c r="H86" s="36">
        <v>133.86000000000001</v>
      </c>
      <c r="I86" s="39">
        <v>157.44</v>
      </c>
      <c r="J86" s="45">
        <v>174.18</v>
      </c>
      <c r="K86" s="36">
        <v>146.06</v>
      </c>
      <c r="L86" s="36">
        <v>58.89</v>
      </c>
      <c r="M86" s="46">
        <v>152.02000000000001</v>
      </c>
      <c r="N86" s="36">
        <v>98.61</v>
      </c>
      <c r="O86" s="47">
        <v>59.59</v>
      </c>
      <c r="P86" s="33">
        <v>750</v>
      </c>
      <c r="Q86" s="47">
        <v>27.85</v>
      </c>
      <c r="R86" s="33">
        <v>102.72</v>
      </c>
      <c r="S86" s="47">
        <v>53.76</v>
      </c>
      <c r="T86" s="33">
        <v>11.65</v>
      </c>
      <c r="U86" s="33">
        <v>135.25</v>
      </c>
      <c r="V86" s="33">
        <v>60.25</v>
      </c>
      <c r="W86" s="33">
        <v>14.82</v>
      </c>
      <c r="X86" s="56">
        <v>26.28</v>
      </c>
      <c r="Y86" s="38">
        <v>26.28</v>
      </c>
      <c r="Z86" s="36">
        <v>10.43</v>
      </c>
      <c r="AA86" s="41">
        <v>36.47</v>
      </c>
      <c r="AB86" s="45">
        <v>90.84</v>
      </c>
      <c r="AC86" s="39">
        <v>488.8</v>
      </c>
      <c r="AD86" s="36">
        <v>181.4</v>
      </c>
      <c r="AE86" s="36">
        <v>16.79</v>
      </c>
      <c r="AF86" s="41">
        <v>29.01</v>
      </c>
      <c r="AG86" s="39">
        <v>172</v>
      </c>
      <c r="AI86" s="61">
        <v>44935</v>
      </c>
      <c r="AJ86" s="58">
        <f t="shared" si="3"/>
        <v>272.74666666666667</v>
      </c>
      <c r="AK86" s="57">
        <f t="shared" si="4"/>
        <v>487.82</v>
      </c>
      <c r="AL86" s="47">
        <f t="shared" si="5"/>
        <v>151.14666666666665</v>
      </c>
      <c r="AM86" s="65"/>
      <c r="AN86" s="65"/>
      <c r="AO86" s="65"/>
    </row>
    <row r="87" spans="1:41" x14ac:dyDescent="0.25">
      <c r="A87">
        <v>943</v>
      </c>
      <c r="B87" s="54" t="s">
        <v>370</v>
      </c>
      <c r="C87" s="54">
        <v>2023</v>
      </c>
      <c r="D87" s="27">
        <v>7316.7</v>
      </c>
      <c r="E87" s="43">
        <v>782.2</v>
      </c>
      <c r="F87" s="35">
        <v>405.8</v>
      </c>
      <c r="G87" s="41">
        <v>1900.8</v>
      </c>
      <c r="H87" s="36">
        <v>135.38</v>
      </c>
      <c r="I87" s="39">
        <v>158.58000000000001</v>
      </c>
      <c r="J87" s="45">
        <v>173.9</v>
      </c>
      <c r="K87" s="36">
        <v>148.30000000000001</v>
      </c>
      <c r="L87" s="36">
        <v>58.07</v>
      </c>
      <c r="M87" s="46">
        <v>151.69</v>
      </c>
      <c r="N87" s="36">
        <v>98.64</v>
      </c>
      <c r="O87" s="47">
        <v>59.71</v>
      </c>
      <c r="P87" s="33">
        <v>758.5</v>
      </c>
      <c r="Q87" s="47">
        <v>27.78</v>
      </c>
      <c r="R87" s="33">
        <v>102.96</v>
      </c>
      <c r="S87" s="47">
        <v>53.83</v>
      </c>
      <c r="T87" s="33">
        <v>11.66</v>
      </c>
      <c r="U87" s="33">
        <v>134.80000000000001</v>
      </c>
      <c r="V87" s="33">
        <v>60.16</v>
      </c>
      <c r="W87" s="33">
        <v>14.89</v>
      </c>
      <c r="X87" s="56">
        <v>26.22</v>
      </c>
      <c r="Y87" s="38">
        <v>26.22</v>
      </c>
      <c r="Z87" s="36">
        <v>10.36</v>
      </c>
      <c r="AA87" s="41">
        <v>36.61</v>
      </c>
      <c r="AB87" s="45">
        <v>91.1</v>
      </c>
      <c r="AC87" s="39">
        <v>494.2</v>
      </c>
      <c r="AD87" s="36">
        <v>181.2</v>
      </c>
      <c r="AE87" s="36">
        <v>17.149999999999999</v>
      </c>
      <c r="AF87" s="41">
        <v>28.91</v>
      </c>
      <c r="AG87" s="39">
        <v>172.35</v>
      </c>
      <c r="AI87" s="60" t="s">
        <v>370</v>
      </c>
      <c r="AJ87" s="58">
        <f t="shared" si="3"/>
        <v>275.04333333333335</v>
      </c>
      <c r="AK87" s="57">
        <f t="shared" si="4"/>
        <v>491.58</v>
      </c>
      <c r="AL87" s="47">
        <f t="shared" si="5"/>
        <v>151.82555555555555</v>
      </c>
      <c r="AM87" s="65"/>
      <c r="AN87" s="65"/>
      <c r="AO87" s="65"/>
    </row>
    <row r="88" spans="1:41" x14ac:dyDescent="0.25">
      <c r="A88">
        <v>942</v>
      </c>
      <c r="B88" s="54" t="s">
        <v>371</v>
      </c>
      <c r="C88" s="54">
        <v>2023</v>
      </c>
      <c r="D88" s="27">
        <v>7321.35</v>
      </c>
      <c r="E88" s="43">
        <v>804</v>
      </c>
      <c r="F88" s="35">
        <v>410.1</v>
      </c>
      <c r="G88" s="41">
        <v>1931.4</v>
      </c>
      <c r="H88" s="36">
        <v>133.84</v>
      </c>
      <c r="I88" s="39">
        <v>159.86000000000001</v>
      </c>
      <c r="J88" s="45">
        <v>174.74</v>
      </c>
      <c r="K88" s="36">
        <v>148.88</v>
      </c>
      <c r="L88" s="36">
        <v>57.94</v>
      </c>
      <c r="M88" s="46">
        <v>151.13</v>
      </c>
      <c r="N88" s="36">
        <v>99.2</v>
      </c>
      <c r="O88" s="47">
        <v>59.88</v>
      </c>
      <c r="P88" s="33">
        <v>766.5</v>
      </c>
      <c r="Q88" s="47">
        <v>27.87</v>
      </c>
      <c r="R88" s="33">
        <v>103.48</v>
      </c>
      <c r="S88" s="47">
        <v>53.96</v>
      </c>
      <c r="T88" s="33">
        <v>11.7</v>
      </c>
      <c r="U88" s="33">
        <v>134.05000000000001</v>
      </c>
      <c r="V88" s="33">
        <v>59.64</v>
      </c>
      <c r="W88" s="33">
        <v>14.89</v>
      </c>
      <c r="X88" s="56">
        <v>26.37</v>
      </c>
      <c r="Y88" s="38">
        <v>26.37</v>
      </c>
      <c r="Z88" s="36">
        <v>10.37</v>
      </c>
      <c r="AA88" s="41">
        <v>36.65</v>
      </c>
      <c r="AB88" s="45">
        <v>91.28</v>
      </c>
      <c r="AC88" s="39">
        <v>498.3</v>
      </c>
      <c r="AD88" s="36">
        <v>194.3</v>
      </c>
      <c r="AE88" s="36">
        <v>17.170000000000002</v>
      </c>
      <c r="AF88" s="41">
        <v>28.9</v>
      </c>
      <c r="AG88" s="39">
        <v>171.35</v>
      </c>
      <c r="AI88" s="60" t="s">
        <v>371</v>
      </c>
      <c r="AJ88" s="58">
        <f t="shared" si="3"/>
        <v>276.50333333333339</v>
      </c>
      <c r="AK88" s="57">
        <f t="shared" si="4"/>
        <v>499.23750000000007</v>
      </c>
      <c r="AL88" s="47">
        <f t="shared" si="5"/>
        <v>154.35888888888888</v>
      </c>
      <c r="AM88" s="65"/>
      <c r="AN88" s="65"/>
      <c r="AO88" s="65"/>
    </row>
    <row r="89" spans="1:41" x14ac:dyDescent="0.25">
      <c r="A89">
        <v>941</v>
      </c>
      <c r="B89" s="54" t="s">
        <v>372</v>
      </c>
      <c r="C89" s="54">
        <v>2023</v>
      </c>
      <c r="D89" s="27">
        <v>7322.45</v>
      </c>
      <c r="E89" s="43">
        <v>810</v>
      </c>
      <c r="F89" s="35">
        <v>409.15</v>
      </c>
      <c r="G89" s="41">
        <v>1937.8</v>
      </c>
      <c r="H89" s="36">
        <v>132.56</v>
      </c>
      <c r="I89" s="39">
        <v>160.44</v>
      </c>
      <c r="J89" s="45">
        <v>176.4</v>
      </c>
      <c r="K89" s="36">
        <v>148.32</v>
      </c>
      <c r="L89" s="36">
        <v>57.86</v>
      </c>
      <c r="M89" s="46">
        <v>150.47</v>
      </c>
      <c r="N89" s="36">
        <v>99.67</v>
      </c>
      <c r="O89" s="47">
        <v>59.9</v>
      </c>
      <c r="P89" s="33">
        <v>764</v>
      </c>
      <c r="Q89" s="47">
        <v>27.93</v>
      </c>
      <c r="R89" s="33">
        <v>103.78</v>
      </c>
      <c r="S89" s="47">
        <v>53.67</v>
      </c>
      <c r="T89" s="33">
        <v>11.7</v>
      </c>
      <c r="U89" s="33">
        <v>133.80000000000001</v>
      </c>
      <c r="V89" s="33">
        <v>59.37</v>
      </c>
      <c r="W89" s="33">
        <v>15.03</v>
      </c>
      <c r="X89" s="56">
        <v>26.38</v>
      </c>
      <c r="Y89" s="38">
        <v>26.38</v>
      </c>
      <c r="Z89" s="36">
        <v>10.37</v>
      </c>
      <c r="AA89" s="41">
        <v>36.619999999999997</v>
      </c>
      <c r="AB89" s="45">
        <v>91.2</v>
      </c>
      <c r="AC89" s="39">
        <v>499</v>
      </c>
      <c r="AD89" s="36">
        <v>195.65</v>
      </c>
      <c r="AE89" s="36">
        <v>17.22</v>
      </c>
      <c r="AF89" s="41">
        <v>29.05</v>
      </c>
      <c r="AG89" s="39">
        <v>168.85</v>
      </c>
      <c r="AI89" s="60" t="s">
        <v>372</v>
      </c>
      <c r="AJ89" s="58">
        <f t="shared" si="3"/>
        <v>276.09666666666669</v>
      </c>
      <c r="AK89" s="57">
        <f t="shared" si="4"/>
        <v>500.86749999999995</v>
      </c>
      <c r="AL89" s="47">
        <f t="shared" si="5"/>
        <v>155.10555555555553</v>
      </c>
      <c r="AM89" s="65"/>
      <c r="AN89" s="65"/>
      <c r="AO89" s="65"/>
    </row>
    <row r="90" spans="1:41" x14ac:dyDescent="0.25">
      <c r="A90">
        <v>940</v>
      </c>
      <c r="B90" s="54" t="s">
        <v>373</v>
      </c>
      <c r="C90" s="54">
        <v>2023</v>
      </c>
      <c r="D90" s="27">
        <v>7261.5</v>
      </c>
      <c r="E90" s="43">
        <v>798.5</v>
      </c>
      <c r="F90" s="35">
        <v>405.2</v>
      </c>
      <c r="G90" s="41">
        <v>1917.6</v>
      </c>
      <c r="H90" s="36">
        <v>132.24</v>
      </c>
      <c r="I90" s="39">
        <v>158.86000000000001</v>
      </c>
      <c r="J90" s="45">
        <v>176.12</v>
      </c>
      <c r="K90" s="36">
        <v>147.68</v>
      </c>
      <c r="L90" s="36">
        <v>57.89</v>
      </c>
      <c r="M90" s="46">
        <v>150.27000000000001</v>
      </c>
      <c r="N90" s="36">
        <v>99.28</v>
      </c>
      <c r="O90" s="47">
        <v>59.5</v>
      </c>
      <c r="P90" s="33">
        <v>754</v>
      </c>
      <c r="Q90" s="47">
        <v>27.71</v>
      </c>
      <c r="R90" s="33">
        <v>103.84</v>
      </c>
      <c r="S90" s="47">
        <v>53.78</v>
      </c>
      <c r="T90" s="33">
        <v>11.57</v>
      </c>
      <c r="U90" s="33">
        <v>134.30000000000001</v>
      </c>
      <c r="V90" s="33">
        <v>58.98</v>
      </c>
      <c r="W90" s="33">
        <v>14.84</v>
      </c>
      <c r="X90" s="56">
        <v>26.25</v>
      </c>
      <c r="Y90" s="38">
        <v>26.25</v>
      </c>
      <c r="Z90" s="36">
        <v>10.31</v>
      </c>
      <c r="AA90" s="41">
        <v>36.19</v>
      </c>
      <c r="AB90" s="45">
        <v>90.34</v>
      </c>
      <c r="AC90" s="39">
        <v>494.4</v>
      </c>
      <c r="AD90" s="36">
        <v>194.4</v>
      </c>
      <c r="AE90" s="36">
        <v>16.93</v>
      </c>
      <c r="AF90" s="41">
        <v>28.66</v>
      </c>
      <c r="AG90" s="39">
        <v>165.6</v>
      </c>
      <c r="AI90" s="60" t="s">
        <v>373</v>
      </c>
      <c r="AJ90" s="58">
        <f t="shared" si="3"/>
        <v>272.95333333333332</v>
      </c>
      <c r="AK90" s="57">
        <f t="shared" si="4"/>
        <v>495.61250000000001</v>
      </c>
      <c r="AL90" s="47">
        <f t="shared" si="5"/>
        <v>153.60777777777778</v>
      </c>
      <c r="AM90" s="65"/>
      <c r="AN90" s="65"/>
      <c r="AO90" s="65"/>
    </row>
    <row r="91" spans="1:41" x14ac:dyDescent="0.25">
      <c r="A91">
        <v>939</v>
      </c>
      <c r="B91" s="54" t="s">
        <v>374</v>
      </c>
      <c r="C91" s="54">
        <v>2023</v>
      </c>
      <c r="D91" s="27">
        <v>7196.84</v>
      </c>
      <c r="E91" s="43">
        <v>785.3</v>
      </c>
      <c r="F91" s="35">
        <v>401.45</v>
      </c>
      <c r="G91" s="41">
        <v>1883.2</v>
      </c>
      <c r="H91" s="36">
        <v>129.88</v>
      </c>
      <c r="I91" s="39">
        <v>156.52000000000001</v>
      </c>
      <c r="J91" s="45">
        <v>174.04</v>
      </c>
      <c r="K91" s="36">
        <v>145.1</v>
      </c>
      <c r="L91" s="36">
        <v>57.32</v>
      </c>
      <c r="M91" s="46">
        <v>148.04</v>
      </c>
      <c r="N91" s="36">
        <v>98.71</v>
      </c>
      <c r="O91" s="47">
        <v>58.31</v>
      </c>
      <c r="P91" s="33">
        <v>742.5</v>
      </c>
      <c r="Q91" s="47">
        <v>27.4</v>
      </c>
      <c r="R91" s="33">
        <v>102.34</v>
      </c>
      <c r="S91" s="47">
        <v>53.51</v>
      </c>
      <c r="T91" s="33">
        <v>11.47</v>
      </c>
      <c r="U91" s="33">
        <v>132.69999999999999</v>
      </c>
      <c r="V91" s="33">
        <v>58.04</v>
      </c>
      <c r="W91" s="33">
        <v>14.79</v>
      </c>
      <c r="X91" s="56">
        <v>25.92</v>
      </c>
      <c r="Y91" s="38">
        <v>25.92</v>
      </c>
      <c r="Z91" s="36">
        <v>10.26</v>
      </c>
      <c r="AA91" s="41">
        <v>35.71</v>
      </c>
      <c r="AB91" s="45">
        <v>89.12</v>
      </c>
      <c r="AC91" s="39">
        <v>487.6</v>
      </c>
      <c r="AD91" s="36">
        <v>193.2</v>
      </c>
      <c r="AE91" s="36">
        <v>16.72</v>
      </c>
      <c r="AF91" s="41">
        <v>28.42</v>
      </c>
      <c r="AG91" s="39">
        <v>162.55000000000001</v>
      </c>
      <c r="AI91" s="60" t="s">
        <v>374</v>
      </c>
      <c r="AJ91" s="58">
        <f t="shared" si="3"/>
        <v>268.89000000000004</v>
      </c>
      <c r="AK91" s="57">
        <f t="shared" si="4"/>
        <v>486.83250000000004</v>
      </c>
      <c r="AL91" s="47">
        <f t="shared" si="5"/>
        <v>151.29333333333332</v>
      </c>
      <c r="AM91" s="65"/>
      <c r="AN91" s="65"/>
      <c r="AO91" s="65"/>
    </row>
    <row r="92" spans="1:41" x14ac:dyDescent="0.25">
      <c r="A92">
        <v>938</v>
      </c>
      <c r="B92" s="54" t="s">
        <v>375</v>
      </c>
      <c r="C92" s="54">
        <v>2023</v>
      </c>
      <c r="D92" s="27">
        <v>7210</v>
      </c>
      <c r="E92" s="43">
        <v>783.7</v>
      </c>
      <c r="F92" s="35">
        <v>400.35</v>
      </c>
      <c r="G92" s="41">
        <v>1878.4</v>
      </c>
      <c r="H92" s="36">
        <v>129.32</v>
      </c>
      <c r="I92" s="39">
        <v>155.9</v>
      </c>
      <c r="J92" s="45">
        <v>173.98</v>
      </c>
      <c r="K92" s="36">
        <v>145.24</v>
      </c>
      <c r="L92" s="36">
        <v>57.17</v>
      </c>
      <c r="M92" s="46">
        <v>147.91</v>
      </c>
      <c r="N92" s="36">
        <v>98.13</v>
      </c>
      <c r="O92" s="47">
        <v>58.44</v>
      </c>
      <c r="P92" s="33">
        <v>736</v>
      </c>
      <c r="Q92" s="47">
        <v>27.4</v>
      </c>
      <c r="R92" s="33">
        <v>101.54</v>
      </c>
      <c r="S92" s="47">
        <v>53.26</v>
      </c>
      <c r="T92" s="33">
        <v>11.49</v>
      </c>
      <c r="U92" s="33">
        <v>132.35</v>
      </c>
      <c r="V92" s="33">
        <v>58.05</v>
      </c>
      <c r="W92" s="33">
        <v>14.69</v>
      </c>
      <c r="X92" s="56">
        <v>25.94</v>
      </c>
      <c r="Y92" s="38">
        <v>25.94</v>
      </c>
      <c r="Z92" s="36">
        <v>10.24</v>
      </c>
      <c r="AA92" s="41">
        <v>35.78</v>
      </c>
      <c r="AB92" s="45">
        <v>89.08</v>
      </c>
      <c r="AC92" s="39">
        <v>490</v>
      </c>
      <c r="AD92" s="36">
        <v>191.8</v>
      </c>
      <c r="AE92" s="36">
        <v>16.559999999999999</v>
      </c>
      <c r="AF92" s="41">
        <v>28.48</v>
      </c>
      <c r="AG92" s="39">
        <v>163.6</v>
      </c>
      <c r="AI92" s="60" t="s">
        <v>375</v>
      </c>
      <c r="AJ92" s="58">
        <f t="shared" si="3"/>
        <v>269.83333333333331</v>
      </c>
      <c r="AK92" s="57">
        <f t="shared" si="4"/>
        <v>485.66500000000002</v>
      </c>
      <c r="AL92" s="47">
        <f t="shared" si="5"/>
        <v>151.07888888888888</v>
      </c>
      <c r="AM92" s="65"/>
      <c r="AN92" s="65"/>
      <c r="AO92" s="65"/>
    </row>
    <row r="93" spans="1:41" x14ac:dyDescent="0.25">
      <c r="A93">
        <v>937</v>
      </c>
      <c r="B93" s="54" t="s">
        <v>376</v>
      </c>
      <c r="C93" s="54">
        <v>2023</v>
      </c>
      <c r="D93" s="27">
        <v>7224.07</v>
      </c>
      <c r="E93" s="43">
        <v>790.4</v>
      </c>
      <c r="F93" s="35">
        <v>401.3</v>
      </c>
      <c r="G93" s="41">
        <v>1902.8</v>
      </c>
      <c r="H93" s="36">
        <v>130.02000000000001</v>
      </c>
      <c r="I93" s="39">
        <v>157.08000000000001</v>
      </c>
      <c r="J93" s="45">
        <v>174.58</v>
      </c>
      <c r="K93" s="36">
        <v>146.66</v>
      </c>
      <c r="L93" s="36">
        <v>56.97</v>
      </c>
      <c r="M93" s="46">
        <v>147.13</v>
      </c>
      <c r="N93" s="36">
        <v>98.97</v>
      </c>
      <c r="O93" s="47">
        <v>58.51</v>
      </c>
      <c r="P93" s="33">
        <v>742.5</v>
      </c>
      <c r="Q93" s="47">
        <v>27.41</v>
      </c>
      <c r="R93" s="33">
        <v>101.48</v>
      </c>
      <c r="S93" s="47">
        <v>52.9</v>
      </c>
      <c r="T93" s="33">
        <v>11.42</v>
      </c>
      <c r="U93" s="33">
        <v>132.5</v>
      </c>
      <c r="V93" s="33">
        <v>58.71</v>
      </c>
      <c r="W93" s="33">
        <v>14.64</v>
      </c>
      <c r="X93" s="56">
        <v>25.85</v>
      </c>
      <c r="Y93" s="38">
        <v>25.85</v>
      </c>
      <c r="Z93" s="36">
        <v>10.27</v>
      </c>
      <c r="AA93" s="41">
        <v>36.1</v>
      </c>
      <c r="AB93" s="45">
        <v>89.5</v>
      </c>
      <c r="AC93" s="39">
        <v>499.1</v>
      </c>
      <c r="AD93" s="36">
        <v>191.7</v>
      </c>
      <c r="AE93" s="36">
        <v>16.72</v>
      </c>
      <c r="AF93" s="41">
        <v>28.58</v>
      </c>
      <c r="AG93" s="39">
        <v>165.5</v>
      </c>
      <c r="AI93" s="60" t="s">
        <v>376</v>
      </c>
      <c r="AJ93" s="58">
        <f t="shared" si="3"/>
        <v>273.89333333333337</v>
      </c>
      <c r="AK93" s="57">
        <f t="shared" si="4"/>
        <v>491.86999999999995</v>
      </c>
      <c r="AL93" s="47">
        <f t="shared" si="5"/>
        <v>151.80888888888887</v>
      </c>
      <c r="AM93" s="65"/>
      <c r="AN93" s="65"/>
      <c r="AO93" s="65"/>
    </row>
    <row r="94" spans="1:41" x14ac:dyDescent="0.25">
      <c r="A94">
        <v>936</v>
      </c>
      <c r="B94" s="54" t="s">
        <v>377</v>
      </c>
      <c r="C94" s="54">
        <v>2023</v>
      </c>
      <c r="D94" s="27">
        <v>7223.07</v>
      </c>
      <c r="E94" s="43">
        <v>790.2</v>
      </c>
      <c r="F94" s="35">
        <v>396.3</v>
      </c>
      <c r="G94" s="41">
        <v>1885.2</v>
      </c>
      <c r="H94" s="36">
        <v>128.94</v>
      </c>
      <c r="I94" s="39">
        <v>155.97999999999999</v>
      </c>
      <c r="J94" s="45">
        <v>176.56</v>
      </c>
      <c r="K94" s="36">
        <v>145.54</v>
      </c>
      <c r="L94" s="36">
        <v>57.98</v>
      </c>
      <c r="M94" s="46">
        <v>146.25</v>
      </c>
      <c r="N94" s="36">
        <v>99.61</v>
      </c>
      <c r="O94" s="47">
        <v>58.55</v>
      </c>
      <c r="P94" s="33">
        <v>745</v>
      </c>
      <c r="Q94" s="47">
        <v>27.33</v>
      </c>
      <c r="R94" s="33">
        <v>101.4</v>
      </c>
      <c r="S94" s="47">
        <v>52.63</v>
      </c>
      <c r="T94" s="33">
        <v>11.46</v>
      </c>
      <c r="U94" s="33">
        <v>131.1</v>
      </c>
      <c r="V94" s="33">
        <v>59.29</v>
      </c>
      <c r="W94" s="33">
        <v>14.7</v>
      </c>
      <c r="X94" s="56">
        <v>25.6</v>
      </c>
      <c r="Y94" s="38">
        <v>25.6</v>
      </c>
      <c r="Z94" s="36">
        <v>10.19</v>
      </c>
      <c r="AA94" s="41">
        <v>35.99</v>
      </c>
      <c r="AB94" s="45">
        <v>89.46</v>
      </c>
      <c r="AC94" s="39">
        <v>501.4</v>
      </c>
      <c r="AD94" s="36">
        <v>191.2</v>
      </c>
      <c r="AE94" s="36">
        <v>16.71</v>
      </c>
      <c r="AF94" s="41">
        <v>28.65</v>
      </c>
      <c r="AG94" s="39">
        <v>164.25</v>
      </c>
      <c r="AI94" s="60" t="s">
        <v>377</v>
      </c>
      <c r="AJ94" s="58">
        <f t="shared" si="3"/>
        <v>273.87666666666667</v>
      </c>
      <c r="AK94" s="57">
        <f t="shared" si="4"/>
        <v>487.46000000000004</v>
      </c>
      <c r="AL94" s="47">
        <f t="shared" si="5"/>
        <v>151.8422222222222</v>
      </c>
      <c r="AM94" s="65"/>
      <c r="AN94" s="65"/>
      <c r="AO94" s="65"/>
    </row>
    <row r="95" spans="1:41" x14ac:dyDescent="0.25">
      <c r="A95">
        <v>935</v>
      </c>
      <c r="B95" s="54" t="s">
        <v>378</v>
      </c>
      <c r="C95" s="54">
        <v>2023</v>
      </c>
      <c r="D95" s="27">
        <v>7165.07</v>
      </c>
      <c r="E95" s="43">
        <v>783.9</v>
      </c>
      <c r="F95" s="35">
        <v>398</v>
      </c>
      <c r="G95" s="41">
        <v>1874</v>
      </c>
      <c r="H95" s="36">
        <v>128.12</v>
      </c>
      <c r="I95" s="39">
        <v>154.86000000000001</v>
      </c>
      <c r="J95" s="45">
        <v>174.94</v>
      </c>
      <c r="K95" s="36">
        <v>144.72</v>
      </c>
      <c r="L95" s="36">
        <v>57.59</v>
      </c>
      <c r="M95" s="46">
        <v>145.49</v>
      </c>
      <c r="N95" s="36">
        <v>98.65</v>
      </c>
      <c r="O95" s="47">
        <v>58.34</v>
      </c>
      <c r="P95" s="33">
        <v>743.5</v>
      </c>
      <c r="Q95" s="47">
        <v>27.2</v>
      </c>
      <c r="R95" s="33">
        <v>100.88</v>
      </c>
      <c r="S95" s="47">
        <v>53.06</v>
      </c>
      <c r="T95" s="33">
        <v>11.36</v>
      </c>
      <c r="U95" s="33">
        <v>130.80000000000001</v>
      </c>
      <c r="V95" s="33">
        <v>59.05</v>
      </c>
      <c r="W95" s="33">
        <v>14.74</v>
      </c>
      <c r="X95" s="56">
        <v>25.45</v>
      </c>
      <c r="Y95" s="38">
        <v>25.45</v>
      </c>
      <c r="Z95" s="36">
        <v>10.220000000000001</v>
      </c>
      <c r="AA95" s="41">
        <v>35.57</v>
      </c>
      <c r="AB95" s="45">
        <v>88.52</v>
      </c>
      <c r="AC95" s="39">
        <v>498.5</v>
      </c>
      <c r="AD95" s="36">
        <v>192.5</v>
      </c>
      <c r="AE95" s="36">
        <v>16.649999999999999</v>
      </c>
      <c r="AF95" s="41">
        <v>28.46</v>
      </c>
      <c r="AG95" s="39">
        <v>162.05000000000001</v>
      </c>
      <c r="AI95" s="60" t="s">
        <v>378</v>
      </c>
      <c r="AJ95" s="58">
        <f t="shared" si="3"/>
        <v>271.80333333333334</v>
      </c>
      <c r="AK95" s="57">
        <f t="shared" si="4"/>
        <v>484.50749999999999</v>
      </c>
      <c r="AL95" s="47">
        <f t="shared" si="5"/>
        <v>150.76666666666668</v>
      </c>
      <c r="AM95" s="65"/>
      <c r="AN95" s="65"/>
      <c r="AO95" s="65"/>
    </row>
    <row r="96" spans="1:41" x14ac:dyDescent="0.25">
      <c r="A96">
        <v>934</v>
      </c>
      <c r="B96" s="54" t="s">
        <v>379</v>
      </c>
      <c r="C96" s="54">
        <v>2023</v>
      </c>
      <c r="D96" s="27">
        <v>7092.72</v>
      </c>
      <c r="E96" s="43">
        <v>776.9</v>
      </c>
      <c r="F96" s="35">
        <v>398.2</v>
      </c>
      <c r="G96" s="41">
        <v>1862.6</v>
      </c>
      <c r="H96" s="36">
        <v>126.7</v>
      </c>
      <c r="I96" s="39">
        <v>154.32</v>
      </c>
      <c r="J96" s="45">
        <v>173.5</v>
      </c>
      <c r="K96" s="36">
        <v>143.41999999999999</v>
      </c>
      <c r="L96" s="36">
        <v>57.01</v>
      </c>
      <c r="M96" s="46">
        <v>146.04</v>
      </c>
      <c r="N96" s="36">
        <v>98</v>
      </c>
      <c r="O96" s="47">
        <v>58.22</v>
      </c>
      <c r="P96" s="33">
        <v>733</v>
      </c>
      <c r="Q96" s="47">
        <v>27.18</v>
      </c>
      <c r="R96" s="33">
        <v>101</v>
      </c>
      <c r="S96" s="47">
        <v>53.19</v>
      </c>
      <c r="T96" s="33">
        <v>11.33</v>
      </c>
      <c r="U96" s="33">
        <v>129.44999999999999</v>
      </c>
      <c r="V96" s="33">
        <v>59.25</v>
      </c>
      <c r="W96" s="33">
        <v>14.59</v>
      </c>
      <c r="X96" s="56">
        <v>25.31</v>
      </c>
      <c r="Y96" s="38">
        <v>25.31</v>
      </c>
      <c r="Z96" s="36">
        <v>10.26</v>
      </c>
      <c r="AA96" s="41">
        <v>35.76</v>
      </c>
      <c r="AB96" s="45">
        <v>89.06</v>
      </c>
      <c r="AC96" s="39">
        <v>492.6</v>
      </c>
      <c r="AD96" s="36">
        <v>192.55</v>
      </c>
      <c r="AE96" s="36">
        <v>16.350000000000001</v>
      </c>
      <c r="AF96" s="41">
        <v>28.47</v>
      </c>
      <c r="AG96" s="39">
        <v>160.25</v>
      </c>
      <c r="AI96" s="60" t="s">
        <v>379</v>
      </c>
      <c r="AJ96" s="58">
        <f t="shared" si="3"/>
        <v>269.05666666666667</v>
      </c>
      <c r="AK96" s="57">
        <f t="shared" si="4"/>
        <v>481.70749999999998</v>
      </c>
      <c r="AL96" s="47">
        <f t="shared" si="5"/>
        <v>149.93333333333334</v>
      </c>
      <c r="AM96" s="65"/>
      <c r="AN96" s="65"/>
      <c r="AO96" s="65"/>
    </row>
    <row r="97" spans="1:41" x14ac:dyDescent="0.25">
      <c r="A97">
        <v>933</v>
      </c>
      <c r="B97" s="54" t="s">
        <v>380</v>
      </c>
      <c r="C97" s="54">
        <v>2023</v>
      </c>
      <c r="D97" s="27">
        <v>7183.5</v>
      </c>
      <c r="E97" s="43">
        <v>785.1</v>
      </c>
      <c r="F97" s="35">
        <v>402.65</v>
      </c>
      <c r="G97" s="41">
        <v>1875</v>
      </c>
      <c r="H97" s="36">
        <v>127.58</v>
      </c>
      <c r="I97" s="39">
        <v>154.63999999999999</v>
      </c>
      <c r="J97" s="45">
        <v>173.8</v>
      </c>
      <c r="K97" s="36">
        <v>144.74</v>
      </c>
      <c r="L97" s="36">
        <v>56.76</v>
      </c>
      <c r="M97" s="46">
        <v>146.09</v>
      </c>
      <c r="N97" s="36">
        <v>97.67</v>
      </c>
      <c r="O97" s="47">
        <v>58.62</v>
      </c>
      <c r="P97" s="33">
        <v>739</v>
      </c>
      <c r="Q97" s="47">
        <v>27.47</v>
      </c>
      <c r="R97" s="33">
        <v>101.58</v>
      </c>
      <c r="S97" s="47">
        <v>53.26</v>
      </c>
      <c r="T97" s="33">
        <v>11.37</v>
      </c>
      <c r="U97" s="33">
        <v>128.9</v>
      </c>
      <c r="V97" s="33">
        <v>59.88</v>
      </c>
      <c r="W97" s="33">
        <v>14.49</v>
      </c>
      <c r="X97" s="56">
        <v>25.48</v>
      </c>
      <c r="Y97" s="38">
        <v>25.48</v>
      </c>
      <c r="Z97" s="36">
        <v>10.220000000000001</v>
      </c>
      <c r="AA97" s="41">
        <v>35.729999999999997</v>
      </c>
      <c r="AB97" s="45">
        <v>89.02</v>
      </c>
      <c r="AC97" s="39">
        <v>498.3</v>
      </c>
      <c r="AD97" s="36">
        <v>192.4</v>
      </c>
      <c r="AE97" s="36">
        <v>16.47</v>
      </c>
      <c r="AF97" s="41">
        <v>28.52</v>
      </c>
      <c r="AG97" s="39">
        <v>158.1</v>
      </c>
      <c r="AI97" s="60" t="s">
        <v>380</v>
      </c>
      <c r="AJ97" s="58">
        <f t="shared" si="3"/>
        <v>270.34666666666669</v>
      </c>
      <c r="AK97" s="57">
        <f t="shared" si="4"/>
        <v>484.8125</v>
      </c>
      <c r="AL97" s="47">
        <f t="shared" si="5"/>
        <v>150.98222222222225</v>
      </c>
      <c r="AM97" s="65"/>
      <c r="AN97" s="65"/>
      <c r="AO97" s="65"/>
    </row>
    <row r="98" spans="1:41" x14ac:dyDescent="0.25">
      <c r="A98">
        <v>932</v>
      </c>
      <c r="B98" s="54" t="s">
        <v>381</v>
      </c>
      <c r="C98" s="54">
        <v>2023</v>
      </c>
      <c r="D98" s="27">
        <v>7241.1</v>
      </c>
      <c r="E98" s="43">
        <v>802.9</v>
      </c>
      <c r="F98" s="35">
        <v>407.75</v>
      </c>
      <c r="G98" s="41">
        <v>1927.2</v>
      </c>
      <c r="H98" s="36">
        <v>128.68</v>
      </c>
      <c r="I98" s="39">
        <v>158.36000000000001</v>
      </c>
      <c r="J98" s="45">
        <v>174.9</v>
      </c>
      <c r="K98" s="36">
        <v>146.22</v>
      </c>
      <c r="L98" s="36">
        <v>56.32</v>
      </c>
      <c r="M98" s="46">
        <v>146.87</v>
      </c>
      <c r="N98" s="36">
        <v>96.33</v>
      </c>
      <c r="O98" s="47">
        <v>58.48</v>
      </c>
      <c r="P98" s="33">
        <v>753.5</v>
      </c>
      <c r="Q98" s="47">
        <v>27.41</v>
      </c>
      <c r="R98" s="33">
        <v>102.4</v>
      </c>
      <c r="S98" s="47">
        <v>53.73</v>
      </c>
      <c r="T98" s="33">
        <v>11.43</v>
      </c>
      <c r="U98" s="33">
        <v>131</v>
      </c>
      <c r="V98" s="33">
        <v>60.92</v>
      </c>
      <c r="W98" s="33">
        <v>14.5</v>
      </c>
      <c r="X98" s="56">
        <v>25.41</v>
      </c>
      <c r="Y98" s="38">
        <v>25.41</v>
      </c>
      <c r="Z98" s="36">
        <v>10.220000000000001</v>
      </c>
      <c r="AA98" s="41">
        <v>36.97</v>
      </c>
      <c r="AB98" s="45">
        <v>90.9</v>
      </c>
      <c r="AC98" s="39">
        <v>506.7</v>
      </c>
      <c r="AD98" s="36">
        <v>195.8</v>
      </c>
      <c r="AE98" s="36">
        <v>16.66</v>
      </c>
      <c r="AF98" s="41">
        <v>28.56</v>
      </c>
      <c r="AG98" s="39">
        <v>160.94999999999999</v>
      </c>
      <c r="AI98" s="60" t="s">
        <v>381</v>
      </c>
      <c r="AJ98" s="58">
        <f t="shared" si="3"/>
        <v>275.33666666666664</v>
      </c>
      <c r="AK98" s="57">
        <f t="shared" si="4"/>
        <v>498.1825</v>
      </c>
      <c r="AL98" s="47">
        <f t="shared" si="5"/>
        <v>153.39999999999998</v>
      </c>
      <c r="AM98" s="65"/>
      <c r="AN98" s="65"/>
      <c r="AO98" s="65"/>
    </row>
    <row r="99" spans="1:41" x14ac:dyDescent="0.25">
      <c r="A99">
        <v>931</v>
      </c>
      <c r="B99" s="54" t="s">
        <v>382</v>
      </c>
      <c r="C99" s="54">
        <v>2023</v>
      </c>
      <c r="D99" s="27">
        <v>7236.56</v>
      </c>
      <c r="E99" s="43">
        <v>804.1</v>
      </c>
      <c r="F99" s="35">
        <v>408.5</v>
      </c>
      <c r="G99" s="41">
        <v>1909.8</v>
      </c>
      <c r="H99" s="36">
        <v>128.94</v>
      </c>
      <c r="I99" s="39">
        <v>158.34</v>
      </c>
      <c r="J99" s="45">
        <v>175.18</v>
      </c>
      <c r="K99" s="36">
        <v>146.22</v>
      </c>
      <c r="L99" s="36">
        <v>56.1</v>
      </c>
      <c r="M99" s="46">
        <v>146.88999999999999</v>
      </c>
      <c r="N99" s="36">
        <v>96.93</v>
      </c>
      <c r="O99" s="47">
        <v>58.78</v>
      </c>
      <c r="P99" s="33">
        <v>755.5</v>
      </c>
      <c r="Q99" s="47">
        <v>27.54</v>
      </c>
      <c r="R99" s="33">
        <v>102.76</v>
      </c>
      <c r="S99" s="47">
        <v>53.9</v>
      </c>
      <c r="T99" s="33">
        <v>11.5</v>
      </c>
      <c r="U99" s="33">
        <v>131.9</v>
      </c>
      <c r="V99" s="33">
        <v>60.71</v>
      </c>
      <c r="W99" s="33">
        <v>14.41</v>
      </c>
      <c r="X99" s="56">
        <v>25.5</v>
      </c>
      <c r="Y99" s="38">
        <v>25.5</v>
      </c>
      <c r="Z99" s="36">
        <v>10.24</v>
      </c>
      <c r="AA99" s="41">
        <v>36.909999999999997</v>
      </c>
      <c r="AB99" s="45">
        <v>90.96</v>
      </c>
      <c r="AC99" s="39">
        <v>508.9</v>
      </c>
      <c r="AD99" s="36">
        <v>195.8</v>
      </c>
      <c r="AE99" s="36">
        <v>16.55</v>
      </c>
      <c r="AF99" s="41">
        <v>28.31</v>
      </c>
      <c r="AG99" s="39">
        <v>161</v>
      </c>
      <c r="AI99" s="60" t="s">
        <v>382</v>
      </c>
      <c r="AJ99" s="58">
        <f t="shared" si="3"/>
        <v>276.08</v>
      </c>
      <c r="AK99" s="57">
        <f t="shared" si="4"/>
        <v>493.755</v>
      </c>
      <c r="AL99" s="47">
        <f t="shared" si="5"/>
        <v>153.64999999999998</v>
      </c>
      <c r="AM99" s="65"/>
      <c r="AN99" s="65"/>
      <c r="AO99" s="65"/>
    </row>
    <row r="100" spans="1:41" x14ac:dyDescent="0.25">
      <c r="A100">
        <v>930</v>
      </c>
      <c r="B100" s="54" t="s">
        <v>383</v>
      </c>
      <c r="C100" s="54">
        <v>2023</v>
      </c>
      <c r="D100" s="27">
        <v>7309.94</v>
      </c>
      <c r="E100" s="43">
        <v>816.2</v>
      </c>
      <c r="F100" s="35">
        <v>415.5</v>
      </c>
      <c r="G100" s="41">
        <v>1928.4</v>
      </c>
      <c r="H100" s="36">
        <v>130.63999999999999</v>
      </c>
      <c r="I100" s="39">
        <v>160.04</v>
      </c>
      <c r="J100" s="45">
        <v>176.14</v>
      </c>
      <c r="K100" s="36">
        <v>147.66</v>
      </c>
      <c r="L100" s="36">
        <v>56.58</v>
      </c>
      <c r="M100" s="46">
        <v>147.96</v>
      </c>
      <c r="N100" s="36">
        <v>97.61</v>
      </c>
      <c r="O100" s="47">
        <v>59.68</v>
      </c>
      <c r="P100" s="33">
        <v>763.5</v>
      </c>
      <c r="Q100" s="47">
        <v>27.96</v>
      </c>
      <c r="R100" s="33">
        <v>103.48</v>
      </c>
      <c r="S100" s="47">
        <v>54.91</v>
      </c>
      <c r="T100" s="33">
        <v>11.58</v>
      </c>
      <c r="U100" s="33">
        <v>133.30000000000001</v>
      </c>
      <c r="V100" s="33">
        <v>61.08</v>
      </c>
      <c r="W100" s="33">
        <v>14.55</v>
      </c>
      <c r="X100" s="56">
        <v>25.61</v>
      </c>
      <c r="Y100" s="38">
        <v>25.61</v>
      </c>
      <c r="Z100" s="36">
        <v>10.32</v>
      </c>
      <c r="AA100" s="41">
        <v>37.01</v>
      </c>
      <c r="AB100" s="45">
        <v>92.04</v>
      </c>
      <c r="AC100" s="39">
        <v>514</v>
      </c>
      <c r="AD100" s="36">
        <v>198.25</v>
      </c>
      <c r="AE100" s="36">
        <v>16.899999999999999</v>
      </c>
      <c r="AF100" s="41">
        <v>28.48</v>
      </c>
      <c r="AG100" s="39">
        <v>162.9</v>
      </c>
      <c r="AI100" s="60" t="s">
        <v>383</v>
      </c>
      <c r="AJ100" s="58">
        <f t="shared" si="3"/>
        <v>278.97999999999996</v>
      </c>
      <c r="AK100" s="57">
        <f t="shared" si="4"/>
        <v>498.47250000000003</v>
      </c>
      <c r="AL100" s="47">
        <f t="shared" si="5"/>
        <v>155.61111111111111</v>
      </c>
      <c r="AM100" s="65"/>
      <c r="AN100" s="65"/>
      <c r="AO100" s="65"/>
    </row>
    <row r="101" spans="1:41" x14ac:dyDescent="0.25">
      <c r="A101">
        <v>929</v>
      </c>
      <c r="B101" s="55">
        <v>45238</v>
      </c>
      <c r="C101" s="54">
        <v>2023</v>
      </c>
      <c r="D101" s="27">
        <v>7317.76</v>
      </c>
      <c r="E101" s="43">
        <v>820.4</v>
      </c>
      <c r="F101" s="35">
        <v>412.3</v>
      </c>
      <c r="G101" s="41">
        <v>1924.8</v>
      </c>
      <c r="H101" s="36">
        <v>130.74</v>
      </c>
      <c r="I101" s="39">
        <v>159.34</v>
      </c>
      <c r="J101" s="45">
        <v>175.3</v>
      </c>
      <c r="K101" s="36">
        <v>147.16</v>
      </c>
      <c r="L101" s="36">
        <v>57.17</v>
      </c>
      <c r="M101" s="46">
        <v>146.93</v>
      </c>
      <c r="N101" s="36">
        <v>97.07</v>
      </c>
      <c r="O101" s="47">
        <v>59.55</v>
      </c>
      <c r="P101" s="33">
        <v>770</v>
      </c>
      <c r="Q101" s="47">
        <v>27.84</v>
      </c>
      <c r="R101" s="33">
        <v>103.6</v>
      </c>
      <c r="S101" s="47">
        <v>54.53</v>
      </c>
      <c r="T101" s="33">
        <v>11.55</v>
      </c>
      <c r="U101" s="33">
        <v>135.65</v>
      </c>
      <c r="V101" s="33">
        <v>61</v>
      </c>
      <c r="W101" s="33">
        <v>14.49</v>
      </c>
      <c r="X101" s="56">
        <v>25.54</v>
      </c>
      <c r="Y101" s="38">
        <v>25.54</v>
      </c>
      <c r="Z101" s="36">
        <v>10.26</v>
      </c>
      <c r="AA101" s="41">
        <v>36.86</v>
      </c>
      <c r="AB101" s="45">
        <v>91.5</v>
      </c>
      <c r="AC101" s="39">
        <v>517.1</v>
      </c>
      <c r="AD101" s="36">
        <v>196.4</v>
      </c>
      <c r="AE101" s="36">
        <v>16.850000000000001</v>
      </c>
      <c r="AF101" s="41">
        <v>28.31</v>
      </c>
      <c r="AG101" s="39">
        <v>162.9</v>
      </c>
      <c r="AI101" s="61">
        <v>45238</v>
      </c>
      <c r="AJ101" s="58">
        <f t="shared" si="3"/>
        <v>279.78000000000003</v>
      </c>
      <c r="AK101" s="57">
        <f t="shared" si="4"/>
        <v>497.49249999999995</v>
      </c>
      <c r="AL101" s="47">
        <f t="shared" si="5"/>
        <v>155.73222222222225</v>
      </c>
      <c r="AM101" s="65"/>
      <c r="AN101" s="65"/>
      <c r="AO101" s="65"/>
    </row>
    <row r="102" spans="1:41" x14ac:dyDescent="0.25">
      <c r="A102">
        <v>928</v>
      </c>
      <c r="B102" s="55">
        <v>45207</v>
      </c>
      <c r="C102" s="54">
        <v>2023</v>
      </c>
      <c r="D102" s="27">
        <v>7368.95</v>
      </c>
      <c r="E102" s="43">
        <v>834.7</v>
      </c>
      <c r="F102" s="35">
        <v>419.1</v>
      </c>
      <c r="G102" s="41">
        <v>1960.2</v>
      </c>
      <c r="H102" s="36">
        <v>132.04</v>
      </c>
      <c r="I102" s="39">
        <v>160.52000000000001</v>
      </c>
      <c r="J102" s="45">
        <v>178.16</v>
      </c>
      <c r="K102" s="36">
        <v>148.44</v>
      </c>
      <c r="L102" s="36">
        <v>57.82</v>
      </c>
      <c r="M102" s="46">
        <v>148.31</v>
      </c>
      <c r="N102" s="36">
        <v>97.86</v>
      </c>
      <c r="O102" s="47">
        <v>60.3</v>
      </c>
      <c r="P102" s="33">
        <v>781.5</v>
      </c>
      <c r="Q102" s="47">
        <v>28.17</v>
      </c>
      <c r="R102" s="33">
        <v>104.16</v>
      </c>
      <c r="S102" s="47">
        <v>55.06</v>
      </c>
      <c r="T102" s="33">
        <v>11.59</v>
      </c>
      <c r="U102" s="33">
        <v>136.55000000000001</v>
      </c>
      <c r="V102" s="33">
        <v>60.89</v>
      </c>
      <c r="W102" s="33">
        <v>14.64</v>
      </c>
      <c r="X102" s="56">
        <v>25.58</v>
      </c>
      <c r="Y102" s="38">
        <v>25.58</v>
      </c>
      <c r="Z102" s="36">
        <v>10.23</v>
      </c>
      <c r="AA102" s="41">
        <v>37.590000000000003</v>
      </c>
      <c r="AB102" s="45">
        <v>91.94</v>
      </c>
      <c r="AC102" s="39">
        <v>528.4</v>
      </c>
      <c r="AD102" s="36">
        <v>200.9</v>
      </c>
      <c r="AE102" s="36">
        <v>17.440000000000001</v>
      </c>
      <c r="AF102" s="41">
        <v>28.55</v>
      </c>
      <c r="AG102" s="39">
        <v>163.75</v>
      </c>
      <c r="AI102" s="61">
        <v>45207</v>
      </c>
      <c r="AJ102" s="58">
        <f t="shared" si="3"/>
        <v>284.2233333333333</v>
      </c>
      <c r="AK102" s="57">
        <f t="shared" si="4"/>
        <v>506.58499999999998</v>
      </c>
      <c r="AL102" s="47">
        <f t="shared" si="5"/>
        <v>158.02444444444444</v>
      </c>
      <c r="AM102" s="65"/>
      <c r="AN102" s="65"/>
      <c r="AO102" s="65"/>
    </row>
    <row r="103" spans="1:41" x14ac:dyDescent="0.25">
      <c r="A103">
        <v>927</v>
      </c>
      <c r="B103" s="55">
        <v>45177</v>
      </c>
      <c r="C103" s="54">
        <v>2023</v>
      </c>
      <c r="D103" s="27">
        <v>7317.38</v>
      </c>
      <c r="E103" s="43">
        <v>807</v>
      </c>
      <c r="F103" s="35">
        <v>406.8</v>
      </c>
      <c r="G103" s="41">
        <v>1899.4</v>
      </c>
      <c r="H103" s="36">
        <v>131.68</v>
      </c>
      <c r="I103" s="39">
        <v>160.68</v>
      </c>
      <c r="J103" s="45">
        <v>175.52</v>
      </c>
      <c r="K103" s="36">
        <v>148.02000000000001</v>
      </c>
      <c r="L103" s="36">
        <v>57.04</v>
      </c>
      <c r="M103" s="46">
        <v>146.02000000000001</v>
      </c>
      <c r="N103" s="36">
        <v>96.59</v>
      </c>
      <c r="O103" s="47">
        <v>58.55</v>
      </c>
      <c r="P103" s="33">
        <v>761</v>
      </c>
      <c r="Q103" s="47">
        <v>27.66</v>
      </c>
      <c r="R103" s="33">
        <v>103.02</v>
      </c>
      <c r="S103" s="47">
        <v>54.91</v>
      </c>
      <c r="T103" s="33">
        <v>11.5</v>
      </c>
      <c r="U103" s="33">
        <v>137.80000000000001</v>
      </c>
      <c r="V103" s="33">
        <v>60.91</v>
      </c>
      <c r="W103" s="33">
        <v>14.56</v>
      </c>
      <c r="X103" s="56">
        <v>25.45</v>
      </c>
      <c r="Y103" s="38">
        <v>25.45</v>
      </c>
      <c r="Z103" s="36">
        <v>10.17</v>
      </c>
      <c r="AA103" s="41">
        <v>37.51</v>
      </c>
      <c r="AB103" s="45">
        <v>92</v>
      </c>
      <c r="AC103" s="39">
        <v>517</v>
      </c>
      <c r="AD103" s="36">
        <v>196.8</v>
      </c>
      <c r="AE103" s="36">
        <v>17.39</v>
      </c>
      <c r="AF103" s="41">
        <v>28.52</v>
      </c>
      <c r="AG103" s="39">
        <v>161.65</v>
      </c>
      <c r="AI103" s="61">
        <v>45177</v>
      </c>
      <c r="AJ103" s="58">
        <f t="shared" si="3"/>
        <v>279.7766666666667</v>
      </c>
      <c r="AK103" s="57">
        <f t="shared" si="4"/>
        <v>491.35750000000002</v>
      </c>
      <c r="AL103" s="47">
        <f t="shared" si="5"/>
        <v>154.12333333333333</v>
      </c>
      <c r="AM103" s="65"/>
      <c r="AN103" s="65"/>
      <c r="AO103" s="65"/>
    </row>
    <row r="104" spans="1:41" x14ac:dyDescent="0.25">
      <c r="A104">
        <v>926</v>
      </c>
      <c r="B104" s="55">
        <v>45146</v>
      </c>
      <c r="C104" s="54">
        <v>2023</v>
      </c>
      <c r="D104" s="27">
        <v>7219.12</v>
      </c>
      <c r="E104" s="43">
        <v>807.2</v>
      </c>
      <c r="F104" s="35">
        <v>405.3</v>
      </c>
      <c r="G104" s="41">
        <v>1897</v>
      </c>
      <c r="H104" s="36">
        <v>130.5</v>
      </c>
      <c r="I104" s="39">
        <v>158.97999999999999</v>
      </c>
      <c r="J104" s="45">
        <v>174.36</v>
      </c>
      <c r="K104" s="36">
        <v>147.30000000000001</v>
      </c>
      <c r="L104" s="36">
        <v>55.16</v>
      </c>
      <c r="M104" s="46">
        <v>144.85</v>
      </c>
      <c r="N104" s="36">
        <v>95.48</v>
      </c>
      <c r="O104" s="47">
        <v>57.76</v>
      </c>
      <c r="P104" s="33">
        <v>761.5</v>
      </c>
      <c r="Q104" s="47">
        <v>27.33</v>
      </c>
      <c r="R104" s="33">
        <v>102.6</v>
      </c>
      <c r="S104" s="47">
        <v>54.51</v>
      </c>
      <c r="T104" s="33">
        <v>11.51</v>
      </c>
      <c r="U104" s="33">
        <v>137.4</v>
      </c>
      <c r="V104" s="33">
        <v>60.96</v>
      </c>
      <c r="W104" s="33">
        <v>14.43</v>
      </c>
      <c r="X104" s="56">
        <v>25.12</v>
      </c>
      <c r="Y104" s="38">
        <v>25.12</v>
      </c>
      <c r="Z104" s="36">
        <v>10.09</v>
      </c>
      <c r="AA104" s="41">
        <v>37.49</v>
      </c>
      <c r="AB104" s="45">
        <v>91.6</v>
      </c>
      <c r="AC104" s="39">
        <v>514.6</v>
      </c>
      <c r="AD104" s="36">
        <v>196.05</v>
      </c>
      <c r="AE104" s="36">
        <v>17.559999999999999</v>
      </c>
      <c r="AF104" s="41">
        <v>28.78</v>
      </c>
      <c r="AG104" s="39">
        <v>160.85</v>
      </c>
      <c r="AI104" s="61">
        <v>45146</v>
      </c>
      <c r="AJ104" s="58">
        <f t="shared" si="3"/>
        <v>278.14333333333337</v>
      </c>
      <c r="AK104" s="57">
        <f t="shared" si="4"/>
        <v>490.8175</v>
      </c>
      <c r="AL104" s="47">
        <f t="shared" si="5"/>
        <v>153.63666666666666</v>
      </c>
      <c r="AM104" s="65"/>
      <c r="AN104" s="65"/>
      <c r="AO104" s="65"/>
    </row>
    <row r="105" spans="1:41" x14ac:dyDescent="0.25">
      <c r="A105">
        <v>925</v>
      </c>
      <c r="B105" s="55">
        <v>45115</v>
      </c>
      <c r="C105" s="54">
        <v>2023</v>
      </c>
      <c r="D105" s="27">
        <v>7269.48</v>
      </c>
      <c r="E105" s="43">
        <v>817.4</v>
      </c>
      <c r="F105" s="35">
        <v>408.4</v>
      </c>
      <c r="G105" s="41">
        <v>1916</v>
      </c>
      <c r="H105" s="36">
        <v>131.12</v>
      </c>
      <c r="I105" s="39">
        <v>160.88</v>
      </c>
      <c r="J105" s="45">
        <v>175.52</v>
      </c>
      <c r="K105" s="36">
        <v>147.82</v>
      </c>
      <c r="L105" s="36">
        <v>55.43</v>
      </c>
      <c r="M105" s="46">
        <v>145.11000000000001</v>
      </c>
      <c r="N105" s="36">
        <v>94.27</v>
      </c>
      <c r="O105" s="47">
        <v>59.55</v>
      </c>
      <c r="P105" s="33">
        <v>772.5</v>
      </c>
      <c r="Q105" s="47">
        <v>27.65</v>
      </c>
      <c r="R105" s="33">
        <v>102.76</v>
      </c>
      <c r="S105" s="47">
        <v>54.47</v>
      </c>
      <c r="T105" s="33">
        <v>11.8</v>
      </c>
      <c r="U105" s="33">
        <v>136.19999999999999</v>
      </c>
      <c r="V105" s="33">
        <v>61.22</v>
      </c>
      <c r="W105" s="33">
        <v>14.42</v>
      </c>
      <c r="X105" s="56">
        <v>25.55</v>
      </c>
      <c r="Y105" s="38">
        <v>25.55</v>
      </c>
      <c r="Z105" s="36">
        <v>10.09</v>
      </c>
      <c r="AA105" s="41">
        <v>37.840000000000003</v>
      </c>
      <c r="AB105" s="45">
        <v>91.64</v>
      </c>
      <c r="AC105" s="39">
        <v>517.9</v>
      </c>
      <c r="AD105" s="36">
        <v>195.7</v>
      </c>
      <c r="AE105" s="36">
        <v>17.79</v>
      </c>
      <c r="AF105" s="41">
        <v>28.94</v>
      </c>
      <c r="AG105" s="39">
        <v>162.25</v>
      </c>
      <c r="AI105" s="61">
        <v>45115</v>
      </c>
      <c r="AJ105" s="58">
        <f t="shared" si="3"/>
        <v>280.34333333333331</v>
      </c>
      <c r="AK105" s="57">
        <f t="shared" si="4"/>
        <v>495.69499999999999</v>
      </c>
      <c r="AL105" s="47">
        <f t="shared" si="5"/>
        <v>155.20999999999998</v>
      </c>
      <c r="AM105" s="65"/>
      <c r="AN105" s="65"/>
      <c r="AO105" s="65"/>
    </row>
    <row r="106" spans="1:41" x14ac:dyDescent="0.25">
      <c r="A106">
        <v>924</v>
      </c>
      <c r="B106" s="55">
        <v>45024</v>
      </c>
      <c r="C106" s="54">
        <v>2023</v>
      </c>
      <c r="D106" s="27">
        <v>7244.19</v>
      </c>
      <c r="E106" s="43">
        <v>816</v>
      </c>
      <c r="F106" s="35">
        <v>411.85</v>
      </c>
      <c r="G106" s="41">
        <v>1927</v>
      </c>
      <c r="H106" s="36">
        <v>130.80000000000001</v>
      </c>
      <c r="I106" s="39">
        <v>160.96</v>
      </c>
      <c r="J106" s="45">
        <v>174.84</v>
      </c>
      <c r="K106" s="36">
        <v>146.26</v>
      </c>
      <c r="L106" s="36">
        <v>55.57</v>
      </c>
      <c r="M106" s="46">
        <v>144.56</v>
      </c>
      <c r="N106" s="36">
        <v>93.92</v>
      </c>
      <c r="O106" s="47">
        <v>59.29</v>
      </c>
      <c r="P106" s="33">
        <v>772</v>
      </c>
      <c r="Q106" s="47">
        <v>27.46</v>
      </c>
      <c r="R106" s="33">
        <v>101.98</v>
      </c>
      <c r="S106" s="47">
        <v>54.2</v>
      </c>
      <c r="T106" s="33">
        <v>11.86</v>
      </c>
      <c r="U106" s="33">
        <v>134.6</v>
      </c>
      <c r="V106" s="33">
        <v>61.31</v>
      </c>
      <c r="W106" s="33">
        <v>14.44</v>
      </c>
      <c r="X106" s="56">
        <v>25.4</v>
      </c>
      <c r="Y106" s="38">
        <v>25.4</v>
      </c>
      <c r="Z106" s="36">
        <v>10.09</v>
      </c>
      <c r="AA106" s="41">
        <v>37.78</v>
      </c>
      <c r="AB106" s="45">
        <v>91.68</v>
      </c>
      <c r="AC106" s="39">
        <v>514.5</v>
      </c>
      <c r="AD106" s="36">
        <v>195.8</v>
      </c>
      <c r="AE106" s="36">
        <v>17.850000000000001</v>
      </c>
      <c r="AF106" s="41">
        <v>28.98</v>
      </c>
      <c r="AG106" s="39">
        <v>162.30000000000001</v>
      </c>
      <c r="AI106" s="61">
        <v>45024</v>
      </c>
      <c r="AJ106" s="58">
        <f t="shared" si="3"/>
        <v>279.25333333333333</v>
      </c>
      <c r="AK106" s="57">
        <f t="shared" si="4"/>
        <v>498.44</v>
      </c>
      <c r="AL106" s="47">
        <f t="shared" si="5"/>
        <v>154.82555555555555</v>
      </c>
      <c r="AM106" s="65"/>
      <c r="AN106" s="65"/>
      <c r="AO106" s="65"/>
    </row>
    <row r="107" spans="1:41" x14ac:dyDescent="0.25">
      <c r="A107">
        <v>923</v>
      </c>
      <c r="B107" s="55">
        <v>44993</v>
      </c>
      <c r="C107" s="54">
        <v>2023</v>
      </c>
      <c r="D107" s="27">
        <v>7213.87</v>
      </c>
      <c r="E107" s="43">
        <v>811.2</v>
      </c>
      <c r="F107" s="35">
        <v>412.15</v>
      </c>
      <c r="G107" s="41">
        <v>1923.2</v>
      </c>
      <c r="H107" s="36">
        <v>130.41999999999999</v>
      </c>
      <c r="I107" s="39">
        <v>159.94</v>
      </c>
      <c r="J107" s="45">
        <v>174.78</v>
      </c>
      <c r="K107" s="36">
        <v>144.63999999999999</v>
      </c>
      <c r="L107" s="36">
        <v>54.1</v>
      </c>
      <c r="M107" s="46">
        <v>143.55000000000001</v>
      </c>
      <c r="N107" s="36">
        <v>92.22</v>
      </c>
      <c r="O107" s="47">
        <v>58.29</v>
      </c>
      <c r="P107" s="33">
        <v>768.5</v>
      </c>
      <c r="Q107" s="47">
        <v>26.92</v>
      </c>
      <c r="R107" s="33">
        <v>100.98</v>
      </c>
      <c r="S107" s="47">
        <v>54.5</v>
      </c>
      <c r="T107" s="33">
        <v>11.18</v>
      </c>
      <c r="U107" s="33">
        <v>133.44999999999999</v>
      </c>
      <c r="V107" s="33">
        <v>60.83</v>
      </c>
      <c r="W107" s="33">
        <v>14.4</v>
      </c>
      <c r="X107" s="56">
        <v>24.83</v>
      </c>
      <c r="Y107" s="38">
        <v>24.83</v>
      </c>
      <c r="Z107" s="36">
        <v>10.09</v>
      </c>
      <c r="AA107" s="41">
        <v>37.74</v>
      </c>
      <c r="AB107" s="45">
        <v>91.74</v>
      </c>
      <c r="AC107" s="39">
        <v>510</v>
      </c>
      <c r="AD107" s="36">
        <v>195.9</v>
      </c>
      <c r="AE107" s="36">
        <v>17.899999999999999</v>
      </c>
      <c r="AF107" s="41">
        <v>28.93</v>
      </c>
      <c r="AG107" s="39">
        <v>163.44999999999999</v>
      </c>
      <c r="AI107" s="61">
        <v>44993</v>
      </c>
      <c r="AJ107" s="58">
        <f t="shared" si="3"/>
        <v>277.79666666666668</v>
      </c>
      <c r="AK107" s="57">
        <f t="shared" si="4"/>
        <v>497.46750000000003</v>
      </c>
      <c r="AL107" s="47">
        <f t="shared" si="5"/>
        <v>153.97888888888889</v>
      </c>
      <c r="AM107" s="65"/>
      <c r="AN107" s="65"/>
      <c r="AO107" s="65"/>
    </row>
    <row r="108" spans="1:41" x14ac:dyDescent="0.25">
      <c r="A108">
        <v>922</v>
      </c>
      <c r="B108" s="55">
        <v>44965</v>
      </c>
      <c r="C108" s="54">
        <v>2023</v>
      </c>
      <c r="D108" s="27">
        <v>7287.04</v>
      </c>
      <c r="E108" s="43">
        <v>813.5</v>
      </c>
      <c r="F108" s="35">
        <v>413.95</v>
      </c>
      <c r="G108" s="41">
        <v>1951</v>
      </c>
      <c r="H108" s="36">
        <v>131.76</v>
      </c>
      <c r="I108" s="39">
        <v>162.12</v>
      </c>
      <c r="J108" s="45">
        <v>175.82</v>
      </c>
      <c r="K108" s="36">
        <v>145.86000000000001</v>
      </c>
      <c r="L108" s="36">
        <v>53.11</v>
      </c>
      <c r="M108" s="46">
        <v>145.4</v>
      </c>
      <c r="N108" s="36">
        <v>94.87</v>
      </c>
      <c r="O108" s="47">
        <v>57.61</v>
      </c>
      <c r="P108" s="33">
        <v>774</v>
      </c>
      <c r="Q108" s="47">
        <v>27.37</v>
      </c>
      <c r="R108" s="33">
        <v>102.4</v>
      </c>
      <c r="S108" s="47">
        <v>55.38</v>
      </c>
      <c r="T108" s="33">
        <v>11.01</v>
      </c>
      <c r="U108" s="33">
        <v>135.30000000000001</v>
      </c>
      <c r="V108" s="33">
        <v>61.32</v>
      </c>
      <c r="W108" s="33">
        <v>14.64</v>
      </c>
      <c r="X108" s="56">
        <v>24</v>
      </c>
      <c r="Y108" s="38">
        <v>24</v>
      </c>
      <c r="Z108" s="36">
        <v>10.210000000000001</v>
      </c>
      <c r="AA108" s="41">
        <v>38.07</v>
      </c>
      <c r="AB108" s="45">
        <v>93</v>
      </c>
      <c r="AC108" s="39">
        <v>511</v>
      </c>
      <c r="AD108" s="36">
        <v>197.65</v>
      </c>
      <c r="AE108" s="36">
        <v>18.04</v>
      </c>
      <c r="AF108" s="41">
        <v>29.5</v>
      </c>
      <c r="AG108" s="39">
        <v>167.7</v>
      </c>
      <c r="AI108" s="61">
        <v>44965</v>
      </c>
      <c r="AJ108" s="58">
        <f t="shared" si="3"/>
        <v>280.27333333333331</v>
      </c>
      <c r="AK108" s="57">
        <f t="shared" si="4"/>
        <v>504.64249999999998</v>
      </c>
      <c r="AL108" s="47">
        <f t="shared" si="5"/>
        <v>154.67555555555555</v>
      </c>
      <c r="AM108" s="65"/>
      <c r="AN108" s="65"/>
      <c r="AO108" s="65"/>
    </row>
    <row r="109" spans="1:41" x14ac:dyDescent="0.25">
      <c r="A109">
        <v>921</v>
      </c>
      <c r="B109" s="55">
        <v>44934</v>
      </c>
      <c r="C109" s="54">
        <v>2023</v>
      </c>
      <c r="D109" s="27">
        <v>7403.16</v>
      </c>
      <c r="E109" s="43">
        <v>829</v>
      </c>
      <c r="F109" s="35">
        <v>416.05</v>
      </c>
      <c r="G109" s="41">
        <v>1977.4</v>
      </c>
      <c r="H109" s="36">
        <v>131.80000000000001</v>
      </c>
      <c r="I109" s="39">
        <v>160.66</v>
      </c>
      <c r="J109" s="45">
        <v>178.58</v>
      </c>
      <c r="K109" s="36">
        <v>147.16</v>
      </c>
      <c r="L109" s="36">
        <v>54.61</v>
      </c>
      <c r="M109" s="46">
        <v>147.29</v>
      </c>
      <c r="N109" s="36">
        <v>96.58</v>
      </c>
      <c r="O109" s="47">
        <v>58.9</v>
      </c>
      <c r="P109" s="33">
        <v>788</v>
      </c>
      <c r="Q109" s="47">
        <v>27.78</v>
      </c>
      <c r="R109" s="33">
        <v>104.82</v>
      </c>
      <c r="S109" s="47">
        <v>55.29</v>
      </c>
      <c r="T109" s="33">
        <v>11.16</v>
      </c>
      <c r="U109" s="33">
        <v>136.25</v>
      </c>
      <c r="V109" s="33">
        <v>61.31</v>
      </c>
      <c r="W109" s="33">
        <v>14.9</v>
      </c>
      <c r="X109" s="56">
        <v>24.27</v>
      </c>
      <c r="Y109" s="38">
        <v>24.27</v>
      </c>
      <c r="Z109" s="36">
        <v>10.23</v>
      </c>
      <c r="AA109" s="41">
        <v>38.659999999999997</v>
      </c>
      <c r="AB109" s="45">
        <v>92.24</v>
      </c>
      <c r="AC109" s="39">
        <v>518.4</v>
      </c>
      <c r="AD109" s="36">
        <v>199.75</v>
      </c>
      <c r="AE109" s="36">
        <v>18.309999999999999</v>
      </c>
      <c r="AF109" s="41">
        <v>29.76</v>
      </c>
      <c r="AG109" s="39">
        <v>168.95</v>
      </c>
      <c r="AI109" s="61">
        <v>44934</v>
      </c>
      <c r="AJ109" s="58">
        <f t="shared" si="3"/>
        <v>282.67</v>
      </c>
      <c r="AK109" s="57">
        <f t="shared" si="4"/>
        <v>511.45500000000004</v>
      </c>
      <c r="AL109" s="47">
        <f t="shared" si="5"/>
        <v>157.03888888888889</v>
      </c>
      <c r="AM109" s="65"/>
      <c r="AN109" s="65"/>
      <c r="AO109" s="65"/>
    </row>
    <row r="110" spans="1:41" x14ac:dyDescent="0.25">
      <c r="A110">
        <v>920</v>
      </c>
      <c r="B110" s="54" t="s">
        <v>384</v>
      </c>
      <c r="C110" s="54">
        <v>2023</v>
      </c>
      <c r="D110" s="27">
        <v>7464.65</v>
      </c>
      <c r="E110" s="43">
        <v>848.1</v>
      </c>
      <c r="F110" s="35">
        <v>423.2</v>
      </c>
      <c r="G110" s="41">
        <v>2016.5</v>
      </c>
      <c r="H110" s="36">
        <v>133.97999999999999</v>
      </c>
      <c r="I110" s="39">
        <v>162.04</v>
      </c>
      <c r="J110" s="45">
        <v>182.94</v>
      </c>
      <c r="K110" s="36">
        <v>150.96</v>
      </c>
      <c r="L110" s="36">
        <v>55.26</v>
      </c>
      <c r="M110" s="46">
        <v>148.51</v>
      </c>
      <c r="N110" s="36">
        <v>97.09</v>
      </c>
      <c r="O110" s="47">
        <v>60.02</v>
      </c>
      <c r="P110" s="33">
        <v>802</v>
      </c>
      <c r="Q110" s="47">
        <v>27.97</v>
      </c>
      <c r="R110" s="33">
        <v>106.78</v>
      </c>
      <c r="S110" s="47">
        <v>55.53</v>
      </c>
      <c r="T110" s="33">
        <v>11.29</v>
      </c>
      <c r="U110" s="33">
        <v>135.94999999999999</v>
      </c>
      <c r="V110" s="33">
        <v>61.48</v>
      </c>
      <c r="W110" s="33">
        <v>14.91</v>
      </c>
      <c r="X110" s="56">
        <v>24.72</v>
      </c>
      <c r="Y110" s="38">
        <v>24.72</v>
      </c>
      <c r="Z110" s="36">
        <v>10.28</v>
      </c>
      <c r="AA110" s="41">
        <v>38.89</v>
      </c>
      <c r="AB110" s="45">
        <v>91.12</v>
      </c>
      <c r="AC110" s="39">
        <v>523.6</v>
      </c>
      <c r="AD110" s="36">
        <v>200.6</v>
      </c>
      <c r="AE110" s="36">
        <v>18.649999999999999</v>
      </c>
      <c r="AF110" s="41">
        <v>29.77</v>
      </c>
      <c r="AG110" s="39">
        <v>164.85</v>
      </c>
      <c r="AI110" s="60" t="s">
        <v>384</v>
      </c>
      <c r="AJ110" s="58">
        <f t="shared" si="3"/>
        <v>283.49666666666667</v>
      </c>
      <c r="AK110" s="57">
        <f t="shared" si="4"/>
        <v>521.29</v>
      </c>
      <c r="AL110" s="47">
        <f t="shared" si="5"/>
        <v>159.87888888888887</v>
      </c>
      <c r="AM110" s="65"/>
      <c r="AN110" s="65"/>
      <c r="AO110" s="65"/>
    </row>
    <row r="111" spans="1:41" x14ac:dyDescent="0.25">
      <c r="A111">
        <v>919</v>
      </c>
      <c r="B111" s="54" t="s">
        <v>385</v>
      </c>
      <c r="C111" s="54">
        <v>2023</v>
      </c>
      <c r="D111" s="27">
        <v>7416.2</v>
      </c>
      <c r="E111" s="43">
        <v>841.2</v>
      </c>
      <c r="F111" s="35">
        <v>420.85</v>
      </c>
      <c r="G111" s="41">
        <v>2011.5</v>
      </c>
      <c r="H111" s="36">
        <v>133.41999999999999</v>
      </c>
      <c r="I111" s="39">
        <v>162.13999999999999</v>
      </c>
      <c r="J111" s="45">
        <v>180.44</v>
      </c>
      <c r="K111" s="36">
        <v>150.46</v>
      </c>
      <c r="L111" s="36">
        <v>54.44</v>
      </c>
      <c r="M111" s="46">
        <v>148.82</v>
      </c>
      <c r="N111" s="36">
        <v>94.96</v>
      </c>
      <c r="O111" s="47">
        <v>60.18</v>
      </c>
      <c r="P111" s="33">
        <v>793.5</v>
      </c>
      <c r="Q111" s="47">
        <v>28.18</v>
      </c>
      <c r="R111" s="33">
        <v>107.84</v>
      </c>
      <c r="S111" s="47">
        <v>56.43</v>
      </c>
      <c r="T111" s="33">
        <v>11.33</v>
      </c>
      <c r="U111" s="33">
        <v>134.25</v>
      </c>
      <c r="V111" s="33">
        <v>61.46</v>
      </c>
      <c r="W111" s="33">
        <v>14.99</v>
      </c>
      <c r="X111" s="56">
        <v>24.73</v>
      </c>
      <c r="Y111" s="38">
        <v>24.73</v>
      </c>
      <c r="Z111" s="36">
        <v>10.39</v>
      </c>
      <c r="AA111" s="41">
        <v>38.65</v>
      </c>
      <c r="AB111" s="45">
        <v>91.16</v>
      </c>
      <c r="AC111" s="39">
        <v>531.20000000000005</v>
      </c>
      <c r="AD111" s="36">
        <v>202.9</v>
      </c>
      <c r="AE111" s="36">
        <v>18.57</v>
      </c>
      <c r="AF111" s="41">
        <v>29.91</v>
      </c>
      <c r="AG111" s="39">
        <v>167</v>
      </c>
      <c r="AI111" s="60" t="s">
        <v>385</v>
      </c>
      <c r="AJ111" s="58">
        <f t="shared" si="3"/>
        <v>286.78000000000003</v>
      </c>
      <c r="AK111" s="57">
        <f t="shared" si="4"/>
        <v>520.01499999999999</v>
      </c>
      <c r="AL111" s="47">
        <f t="shared" si="5"/>
        <v>159.01555555555558</v>
      </c>
      <c r="AM111" s="65"/>
      <c r="AN111" s="65"/>
      <c r="AO111" s="65"/>
    </row>
    <row r="112" spans="1:41" x14ac:dyDescent="0.25">
      <c r="A112">
        <v>918</v>
      </c>
      <c r="B112" s="54" t="s">
        <v>386</v>
      </c>
      <c r="C112" s="54">
        <v>2023</v>
      </c>
      <c r="D112" s="27">
        <v>7340.03</v>
      </c>
      <c r="E112" s="43">
        <v>840.3</v>
      </c>
      <c r="F112" s="35">
        <v>412.65</v>
      </c>
      <c r="G112" s="41">
        <v>1935.2</v>
      </c>
      <c r="H112" s="36">
        <v>131</v>
      </c>
      <c r="I112" s="39">
        <v>164.38</v>
      </c>
      <c r="J112" s="45">
        <v>178.02</v>
      </c>
      <c r="K112" s="36">
        <v>147.69999999999999</v>
      </c>
      <c r="L112" s="36">
        <v>54.32</v>
      </c>
      <c r="M112" s="46">
        <v>147.24</v>
      </c>
      <c r="N112" s="36">
        <v>97.75</v>
      </c>
      <c r="O112" s="47">
        <v>59.85</v>
      </c>
      <c r="P112" s="33">
        <v>789</v>
      </c>
      <c r="Q112" s="47">
        <v>28.07</v>
      </c>
      <c r="R112" s="33">
        <v>108.38</v>
      </c>
      <c r="S112" s="47">
        <v>56.2</v>
      </c>
      <c r="T112" s="33">
        <v>11.15</v>
      </c>
      <c r="U112" s="33">
        <v>133.65</v>
      </c>
      <c r="V112" s="33">
        <v>61.22</v>
      </c>
      <c r="W112" s="33">
        <v>15.31</v>
      </c>
      <c r="X112" s="56">
        <v>24.55</v>
      </c>
      <c r="Y112" s="38">
        <v>24.55</v>
      </c>
      <c r="Z112" s="36">
        <v>10.48</v>
      </c>
      <c r="AA112" s="41">
        <v>38.86</v>
      </c>
      <c r="AB112" s="45">
        <v>91.58</v>
      </c>
      <c r="AC112" s="39">
        <v>537.4</v>
      </c>
      <c r="AD112" s="36">
        <v>202.8</v>
      </c>
      <c r="AE112" s="36">
        <v>18.14</v>
      </c>
      <c r="AF112" s="41">
        <v>29.57</v>
      </c>
      <c r="AG112" s="39">
        <v>179.6</v>
      </c>
      <c r="AI112" s="60" t="s">
        <v>386</v>
      </c>
      <c r="AJ112" s="58">
        <f t="shared" si="3"/>
        <v>293.79333333333335</v>
      </c>
      <c r="AK112" s="57">
        <f t="shared" si="4"/>
        <v>500.90749999999997</v>
      </c>
      <c r="AL112" s="47">
        <f t="shared" si="5"/>
        <v>158.42333333333332</v>
      </c>
      <c r="AM112" s="65"/>
      <c r="AN112" s="65"/>
      <c r="AO112" s="65"/>
    </row>
    <row r="113" spans="1:41" x14ac:dyDescent="0.25">
      <c r="A113">
        <v>917</v>
      </c>
      <c r="B113" s="54" t="s">
        <v>387</v>
      </c>
      <c r="C113" s="54">
        <v>2023</v>
      </c>
      <c r="D113" s="27">
        <v>7251.02</v>
      </c>
      <c r="E113" s="43">
        <v>810</v>
      </c>
      <c r="F113" s="35">
        <v>407.05</v>
      </c>
      <c r="G113" s="41">
        <v>1852.4</v>
      </c>
      <c r="H113" s="36">
        <v>133.18</v>
      </c>
      <c r="I113" s="39">
        <v>160.22</v>
      </c>
      <c r="J113" s="45">
        <v>173</v>
      </c>
      <c r="K113" s="36">
        <v>145.26</v>
      </c>
      <c r="L113" s="36">
        <v>53.86</v>
      </c>
      <c r="M113" s="46">
        <v>143.84</v>
      </c>
      <c r="N113" s="36">
        <v>96.41</v>
      </c>
      <c r="O113" s="47">
        <v>58.12</v>
      </c>
      <c r="P113" s="33">
        <v>768.5</v>
      </c>
      <c r="Q113" s="47">
        <v>27.68</v>
      </c>
      <c r="R113" s="33">
        <v>106.94</v>
      </c>
      <c r="S113" s="47">
        <v>55.9</v>
      </c>
      <c r="T113" s="33">
        <v>11.13</v>
      </c>
      <c r="U113" s="33">
        <v>131.25</v>
      </c>
      <c r="V113" s="33">
        <v>58.54</v>
      </c>
      <c r="W113" s="33">
        <v>15.38</v>
      </c>
      <c r="X113" s="56">
        <v>24.41</v>
      </c>
      <c r="Y113" s="38">
        <v>24.41</v>
      </c>
      <c r="Z113" s="36">
        <v>10.51</v>
      </c>
      <c r="AA113" s="41">
        <v>37.479999999999997</v>
      </c>
      <c r="AB113" s="45">
        <v>90.44</v>
      </c>
      <c r="AC113" s="39">
        <v>522</v>
      </c>
      <c r="AD113" s="36">
        <v>200.2</v>
      </c>
      <c r="AE113" s="36">
        <v>17.23</v>
      </c>
      <c r="AF113" s="41">
        <v>28.69</v>
      </c>
      <c r="AG113" s="39">
        <v>173.1</v>
      </c>
      <c r="AI113" s="60" t="s">
        <v>387</v>
      </c>
      <c r="AJ113" s="58">
        <f t="shared" si="3"/>
        <v>285.10666666666668</v>
      </c>
      <c r="AK113" s="57">
        <f t="shared" si="4"/>
        <v>479.64250000000004</v>
      </c>
      <c r="AL113" s="47">
        <f t="shared" si="5"/>
        <v>153.70999999999998</v>
      </c>
      <c r="AM113" s="65"/>
      <c r="AN113" s="65"/>
      <c r="AO113" s="65"/>
    </row>
    <row r="114" spans="1:41" x14ac:dyDescent="0.25">
      <c r="A114">
        <v>916</v>
      </c>
      <c r="B114" s="54" t="s">
        <v>388</v>
      </c>
      <c r="C114" s="54">
        <v>2023</v>
      </c>
      <c r="D114" s="27">
        <v>7401.83</v>
      </c>
      <c r="E114" s="43">
        <v>854</v>
      </c>
      <c r="F114" s="35">
        <v>409.95</v>
      </c>
      <c r="G114" s="41">
        <v>1897</v>
      </c>
      <c r="H114" s="36">
        <v>133.02000000000001</v>
      </c>
      <c r="I114" s="39">
        <v>163.5</v>
      </c>
      <c r="J114" s="45">
        <v>177.28</v>
      </c>
      <c r="K114" s="36">
        <v>144.82</v>
      </c>
      <c r="L114" s="36">
        <v>54.34</v>
      </c>
      <c r="M114" s="46">
        <v>145.82</v>
      </c>
      <c r="N114" s="36">
        <v>97.62</v>
      </c>
      <c r="O114" s="47">
        <v>58.59</v>
      </c>
      <c r="P114" s="33">
        <v>800.5</v>
      </c>
      <c r="Q114" s="47">
        <v>27.75</v>
      </c>
      <c r="R114" s="33">
        <v>107.78</v>
      </c>
      <c r="S114" s="47">
        <v>56.76</v>
      </c>
      <c r="T114" s="33">
        <v>11.17</v>
      </c>
      <c r="U114" s="33">
        <v>132.1</v>
      </c>
      <c r="V114" s="33">
        <v>58.79</v>
      </c>
      <c r="W114" s="33">
        <v>15.37</v>
      </c>
      <c r="X114" s="56">
        <v>24.66</v>
      </c>
      <c r="Y114" s="38">
        <v>24.66</v>
      </c>
      <c r="Z114" s="36">
        <v>10.73</v>
      </c>
      <c r="AA114" s="41">
        <v>38.049999999999997</v>
      </c>
      <c r="AB114" s="45">
        <v>91.1</v>
      </c>
      <c r="AC114" s="39">
        <v>531.70000000000005</v>
      </c>
      <c r="AD114" s="36">
        <v>201.7</v>
      </c>
      <c r="AE114" s="36">
        <v>16.78</v>
      </c>
      <c r="AF114" s="41">
        <v>28.45</v>
      </c>
      <c r="AG114" s="39">
        <v>173.1</v>
      </c>
      <c r="AI114" s="60" t="s">
        <v>388</v>
      </c>
      <c r="AJ114" s="58">
        <f t="shared" si="3"/>
        <v>289.43333333333334</v>
      </c>
      <c r="AK114" s="57">
        <f t="shared" si="4"/>
        <v>490.875</v>
      </c>
      <c r="AL114" s="47">
        <f t="shared" si="5"/>
        <v>159.55111111111111</v>
      </c>
      <c r="AM114" s="65"/>
      <c r="AN114" s="65"/>
      <c r="AO114" s="65"/>
    </row>
    <row r="115" spans="1:41" x14ac:dyDescent="0.25">
      <c r="A115">
        <v>915</v>
      </c>
      <c r="B115" s="54" t="s">
        <v>389</v>
      </c>
      <c r="C115" s="54">
        <v>2023</v>
      </c>
      <c r="D115" s="27">
        <v>7390.82</v>
      </c>
      <c r="E115" s="43">
        <v>857.6</v>
      </c>
      <c r="F115" s="35">
        <v>407.6</v>
      </c>
      <c r="G115" s="41">
        <v>1897.4</v>
      </c>
      <c r="H115" s="36">
        <v>136.36000000000001</v>
      </c>
      <c r="I115" s="39">
        <v>162.91999999999999</v>
      </c>
      <c r="J115" s="45">
        <v>176</v>
      </c>
      <c r="K115" s="36">
        <v>143.08000000000001</v>
      </c>
      <c r="L115" s="36">
        <v>54.79</v>
      </c>
      <c r="M115" s="46">
        <v>146.16</v>
      </c>
      <c r="N115" s="36">
        <v>98.17</v>
      </c>
      <c r="O115" s="47">
        <v>58.37</v>
      </c>
      <c r="P115" s="33">
        <v>800.5</v>
      </c>
      <c r="Q115" s="47">
        <v>27.78</v>
      </c>
      <c r="R115" s="33">
        <v>107.68</v>
      </c>
      <c r="S115" s="47">
        <v>56.29</v>
      </c>
      <c r="T115" s="33">
        <v>11.2</v>
      </c>
      <c r="U115" s="33">
        <v>132.30000000000001</v>
      </c>
      <c r="V115" s="33">
        <v>58.41</v>
      </c>
      <c r="W115" s="33">
        <v>15.39</v>
      </c>
      <c r="X115" s="56">
        <v>24.51</v>
      </c>
      <c r="Y115" s="38">
        <v>24.51</v>
      </c>
      <c r="Z115" s="36">
        <v>10.86</v>
      </c>
      <c r="AA115" s="41">
        <v>40.03</v>
      </c>
      <c r="AB115" s="45">
        <v>90.38</v>
      </c>
      <c r="AC115" s="39">
        <v>532.6</v>
      </c>
      <c r="AD115" s="36">
        <v>201.2</v>
      </c>
      <c r="AE115" s="36">
        <v>16.760000000000002</v>
      </c>
      <c r="AF115" s="41">
        <v>28.66</v>
      </c>
      <c r="AG115" s="39">
        <v>171.6</v>
      </c>
      <c r="AI115" s="60" t="s">
        <v>389</v>
      </c>
      <c r="AJ115" s="58">
        <f t="shared" si="3"/>
        <v>289.04000000000002</v>
      </c>
      <c r="AK115" s="57">
        <f t="shared" si="4"/>
        <v>491.52250000000004</v>
      </c>
      <c r="AL115" s="47">
        <f t="shared" si="5"/>
        <v>159.67666666666668</v>
      </c>
      <c r="AM115" s="65"/>
      <c r="AN115" s="65"/>
      <c r="AO115" s="65"/>
    </row>
    <row r="116" spans="1:41" x14ac:dyDescent="0.25">
      <c r="A116">
        <v>914</v>
      </c>
      <c r="B116" s="54" t="s">
        <v>390</v>
      </c>
      <c r="C116" s="54">
        <v>2023</v>
      </c>
      <c r="D116" s="27">
        <v>7379.62</v>
      </c>
      <c r="E116" s="43">
        <v>867.9</v>
      </c>
      <c r="F116" s="35">
        <v>411.15</v>
      </c>
      <c r="G116" s="41">
        <v>1915</v>
      </c>
      <c r="H116" s="36">
        <v>134.5</v>
      </c>
      <c r="I116" s="39">
        <v>162.58000000000001</v>
      </c>
      <c r="J116" s="45">
        <v>178.5</v>
      </c>
      <c r="K116" s="36">
        <v>141.72</v>
      </c>
      <c r="L116" s="36">
        <v>53.99</v>
      </c>
      <c r="M116" s="46">
        <v>146.25</v>
      </c>
      <c r="N116" s="36">
        <v>98.61</v>
      </c>
      <c r="O116" s="47">
        <v>58.01</v>
      </c>
      <c r="P116" s="33">
        <v>809</v>
      </c>
      <c r="Q116" s="47">
        <v>27.7</v>
      </c>
      <c r="R116" s="33">
        <v>108.02</v>
      </c>
      <c r="S116" s="47">
        <v>56.58</v>
      </c>
      <c r="T116" s="33">
        <v>11.12</v>
      </c>
      <c r="U116" s="33">
        <v>133.5</v>
      </c>
      <c r="V116" s="33">
        <v>58.36</v>
      </c>
      <c r="W116" s="33">
        <v>15.46</v>
      </c>
      <c r="X116" s="56">
        <v>24</v>
      </c>
      <c r="Y116" s="38">
        <v>24</v>
      </c>
      <c r="Z116" s="36">
        <v>10.76</v>
      </c>
      <c r="AA116" s="41">
        <v>40.450000000000003</v>
      </c>
      <c r="AB116" s="45">
        <v>90.5</v>
      </c>
      <c r="AC116" s="39">
        <v>541.29999999999995</v>
      </c>
      <c r="AD116" s="36">
        <v>201.8</v>
      </c>
      <c r="AE116" s="36">
        <v>16.510000000000002</v>
      </c>
      <c r="AF116" s="41">
        <v>28.36</v>
      </c>
      <c r="AG116" s="39">
        <v>174.2</v>
      </c>
      <c r="AI116" s="60" t="s">
        <v>390</v>
      </c>
      <c r="AJ116" s="58">
        <f t="shared" si="3"/>
        <v>292.69333333333333</v>
      </c>
      <c r="AK116" s="57">
        <f t="shared" si="4"/>
        <v>495.95249999999999</v>
      </c>
      <c r="AL116" s="47">
        <f t="shared" si="5"/>
        <v>161.04888888888888</v>
      </c>
      <c r="AM116" s="65"/>
      <c r="AN116" s="65"/>
      <c r="AO116" s="65"/>
    </row>
    <row r="117" spans="1:41" x14ac:dyDescent="0.25">
      <c r="A117">
        <v>913</v>
      </c>
      <c r="B117" s="54" t="s">
        <v>391</v>
      </c>
      <c r="C117" s="54">
        <v>2023</v>
      </c>
      <c r="D117" s="27">
        <v>7301.12</v>
      </c>
      <c r="E117" s="43">
        <v>854</v>
      </c>
      <c r="F117" s="35">
        <v>401</v>
      </c>
      <c r="G117" s="41">
        <v>1879.6</v>
      </c>
      <c r="H117" s="36">
        <v>134.6</v>
      </c>
      <c r="I117" s="39">
        <v>160.30000000000001</v>
      </c>
      <c r="J117" s="45">
        <v>176.56</v>
      </c>
      <c r="K117" s="36">
        <v>141.46</v>
      </c>
      <c r="L117" s="36">
        <v>53.3</v>
      </c>
      <c r="M117" s="46">
        <v>145.82</v>
      </c>
      <c r="N117" s="36">
        <v>98.26</v>
      </c>
      <c r="O117" s="47">
        <v>58.05</v>
      </c>
      <c r="P117" s="33">
        <v>796.5</v>
      </c>
      <c r="Q117" s="47">
        <v>27.35</v>
      </c>
      <c r="R117" s="33">
        <v>108.24</v>
      </c>
      <c r="S117" s="47">
        <v>56.04</v>
      </c>
      <c r="T117" s="33">
        <v>11.12</v>
      </c>
      <c r="U117" s="33">
        <v>140.19999999999999</v>
      </c>
      <c r="V117" s="33">
        <v>58.44</v>
      </c>
      <c r="W117" s="33">
        <v>15.36</v>
      </c>
      <c r="X117" s="56">
        <v>24.11</v>
      </c>
      <c r="Y117" s="38">
        <v>24.11</v>
      </c>
      <c r="Z117" s="36">
        <v>10.79</v>
      </c>
      <c r="AA117" s="41">
        <v>40.700000000000003</v>
      </c>
      <c r="AB117" s="45">
        <v>90.26</v>
      </c>
      <c r="AC117" s="39">
        <v>541.4</v>
      </c>
      <c r="AD117" s="36">
        <v>199.4</v>
      </c>
      <c r="AE117" s="36">
        <v>16.649999999999999</v>
      </c>
      <c r="AF117" s="41">
        <v>28.28</v>
      </c>
      <c r="AG117" s="39">
        <v>176.3</v>
      </c>
      <c r="AI117" s="60" t="s">
        <v>391</v>
      </c>
      <c r="AJ117" s="58">
        <f t="shared" si="3"/>
        <v>292.66666666666669</v>
      </c>
      <c r="AK117" s="57">
        <f t="shared" si="4"/>
        <v>487.14499999999998</v>
      </c>
      <c r="AL117" s="47">
        <f t="shared" si="5"/>
        <v>159.13222222222223</v>
      </c>
      <c r="AM117" s="65"/>
      <c r="AN117" s="65"/>
      <c r="AO117" s="65"/>
    </row>
    <row r="118" spans="1:41" x14ac:dyDescent="0.25">
      <c r="A118">
        <v>912</v>
      </c>
      <c r="B118" s="54" t="s">
        <v>392</v>
      </c>
      <c r="C118" s="54">
        <v>2023</v>
      </c>
      <c r="D118" s="27">
        <v>7317.54</v>
      </c>
      <c r="E118" s="43">
        <v>850.4</v>
      </c>
      <c r="F118" s="35">
        <v>406.3</v>
      </c>
      <c r="G118" s="41">
        <v>1882.2</v>
      </c>
      <c r="H118" s="36">
        <v>134.36000000000001</v>
      </c>
      <c r="I118" s="39">
        <v>157.86000000000001</v>
      </c>
      <c r="J118" s="45">
        <v>174.88</v>
      </c>
      <c r="K118" s="36">
        <v>139</v>
      </c>
      <c r="L118" s="36">
        <v>52.32</v>
      </c>
      <c r="M118" s="46">
        <v>143.84</v>
      </c>
      <c r="N118" s="36">
        <v>95.93</v>
      </c>
      <c r="O118" s="47">
        <v>57.96</v>
      </c>
      <c r="P118" s="33">
        <v>798.5</v>
      </c>
      <c r="Q118" s="47">
        <v>26.64</v>
      </c>
      <c r="R118" s="33">
        <v>106.86</v>
      </c>
      <c r="S118" s="47">
        <v>55.55</v>
      </c>
      <c r="T118" s="33">
        <v>11.12</v>
      </c>
      <c r="U118" s="33">
        <v>138.55000000000001</v>
      </c>
      <c r="V118" s="33">
        <v>57.87</v>
      </c>
      <c r="W118" s="33">
        <v>15.06</v>
      </c>
      <c r="X118" s="56">
        <v>23.9</v>
      </c>
      <c r="Y118" s="38">
        <v>23.9</v>
      </c>
      <c r="Z118" s="36">
        <v>10.57</v>
      </c>
      <c r="AA118" s="41">
        <v>41.37</v>
      </c>
      <c r="AB118" s="45">
        <v>90.26</v>
      </c>
      <c r="AC118" s="39">
        <v>530.4</v>
      </c>
      <c r="AD118" s="36">
        <v>199.4</v>
      </c>
      <c r="AE118" s="36">
        <v>16.579999999999998</v>
      </c>
      <c r="AF118" s="41">
        <v>28.09</v>
      </c>
      <c r="AG118" s="39">
        <v>177.95</v>
      </c>
      <c r="AI118" s="60" t="s">
        <v>392</v>
      </c>
      <c r="AJ118" s="58">
        <f t="shared" si="3"/>
        <v>288.73666666666668</v>
      </c>
      <c r="AK118" s="57">
        <f t="shared" si="4"/>
        <v>487.91499999999996</v>
      </c>
      <c r="AL118" s="47">
        <f t="shared" si="5"/>
        <v>158.15888888888887</v>
      </c>
      <c r="AM118" s="65"/>
      <c r="AN118" s="65"/>
      <c r="AO118" s="65"/>
    </row>
    <row r="119" spans="1:41" x14ac:dyDescent="0.25">
      <c r="A119">
        <v>911</v>
      </c>
      <c r="B119" s="54" t="s">
        <v>393</v>
      </c>
      <c r="C119" s="54">
        <v>2023</v>
      </c>
      <c r="D119" s="27">
        <v>7275.52</v>
      </c>
      <c r="E119" s="43">
        <v>859.3</v>
      </c>
      <c r="F119" s="35">
        <v>408.35</v>
      </c>
      <c r="G119" s="41">
        <v>1885.8</v>
      </c>
      <c r="H119" s="36">
        <v>134.04</v>
      </c>
      <c r="I119" s="39">
        <v>161.12</v>
      </c>
      <c r="J119" s="45">
        <v>175.56</v>
      </c>
      <c r="K119" s="36">
        <v>138.46</v>
      </c>
      <c r="L119" s="36">
        <v>51.56</v>
      </c>
      <c r="M119" s="46">
        <v>144.94999999999999</v>
      </c>
      <c r="N119" s="36">
        <v>95.94</v>
      </c>
      <c r="O119" s="47">
        <v>57.61</v>
      </c>
      <c r="P119" s="33">
        <v>803</v>
      </c>
      <c r="Q119" s="47">
        <v>26.58</v>
      </c>
      <c r="R119" s="33">
        <v>106</v>
      </c>
      <c r="S119" s="47">
        <v>55.38</v>
      </c>
      <c r="T119" s="33">
        <v>11.04</v>
      </c>
      <c r="U119" s="33">
        <v>138.69999999999999</v>
      </c>
      <c r="V119" s="33">
        <v>57.89</v>
      </c>
      <c r="W119" s="33">
        <v>14.98</v>
      </c>
      <c r="X119" s="56">
        <v>23.87</v>
      </c>
      <c r="Y119" s="38">
        <v>23.87</v>
      </c>
      <c r="Z119" s="36">
        <v>10.44</v>
      </c>
      <c r="AA119" s="41">
        <v>40.72</v>
      </c>
      <c r="AB119" s="45">
        <v>91.9</v>
      </c>
      <c r="AC119" s="39">
        <v>494</v>
      </c>
      <c r="AD119" s="36">
        <v>199.2</v>
      </c>
      <c r="AE119" s="36">
        <v>16.59</v>
      </c>
      <c r="AF119" s="41">
        <v>27.7</v>
      </c>
      <c r="AG119" s="39">
        <v>177.1</v>
      </c>
      <c r="AI119" s="60" t="s">
        <v>393</v>
      </c>
      <c r="AJ119" s="58">
        <f t="shared" si="3"/>
        <v>277.40666666666669</v>
      </c>
      <c r="AK119" s="57">
        <f t="shared" si="4"/>
        <v>488.55500000000001</v>
      </c>
      <c r="AL119" s="47">
        <f t="shared" si="5"/>
        <v>159.46111111111111</v>
      </c>
      <c r="AM119" s="65"/>
      <c r="AN119" s="65"/>
      <c r="AO119" s="65"/>
    </row>
    <row r="120" spans="1:41" x14ac:dyDescent="0.25">
      <c r="A120">
        <v>910</v>
      </c>
      <c r="B120" s="54" t="s">
        <v>394</v>
      </c>
      <c r="C120" s="54">
        <v>2023</v>
      </c>
      <c r="D120" s="27">
        <v>7268.73</v>
      </c>
      <c r="E120" s="43">
        <v>859</v>
      </c>
      <c r="F120" s="35">
        <v>413.95</v>
      </c>
      <c r="G120" s="41">
        <v>1912.2</v>
      </c>
      <c r="H120" s="36">
        <v>133.52000000000001</v>
      </c>
      <c r="I120" s="39">
        <v>160.44</v>
      </c>
      <c r="J120" s="45">
        <v>175.08</v>
      </c>
      <c r="K120" s="36">
        <v>137</v>
      </c>
      <c r="L120" s="36">
        <v>50.96</v>
      </c>
      <c r="M120" s="46">
        <v>144.94999999999999</v>
      </c>
      <c r="N120" s="36">
        <v>94.16</v>
      </c>
      <c r="O120" s="47">
        <v>56.71</v>
      </c>
      <c r="P120" s="33">
        <v>798</v>
      </c>
      <c r="Q120" s="47">
        <v>26.46</v>
      </c>
      <c r="R120" s="33">
        <v>105.52</v>
      </c>
      <c r="S120" s="47">
        <v>55.21</v>
      </c>
      <c r="T120" s="33">
        <v>10.97</v>
      </c>
      <c r="U120" s="33">
        <v>138.1</v>
      </c>
      <c r="V120" s="33">
        <v>57.63</v>
      </c>
      <c r="W120" s="33">
        <v>14.98</v>
      </c>
      <c r="X120" s="56">
        <v>23.82</v>
      </c>
      <c r="Y120" s="38">
        <v>23.82</v>
      </c>
      <c r="Z120" s="36">
        <v>10.51</v>
      </c>
      <c r="AA120" s="41">
        <v>40.799999999999997</v>
      </c>
      <c r="AB120" s="45">
        <v>91.4</v>
      </c>
      <c r="AC120" s="39">
        <v>490.25</v>
      </c>
      <c r="AD120" s="36">
        <v>199.8</v>
      </c>
      <c r="AE120" s="36">
        <v>16.61</v>
      </c>
      <c r="AF120" s="41">
        <v>27.21</v>
      </c>
      <c r="AG120" s="39">
        <v>174.2</v>
      </c>
      <c r="AI120" s="60" t="s">
        <v>394</v>
      </c>
      <c r="AJ120" s="58">
        <f t="shared" si="3"/>
        <v>274.96333333333337</v>
      </c>
      <c r="AK120" s="57">
        <f t="shared" si="4"/>
        <v>495.05250000000001</v>
      </c>
      <c r="AL120" s="47">
        <f t="shared" si="5"/>
        <v>159.18111111111114</v>
      </c>
      <c r="AM120" s="65"/>
      <c r="AN120" s="65"/>
      <c r="AO120" s="65"/>
    </row>
    <row r="121" spans="1:41" x14ac:dyDescent="0.25">
      <c r="A121">
        <v>909</v>
      </c>
      <c r="B121" s="54" t="s">
        <v>395</v>
      </c>
      <c r="C121" s="54">
        <v>2023</v>
      </c>
      <c r="D121" s="27">
        <v>7353.92</v>
      </c>
      <c r="E121" s="43">
        <v>892.3</v>
      </c>
      <c r="F121" s="35">
        <v>421.6</v>
      </c>
      <c r="G121" s="41">
        <v>1996.2</v>
      </c>
      <c r="H121" s="36">
        <v>133.02000000000001</v>
      </c>
      <c r="I121" s="39">
        <v>162.24</v>
      </c>
      <c r="J121" s="45">
        <v>176.1</v>
      </c>
      <c r="K121" s="36">
        <v>137.06</v>
      </c>
      <c r="L121" s="36">
        <v>51.28</v>
      </c>
      <c r="M121" s="46">
        <v>146.24</v>
      </c>
      <c r="N121" s="36">
        <v>93.7</v>
      </c>
      <c r="O121" s="47">
        <v>56.65</v>
      </c>
      <c r="P121" s="33">
        <v>837.5</v>
      </c>
      <c r="Q121" s="47">
        <v>26.34</v>
      </c>
      <c r="R121" s="33">
        <v>106.42</v>
      </c>
      <c r="S121" s="47">
        <v>55.63</v>
      </c>
      <c r="T121" s="33">
        <v>10.99</v>
      </c>
      <c r="U121" s="33">
        <v>137.44999999999999</v>
      </c>
      <c r="V121" s="33">
        <v>57.71</v>
      </c>
      <c r="W121" s="33">
        <v>15.01</v>
      </c>
      <c r="X121" s="56">
        <v>23.92</v>
      </c>
      <c r="Y121" s="38">
        <v>23.92</v>
      </c>
      <c r="Z121" s="36">
        <v>10.49</v>
      </c>
      <c r="AA121" s="41">
        <v>40.840000000000003</v>
      </c>
      <c r="AB121" s="45">
        <v>91.88</v>
      </c>
      <c r="AC121" s="39">
        <v>500</v>
      </c>
      <c r="AD121" s="36">
        <v>202.6</v>
      </c>
      <c r="AE121" s="36">
        <v>16.72</v>
      </c>
      <c r="AF121" s="41">
        <v>27.46</v>
      </c>
      <c r="AG121" s="39">
        <v>176.3</v>
      </c>
      <c r="AI121" s="60" t="s">
        <v>395</v>
      </c>
      <c r="AJ121" s="58">
        <f t="shared" si="3"/>
        <v>279.51333333333332</v>
      </c>
      <c r="AK121" s="57">
        <f t="shared" si="4"/>
        <v>516.125</v>
      </c>
      <c r="AL121" s="47">
        <f t="shared" si="5"/>
        <v>163.22888888888889</v>
      </c>
      <c r="AM121" s="65"/>
      <c r="AN121" s="65"/>
      <c r="AO121" s="65"/>
    </row>
    <row r="122" spans="1:41" x14ac:dyDescent="0.25">
      <c r="A122">
        <v>908</v>
      </c>
      <c r="B122" s="54" t="s">
        <v>396</v>
      </c>
      <c r="C122" s="54">
        <v>2023</v>
      </c>
      <c r="D122" s="27">
        <v>7335.61</v>
      </c>
      <c r="E122" s="43">
        <v>877.3</v>
      </c>
      <c r="F122" s="35">
        <v>418.1</v>
      </c>
      <c r="G122" s="41">
        <v>1964.8</v>
      </c>
      <c r="H122" s="36">
        <v>134.6</v>
      </c>
      <c r="I122" s="39">
        <v>161.94</v>
      </c>
      <c r="J122" s="45">
        <v>175.06</v>
      </c>
      <c r="K122" s="36">
        <v>138.74</v>
      </c>
      <c r="L122" s="36">
        <v>52.64</v>
      </c>
      <c r="M122" s="46">
        <v>145.41999999999999</v>
      </c>
      <c r="N122" s="36">
        <v>93.18</v>
      </c>
      <c r="O122" s="47">
        <v>57.01</v>
      </c>
      <c r="P122" s="33">
        <v>825</v>
      </c>
      <c r="Q122" s="47">
        <v>26.67</v>
      </c>
      <c r="R122" s="33">
        <v>105.54</v>
      </c>
      <c r="S122" s="47">
        <v>55.51</v>
      </c>
      <c r="T122" s="33">
        <v>11</v>
      </c>
      <c r="U122" s="33">
        <v>138.65</v>
      </c>
      <c r="V122" s="33">
        <v>57.7</v>
      </c>
      <c r="W122" s="33">
        <v>15.08</v>
      </c>
      <c r="X122" s="56">
        <v>24.2</v>
      </c>
      <c r="Y122" s="38">
        <v>24.2</v>
      </c>
      <c r="Z122" s="36">
        <v>10.45</v>
      </c>
      <c r="AA122" s="41">
        <v>40.82</v>
      </c>
      <c r="AB122" s="45">
        <v>91.68</v>
      </c>
      <c r="AC122" s="39">
        <v>501.6</v>
      </c>
      <c r="AD122" s="36">
        <v>201</v>
      </c>
      <c r="AE122" s="36">
        <v>16.82</v>
      </c>
      <c r="AF122" s="41">
        <v>27.57</v>
      </c>
      <c r="AG122" s="39">
        <v>176.2</v>
      </c>
      <c r="AI122" s="60" t="s">
        <v>396</v>
      </c>
      <c r="AJ122" s="58">
        <f t="shared" si="3"/>
        <v>279.91333333333336</v>
      </c>
      <c r="AK122" s="57">
        <f t="shared" si="4"/>
        <v>508.29749999999996</v>
      </c>
      <c r="AL122" s="47">
        <f t="shared" si="5"/>
        <v>161.42777777777778</v>
      </c>
      <c r="AM122" s="65"/>
      <c r="AN122" s="65"/>
      <c r="AO122" s="65"/>
    </row>
    <row r="123" spans="1:41" x14ac:dyDescent="0.25">
      <c r="A123">
        <v>907</v>
      </c>
      <c r="B123" s="55">
        <v>45267</v>
      </c>
      <c r="C123" s="54">
        <v>2023</v>
      </c>
      <c r="D123" s="27">
        <v>7231.33</v>
      </c>
      <c r="E123" s="43">
        <v>866.7</v>
      </c>
      <c r="F123" s="35">
        <v>414.25</v>
      </c>
      <c r="G123" s="41">
        <v>1948.6</v>
      </c>
      <c r="H123" s="36">
        <v>133.46</v>
      </c>
      <c r="I123" s="39">
        <v>165.36</v>
      </c>
      <c r="J123" s="45">
        <v>174.86</v>
      </c>
      <c r="K123" s="36">
        <v>138.38</v>
      </c>
      <c r="L123" s="36">
        <v>52.57</v>
      </c>
      <c r="M123" s="46">
        <v>144.38</v>
      </c>
      <c r="N123" s="36">
        <v>93.64</v>
      </c>
      <c r="O123" s="47">
        <v>56.7</v>
      </c>
      <c r="P123" s="33">
        <v>813</v>
      </c>
      <c r="Q123" s="47">
        <v>26.61</v>
      </c>
      <c r="R123" s="33">
        <v>105.1</v>
      </c>
      <c r="S123" s="47">
        <v>55.28</v>
      </c>
      <c r="T123" s="33">
        <v>10.87</v>
      </c>
      <c r="U123" s="33">
        <v>137.1</v>
      </c>
      <c r="V123" s="33">
        <v>57.91</v>
      </c>
      <c r="W123" s="33">
        <v>14.96</v>
      </c>
      <c r="X123" s="56">
        <v>23.72</v>
      </c>
      <c r="Y123" s="38">
        <v>23.72</v>
      </c>
      <c r="Z123" s="36">
        <v>10.47</v>
      </c>
      <c r="AA123" s="41">
        <v>40.21</v>
      </c>
      <c r="AB123" s="45">
        <v>91.5</v>
      </c>
      <c r="AC123" s="39">
        <v>498.7</v>
      </c>
      <c r="AD123" s="36">
        <v>199.1</v>
      </c>
      <c r="AE123" s="36">
        <v>16.72</v>
      </c>
      <c r="AF123" s="41">
        <v>27.06</v>
      </c>
      <c r="AG123" s="39">
        <v>175.15</v>
      </c>
      <c r="AI123" s="61">
        <v>45267</v>
      </c>
      <c r="AJ123" s="58">
        <f t="shared" si="3"/>
        <v>279.73666666666662</v>
      </c>
      <c r="AK123" s="57">
        <f t="shared" si="4"/>
        <v>503.96749999999997</v>
      </c>
      <c r="AL123" s="47">
        <f t="shared" si="5"/>
        <v>159.97222222222223</v>
      </c>
      <c r="AM123" s="65"/>
      <c r="AN123" s="65"/>
      <c r="AO123" s="65"/>
    </row>
    <row r="124" spans="1:41" x14ac:dyDescent="0.25">
      <c r="A124">
        <v>906</v>
      </c>
      <c r="B124" s="55">
        <v>45237</v>
      </c>
      <c r="C124" s="54">
        <v>2023</v>
      </c>
      <c r="D124" s="27">
        <v>7172.14</v>
      </c>
      <c r="E124" s="43">
        <v>849.3</v>
      </c>
      <c r="F124" s="35">
        <v>409.05</v>
      </c>
      <c r="G124" s="41">
        <v>1914.2</v>
      </c>
      <c r="H124" s="36">
        <v>132.24</v>
      </c>
      <c r="I124" s="39">
        <v>160.6</v>
      </c>
      <c r="J124" s="45">
        <v>171.52</v>
      </c>
      <c r="K124" s="36">
        <v>136.22</v>
      </c>
      <c r="L124" s="36">
        <v>51.99</v>
      </c>
      <c r="M124" s="46">
        <v>141.78</v>
      </c>
      <c r="N124" s="36">
        <v>94.37</v>
      </c>
      <c r="O124" s="47">
        <v>56.16</v>
      </c>
      <c r="P124" s="33">
        <v>797.5</v>
      </c>
      <c r="Q124" s="47">
        <v>25.82</v>
      </c>
      <c r="R124" s="33">
        <v>103.7</v>
      </c>
      <c r="S124" s="47">
        <v>55.02</v>
      </c>
      <c r="T124" s="33">
        <v>10.73</v>
      </c>
      <c r="U124" s="33">
        <v>133.1</v>
      </c>
      <c r="V124" s="33">
        <v>56.45</v>
      </c>
      <c r="W124" s="33">
        <v>14.92</v>
      </c>
      <c r="X124" s="56">
        <v>23.54</v>
      </c>
      <c r="Y124" s="38">
        <v>23.54</v>
      </c>
      <c r="Z124" s="36">
        <v>10.43</v>
      </c>
      <c r="AA124" s="41">
        <v>39.450000000000003</v>
      </c>
      <c r="AB124" s="45">
        <v>89.88</v>
      </c>
      <c r="AC124" s="39">
        <v>488.25</v>
      </c>
      <c r="AD124" s="36">
        <v>197.85</v>
      </c>
      <c r="AE124" s="36">
        <v>16.329999999999998</v>
      </c>
      <c r="AF124" s="41">
        <v>26.33</v>
      </c>
      <c r="AG124" s="39">
        <v>171.4</v>
      </c>
      <c r="AI124" s="61">
        <v>45237</v>
      </c>
      <c r="AJ124" s="58">
        <f t="shared" si="3"/>
        <v>273.41666666666669</v>
      </c>
      <c r="AK124" s="57">
        <f t="shared" si="4"/>
        <v>494.995</v>
      </c>
      <c r="AL124" s="47">
        <f t="shared" si="5"/>
        <v>157.00222222222223</v>
      </c>
      <c r="AM124" s="65"/>
      <c r="AN124" s="65"/>
      <c r="AO124" s="65"/>
    </row>
    <row r="125" spans="1:41" x14ac:dyDescent="0.25">
      <c r="A125">
        <v>905</v>
      </c>
      <c r="B125" s="55">
        <v>45206</v>
      </c>
      <c r="C125" s="54">
        <v>2023</v>
      </c>
      <c r="D125" s="27">
        <v>7082.46</v>
      </c>
      <c r="E125" s="43">
        <v>830.9</v>
      </c>
      <c r="F125" s="35">
        <v>405.95</v>
      </c>
      <c r="G125" s="41">
        <v>1876.6</v>
      </c>
      <c r="H125" s="36">
        <v>132.04</v>
      </c>
      <c r="I125" s="39">
        <v>158.18</v>
      </c>
      <c r="J125" s="45">
        <v>171</v>
      </c>
      <c r="K125" s="36">
        <v>136.84</v>
      </c>
      <c r="L125" s="36">
        <v>51.23</v>
      </c>
      <c r="M125" s="46">
        <v>141.76</v>
      </c>
      <c r="N125" s="36">
        <v>94.31</v>
      </c>
      <c r="O125" s="47">
        <v>55.35</v>
      </c>
      <c r="P125" s="33">
        <v>780</v>
      </c>
      <c r="Q125" s="47">
        <v>25.43</v>
      </c>
      <c r="R125" s="33">
        <v>102.76</v>
      </c>
      <c r="S125" s="47">
        <v>55.08</v>
      </c>
      <c r="T125" s="33">
        <v>10.6</v>
      </c>
      <c r="U125" s="33">
        <v>131.55000000000001</v>
      </c>
      <c r="V125" s="33">
        <v>54.28</v>
      </c>
      <c r="W125" s="33">
        <v>14.9</v>
      </c>
      <c r="X125" s="56">
        <v>23.25</v>
      </c>
      <c r="Y125" s="38">
        <v>23.25</v>
      </c>
      <c r="Z125" s="36">
        <v>10.38</v>
      </c>
      <c r="AA125" s="41">
        <v>39.21</v>
      </c>
      <c r="AB125" s="45">
        <v>88.4</v>
      </c>
      <c r="AC125" s="39">
        <v>480.75</v>
      </c>
      <c r="AD125" s="36">
        <v>196.5</v>
      </c>
      <c r="AE125" s="36">
        <v>16.260000000000002</v>
      </c>
      <c r="AF125" s="41">
        <v>26.33</v>
      </c>
      <c r="AG125" s="39">
        <v>169.45</v>
      </c>
      <c r="AI125" s="61">
        <v>45206</v>
      </c>
      <c r="AJ125" s="58">
        <f t="shared" si="3"/>
        <v>269.46000000000004</v>
      </c>
      <c r="AK125" s="57">
        <f t="shared" si="4"/>
        <v>485.53499999999997</v>
      </c>
      <c r="AL125" s="47">
        <f t="shared" si="5"/>
        <v>154.57444444444445</v>
      </c>
      <c r="AM125" s="65"/>
      <c r="AN125" s="65"/>
      <c r="AO125" s="65"/>
    </row>
    <row r="126" spans="1:41" x14ac:dyDescent="0.25">
      <c r="A126">
        <v>904</v>
      </c>
      <c r="B126" s="55">
        <v>45114</v>
      </c>
      <c r="C126" s="54">
        <v>2023</v>
      </c>
      <c r="D126" s="27">
        <v>7052.77</v>
      </c>
      <c r="E126" s="43">
        <v>825.4</v>
      </c>
      <c r="F126" s="35">
        <v>402.65</v>
      </c>
      <c r="G126" s="41">
        <v>1862.2</v>
      </c>
      <c r="H126" s="36">
        <v>131.1</v>
      </c>
      <c r="I126" s="39">
        <v>156.91999999999999</v>
      </c>
      <c r="J126" s="45">
        <v>170.98</v>
      </c>
      <c r="K126" s="36">
        <v>134.84</v>
      </c>
      <c r="L126" s="36">
        <v>51.1</v>
      </c>
      <c r="M126" s="46">
        <v>140.71</v>
      </c>
      <c r="N126" s="36">
        <v>93.95</v>
      </c>
      <c r="O126" s="47">
        <v>55.12</v>
      </c>
      <c r="P126" s="33">
        <v>777</v>
      </c>
      <c r="Q126" s="47">
        <v>25.35</v>
      </c>
      <c r="R126" s="33">
        <v>102.4</v>
      </c>
      <c r="S126" s="47">
        <v>55.26</v>
      </c>
      <c r="T126" s="33">
        <v>10.59</v>
      </c>
      <c r="U126" s="33">
        <v>131.9</v>
      </c>
      <c r="V126" s="33">
        <v>53.68</v>
      </c>
      <c r="W126" s="33">
        <v>15.09</v>
      </c>
      <c r="X126" s="56">
        <v>23.31</v>
      </c>
      <c r="Y126" s="38">
        <v>23.31</v>
      </c>
      <c r="Z126" s="36">
        <v>10.33</v>
      </c>
      <c r="AA126" s="41">
        <v>39.06</v>
      </c>
      <c r="AB126" s="45">
        <v>87.8</v>
      </c>
      <c r="AC126" s="39">
        <v>477.6</v>
      </c>
      <c r="AD126" s="36">
        <v>196.4</v>
      </c>
      <c r="AE126" s="36">
        <v>16.2</v>
      </c>
      <c r="AF126" s="41">
        <v>26.36</v>
      </c>
      <c r="AG126" s="39">
        <v>169.45</v>
      </c>
      <c r="AI126" s="61">
        <v>45114</v>
      </c>
      <c r="AJ126" s="58">
        <f t="shared" si="3"/>
        <v>267.99</v>
      </c>
      <c r="AK126" s="57">
        <f t="shared" si="4"/>
        <v>481.90499999999997</v>
      </c>
      <c r="AL126" s="47">
        <f t="shared" si="5"/>
        <v>153.76999999999998</v>
      </c>
      <c r="AM126" s="65"/>
      <c r="AN126" s="65"/>
      <c r="AO126" s="65"/>
    </row>
    <row r="127" spans="1:41" x14ac:dyDescent="0.25">
      <c r="A127">
        <v>903</v>
      </c>
      <c r="B127" s="55">
        <v>45084</v>
      </c>
      <c r="C127" s="54">
        <v>2023</v>
      </c>
      <c r="D127" s="27">
        <v>7065.26</v>
      </c>
      <c r="E127" s="43">
        <v>816</v>
      </c>
      <c r="F127" s="35">
        <v>408.1</v>
      </c>
      <c r="G127" s="41">
        <v>1840</v>
      </c>
      <c r="H127" s="36">
        <v>129.47999999999999</v>
      </c>
      <c r="I127" s="39">
        <v>156.69999999999999</v>
      </c>
      <c r="J127" s="45">
        <v>169.12</v>
      </c>
      <c r="K127" s="36">
        <v>134.58000000000001</v>
      </c>
      <c r="L127" s="36">
        <v>50.58</v>
      </c>
      <c r="M127" s="46">
        <v>140.94999999999999</v>
      </c>
      <c r="N127" s="36">
        <v>95.03</v>
      </c>
      <c r="O127" s="47">
        <v>54.76</v>
      </c>
      <c r="P127" s="33">
        <v>768.5</v>
      </c>
      <c r="Q127" s="47">
        <v>25.45</v>
      </c>
      <c r="R127" s="33">
        <v>102.02</v>
      </c>
      <c r="S127" s="47">
        <v>55.54</v>
      </c>
      <c r="T127" s="33">
        <v>10.49</v>
      </c>
      <c r="U127" s="33">
        <v>131.65</v>
      </c>
      <c r="V127" s="33">
        <v>52.99</v>
      </c>
      <c r="W127" s="33">
        <v>15.02</v>
      </c>
      <c r="X127" s="56">
        <v>23.07</v>
      </c>
      <c r="Y127" s="38">
        <v>23.07</v>
      </c>
      <c r="Z127" s="36">
        <v>10.48</v>
      </c>
      <c r="AA127" s="41">
        <v>38.99</v>
      </c>
      <c r="AB127" s="45">
        <v>87.82</v>
      </c>
      <c r="AC127" s="39">
        <v>475.5</v>
      </c>
      <c r="AD127" s="36">
        <v>197.7</v>
      </c>
      <c r="AE127" s="36">
        <v>15.88</v>
      </c>
      <c r="AF127" s="41">
        <v>26.12</v>
      </c>
      <c r="AG127" s="39">
        <v>167.1</v>
      </c>
      <c r="AI127" s="61">
        <v>45084</v>
      </c>
      <c r="AJ127" s="58">
        <f t="shared" si="3"/>
        <v>266.43333333333334</v>
      </c>
      <c r="AK127" s="57">
        <f t="shared" si="4"/>
        <v>476.27749999999997</v>
      </c>
      <c r="AL127" s="47">
        <f t="shared" si="5"/>
        <v>152.52333333333334</v>
      </c>
      <c r="AM127" s="65"/>
      <c r="AN127" s="65"/>
      <c r="AO127" s="65"/>
    </row>
    <row r="128" spans="1:41" x14ac:dyDescent="0.25">
      <c r="A128">
        <v>902</v>
      </c>
      <c r="B128" s="55">
        <v>45053</v>
      </c>
      <c r="C128" s="54">
        <v>2023</v>
      </c>
      <c r="D128" s="27">
        <v>7294.6</v>
      </c>
      <c r="E128" s="43">
        <v>847.5</v>
      </c>
      <c r="F128" s="35">
        <v>421.8</v>
      </c>
      <c r="G128" s="41">
        <v>1932.6</v>
      </c>
      <c r="H128" s="36">
        <v>132.91999999999999</v>
      </c>
      <c r="I128" s="39">
        <v>160.72</v>
      </c>
      <c r="J128" s="45">
        <v>173.52</v>
      </c>
      <c r="K128" s="36">
        <v>139.63999999999999</v>
      </c>
      <c r="L128" s="36">
        <v>52.7</v>
      </c>
      <c r="M128" s="46">
        <v>145.94999999999999</v>
      </c>
      <c r="N128" s="36">
        <v>97.96</v>
      </c>
      <c r="O128" s="47">
        <v>57.34</v>
      </c>
      <c r="P128" s="33">
        <v>797</v>
      </c>
      <c r="Q128" s="47">
        <v>26</v>
      </c>
      <c r="R128" s="33">
        <v>105.06</v>
      </c>
      <c r="S128" s="47">
        <v>56.29</v>
      </c>
      <c r="T128" s="33">
        <v>10.82</v>
      </c>
      <c r="U128" s="33">
        <v>135.55000000000001</v>
      </c>
      <c r="V128" s="33">
        <v>54.82</v>
      </c>
      <c r="W128" s="33">
        <v>15.29</v>
      </c>
      <c r="X128" s="56">
        <v>23.94</v>
      </c>
      <c r="Y128" s="38">
        <v>23.94</v>
      </c>
      <c r="Z128" s="36">
        <v>10.59</v>
      </c>
      <c r="AA128" s="41">
        <v>39.86</v>
      </c>
      <c r="AB128" s="45">
        <v>89.36</v>
      </c>
      <c r="AC128" s="39">
        <v>491.4</v>
      </c>
      <c r="AD128" s="36">
        <v>200.5</v>
      </c>
      <c r="AE128" s="36">
        <v>16.149999999999999</v>
      </c>
      <c r="AF128" s="41">
        <v>26.74</v>
      </c>
      <c r="AG128" s="39">
        <v>175.05</v>
      </c>
      <c r="AI128" s="61">
        <v>45053</v>
      </c>
      <c r="AJ128" s="58">
        <f t="shared" si="3"/>
        <v>275.72333333333336</v>
      </c>
      <c r="AK128" s="57">
        <f t="shared" si="4"/>
        <v>499.79999999999995</v>
      </c>
      <c r="AL128" s="47">
        <f t="shared" si="5"/>
        <v>157.76666666666668</v>
      </c>
      <c r="AM128" s="65"/>
      <c r="AN128" s="65"/>
      <c r="AO128" s="65"/>
    </row>
    <row r="129" spans="1:41" x14ac:dyDescent="0.25">
      <c r="A129">
        <v>901</v>
      </c>
      <c r="B129" s="55">
        <v>45023</v>
      </c>
      <c r="C129" s="54">
        <v>2023</v>
      </c>
      <c r="D129" s="27">
        <v>7368.97</v>
      </c>
      <c r="E129" s="43">
        <v>856.7</v>
      </c>
      <c r="F129" s="35">
        <v>424</v>
      </c>
      <c r="G129" s="41">
        <v>1952.4</v>
      </c>
      <c r="H129" s="36">
        <v>131.32</v>
      </c>
      <c r="I129" s="39">
        <v>161.34</v>
      </c>
      <c r="J129" s="45">
        <v>170.74</v>
      </c>
      <c r="K129" s="36">
        <v>140.04</v>
      </c>
      <c r="L129" s="36">
        <v>53.63</v>
      </c>
      <c r="M129" s="46">
        <v>148.44999999999999</v>
      </c>
      <c r="N129" s="36">
        <v>97.73</v>
      </c>
      <c r="O129" s="47">
        <v>57.89</v>
      </c>
      <c r="P129" s="33">
        <v>807.5</v>
      </c>
      <c r="Q129" s="47">
        <v>26.97</v>
      </c>
      <c r="R129" s="33">
        <v>106.44</v>
      </c>
      <c r="S129" s="47">
        <v>55.91</v>
      </c>
      <c r="T129" s="33">
        <v>10.87</v>
      </c>
      <c r="U129" s="33">
        <v>134.55000000000001</v>
      </c>
      <c r="V129" s="33">
        <v>55.73</v>
      </c>
      <c r="W129" s="33">
        <v>15.46</v>
      </c>
      <c r="X129" s="56">
        <v>24</v>
      </c>
      <c r="Y129" s="38">
        <v>24</v>
      </c>
      <c r="Z129" s="36">
        <v>10.64</v>
      </c>
      <c r="AA129" s="41">
        <v>40.32</v>
      </c>
      <c r="AB129" s="45">
        <v>89.88</v>
      </c>
      <c r="AC129" s="39">
        <v>506</v>
      </c>
      <c r="AD129" s="36">
        <v>204.2</v>
      </c>
      <c r="AE129" s="36">
        <v>16.260000000000002</v>
      </c>
      <c r="AF129" s="41">
        <v>26.88</v>
      </c>
      <c r="AG129" s="39">
        <v>176.1</v>
      </c>
      <c r="AI129" s="61">
        <v>45023</v>
      </c>
      <c r="AJ129" s="58">
        <f t="shared" si="3"/>
        <v>281.1466666666667</v>
      </c>
      <c r="AK129" s="57">
        <f t="shared" si="4"/>
        <v>504.90000000000003</v>
      </c>
      <c r="AL129" s="47">
        <f t="shared" si="5"/>
        <v>158.94888888888889</v>
      </c>
      <c r="AM129" s="65"/>
      <c r="AN129" s="65"/>
      <c r="AO129" s="65"/>
    </row>
    <row r="130" spans="1:41" x14ac:dyDescent="0.25">
      <c r="A130">
        <v>900</v>
      </c>
      <c r="B130" s="55">
        <v>44992</v>
      </c>
      <c r="C130" s="54">
        <v>2023</v>
      </c>
      <c r="D130" s="27">
        <v>7386.7</v>
      </c>
      <c r="E130" s="43">
        <v>854.9</v>
      </c>
      <c r="F130" s="35">
        <v>423.55</v>
      </c>
      <c r="G130" s="41">
        <v>1957</v>
      </c>
      <c r="H130" s="36">
        <v>132.62</v>
      </c>
      <c r="I130" s="39">
        <v>163.19999999999999</v>
      </c>
      <c r="J130" s="45">
        <v>170.5</v>
      </c>
      <c r="K130" s="36">
        <v>141.76</v>
      </c>
      <c r="L130" s="36">
        <v>53.5</v>
      </c>
      <c r="M130" s="46">
        <v>149.47</v>
      </c>
      <c r="N130" s="36">
        <v>98.26</v>
      </c>
      <c r="O130" s="47">
        <v>58.43</v>
      </c>
      <c r="P130" s="33">
        <v>809</v>
      </c>
      <c r="Q130" s="47">
        <v>27.22</v>
      </c>
      <c r="R130" s="33">
        <v>106.68</v>
      </c>
      <c r="S130" s="47">
        <v>56.4</v>
      </c>
      <c r="T130" s="33">
        <v>10.93</v>
      </c>
      <c r="U130" s="33">
        <v>136.4</v>
      </c>
      <c r="V130" s="33">
        <v>55.89</v>
      </c>
      <c r="W130" s="33">
        <v>15.37</v>
      </c>
      <c r="X130" s="56">
        <v>24.06</v>
      </c>
      <c r="Y130" s="38">
        <v>24.06</v>
      </c>
      <c r="Z130" s="36">
        <v>10.69</v>
      </c>
      <c r="AA130" s="41">
        <v>40.090000000000003</v>
      </c>
      <c r="AB130" s="45">
        <v>89.78</v>
      </c>
      <c r="AC130" s="39">
        <v>504</v>
      </c>
      <c r="AD130" s="36">
        <v>201.3</v>
      </c>
      <c r="AE130" s="36">
        <v>16.28</v>
      </c>
      <c r="AF130" s="41">
        <v>27.11</v>
      </c>
      <c r="AG130" s="39">
        <v>173.5</v>
      </c>
      <c r="AI130" s="61">
        <v>44992</v>
      </c>
      <c r="AJ130" s="58">
        <f t="shared" si="3"/>
        <v>280.23333333333335</v>
      </c>
      <c r="AK130" s="57">
        <f t="shared" si="4"/>
        <v>506.04999999999995</v>
      </c>
      <c r="AL130" s="47">
        <f t="shared" si="5"/>
        <v>158.97333333333333</v>
      </c>
      <c r="AM130" s="65"/>
      <c r="AN130" s="65"/>
      <c r="AO130" s="65"/>
    </row>
    <row r="131" spans="1:41" x14ac:dyDescent="0.25">
      <c r="A131">
        <v>899</v>
      </c>
      <c r="B131" s="54" t="s">
        <v>397</v>
      </c>
      <c r="C131" s="54">
        <v>2023</v>
      </c>
      <c r="D131" s="27">
        <v>7337.28</v>
      </c>
      <c r="E131" s="43">
        <v>863</v>
      </c>
      <c r="F131" s="35">
        <v>427.1</v>
      </c>
      <c r="G131" s="41">
        <v>1990</v>
      </c>
      <c r="H131" s="36">
        <v>132.36000000000001</v>
      </c>
      <c r="I131" s="39">
        <v>166.46</v>
      </c>
      <c r="J131" s="45">
        <v>172.6</v>
      </c>
      <c r="K131" s="36">
        <v>143.46</v>
      </c>
      <c r="L131" s="36">
        <v>52.55</v>
      </c>
      <c r="M131" s="46">
        <v>149.27000000000001</v>
      </c>
      <c r="N131" s="36">
        <v>98.2</v>
      </c>
      <c r="O131" s="47">
        <v>57.72</v>
      </c>
      <c r="P131" s="33">
        <v>813</v>
      </c>
      <c r="Q131" s="47">
        <v>27.03</v>
      </c>
      <c r="R131" s="33">
        <v>106.38</v>
      </c>
      <c r="S131" s="47">
        <v>56.14</v>
      </c>
      <c r="T131" s="33">
        <v>10.87</v>
      </c>
      <c r="U131" s="33">
        <v>137.19999999999999</v>
      </c>
      <c r="V131" s="33">
        <v>55.73</v>
      </c>
      <c r="W131" s="33">
        <v>15.23</v>
      </c>
      <c r="X131" s="56">
        <v>23.8</v>
      </c>
      <c r="Y131" s="38">
        <v>23.8</v>
      </c>
      <c r="Z131" s="36">
        <v>10.7</v>
      </c>
      <c r="AA131" s="41">
        <v>40.630000000000003</v>
      </c>
      <c r="AB131" s="45">
        <v>90.8</v>
      </c>
      <c r="AC131" s="39">
        <v>505.6</v>
      </c>
      <c r="AD131" s="36">
        <v>202.4</v>
      </c>
      <c r="AE131" s="36">
        <v>16.079999999999998</v>
      </c>
      <c r="AF131" s="41">
        <v>27.06</v>
      </c>
      <c r="AG131" s="39">
        <v>173.55</v>
      </c>
      <c r="AI131" s="60" t="s">
        <v>397</v>
      </c>
      <c r="AJ131" s="58">
        <f t="shared" si="3"/>
        <v>281.87000000000006</v>
      </c>
      <c r="AK131" s="57">
        <f t="shared" si="4"/>
        <v>514.42250000000001</v>
      </c>
      <c r="AL131" s="47">
        <f t="shared" si="5"/>
        <v>160.04000000000002</v>
      </c>
      <c r="AM131" s="65"/>
      <c r="AN131" s="65"/>
      <c r="AO131" s="65"/>
    </row>
    <row r="132" spans="1:41" x14ac:dyDescent="0.25">
      <c r="A132">
        <v>898</v>
      </c>
      <c r="B132" s="54" t="s">
        <v>398</v>
      </c>
      <c r="C132" s="54">
        <v>2023</v>
      </c>
      <c r="D132" s="27">
        <v>7288.65</v>
      </c>
      <c r="E132" s="43">
        <v>855</v>
      </c>
      <c r="F132" s="35">
        <v>419.7</v>
      </c>
      <c r="G132" s="41">
        <v>1962</v>
      </c>
      <c r="H132" s="36">
        <v>130.66</v>
      </c>
      <c r="I132" s="39">
        <v>162.97999999999999</v>
      </c>
      <c r="J132" s="45">
        <v>168.7</v>
      </c>
      <c r="K132" s="36">
        <v>142.26</v>
      </c>
      <c r="L132" s="36">
        <v>51.93</v>
      </c>
      <c r="M132" s="46">
        <v>148.36000000000001</v>
      </c>
      <c r="N132" s="36">
        <v>97.78</v>
      </c>
      <c r="O132" s="47">
        <v>56.79</v>
      </c>
      <c r="P132" s="33">
        <v>803.5</v>
      </c>
      <c r="Q132" s="47">
        <v>26.74</v>
      </c>
      <c r="R132" s="33">
        <v>105.62</v>
      </c>
      <c r="S132" s="47">
        <v>55.44</v>
      </c>
      <c r="T132" s="33">
        <v>10.8</v>
      </c>
      <c r="U132" s="33">
        <v>135.35</v>
      </c>
      <c r="V132" s="33">
        <v>55.05</v>
      </c>
      <c r="W132" s="33">
        <v>15</v>
      </c>
      <c r="X132" s="56">
        <v>23.55</v>
      </c>
      <c r="Y132" s="38">
        <v>23.55</v>
      </c>
      <c r="Z132" s="36">
        <v>10.75</v>
      </c>
      <c r="AA132" s="41">
        <v>39.729999999999997</v>
      </c>
      <c r="AB132" s="45">
        <v>88.78</v>
      </c>
      <c r="AC132" s="39">
        <v>501.3</v>
      </c>
      <c r="AD132" s="36">
        <v>199.75</v>
      </c>
      <c r="AE132" s="36">
        <v>16.010000000000002</v>
      </c>
      <c r="AF132" s="41">
        <v>26.83</v>
      </c>
      <c r="AG132" s="39">
        <v>169.75</v>
      </c>
      <c r="AI132" s="60" t="s">
        <v>398</v>
      </c>
      <c r="AJ132" s="58">
        <f t="shared" ref="AJ132:AJ195" si="6">AVERAGE(I132,AC132,AG132)</f>
        <v>278.01</v>
      </c>
      <c r="AK132" s="57">
        <f t="shared" ref="AK132:AK195" si="7">AVERAGE(G132,AA132,AF132,)</f>
        <v>507.14</v>
      </c>
      <c r="AL132" s="47">
        <f t="shared" ref="AL132:AL195" si="8">AVERAGE(AB132,X132,S132,Q132,O132,M132,J132,E132,)</f>
        <v>158.15111111111111</v>
      </c>
      <c r="AM132" s="65"/>
      <c r="AN132" s="65"/>
      <c r="AO132" s="65"/>
    </row>
    <row r="133" spans="1:41" x14ac:dyDescent="0.25">
      <c r="A133">
        <v>897</v>
      </c>
      <c r="B133" s="54" t="s">
        <v>399</v>
      </c>
      <c r="C133" s="54">
        <v>2023</v>
      </c>
      <c r="D133" s="27">
        <v>7250.68</v>
      </c>
      <c r="E133" s="43">
        <v>849.7</v>
      </c>
      <c r="F133" s="35">
        <v>414.5</v>
      </c>
      <c r="G133" s="41">
        <v>1935.4</v>
      </c>
      <c r="H133" s="36">
        <v>130.46</v>
      </c>
      <c r="I133" s="39">
        <v>162.88</v>
      </c>
      <c r="J133" s="45">
        <v>173.94</v>
      </c>
      <c r="K133" s="36">
        <v>141.41999999999999</v>
      </c>
      <c r="L133" s="36">
        <v>52.02</v>
      </c>
      <c r="M133" s="46">
        <v>147.72999999999999</v>
      </c>
      <c r="N133" s="36">
        <v>98.84</v>
      </c>
      <c r="O133" s="47">
        <v>55.86</v>
      </c>
      <c r="P133" s="33">
        <v>798</v>
      </c>
      <c r="Q133" s="47">
        <v>26.8</v>
      </c>
      <c r="R133" s="33">
        <v>105.28</v>
      </c>
      <c r="S133" s="47">
        <v>55.39</v>
      </c>
      <c r="T133" s="33">
        <v>10.65</v>
      </c>
      <c r="U133" s="33">
        <v>133.9</v>
      </c>
      <c r="V133" s="33">
        <v>55.18</v>
      </c>
      <c r="W133" s="33">
        <v>14.41</v>
      </c>
      <c r="X133" s="56">
        <v>23.13</v>
      </c>
      <c r="Y133" s="38">
        <v>23.13</v>
      </c>
      <c r="Z133" s="36">
        <v>10.52</v>
      </c>
      <c r="AA133" s="41">
        <v>39.74</v>
      </c>
      <c r="AB133" s="45">
        <v>88.98</v>
      </c>
      <c r="AC133" s="39">
        <v>500</v>
      </c>
      <c r="AD133" s="36">
        <v>197.9</v>
      </c>
      <c r="AE133" s="36">
        <v>15.48</v>
      </c>
      <c r="AF133" s="41">
        <v>26.99</v>
      </c>
      <c r="AG133" s="39">
        <v>172.5</v>
      </c>
      <c r="AI133" s="60" t="s">
        <v>399</v>
      </c>
      <c r="AJ133" s="58">
        <f t="shared" si="6"/>
        <v>278.45999999999998</v>
      </c>
      <c r="AK133" s="57">
        <f t="shared" si="7"/>
        <v>500.53250000000003</v>
      </c>
      <c r="AL133" s="47">
        <f t="shared" si="8"/>
        <v>157.94777777777779</v>
      </c>
      <c r="AM133" s="65"/>
      <c r="AN133" s="65"/>
      <c r="AO133" s="65"/>
    </row>
    <row r="134" spans="1:41" x14ac:dyDescent="0.25">
      <c r="A134">
        <v>896</v>
      </c>
      <c r="B134" s="54" t="s">
        <v>400</v>
      </c>
      <c r="C134" s="54">
        <v>2023</v>
      </c>
      <c r="D134" s="27">
        <v>7161.72</v>
      </c>
      <c r="E134" s="43">
        <v>839.6</v>
      </c>
      <c r="F134" s="35">
        <v>407.25</v>
      </c>
      <c r="G134" s="41">
        <v>1915.4</v>
      </c>
      <c r="H134" s="36">
        <v>128.91999999999999</v>
      </c>
      <c r="I134" s="39">
        <v>161.24</v>
      </c>
      <c r="J134" s="45">
        <v>170.18</v>
      </c>
      <c r="K134" s="36">
        <v>139.62</v>
      </c>
      <c r="L134" s="36">
        <v>52</v>
      </c>
      <c r="M134" s="46">
        <v>146.07</v>
      </c>
      <c r="N134" s="36">
        <v>97.89</v>
      </c>
      <c r="O134" s="47">
        <v>55.67</v>
      </c>
      <c r="P134" s="33">
        <v>788.5</v>
      </c>
      <c r="Q134" s="47">
        <v>26.76</v>
      </c>
      <c r="R134" s="33">
        <v>104.6</v>
      </c>
      <c r="S134" s="47">
        <v>55.25</v>
      </c>
      <c r="T134" s="33">
        <v>10.6</v>
      </c>
      <c r="U134" s="33">
        <v>131.80000000000001</v>
      </c>
      <c r="V134" s="33">
        <v>54.43</v>
      </c>
      <c r="W134" s="33">
        <v>14.37</v>
      </c>
      <c r="X134" s="56">
        <v>23.05</v>
      </c>
      <c r="Y134" s="38">
        <v>23.05</v>
      </c>
      <c r="Z134" s="36">
        <v>10.47</v>
      </c>
      <c r="AA134" s="41">
        <v>38.979999999999997</v>
      </c>
      <c r="AB134" s="45">
        <v>87.74</v>
      </c>
      <c r="AC134" s="39">
        <v>505.7</v>
      </c>
      <c r="AD134" s="36">
        <v>197.15</v>
      </c>
      <c r="AE134" s="36">
        <v>15.31</v>
      </c>
      <c r="AF134" s="41">
        <v>26.7</v>
      </c>
      <c r="AG134" s="39">
        <v>168.8</v>
      </c>
      <c r="AI134" s="60" t="s">
        <v>400</v>
      </c>
      <c r="AJ134" s="58">
        <f t="shared" si="6"/>
        <v>278.58</v>
      </c>
      <c r="AK134" s="57">
        <f t="shared" si="7"/>
        <v>495.27000000000004</v>
      </c>
      <c r="AL134" s="47">
        <f t="shared" si="8"/>
        <v>156.03555555555556</v>
      </c>
      <c r="AM134" s="65"/>
      <c r="AN134" s="65"/>
      <c r="AO134" s="65"/>
    </row>
    <row r="135" spans="1:41" x14ac:dyDescent="0.25">
      <c r="A135">
        <v>895</v>
      </c>
      <c r="B135" s="54" t="s">
        <v>401</v>
      </c>
      <c r="C135" s="54">
        <v>2023</v>
      </c>
      <c r="D135" s="27">
        <v>7105.72</v>
      </c>
      <c r="E135" s="43">
        <v>835</v>
      </c>
      <c r="F135" s="35">
        <v>403.95</v>
      </c>
      <c r="G135" s="41">
        <v>1915.4</v>
      </c>
      <c r="H135" s="36">
        <v>127.66</v>
      </c>
      <c r="I135" s="39">
        <v>159.26</v>
      </c>
      <c r="J135" s="45">
        <v>167.76</v>
      </c>
      <c r="K135" s="36">
        <v>139.16</v>
      </c>
      <c r="L135" s="36">
        <v>52.57</v>
      </c>
      <c r="M135" s="46">
        <v>145.19999999999999</v>
      </c>
      <c r="N135" s="36">
        <v>97.84</v>
      </c>
      <c r="O135" s="47">
        <v>55.23</v>
      </c>
      <c r="P135" s="33">
        <v>784</v>
      </c>
      <c r="Q135" s="47">
        <v>26.53</v>
      </c>
      <c r="R135" s="33">
        <v>104.06</v>
      </c>
      <c r="S135" s="47">
        <v>55.72</v>
      </c>
      <c r="T135" s="33">
        <v>10.45</v>
      </c>
      <c r="U135" s="33">
        <v>131.15</v>
      </c>
      <c r="V135" s="33">
        <v>53.99</v>
      </c>
      <c r="W135" s="33">
        <v>14.36</v>
      </c>
      <c r="X135" s="56">
        <v>22.79</v>
      </c>
      <c r="Y135" s="38">
        <v>22.79</v>
      </c>
      <c r="Z135" s="36">
        <v>10.38</v>
      </c>
      <c r="AA135" s="41">
        <v>39.35</v>
      </c>
      <c r="AB135" s="45">
        <v>87.16</v>
      </c>
      <c r="AC135" s="39">
        <v>502.4</v>
      </c>
      <c r="AD135" s="36">
        <v>196.75</v>
      </c>
      <c r="AE135" s="36">
        <v>15.18</v>
      </c>
      <c r="AF135" s="41">
        <v>26.45</v>
      </c>
      <c r="AG135" s="39">
        <v>169.65</v>
      </c>
      <c r="AI135" s="60" t="s">
        <v>401</v>
      </c>
      <c r="AJ135" s="58">
        <f t="shared" si="6"/>
        <v>277.1033333333333</v>
      </c>
      <c r="AK135" s="57">
        <f t="shared" si="7"/>
        <v>495.3</v>
      </c>
      <c r="AL135" s="47">
        <f t="shared" si="8"/>
        <v>155.04333333333332</v>
      </c>
      <c r="AM135" s="65"/>
      <c r="AN135" s="65"/>
      <c r="AO135" s="65"/>
    </row>
    <row r="136" spans="1:41" x14ac:dyDescent="0.25">
      <c r="A136">
        <v>894</v>
      </c>
      <c r="B136" s="54" t="s">
        <v>402</v>
      </c>
      <c r="C136" s="54">
        <v>2023</v>
      </c>
      <c r="D136" s="27">
        <v>7128.64</v>
      </c>
      <c r="E136" s="43">
        <v>830.1</v>
      </c>
      <c r="F136" s="35">
        <v>406.4</v>
      </c>
      <c r="G136" s="41">
        <v>1901.4</v>
      </c>
      <c r="H136" s="36">
        <v>126.74</v>
      </c>
      <c r="I136" s="39">
        <v>158.1</v>
      </c>
      <c r="J136" s="45">
        <v>167.56</v>
      </c>
      <c r="K136" s="36">
        <v>139.47999999999999</v>
      </c>
      <c r="L136" s="36">
        <v>52.05</v>
      </c>
      <c r="M136" s="46">
        <v>144.16</v>
      </c>
      <c r="N136" s="36">
        <v>98.6</v>
      </c>
      <c r="O136" s="47">
        <v>54.85</v>
      </c>
      <c r="P136" s="33">
        <v>781</v>
      </c>
      <c r="Q136" s="47">
        <v>26.41</v>
      </c>
      <c r="R136" s="33">
        <v>104</v>
      </c>
      <c r="S136" s="47">
        <v>56.09</v>
      </c>
      <c r="T136" s="33">
        <v>10.47</v>
      </c>
      <c r="U136" s="33">
        <v>134.65</v>
      </c>
      <c r="V136" s="33">
        <v>54.05</v>
      </c>
      <c r="W136" s="33">
        <v>14.11</v>
      </c>
      <c r="X136" s="56">
        <v>22.7</v>
      </c>
      <c r="Y136" s="38">
        <v>22.7</v>
      </c>
      <c r="Z136" s="36">
        <v>10.37</v>
      </c>
      <c r="AA136" s="41">
        <v>39.68</v>
      </c>
      <c r="AB136" s="45">
        <v>87.02</v>
      </c>
      <c r="AC136" s="39">
        <v>502.2</v>
      </c>
      <c r="AD136" s="36">
        <v>196.75</v>
      </c>
      <c r="AE136" s="36">
        <v>15.13</v>
      </c>
      <c r="AF136" s="41">
        <v>26.26</v>
      </c>
      <c r="AG136" s="39">
        <v>169.35</v>
      </c>
      <c r="AI136" s="60" t="s">
        <v>402</v>
      </c>
      <c r="AJ136" s="58">
        <f t="shared" si="6"/>
        <v>276.55</v>
      </c>
      <c r="AK136" s="57">
        <f t="shared" si="7"/>
        <v>491.83500000000004</v>
      </c>
      <c r="AL136" s="47">
        <f t="shared" si="8"/>
        <v>154.32111111111109</v>
      </c>
      <c r="AM136" s="65"/>
      <c r="AN136" s="65"/>
      <c r="AO136" s="65"/>
    </row>
    <row r="137" spans="1:41" x14ac:dyDescent="0.25">
      <c r="A137">
        <v>893</v>
      </c>
      <c r="B137" s="54" t="s">
        <v>403</v>
      </c>
      <c r="C137" s="54">
        <v>2023</v>
      </c>
      <c r="D137" s="27">
        <v>7145.06</v>
      </c>
      <c r="E137" s="43">
        <v>839.2</v>
      </c>
      <c r="F137" s="35">
        <v>406.3</v>
      </c>
      <c r="G137" s="41">
        <v>1905.6</v>
      </c>
      <c r="H137" s="36">
        <v>127.64</v>
      </c>
      <c r="I137" s="39">
        <v>159.13999999999999</v>
      </c>
      <c r="J137" s="45">
        <v>168.62</v>
      </c>
      <c r="K137" s="36">
        <v>140.06</v>
      </c>
      <c r="L137" s="36">
        <v>52.51</v>
      </c>
      <c r="M137" s="46">
        <v>145.44999999999999</v>
      </c>
      <c r="N137" s="36">
        <v>97.62</v>
      </c>
      <c r="O137" s="47">
        <v>55.72</v>
      </c>
      <c r="P137" s="33">
        <v>788.5</v>
      </c>
      <c r="Q137" s="47">
        <v>26.14</v>
      </c>
      <c r="R137" s="33">
        <v>105.4</v>
      </c>
      <c r="S137" s="47">
        <v>55.91</v>
      </c>
      <c r="T137" s="33">
        <v>10.62</v>
      </c>
      <c r="U137" s="33">
        <v>135</v>
      </c>
      <c r="V137" s="33">
        <v>53.84</v>
      </c>
      <c r="W137" s="33">
        <v>14.21</v>
      </c>
      <c r="X137" s="56">
        <v>22.68</v>
      </c>
      <c r="Y137" s="38">
        <v>22.68</v>
      </c>
      <c r="Z137" s="36">
        <v>10.23</v>
      </c>
      <c r="AA137" s="41">
        <v>40.090000000000003</v>
      </c>
      <c r="AB137" s="45">
        <v>87.68</v>
      </c>
      <c r="AC137" s="39">
        <v>513</v>
      </c>
      <c r="AD137" s="36">
        <v>197.4</v>
      </c>
      <c r="AE137" s="36">
        <v>15.22</v>
      </c>
      <c r="AF137" s="41">
        <v>26.45</v>
      </c>
      <c r="AG137" s="39">
        <v>169.9</v>
      </c>
      <c r="AI137" s="60" t="s">
        <v>403</v>
      </c>
      <c r="AJ137" s="58">
        <f t="shared" si="6"/>
        <v>280.68</v>
      </c>
      <c r="AK137" s="57">
        <f t="shared" si="7"/>
        <v>493.03499999999997</v>
      </c>
      <c r="AL137" s="47">
        <f t="shared" si="8"/>
        <v>155.71111111111111</v>
      </c>
      <c r="AM137" s="65"/>
      <c r="AN137" s="65"/>
      <c r="AO137" s="65"/>
    </row>
    <row r="138" spans="1:41" x14ac:dyDescent="0.25">
      <c r="A138">
        <v>892</v>
      </c>
      <c r="B138" s="54" t="s">
        <v>404</v>
      </c>
      <c r="C138" s="54">
        <v>2023</v>
      </c>
      <c r="D138" s="27">
        <v>7246.86</v>
      </c>
      <c r="E138" s="43">
        <v>838.3</v>
      </c>
      <c r="F138" s="35">
        <v>408.05</v>
      </c>
      <c r="G138" s="41">
        <v>1921.8</v>
      </c>
      <c r="H138" s="36">
        <v>129.78</v>
      </c>
      <c r="I138" s="39">
        <v>160.36000000000001</v>
      </c>
      <c r="J138" s="45">
        <v>167.9</v>
      </c>
      <c r="K138" s="36">
        <v>141.69999999999999</v>
      </c>
      <c r="L138" s="36">
        <v>53.85</v>
      </c>
      <c r="M138" s="46">
        <v>146.25</v>
      </c>
      <c r="N138" s="36">
        <v>98.03</v>
      </c>
      <c r="O138" s="47">
        <v>57.04</v>
      </c>
      <c r="P138" s="33">
        <v>790.5</v>
      </c>
      <c r="Q138" s="47">
        <v>26.26</v>
      </c>
      <c r="R138" s="33">
        <v>106.1</v>
      </c>
      <c r="S138" s="47">
        <v>56.25</v>
      </c>
      <c r="T138" s="33">
        <v>10.82</v>
      </c>
      <c r="U138" s="33">
        <v>136.30000000000001</v>
      </c>
      <c r="V138" s="33">
        <v>54.24</v>
      </c>
      <c r="W138" s="33">
        <v>14.25</v>
      </c>
      <c r="X138" s="56">
        <v>23.2</v>
      </c>
      <c r="Y138" s="38">
        <v>23.2</v>
      </c>
      <c r="Z138" s="36">
        <v>10.31</v>
      </c>
      <c r="AA138" s="41">
        <v>40.33</v>
      </c>
      <c r="AB138" s="45">
        <v>88.8</v>
      </c>
      <c r="AC138" s="39">
        <v>511.2</v>
      </c>
      <c r="AD138" s="36">
        <v>196.75</v>
      </c>
      <c r="AE138" s="36">
        <v>15.38</v>
      </c>
      <c r="AF138" s="41">
        <v>26.66</v>
      </c>
      <c r="AG138" s="39">
        <v>173</v>
      </c>
      <c r="AI138" s="60" t="s">
        <v>404</v>
      </c>
      <c r="AJ138" s="58">
        <f t="shared" si="6"/>
        <v>281.52</v>
      </c>
      <c r="AK138" s="57">
        <f t="shared" si="7"/>
        <v>497.19749999999999</v>
      </c>
      <c r="AL138" s="47">
        <f t="shared" si="8"/>
        <v>156</v>
      </c>
      <c r="AM138" s="65"/>
      <c r="AN138" s="65"/>
      <c r="AO138" s="65"/>
    </row>
    <row r="139" spans="1:41" x14ac:dyDescent="0.25">
      <c r="A139">
        <v>891</v>
      </c>
      <c r="B139" s="54" t="s">
        <v>405</v>
      </c>
      <c r="C139" s="54">
        <v>2023</v>
      </c>
      <c r="D139" s="27">
        <v>7281.12</v>
      </c>
      <c r="E139" s="43">
        <v>846</v>
      </c>
      <c r="F139" s="35">
        <v>412.9</v>
      </c>
      <c r="G139" s="41">
        <v>1950.2</v>
      </c>
      <c r="H139" s="36">
        <v>132.02000000000001</v>
      </c>
      <c r="I139" s="39">
        <v>161.08000000000001</v>
      </c>
      <c r="J139" s="45">
        <v>168.44</v>
      </c>
      <c r="K139" s="36">
        <v>143.04</v>
      </c>
      <c r="L139" s="36">
        <v>53.16</v>
      </c>
      <c r="M139" s="46">
        <v>146.84</v>
      </c>
      <c r="N139" s="36">
        <v>97.97</v>
      </c>
      <c r="O139" s="47">
        <v>56.73</v>
      </c>
      <c r="P139" s="33">
        <v>796</v>
      </c>
      <c r="Q139" s="47">
        <v>26.31</v>
      </c>
      <c r="R139" s="33">
        <v>107.12</v>
      </c>
      <c r="S139" s="47">
        <v>55.13</v>
      </c>
      <c r="T139" s="33">
        <v>10.81</v>
      </c>
      <c r="U139" s="33">
        <v>135.75</v>
      </c>
      <c r="V139" s="33">
        <v>54.38</v>
      </c>
      <c r="W139" s="33">
        <v>14.31</v>
      </c>
      <c r="X139" s="56">
        <v>23.26</v>
      </c>
      <c r="Y139" s="38">
        <v>23.26</v>
      </c>
      <c r="Z139" s="36">
        <v>10.31</v>
      </c>
      <c r="AA139" s="41">
        <v>40.869999999999997</v>
      </c>
      <c r="AB139" s="45">
        <v>88.84</v>
      </c>
      <c r="AC139" s="39">
        <v>515.5</v>
      </c>
      <c r="AD139" s="36">
        <v>199.1</v>
      </c>
      <c r="AE139" s="36">
        <v>15.39</v>
      </c>
      <c r="AF139" s="41">
        <v>26.76</v>
      </c>
      <c r="AG139" s="39">
        <v>176.8</v>
      </c>
      <c r="AI139" s="60" t="s">
        <v>405</v>
      </c>
      <c r="AJ139" s="58">
        <f t="shared" si="6"/>
        <v>284.46000000000004</v>
      </c>
      <c r="AK139" s="57">
        <f t="shared" si="7"/>
        <v>504.45749999999998</v>
      </c>
      <c r="AL139" s="47">
        <f t="shared" si="8"/>
        <v>156.83888888888887</v>
      </c>
      <c r="AM139" s="65"/>
      <c r="AN139" s="65"/>
      <c r="AO139" s="65"/>
    </row>
    <row r="140" spans="1:41" x14ac:dyDescent="0.25">
      <c r="A140">
        <v>890</v>
      </c>
      <c r="B140" s="54" t="s">
        <v>406</v>
      </c>
      <c r="C140" s="54">
        <v>2023</v>
      </c>
      <c r="D140" s="27">
        <v>7302.63</v>
      </c>
      <c r="E140" s="43">
        <v>853.4</v>
      </c>
      <c r="F140" s="35">
        <v>412.45</v>
      </c>
      <c r="G140" s="41">
        <v>1960.6</v>
      </c>
      <c r="H140" s="36">
        <v>131.47999999999999</v>
      </c>
      <c r="I140" s="39">
        <v>163.12</v>
      </c>
      <c r="J140" s="45">
        <v>170.34</v>
      </c>
      <c r="K140" s="36">
        <v>142.9</v>
      </c>
      <c r="L140" s="36">
        <v>53.81</v>
      </c>
      <c r="M140" s="46">
        <v>146.82</v>
      </c>
      <c r="N140" s="36">
        <v>94.49</v>
      </c>
      <c r="O140" s="47">
        <v>56.81</v>
      </c>
      <c r="P140" s="33">
        <v>807</v>
      </c>
      <c r="Q140" s="47">
        <v>26.37</v>
      </c>
      <c r="R140" s="33">
        <v>106.06</v>
      </c>
      <c r="S140" s="47">
        <v>54.91</v>
      </c>
      <c r="T140" s="33">
        <v>10.87</v>
      </c>
      <c r="U140" s="33">
        <v>134.15</v>
      </c>
      <c r="V140" s="33">
        <v>55.41</v>
      </c>
      <c r="W140" s="33">
        <v>14.17</v>
      </c>
      <c r="X140" s="56">
        <v>23.34</v>
      </c>
      <c r="Y140" s="38">
        <v>23.34</v>
      </c>
      <c r="Z140" s="36">
        <v>10.32</v>
      </c>
      <c r="AA140" s="41">
        <v>41.02</v>
      </c>
      <c r="AB140" s="45">
        <v>90.96</v>
      </c>
      <c r="AC140" s="39">
        <v>518.79999999999995</v>
      </c>
      <c r="AD140" s="36">
        <v>201.1</v>
      </c>
      <c r="AE140" s="36">
        <v>15.75</v>
      </c>
      <c r="AF140" s="41">
        <v>27.21</v>
      </c>
      <c r="AG140" s="39">
        <v>178.15</v>
      </c>
      <c r="AI140" s="60" t="s">
        <v>406</v>
      </c>
      <c r="AJ140" s="58">
        <f t="shared" si="6"/>
        <v>286.69</v>
      </c>
      <c r="AK140" s="57">
        <f t="shared" si="7"/>
        <v>507.20749999999998</v>
      </c>
      <c r="AL140" s="47">
        <f t="shared" si="8"/>
        <v>158.10555555555553</v>
      </c>
      <c r="AM140" s="65"/>
      <c r="AN140" s="65"/>
      <c r="AO140" s="65"/>
    </row>
    <row r="141" spans="1:41" x14ac:dyDescent="0.25">
      <c r="A141">
        <v>889</v>
      </c>
      <c r="B141" s="54" t="s">
        <v>407</v>
      </c>
      <c r="C141" s="54">
        <v>2023</v>
      </c>
      <c r="D141" s="27">
        <v>7297.73</v>
      </c>
      <c r="E141" s="43">
        <v>868.6</v>
      </c>
      <c r="F141" s="35">
        <v>414.95</v>
      </c>
      <c r="G141" s="41">
        <v>1986</v>
      </c>
      <c r="H141" s="36">
        <v>131.18</v>
      </c>
      <c r="I141" s="39">
        <v>162.97999999999999</v>
      </c>
      <c r="J141" s="45">
        <v>172.88</v>
      </c>
      <c r="K141" s="36">
        <v>140.46</v>
      </c>
      <c r="L141" s="36">
        <v>53.8</v>
      </c>
      <c r="M141" s="46">
        <v>152.66999999999999</v>
      </c>
      <c r="N141" s="36">
        <v>95.66</v>
      </c>
      <c r="O141" s="47">
        <v>56.57</v>
      </c>
      <c r="P141" s="33">
        <v>819</v>
      </c>
      <c r="Q141" s="47">
        <v>26.4</v>
      </c>
      <c r="R141" s="33">
        <v>110.48</v>
      </c>
      <c r="S141" s="47">
        <v>55.3</v>
      </c>
      <c r="T141" s="33">
        <v>10.83</v>
      </c>
      <c r="U141" s="33">
        <v>135.30000000000001</v>
      </c>
      <c r="V141" s="33">
        <v>56.19</v>
      </c>
      <c r="W141" s="33">
        <v>14.36</v>
      </c>
      <c r="X141" s="56">
        <v>23.23</v>
      </c>
      <c r="Y141" s="38">
        <v>23.23</v>
      </c>
      <c r="Z141" s="36">
        <v>10.39</v>
      </c>
      <c r="AA141" s="41">
        <v>41.36</v>
      </c>
      <c r="AB141" s="45">
        <v>91.54</v>
      </c>
      <c r="AC141" s="39">
        <v>527.70000000000005</v>
      </c>
      <c r="AD141" s="36">
        <v>203.3</v>
      </c>
      <c r="AE141" s="36">
        <v>15.86</v>
      </c>
      <c r="AF141" s="41">
        <v>27.47</v>
      </c>
      <c r="AG141" s="39">
        <v>178.85</v>
      </c>
      <c r="AI141" s="60" t="s">
        <v>407</v>
      </c>
      <c r="AJ141" s="58">
        <f t="shared" si="6"/>
        <v>289.84333333333336</v>
      </c>
      <c r="AK141" s="57">
        <f t="shared" si="7"/>
        <v>513.70749999999998</v>
      </c>
      <c r="AL141" s="47">
        <f t="shared" si="8"/>
        <v>160.79888888888888</v>
      </c>
      <c r="AM141" s="65"/>
      <c r="AN141" s="65"/>
      <c r="AO141" s="65"/>
    </row>
    <row r="142" spans="1:41" x14ac:dyDescent="0.25">
      <c r="A142">
        <v>888</v>
      </c>
      <c r="B142" s="54" t="s">
        <v>408</v>
      </c>
      <c r="C142" s="54">
        <v>2023</v>
      </c>
      <c r="D142" s="27">
        <v>7246.33</v>
      </c>
      <c r="E142" s="43">
        <v>843.7</v>
      </c>
      <c r="F142" s="35">
        <v>409.8</v>
      </c>
      <c r="G142" s="41">
        <v>1950.2</v>
      </c>
      <c r="H142" s="36">
        <v>129.9</v>
      </c>
      <c r="I142" s="39">
        <v>164.58</v>
      </c>
      <c r="J142" s="45">
        <v>166.48</v>
      </c>
      <c r="K142" s="36">
        <v>138.41999999999999</v>
      </c>
      <c r="L142" s="36">
        <v>53.75</v>
      </c>
      <c r="M142" s="46">
        <v>145.72999999999999</v>
      </c>
      <c r="N142" s="36">
        <v>94.26</v>
      </c>
      <c r="O142" s="47">
        <v>56.29</v>
      </c>
      <c r="P142" s="33">
        <v>795</v>
      </c>
      <c r="Q142" s="47">
        <v>26.58</v>
      </c>
      <c r="R142" s="33">
        <v>108.28</v>
      </c>
      <c r="S142" s="47">
        <v>54.66</v>
      </c>
      <c r="T142" s="33">
        <v>10.84</v>
      </c>
      <c r="U142" s="33">
        <v>132.35</v>
      </c>
      <c r="V142" s="33">
        <v>56.17</v>
      </c>
      <c r="W142" s="33">
        <v>14.22</v>
      </c>
      <c r="X142" s="56">
        <v>23.09</v>
      </c>
      <c r="Y142" s="38">
        <v>23.09</v>
      </c>
      <c r="Z142" s="36">
        <v>10.36</v>
      </c>
      <c r="AA142" s="41">
        <v>40.82</v>
      </c>
      <c r="AB142" s="45">
        <v>91.54</v>
      </c>
      <c r="AC142" s="39">
        <v>516.4</v>
      </c>
      <c r="AD142" s="36">
        <v>202.8</v>
      </c>
      <c r="AE142" s="36">
        <v>15.73</v>
      </c>
      <c r="AF142" s="41">
        <v>27.63</v>
      </c>
      <c r="AG142" s="39">
        <v>175.05</v>
      </c>
      <c r="AI142" s="60" t="s">
        <v>408</v>
      </c>
      <c r="AJ142" s="58">
        <f t="shared" si="6"/>
        <v>285.34333333333331</v>
      </c>
      <c r="AK142" s="57">
        <f t="shared" si="7"/>
        <v>504.66250000000002</v>
      </c>
      <c r="AL142" s="47">
        <f t="shared" si="8"/>
        <v>156.45222222222225</v>
      </c>
      <c r="AM142" s="65"/>
      <c r="AN142" s="65"/>
      <c r="AO142" s="65"/>
    </row>
    <row r="143" spans="1:41" x14ac:dyDescent="0.25">
      <c r="A143">
        <v>887</v>
      </c>
      <c r="B143" s="54" t="s">
        <v>409</v>
      </c>
      <c r="C143" s="54">
        <v>2023</v>
      </c>
      <c r="D143" s="27">
        <v>7288.46</v>
      </c>
      <c r="E143" s="43">
        <v>850</v>
      </c>
      <c r="F143" s="35">
        <v>412.2</v>
      </c>
      <c r="G143" s="41">
        <v>1973</v>
      </c>
      <c r="H143" s="36">
        <v>129.52000000000001</v>
      </c>
      <c r="I143" s="39">
        <v>166.26</v>
      </c>
      <c r="J143" s="45">
        <v>167.4</v>
      </c>
      <c r="K143" s="36">
        <v>138.44</v>
      </c>
      <c r="L143" s="36">
        <v>53.91</v>
      </c>
      <c r="M143" s="46">
        <v>145.07</v>
      </c>
      <c r="N143" s="36">
        <v>93.98</v>
      </c>
      <c r="O143" s="47">
        <v>57.52</v>
      </c>
      <c r="P143" s="33">
        <v>802.5</v>
      </c>
      <c r="Q143" s="47">
        <v>26.66</v>
      </c>
      <c r="R143" s="33">
        <v>108.76</v>
      </c>
      <c r="S143" s="47">
        <v>53.94</v>
      </c>
      <c r="T143" s="33">
        <v>10.96</v>
      </c>
      <c r="U143" s="33">
        <v>131.85</v>
      </c>
      <c r="V143" s="33">
        <v>56.74</v>
      </c>
      <c r="W143" s="33">
        <v>14.3</v>
      </c>
      <c r="X143" s="56">
        <v>23.52</v>
      </c>
      <c r="Y143" s="38">
        <v>23.52</v>
      </c>
      <c r="Z143" s="36">
        <v>10.31</v>
      </c>
      <c r="AA143" s="41">
        <v>40.880000000000003</v>
      </c>
      <c r="AB143" s="45">
        <v>92.56</v>
      </c>
      <c r="AC143" s="39">
        <v>523</v>
      </c>
      <c r="AD143" s="36">
        <v>203.7</v>
      </c>
      <c r="AE143" s="36">
        <v>15.76</v>
      </c>
      <c r="AF143" s="41">
        <v>27.97</v>
      </c>
      <c r="AG143" s="39">
        <v>177.25</v>
      </c>
      <c r="AI143" s="60" t="s">
        <v>409</v>
      </c>
      <c r="AJ143" s="58">
        <f t="shared" si="6"/>
        <v>288.83666666666664</v>
      </c>
      <c r="AK143" s="57">
        <f t="shared" si="7"/>
        <v>510.46250000000003</v>
      </c>
      <c r="AL143" s="47">
        <f t="shared" si="8"/>
        <v>157.4077777777778</v>
      </c>
      <c r="AM143" s="65"/>
      <c r="AN143" s="65"/>
      <c r="AO143" s="65"/>
    </row>
    <row r="144" spans="1:41" x14ac:dyDescent="0.25">
      <c r="A144">
        <v>886</v>
      </c>
      <c r="B144" s="54" t="s">
        <v>410</v>
      </c>
      <c r="C144" s="54">
        <v>2023</v>
      </c>
      <c r="D144" s="27">
        <v>7244.42</v>
      </c>
      <c r="E144" s="43">
        <v>841.9</v>
      </c>
      <c r="F144" s="35">
        <v>406.35</v>
      </c>
      <c r="G144" s="41">
        <v>1981.8</v>
      </c>
      <c r="H144" s="36">
        <v>130.04</v>
      </c>
      <c r="I144" s="39">
        <v>166.24</v>
      </c>
      <c r="J144" s="45">
        <v>167.5</v>
      </c>
      <c r="K144" s="36">
        <v>139.28</v>
      </c>
      <c r="L144" s="36">
        <v>54.16</v>
      </c>
      <c r="M144" s="46">
        <v>144.41999999999999</v>
      </c>
      <c r="N144" s="36">
        <v>93.93</v>
      </c>
      <c r="O144" s="47">
        <v>56.68</v>
      </c>
      <c r="P144" s="33">
        <v>798</v>
      </c>
      <c r="Q144" s="47">
        <v>26.38</v>
      </c>
      <c r="R144" s="33">
        <v>106.74</v>
      </c>
      <c r="S144" s="47">
        <v>53.84</v>
      </c>
      <c r="T144" s="33">
        <v>10.85</v>
      </c>
      <c r="U144" s="33">
        <v>133.35</v>
      </c>
      <c r="V144" s="33">
        <v>56.67</v>
      </c>
      <c r="W144" s="33">
        <v>14.16</v>
      </c>
      <c r="X144" s="56">
        <v>23.26</v>
      </c>
      <c r="Y144" s="38">
        <v>23.26</v>
      </c>
      <c r="Z144" s="36">
        <v>10.29</v>
      </c>
      <c r="AA144" s="41">
        <v>41.17</v>
      </c>
      <c r="AB144" s="45">
        <v>92.88</v>
      </c>
      <c r="AC144" s="39">
        <v>514.9</v>
      </c>
      <c r="AD144" s="36">
        <v>201.9</v>
      </c>
      <c r="AE144" s="36">
        <v>15.55</v>
      </c>
      <c r="AF144" s="41">
        <v>27.9</v>
      </c>
      <c r="AG144" s="39">
        <v>174.95</v>
      </c>
      <c r="AI144" s="60" t="s">
        <v>410</v>
      </c>
      <c r="AJ144" s="58">
        <f t="shared" si="6"/>
        <v>285.36333333333329</v>
      </c>
      <c r="AK144" s="57">
        <f t="shared" si="7"/>
        <v>512.71749999999997</v>
      </c>
      <c r="AL144" s="47">
        <f t="shared" si="8"/>
        <v>156.31777777777779</v>
      </c>
      <c r="AM144" s="65"/>
      <c r="AN144" s="65"/>
      <c r="AO144" s="65"/>
    </row>
    <row r="145" spans="1:41" x14ac:dyDescent="0.25">
      <c r="A145">
        <v>885</v>
      </c>
      <c r="B145" s="55">
        <v>45266</v>
      </c>
      <c r="C145" s="54">
        <v>2023</v>
      </c>
      <c r="D145" s="27">
        <v>7237.85</v>
      </c>
      <c r="E145" s="43">
        <v>834.8</v>
      </c>
      <c r="F145" s="35">
        <v>404.4</v>
      </c>
      <c r="G145" s="41">
        <v>1974</v>
      </c>
      <c r="H145" s="36">
        <v>129.44</v>
      </c>
      <c r="I145" s="39">
        <v>164.18</v>
      </c>
      <c r="J145" s="45">
        <v>165.8</v>
      </c>
      <c r="K145" s="36">
        <v>138.5</v>
      </c>
      <c r="L145" s="36">
        <v>53.95</v>
      </c>
      <c r="M145" s="46">
        <v>143.6</v>
      </c>
      <c r="N145" s="36">
        <v>95.02</v>
      </c>
      <c r="O145" s="47">
        <v>56.43</v>
      </c>
      <c r="P145" s="33">
        <v>790.5</v>
      </c>
      <c r="Q145" s="47">
        <v>26.23</v>
      </c>
      <c r="R145" s="33">
        <v>107.16</v>
      </c>
      <c r="S145" s="47">
        <v>53.81</v>
      </c>
      <c r="T145" s="33">
        <v>10.79</v>
      </c>
      <c r="U145" s="33">
        <v>131.4</v>
      </c>
      <c r="V145" s="33">
        <v>54.96</v>
      </c>
      <c r="W145" s="33">
        <v>14.11</v>
      </c>
      <c r="X145" s="56">
        <v>23.31</v>
      </c>
      <c r="Y145" s="38">
        <v>23.31</v>
      </c>
      <c r="Z145" s="36">
        <v>10.39</v>
      </c>
      <c r="AA145" s="41">
        <v>40.76</v>
      </c>
      <c r="AB145" s="45">
        <v>90.98</v>
      </c>
      <c r="AC145" s="39">
        <v>509.7</v>
      </c>
      <c r="AD145" s="36">
        <v>200.5</v>
      </c>
      <c r="AE145" s="36">
        <v>15.28</v>
      </c>
      <c r="AF145" s="41">
        <v>27.5</v>
      </c>
      <c r="AG145" s="39">
        <v>173.65</v>
      </c>
      <c r="AI145" s="61">
        <v>45266</v>
      </c>
      <c r="AJ145" s="58">
        <f t="shared" si="6"/>
        <v>282.51</v>
      </c>
      <c r="AK145" s="57">
        <f t="shared" si="7"/>
        <v>510.565</v>
      </c>
      <c r="AL145" s="47">
        <f t="shared" si="8"/>
        <v>154.99555555555557</v>
      </c>
      <c r="AM145" s="65"/>
      <c r="AN145" s="65"/>
      <c r="AO145" s="65"/>
    </row>
    <row r="146" spans="1:41" x14ac:dyDescent="0.25">
      <c r="A146">
        <v>884</v>
      </c>
      <c r="B146" s="55">
        <v>45175</v>
      </c>
      <c r="C146" s="54">
        <v>2023</v>
      </c>
      <c r="D146" s="27">
        <v>7185.26</v>
      </c>
      <c r="E146" s="43">
        <v>820</v>
      </c>
      <c r="F146" s="35">
        <v>402.2</v>
      </c>
      <c r="G146" s="41">
        <v>1916.4</v>
      </c>
      <c r="H146" s="36">
        <v>128.41999999999999</v>
      </c>
      <c r="I146" s="39">
        <v>163.94</v>
      </c>
      <c r="J146" s="45">
        <v>167.82</v>
      </c>
      <c r="K146" s="36">
        <v>136.63999999999999</v>
      </c>
      <c r="L146" s="36">
        <v>54.95</v>
      </c>
      <c r="M146" s="46">
        <v>142.36000000000001</v>
      </c>
      <c r="N146" s="36">
        <v>95.4</v>
      </c>
      <c r="O146" s="47">
        <v>56.07</v>
      </c>
      <c r="P146" s="33">
        <v>778.5</v>
      </c>
      <c r="Q146" s="47">
        <v>26.52</v>
      </c>
      <c r="R146" s="33">
        <v>106.7</v>
      </c>
      <c r="S146" s="47">
        <v>53.62</v>
      </c>
      <c r="T146" s="33">
        <v>10.83</v>
      </c>
      <c r="U146" s="33">
        <v>130.44999999999999</v>
      </c>
      <c r="V146" s="33">
        <v>55.82</v>
      </c>
      <c r="W146" s="33">
        <v>14.23</v>
      </c>
      <c r="X146" s="56">
        <v>23.33</v>
      </c>
      <c r="Y146" s="38">
        <v>23.33</v>
      </c>
      <c r="Z146" s="36">
        <v>10.53</v>
      </c>
      <c r="AA146" s="41">
        <v>40.17</v>
      </c>
      <c r="AB146" s="45">
        <v>89.48</v>
      </c>
      <c r="AC146" s="39">
        <v>504.7</v>
      </c>
      <c r="AD146" s="36">
        <v>198.9</v>
      </c>
      <c r="AE146" s="36">
        <v>15.05</v>
      </c>
      <c r="AF146" s="41">
        <v>27.52</v>
      </c>
      <c r="AG146" s="39">
        <v>168.4</v>
      </c>
      <c r="AI146" s="61">
        <v>45175</v>
      </c>
      <c r="AJ146" s="58">
        <f t="shared" si="6"/>
        <v>279.01333333333332</v>
      </c>
      <c r="AK146" s="57">
        <f t="shared" si="7"/>
        <v>496.02250000000004</v>
      </c>
      <c r="AL146" s="47">
        <f t="shared" si="8"/>
        <v>153.24444444444444</v>
      </c>
      <c r="AM146" s="65"/>
      <c r="AN146" s="65"/>
      <c r="AO146" s="65"/>
    </row>
    <row r="147" spans="1:41" x14ac:dyDescent="0.25">
      <c r="A147">
        <v>883</v>
      </c>
      <c r="B147" s="55">
        <v>45144</v>
      </c>
      <c r="C147" s="54">
        <v>2023</v>
      </c>
      <c r="D147" s="27">
        <v>7184.19</v>
      </c>
      <c r="E147" s="43">
        <v>818</v>
      </c>
      <c r="F147" s="35">
        <v>402.35</v>
      </c>
      <c r="G147" s="41">
        <v>1903.2</v>
      </c>
      <c r="H147" s="36">
        <v>126.54</v>
      </c>
      <c r="I147" s="39">
        <v>163.98</v>
      </c>
      <c r="J147" s="45">
        <v>168.36</v>
      </c>
      <c r="K147" s="36">
        <v>135.44</v>
      </c>
      <c r="L147" s="36">
        <v>55.03</v>
      </c>
      <c r="M147" s="46">
        <v>142.44999999999999</v>
      </c>
      <c r="N147" s="36">
        <v>95.44</v>
      </c>
      <c r="O147" s="47">
        <v>57.01</v>
      </c>
      <c r="P147" s="33">
        <v>775</v>
      </c>
      <c r="Q147" s="47">
        <v>27.06</v>
      </c>
      <c r="R147" s="33">
        <v>107.22</v>
      </c>
      <c r="S147" s="47">
        <v>54.68</v>
      </c>
      <c r="T147" s="33">
        <v>10.93</v>
      </c>
      <c r="U147" s="33">
        <v>129.5</v>
      </c>
      <c r="V147" s="33">
        <v>56.35</v>
      </c>
      <c r="W147" s="33">
        <v>14.18</v>
      </c>
      <c r="X147" s="56">
        <v>22.88</v>
      </c>
      <c r="Y147" s="38">
        <v>22.88</v>
      </c>
      <c r="Z147" s="36">
        <v>10.6</v>
      </c>
      <c r="AA147" s="41">
        <v>41.21</v>
      </c>
      <c r="AB147" s="45">
        <v>89.44</v>
      </c>
      <c r="AC147" s="39">
        <v>502.5</v>
      </c>
      <c r="AD147" s="36">
        <v>199.5</v>
      </c>
      <c r="AE147" s="36">
        <v>15.18</v>
      </c>
      <c r="AF147" s="41">
        <v>27.59</v>
      </c>
      <c r="AG147" s="39">
        <v>169.1</v>
      </c>
      <c r="AI147" s="61">
        <v>45144</v>
      </c>
      <c r="AJ147" s="58">
        <f t="shared" si="6"/>
        <v>278.5266666666667</v>
      </c>
      <c r="AK147" s="57">
        <f t="shared" si="7"/>
        <v>493</v>
      </c>
      <c r="AL147" s="47">
        <f t="shared" si="8"/>
        <v>153.32000000000002</v>
      </c>
      <c r="AM147" s="65"/>
      <c r="AN147" s="65"/>
      <c r="AO147" s="65"/>
    </row>
    <row r="148" spans="1:41" x14ac:dyDescent="0.25">
      <c r="A148">
        <v>882</v>
      </c>
      <c r="B148" s="55">
        <v>45113</v>
      </c>
      <c r="C148" s="54">
        <v>2023</v>
      </c>
      <c r="D148" s="27">
        <v>7170.94</v>
      </c>
      <c r="E148" s="43">
        <v>812.7</v>
      </c>
      <c r="F148" s="35">
        <v>400.45</v>
      </c>
      <c r="G148" s="41">
        <v>1891.4</v>
      </c>
      <c r="H148" s="36">
        <v>126.44</v>
      </c>
      <c r="I148" s="39">
        <v>163.82</v>
      </c>
      <c r="J148" s="45">
        <v>167.78</v>
      </c>
      <c r="K148" s="36">
        <v>135.36000000000001</v>
      </c>
      <c r="L148" s="36">
        <v>54.79</v>
      </c>
      <c r="M148" s="46">
        <v>142.63999999999999</v>
      </c>
      <c r="N148" s="36">
        <v>94.95</v>
      </c>
      <c r="O148" s="47">
        <v>56.76</v>
      </c>
      <c r="P148" s="33">
        <v>771.5</v>
      </c>
      <c r="Q148" s="47">
        <v>27.15</v>
      </c>
      <c r="R148" s="33">
        <v>107.68</v>
      </c>
      <c r="S148" s="47">
        <v>55.31</v>
      </c>
      <c r="T148" s="33">
        <v>10.85</v>
      </c>
      <c r="U148" s="33">
        <v>128.69999999999999</v>
      </c>
      <c r="V148" s="33">
        <v>56.05</v>
      </c>
      <c r="W148" s="33">
        <v>14.13</v>
      </c>
      <c r="X148" s="56">
        <v>22.61</v>
      </c>
      <c r="Y148" s="38">
        <v>22.61</v>
      </c>
      <c r="Z148" s="36">
        <v>10.69</v>
      </c>
      <c r="AA148" s="41">
        <v>41.22</v>
      </c>
      <c r="AB148" s="45">
        <v>89.34</v>
      </c>
      <c r="AC148" s="39">
        <v>504.8</v>
      </c>
      <c r="AD148" s="36">
        <v>200</v>
      </c>
      <c r="AE148" s="36">
        <v>14.95</v>
      </c>
      <c r="AF148" s="41">
        <v>27.18</v>
      </c>
      <c r="AG148" s="39">
        <v>169.8</v>
      </c>
      <c r="AI148" s="61">
        <v>45113</v>
      </c>
      <c r="AJ148" s="58">
        <f t="shared" si="6"/>
        <v>279.47333333333336</v>
      </c>
      <c r="AK148" s="57">
        <f t="shared" si="7"/>
        <v>489.95000000000005</v>
      </c>
      <c r="AL148" s="47">
        <f t="shared" si="8"/>
        <v>152.69888888888889</v>
      </c>
      <c r="AM148" s="65"/>
      <c r="AN148" s="65"/>
      <c r="AO148" s="65"/>
    </row>
    <row r="149" spans="1:41" x14ac:dyDescent="0.25">
      <c r="A149">
        <v>881</v>
      </c>
      <c r="B149" s="55">
        <v>45083</v>
      </c>
      <c r="C149" s="54">
        <v>2023</v>
      </c>
      <c r="D149" s="27">
        <v>7175.6</v>
      </c>
      <c r="E149" s="43">
        <v>812.3</v>
      </c>
      <c r="F149" s="35">
        <v>403.4</v>
      </c>
      <c r="G149" s="41">
        <v>1914.8</v>
      </c>
      <c r="H149" s="36">
        <v>127.44</v>
      </c>
      <c r="I149" s="39">
        <v>164.16</v>
      </c>
      <c r="J149" s="45">
        <v>167.76</v>
      </c>
      <c r="K149" s="36">
        <v>136.94</v>
      </c>
      <c r="L149" s="36">
        <v>54.34</v>
      </c>
      <c r="M149" s="46">
        <v>143.44</v>
      </c>
      <c r="N149" s="36">
        <v>96.37</v>
      </c>
      <c r="O149" s="47">
        <v>56.47</v>
      </c>
      <c r="P149" s="33">
        <v>774</v>
      </c>
      <c r="Q149" s="47">
        <v>27.26</v>
      </c>
      <c r="R149" s="33">
        <v>106.96</v>
      </c>
      <c r="S149" s="47">
        <v>56.17</v>
      </c>
      <c r="T149" s="33">
        <v>10.85</v>
      </c>
      <c r="U149" s="33">
        <v>131.25</v>
      </c>
      <c r="V149" s="33">
        <v>55.08</v>
      </c>
      <c r="W149" s="33">
        <v>14.12</v>
      </c>
      <c r="X149" s="56">
        <v>22.61</v>
      </c>
      <c r="Y149" s="38">
        <v>22.61</v>
      </c>
      <c r="Z149" s="36">
        <v>10.69</v>
      </c>
      <c r="AA149" s="41">
        <v>41.51</v>
      </c>
      <c r="AB149" s="45">
        <v>88.96</v>
      </c>
      <c r="AC149" s="39">
        <v>501.9</v>
      </c>
      <c r="AD149" s="36">
        <v>200.6</v>
      </c>
      <c r="AE149" s="36">
        <v>14.74</v>
      </c>
      <c r="AF149" s="41">
        <v>27.26</v>
      </c>
      <c r="AG149" s="39">
        <v>166.5</v>
      </c>
      <c r="AI149" s="61">
        <v>45083</v>
      </c>
      <c r="AJ149" s="58">
        <f t="shared" si="6"/>
        <v>277.52</v>
      </c>
      <c r="AK149" s="57">
        <f t="shared" si="7"/>
        <v>495.89249999999998</v>
      </c>
      <c r="AL149" s="47">
        <f t="shared" si="8"/>
        <v>152.77444444444441</v>
      </c>
      <c r="AM149" s="65"/>
      <c r="AN149" s="65"/>
      <c r="AO149" s="65"/>
    </row>
    <row r="150" spans="1:41" x14ac:dyDescent="0.25">
      <c r="A150">
        <v>880</v>
      </c>
      <c r="B150" s="55">
        <v>45052</v>
      </c>
      <c r="C150" s="54">
        <v>2023</v>
      </c>
      <c r="D150" s="27">
        <v>7193.37</v>
      </c>
      <c r="E150" s="43">
        <v>814</v>
      </c>
      <c r="F150" s="35">
        <v>405.05</v>
      </c>
      <c r="G150" s="41">
        <v>1918.8</v>
      </c>
      <c r="H150" s="36">
        <v>126.72</v>
      </c>
      <c r="I150" s="39">
        <v>164</v>
      </c>
      <c r="J150" s="45">
        <v>167.22</v>
      </c>
      <c r="K150" s="36">
        <v>137.24</v>
      </c>
      <c r="L150" s="36">
        <v>54.85</v>
      </c>
      <c r="M150" s="46">
        <v>143.85</v>
      </c>
      <c r="N150" s="36">
        <v>95.33</v>
      </c>
      <c r="O150" s="47">
        <v>55.92</v>
      </c>
      <c r="P150" s="33">
        <v>778.5</v>
      </c>
      <c r="Q150" s="47">
        <v>27.18</v>
      </c>
      <c r="R150" s="33">
        <v>106.94</v>
      </c>
      <c r="S150" s="47">
        <v>55.95</v>
      </c>
      <c r="T150" s="33">
        <v>10.83</v>
      </c>
      <c r="U150" s="33">
        <v>132.05000000000001</v>
      </c>
      <c r="V150" s="33">
        <v>54.42</v>
      </c>
      <c r="W150" s="33">
        <v>14.08</v>
      </c>
      <c r="X150" s="56">
        <v>22.48</v>
      </c>
      <c r="Y150" s="38">
        <v>22.48</v>
      </c>
      <c r="Z150" s="36">
        <v>10.8</v>
      </c>
      <c r="AA150" s="41">
        <v>41.43</v>
      </c>
      <c r="AB150" s="45">
        <v>88.54</v>
      </c>
      <c r="AC150" s="39">
        <v>501.9</v>
      </c>
      <c r="AD150" s="36">
        <v>199.2</v>
      </c>
      <c r="AE150" s="36">
        <v>14.8</v>
      </c>
      <c r="AF150" s="41">
        <v>27.28</v>
      </c>
      <c r="AG150" s="39">
        <v>166.65</v>
      </c>
      <c r="AI150" s="61">
        <v>45052</v>
      </c>
      <c r="AJ150" s="58">
        <f t="shared" si="6"/>
        <v>277.51666666666665</v>
      </c>
      <c r="AK150" s="57">
        <f t="shared" si="7"/>
        <v>496.8775</v>
      </c>
      <c r="AL150" s="47">
        <f t="shared" si="8"/>
        <v>152.79333333333335</v>
      </c>
      <c r="AM150" s="65"/>
      <c r="AN150" s="65"/>
      <c r="AO150" s="65"/>
    </row>
    <row r="151" spans="1:41" x14ac:dyDescent="0.25">
      <c r="A151">
        <v>879</v>
      </c>
      <c r="B151" s="55">
        <v>44963</v>
      </c>
      <c r="C151" s="54">
        <v>2023</v>
      </c>
      <c r="D151" s="27">
        <v>7179.31</v>
      </c>
      <c r="E151" s="43">
        <v>830.9</v>
      </c>
      <c r="F151" s="35">
        <v>407.8</v>
      </c>
      <c r="G151" s="41">
        <v>1957.2</v>
      </c>
      <c r="H151" s="36">
        <v>128.38</v>
      </c>
      <c r="I151" s="39">
        <v>165.62</v>
      </c>
      <c r="J151" s="45">
        <v>171.32</v>
      </c>
      <c r="K151" s="36">
        <v>139.04</v>
      </c>
      <c r="L151" s="36">
        <v>55.18</v>
      </c>
      <c r="M151" s="46">
        <v>144.88999999999999</v>
      </c>
      <c r="N151" s="36">
        <v>94.98</v>
      </c>
      <c r="O151" s="47">
        <v>56.48</v>
      </c>
      <c r="P151" s="33">
        <v>792</v>
      </c>
      <c r="Q151" s="47">
        <v>27.26</v>
      </c>
      <c r="R151" s="33">
        <v>107.58</v>
      </c>
      <c r="S151" s="47">
        <v>56.06</v>
      </c>
      <c r="T151" s="33">
        <v>10.95</v>
      </c>
      <c r="U151" s="33">
        <v>133</v>
      </c>
      <c r="V151" s="33">
        <v>54.67</v>
      </c>
      <c r="W151" s="33">
        <v>14.1</v>
      </c>
      <c r="X151" s="56">
        <v>22.61</v>
      </c>
      <c r="Y151" s="38">
        <v>22.61</v>
      </c>
      <c r="Z151" s="36">
        <v>11.03</v>
      </c>
      <c r="AA151" s="41">
        <v>41.68</v>
      </c>
      <c r="AB151" s="45">
        <v>88.72</v>
      </c>
      <c r="AC151" s="39">
        <v>506.7</v>
      </c>
      <c r="AD151" s="36">
        <v>204.3</v>
      </c>
      <c r="AE151" s="36">
        <v>14.78</v>
      </c>
      <c r="AF151" s="41">
        <v>27.43</v>
      </c>
      <c r="AG151" s="39">
        <v>167.7</v>
      </c>
      <c r="AI151" s="61">
        <v>44963</v>
      </c>
      <c r="AJ151" s="58">
        <f t="shared" si="6"/>
        <v>280.00666666666666</v>
      </c>
      <c r="AK151" s="57">
        <f t="shared" si="7"/>
        <v>506.57750000000004</v>
      </c>
      <c r="AL151" s="47">
        <f t="shared" si="8"/>
        <v>155.35999999999999</v>
      </c>
      <c r="AM151" s="65"/>
      <c r="AN151" s="65"/>
      <c r="AO151" s="65"/>
    </row>
    <row r="152" spans="1:41" x14ac:dyDescent="0.25">
      <c r="A152">
        <v>878</v>
      </c>
      <c r="B152" s="55">
        <v>44932</v>
      </c>
      <c r="C152" s="54">
        <v>2023</v>
      </c>
      <c r="D152" s="27">
        <v>7090.46</v>
      </c>
      <c r="E152" s="43">
        <v>805.8</v>
      </c>
      <c r="F152" s="35">
        <v>400.15</v>
      </c>
      <c r="G152" s="41">
        <v>1908.6</v>
      </c>
      <c r="H152" s="36">
        <v>125.94</v>
      </c>
      <c r="I152" s="39">
        <v>163.19999999999999</v>
      </c>
      <c r="J152" s="45">
        <v>166.6</v>
      </c>
      <c r="K152" s="36">
        <v>137.5</v>
      </c>
      <c r="L152" s="36">
        <v>53.79</v>
      </c>
      <c r="M152" s="46">
        <v>143.69</v>
      </c>
      <c r="N152" s="36">
        <v>94.21</v>
      </c>
      <c r="O152" s="47">
        <v>54.47</v>
      </c>
      <c r="P152" s="33">
        <v>771.5</v>
      </c>
      <c r="Q152" s="47">
        <v>26.78</v>
      </c>
      <c r="R152" s="33">
        <v>107.02</v>
      </c>
      <c r="S152" s="47">
        <v>55.35</v>
      </c>
      <c r="T152" s="33">
        <v>10.69</v>
      </c>
      <c r="U152" s="33">
        <v>133</v>
      </c>
      <c r="V152" s="33">
        <v>52.59</v>
      </c>
      <c r="W152" s="33">
        <v>14.09</v>
      </c>
      <c r="X152" s="56">
        <v>21.69</v>
      </c>
      <c r="Y152" s="38">
        <v>21.69</v>
      </c>
      <c r="Z152" s="36">
        <v>11.18</v>
      </c>
      <c r="AA152" s="41">
        <v>41.4</v>
      </c>
      <c r="AB152" s="45">
        <v>90</v>
      </c>
      <c r="AC152" s="39">
        <v>496.2</v>
      </c>
      <c r="AD152" s="36">
        <v>201.2</v>
      </c>
      <c r="AE152" s="36">
        <v>14.38</v>
      </c>
      <c r="AF152" s="41">
        <v>26.71</v>
      </c>
      <c r="AG152" s="39">
        <v>167.8</v>
      </c>
      <c r="AI152" s="61">
        <v>44932</v>
      </c>
      <c r="AJ152" s="58">
        <f t="shared" si="6"/>
        <v>275.73333333333335</v>
      </c>
      <c r="AK152" s="57">
        <f t="shared" si="7"/>
        <v>494.17750000000001</v>
      </c>
      <c r="AL152" s="47">
        <f t="shared" si="8"/>
        <v>151.59777777777779</v>
      </c>
      <c r="AM152" s="65"/>
      <c r="AN152" s="65"/>
      <c r="AO152" s="65"/>
    </row>
    <row r="153" spans="1:41" x14ac:dyDescent="0.25">
      <c r="A153">
        <v>877</v>
      </c>
      <c r="B153" s="54" t="s">
        <v>411</v>
      </c>
      <c r="C153" s="54">
        <v>2023</v>
      </c>
      <c r="D153" s="27">
        <v>7083.6</v>
      </c>
      <c r="E153" s="43">
        <v>813.9</v>
      </c>
      <c r="F153" s="35">
        <v>399</v>
      </c>
      <c r="G153" s="41">
        <v>1901.8</v>
      </c>
      <c r="H153" s="36">
        <v>122.54</v>
      </c>
      <c r="I153" s="39">
        <v>161.34</v>
      </c>
      <c r="J153" s="45">
        <v>168.44</v>
      </c>
      <c r="K153" s="36">
        <v>135.44</v>
      </c>
      <c r="L153" s="36">
        <v>53.08</v>
      </c>
      <c r="M153" s="46">
        <v>142.4</v>
      </c>
      <c r="N153" s="36">
        <v>94.88</v>
      </c>
      <c r="O153" s="47">
        <v>54.01</v>
      </c>
      <c r="P153" s="33">
        <v>773.5</v>
      </c>
      <c r="Q153" s="47">
        <v>26.42</v>
      </c>
      <c r="R153" s="33">
        <v>106.32</v>
      </c>
      <c r="S153" s="47">
        <v>55.34</v>
      </c>
      <c r="T153" s="33">
        <v>10.69</v>
      </c>
      <c r="U153" s="33">
        <v>130.30000000000001</v>
      </c>
      <c r="V153" s="33">
        <v>51.8</v>
      </c>
      <c r="W153" s="33">
        <v>14.04</v>
      </c>
      <c r="X153" s="56">
        <v>21.63</v>
      </c>
      <c r="Y153" s="38">
        <v>21.63</v>
      </c>
      <c r="Z153" s="36">
        <v>11.17</v>
      </c>
      <c r="AA153" s="41">
        <v>41.11</v>
      </c>
      <c r="AB153" s="45">
        <v>88.46</v>
      </c>
      <c r="AC153" s="39">
        <v>498.35</v>
      </c>
      <c r="AD153" s="36">
        <v>202.1</v>
      </c>
      <c r="AE153" s="36">
        <v>14.19</v>
      </c>
      <c r="AF153" s="41">
        <v>26.56</v>
      </c>
      <c r="AG153" s="39">
        <v>162.80000000000001</v>
      </c>
      <c r="AI153" s="60" t="s">
        <v>411</v>
      </c>
      <c r="AJ153" s="58">
        <f t="shared" si="6"/>
        <v>274.16333333333336</v>
      </c>
      <c r="AK153" s="57">
        <f t="shared" si="7"/>
        <v>492.36749999999995</v>
      </c>
      <c r="AL153" s="47">
        <f t="shared" si="8"/>
        <v>152.28888888888889</v>
      </c>
      <c r="AM153" s="65"/>
      <c r="AN153" s="65"/>
      <c r="AO153" s="65"/>
    </row>
    <row r="154" spans="1:41" x14ac:dyDescent="0.25">
      <c r="A154">
        <v>876</v>
      </c>
      <c r="B154" s="54" t="s">
        <v>412</v>
      </c>
      <c r="C154" s="54">
        <v>2023</v>
      </c>
      <c r="D154" s="27">
        <v>7195.38</v>
      </c>
      <c r="E154" s="43">
        <v>836</v>
      </c>
      <c r="F154" s="35">
        <v>404.2</v>
      </c>
      <c r="G154" s="41">
        <v>1953.4</v>
      </c>
      <c r="H154" s="36">
        <v>124.44</v>
      </c>
      <c r="I154" s="39">
        <v>164.6</v>
      </c>
      <c r="J154" s="45">
        <v>174.98</v>
      </c>
      <c r="K154" s="36">
        <v>137.76</v>
      </c>
      <c r="L154" s="36">
        <v>53.82</v>
      </c>
      <c r="M154" s="46">
        <v>145.07</v>
      </c>
      <c r="N154" s="36">
        <v>94.31</v>
      </c>
      <c r="O154" s="47">
        <v>55.29</v>
      </c>
      <c r="P154" s="33">
        <v>793</v>
      </c>
      <c r="Q154" s="47">
        <v>26.97</v>
      </c>
      <c r="R154" s="33">
        <v>107.52</v>
      </c>
      <c r="S154" s="47">
        <v>55.72</v>
      </c>
      <c r="T154" s="33">
        <v>10.73</v>
      </c>
      <c r="U154" s="33">
        <v>132.30000000000001</v>
      </c>
      <c r="V154" s="33">
        <v>53.25</v>
      </c>
      <c r="W154" s="33">
        <v>14.06</v>
      </c>
      <c r="X154" s="56">
        <v>22.31</v>
      </c>
      <c r="Y154" s="38">
        <v>22.31</v>
      </c>
      <c r="Z154" s="36">
        <v>11.22</v>
      </c>
      <c r="AA154" s="41">
        <v>40.75</v>
      </c>
      <c r="AB154" s="45">
        <v>89.02</v>
      </c>
      <c r="AC154" s="39">
        <v>513.29999999999995</v>
      </c>
      <c r="AD154" s="36">
        <v>204.8</v>
      </c>
      <c r="AE154" s="36">
        <v>14.7</v>
      </c>
      <c r="AF154" s="41">
        <v>27.43</v>
      </c>
      <c r="AG154" s="39">
        <v>152.4</v>
      </c>
      <c r="AI154" s="60" t="s">
        <v>412</v>
      </c>
      <c r="AJ154" s="58">
        <f t="shared" si="6"/>
        <v>276.76666666666665</v>
      </c>
      <c r="AK154" s="57">
        <f t="shared" si="7"/>
        <v>505.39500000000004</v>
      </c>
      <c r="AL154" s="47">
        <f t="shared" si="8"/>
        <v>156.15111111111113</v>
      </c>
      <c r="AM154" s="65"/>
      <c r="AN154" s="65"/>
      <c r="AO154" s="65"/>
    </row>
    <row r="155" spans="1:41" x14ac:dyDescent="0.25">
      <c r="A155">
        <v>875</v>
      </c>
      <c r="B155" s="54" t="s">
        <v>413</v>
      </c>
      <c r="C155" s="54">
        <v>2023</v>
      </c>
      <c r="D155" s="27">
        <v>7292.11</v>
      </c>
      <c r="E155" s="43">
        <v>840</v>
      </c>
      <c r="F155" s="35">
        <v>408.15</v>
      </c>
      <c r="G155" s="41">
        <v>1948.2</v>
      </c>
      <c r="H155" s="36">
        <v>125.28</v>
      </c>
      <c r="I155" s="39">
        <v>164.1</v>
      </c>
      <c r="J155" s="45">
        <v>175.36</v>
      </c>
      <c r="K155" s="36">
        <v>139.18</v>
      </c>
      <c r="L155" s="36">
        <v>55.73</v>
      </c>
      <c r="M155" s="46">
        <v>145.15</v>
      </c>
      <c r="N155" s="36">
        <v>98.95</v>
      </c>
      <c r="O155" s="47">
        <v>56.1</v>
      </c>
      <c r="P155" s="33">
        <v>797</v>
      </c>
      <c r="Q155" s="47">
        <v>27.25</v>
      </c>
      <c r="R155" s="33">
        <v>108.52</v>
      </c>
      <c r="S155" s="47">
        <v>57.3</v>
      </c>
      <c r="T155" s="33">
        <v>11.93</v>
      </c>
      <c r="U155" s="33">
        <v>134.15</v>
      </c>
      <c r="V155" s="33">
        <v>53.63</v>
      </c>
      <c r="W155" s="33">
        <v>13.92</v>
      </c>
      <c r="X155" s="56">
        <v>23.7</v>
      </c>
      <c r="Y155" s="38">
        <v>23.7</v>
      </c>
      <c r="Z155" s="36">
        <v>11.38</v>
      </c>
      <c r="AA155" s="41">
        <v>40.32</v>
      </c>
      <c r="AB155" s="45">
        <v>88.52</v>
      </c>
      <c r="AC155" s="39">
        <v>514.70000000000005</v>
      </c>
      <c r="AD155" s="36">
        <v>210.9</v>
      </c>
      <c r="AE155" s="36">
        <v>14.76</v>
      </c>
      <c r="AF155" s="41">
        <v>27.47</v>
      </c>
      <c r="AG155" s="39">
        <v>157.5</v>
      </c>
      <c r="AI155" s="60" t="s">
        <v>413</v>
      </c>
      <c r="AJ155" s="58">
        <f t="shared" si="6"/>
        <v>278.76666666666671</v>
      </c>
      <c r="AK155" s="57">
        <f t="shared" si="7"/>
        <v>503.9975</v>
      </c>
      <c r="AL155" s="47">
        <f t="shared" si="8"/>
        <v>157.04222222222222</v>
      </c>
      <c r="AM155" s="65"/>
      <c r="AN155" s="65"/>
      <c r="AO155" s="65"/>
    </row>
    <row r="156" spans="1:41" x14ac:dyDescent="0.25">
      <c r="A156">
        <v>874</v>
      </c>
      <c r="B156" s="54" t="s">
        <v>414</v>
      </c>
      <c r="C156" s="54">
        <v>2023</v>
      </c>
      <c r="D156" s="27">
        <v>7208.44</v>
      </c>
      <c r="E156" s="43">
        <v>843.5</v>
      </c>
      <c r="F156" s="35">
        <v>411</v>
      </c>
      <c r="G156" s="41">
        <v>1959.2</v>
      </c>
      <c r="H156" s="36">
        <v>125.68</v>
      </c>
      <c r="I156" s="39">
        <v>164</v>
      </c>
      <c r="J156" s="45">
        <v>176.92</v>
      </c>
      <c r="K156" s="36">
        <v>139.06</v>
      </c>
      <c r="L156" s="36">
        <v>55.76</v>
      </c>
      <c r="M156" s="46">
        <v>144.85</v>
      </c>
      <c r="N156" s="36">
        <v>99.4</v>
      </c>
      <c r="O156" s="47">
        <v>56.31</v>
      </c>
      <c r="P156" s="33">
        <v>800</v>
      </c>
      <c r="Q156" s="47">
        <v>27.1</v>
      </c>
      <c r="R156" s="33">
        <v>108.36</v>
      </c>
      <c r="S156" s="47">
        <v>57.16</v>
      </c>
      <c r="T156" s="33">
        <v>11.91</v>
      </c>
      <c r="U156" s="33">
        <v>134.05000000000001</v>
      </c>
      <c r="V156" s="33">
        <v>53.62</v>
      </c>
      <c r="W156" s="33">
        <v>13.9</v>
      </c>
      <c r="X156" s="56">
        <v>23.84</v>
      </c>
      <c r="Y156" s="38">
        <v>23.84</v>
      </c>
      <c r="Z156" s="36">
        <v>11.39</v>
      </c>
      <c r="AA156" s="41">
        <v>40.72</v>
      </c>
      <c r="AB156" s="45">
        <v>88.34</v>
      </c>
      <c r="AC156" s="39">
        <v>517.70000000000005</v>
      </c>
      <c r="AD156" s="36">
        <v>210.3</v>
      </c>
      <c r="AE156" s="36">
        <v>14.76</v>
      </c>
      <c r="AF156" s="41">
        <v>27.54</v>
      </c>
      <c r="AG156" s="39">
        <v>157</v>
      </c>
      <c r="AI156" s="60" t="s">
        <v>414</v>
      </c>
      <c r="AJ156" s="58">
        <f t="shared" si="6"/>
        <v>279.56666666666666</v>
      </c>
      <c r="AK156" s="57">
        <f t="shared" si="7"/>
        <v>506.86500000000001</v>
      </c>
      <c r="AL156" s="47">
        <f t="shared" si="8"/>
        <v>157.55777777777777</v>
      </c>
      <c r="AM156" s="65"/>
      <c r="AN156" s="65"/>
      <c r="AO156" s="65"/>
    </row>
    <row r="157" spans="1:41" x14ac:dyDescent="0.25">
      <c r="A157">
        <v>873</v>
      </c>
      <c r="B157" s="54" t="s">
        <v>415</v>
      </c>
      <c r="C157" s="54">
        <v>2023</v>
      </c>
      <c r="D157" s="27">
        <v>7197.4</v>
      </c>
      <c r="E157" s="43">
        <v>823.4</v>
      </c>
      <c r="F157" s="35">
        <v>406.65</v>
      </c>
      <c r="G157" s="41">
        <v>1914.8</v>
      </c>
      <c r="H157" s="36">
        <v>124.54</v>
      </c>
      <c r="I157" s="39">
        <v>161.22</v>
      </c>
      <c r="J157" s="45">
        <v>174.4</v>
      </c>
      <c r="K157" s="36">
        <v>137.13999999999999</v>
      </c>
      <c r="L157" s="36">
        <v>55</v>
      </c>
      <c r="M157" s="46">
        <v>143.4</v>
      </c>
      <c r="N157" s="36">
        <v>98.5</v>
      </c>
      <c r="O157" s="47">
        <v>56.18</v>
      </c>
      <c r="P157" s="33">
        <v>781.5</v>
      </c>
      <c r="Q157" s="47">
        <v>26.97</v>
      </c>
      <c r="R157" s="33">
        <v>107.8</v>
      </c>
      <c r="S157" s="47">
        <v>57.16</v>
      </c>
      <c r="T157" s="33">
        <v>11.82</v>
      </c>
      <c r="U157" s="33">
        <v>132.9</v>
      </c>
      <c r="V157" s="33">
        <v>53.44</v>
      </c>
      <c r="W157" s="33">
        <v>13.94</v>
      </c>
      <c r="X157" s="56">
        <v>23.84</v>
      </c>
      <c r="Y157" s="38">
        <v>23.84</v>
      </c>
      <c r="Z157" s="36">
        <v>11.44</v>
      </c>
      <c r="AA157" s="41">
        <v>39.840000000000003</v>
      </c>
      <c r="AB157" s="45">
        <v>86.54</v>
      </c>
      <c r="AC157" s="39">
        <v>510.4</v>
      </c>
      <c r="AD157" s="36">
        <v>208.8</v>
      </c>
      <c r="AE157" s="36">
        <v>14.48</v>
      </c>
      <c r="AF157" s="41">
        <v>27.17</v>
      </c>
      <c r="AG157" s="39">
        <v>154.44999999999999</v>
      </c>
      <c r="AI157" s="60" t="s">
        <v>415</v>
      </c>
      <c r="AJ157" s="58">
        <f t="shared" si="6"/>
        <v>275.35666666666663</v>
      </c>
      <c r="AK157" s="57">
        <f t="shared" si="7"/>
        <v>495.45249999999999</v>
      </c>
      <c r="AL157" s="47">
        <f t="shared" si="8"/>
        <v>154.65444444444444</v>
      </c>
      <c r="AM157" s="65"/>
      <c r="AN157" s="65"/>
      <c r="AO157" s="65"/>
    </row>
    <row r="158" spans="1:41" x14ac:dyDescent="0.25">
      <c r="A158">
        <v>872</v>
      </c>
      <c r="B158" s="54" t="s">
        <v>416</v>
      </c>
      <c r="C158" s="54">
        <v>2023</v>
      </c>
      <c r="D158" s="27">
        <v>7223.58</v>
      </c>
      <c r="E158" s="43">
        <v>817.1</v>
      </c>
      <c r="F158" s="35">
        <v>404</v>
      </c>
      <c r="G158" s="41">
        <v>1886.4</v>
      </c>
      <c r="H158" s="36">
        <v>123.8</v>
      </c>
      <c r="I158" s="39">
        <v>157.66</v>
      </c>
      <c r="J158" s="45">
        <v>175.04</v>
      </c>
      <c r="K158" s="36">
        <v>136.58000000000001</v>
      </c>
      <c r="L158" s="36">
        <v>56.86</v>
      </c>
      <c r="M158" s="46">
        <v>143.49</v>
      </c>
      <c r="N158" s="36">
        <v>100.88</v>
      </c>
      <c r="O158" s="47">
        <v>56.04</v>
      </c>
      <c r="P158" s="33">
        <v>780.5</v>
      </c>
      <c r="Q158" s="47">
        <v>27.16</v>
      </c>
      <c r="R158" s="33">
        <v>108.46</v>
      </c>
      <c r="S158" s="47">
        <v>57.52</v>
      </c>
      <c r="T158" s="33">
        <v>11.83</v>
      </c>
      <c r="U158" s="33">
        <v>133.69999999999999</v>
      </c>
      <c r="V158" s="33">
        <v>53.31</v>
      </c>
      <c r="W158" s="33">
        <v>14.25</v>
      </c>
      <c r="X158" s="56">
        <v>23.77</v>
      </c>
      <c r="Y158" s="38">
        <v>23.77</v>
      </c>
      <c r="Z158" s="36">
        <v>11.58</v>
      </c>
      <c r="AA158" s="41">
        <v>38.979999999999997</v>
      </c>
      <c r="AB158" s="45">
        <v>85.52</v>
      </c>
      <c r="AC158" s="39">
        <v>513.5</v>
      </c>
      <c r="AD158" s="36">
        <v>210</v>
      </c>
      <c r="AE158" s="36">
        <v>14.63</v>
      </c>
      <c r="AF158" s="41">
        <v>27.22</v>
      </c>
      <c r="AG158" s="39">
        <v>158.65</v>
      </c>
      <c r="AI158" s="60" t="s">
        <v>416</v>
      </c>
      <c r="AJ158" s="58">
        <f t="shared" si="6"/>
        <v>276.6033333333333</v>
      </c>
      <c r="AK158" s="57">
        <f t="shared" si="7"/>
        <v>488.15000000000003</v>
      </c>
      <c r="AL158" s="47">
        <f t="shared" si="8"/>
        <v>153.95999999999998</v>
      </c>
      <c r="AM158" s="65"/>
      <c r="AN158" s="65"/>
      <c r="AO158" s="65"/>
    </row>
    <row r="159" spans="1:41" x14ac:dyDescent="0.25">
      <c r="A159">
        <v>871</v>
      </c>
      <c r="B159" s="54" t="s">
        <v>417</v>
      </c>
      <c r="C159" s="54">
        <v>2023</v>
      </c>
      <c r="D159" s="27">
        <v>7378.71</v>
      </c>
      <c r="E159" s="43">
        <v>834.2</v>
      </c>
      <c r="F159" s="35">
        <v>412.6</v>
      </c>
      <c r="G159" s="41">
        <v>1890.2</v>
      </c>
      <c r="H159" s="36">
        <v>126.28</v>
      </c>
      <c r="I159" s="39">
        <v>163.28</v>
      </c>
      <c r="J159" s="45">
        <v>177.16</v>
      </c>
      <c r="K159" s="36">
        <v>139.88</v>
      </c>
      <c r="L159" s="36">
        <v>57.02</v>
      </c>
      <c r="M159" s="46">
        <v>145.44999999999999</v>
      </c>
      <c r="N159" s="36">
        <v>101.1</v>
      </c>
      <c r="O159" s="47">
        <v>57.08</v>
      </c>
      <c r="P159" s="33">
        <v>788</v>
      </c>
      <c r="Q159" s="47">
        <v>27.86</v>
      </c>
      <c r="R159" s="33">
        <v>109.68</v>
      </c>
      <c r="S159" s="47">
        <v>58.27</v>
      </c>
      <c r="T159" s="33">
        <v>11.96</v>
      </c>
      <c r="U159" s="33">
        <v>134.25</v>
      </c>
      <c r="V159" s="33">
        <v>54.85</v>
      </c>
      <c r="W159" s="33">
        <v>14.41</v>
      </c>
      <c r="X159" s="56">
        <v>24.27</v>
      </c>
      <c r="Y159" s="38">
        <v>24.27</v>
      </c>
      <c r="Z159" s="36">
        <v>11.6</v>
      </c>
      <c r="AA159" s="41">
        <v>39.4</v>
      </c>
      <c r="AB159" s="45">
        <v>86.66</v>
      </c>
      <c r="AC159" s="39">
        <v>525.9</v>
      </c>
      <c r="AD159" s="36">
        <v>211.9</v>
      </c>
      <c r="AE159" s="36">
        <v>15.25</v>
      </c>
      <c r="AF159" s="41">
        <v>27.88</v>
      </c>
      <c r="AG159" s="39">
        <v>162.80000000000001</v>
      </c>
      <c r="AI159" s="60" t="s">
        <v>417</v>
      </c>
      <c r="AJ159" s="58">
        <f t="shared" si="6"/>
        <v>283.99333333333334</v>
      </c>
      <c r="AK159" s="57">
        <f t="shared" si="7"/>
        <v>489.37000000000006</v>
      </c>
      <c r="AL159" s="47">
        <f t="shared" si="8"/>
        <v>156.77222222222224</v>
      </c>
      <c r="AM159" s="65"/>
      <c r="AN159" s="65"/>
      <c r="AO159" s="65"/>
    </row>
    <row r="160" spans="1:41" x14ac:dyDescent="0.25">
      <c r="A160">
        <v>870</v>
      </c>
      <c r="B160" s="54" t="s">
        <v>418</v>
      </c>
      <c r="C160" s="54">
        <v>2023</v>
      </c>
      <c r="D160" s="27">
        <v>7452.69</v>
      </c>
      <c r="E160" s="43">
        <v>878.2</v>
      </c>
      <c r="F160" s="35">
        <v>418.75</v>
      </c>
      <c r="G160" s="41">
        <v>2022.5</v>
      </c>
      <c r="H160" s="36">
        <v>128.19999999999999</v>
      </c>
      <c r="I160" s="39">
        <v>165.44</v>
      </c>
      <c r="J160" s="45">
        <v>180.22</v>
      </c>
      <c r="K160" s="36">
        <v>143.36000000000001</v>
      </c>
      <c r="L160" s="36">
        <v>55.92</v>
      </c>
      <c r="M160" s="46">
        <v>147.69</v>
      </c>
      <c r="N160" s="36">
        <v>100.3</v>
      </c>
      <c r="O160" s="47">
        <v>57.31</v>
      </c>
      <c r="P160" s="33">
        <v>834.5</v>
      </c>
      <c r="Q160" s="47">
        <v>27.75</v>
      </c>
      <c r="R160" s="33">
        <v>110.3</v>
      </c>
      <c r="S160" s="47">
        <v>58.4</v>
      </c>
      <c r="T160" s="33">
        <v>11.92</v>
      </c>
      <c r="U160" s="33">
        <v>139.94999999999999</v>
      </c>
      <c r="V160" s="33">
        <v>55.31</v>
      </c>
      <c r="W160" s="33">
        <v>14.43</v>
      </c>
      <c r="X160" s="56">
        <v>23.36</v>
      </c>
      <c r="Y160" s="38">
        <v>23.36</v>
      </c>
      <c r="Z160" s="36">
        <v>11.5</v>
      </c>
      <c r="AA160" s="41">
        <v>39.6</v>
      </c>
      <c r="AB160" s="45">
        <v>87.84</v>
      </c>
      <c r="AC160" s="39">
        <v>542</v>
      </c>
      <c r="AD160" s="36">
        <v>213.4</v>
      </c>
      <c r="AE160" s="36">
        <v>15.31</v>
      </c>
      <c r="AF160" s="41">
        <v>27.94</v>
      </c>
      <c r="AG160" s="39">
        <v>165.2</v>
      </c>
      <c r="AI160" s="60" t="s">
        <v>418</v>
      </c>
      <c r="AJ160" s="58">
        <f t="shared" si="6"/>
        <v>290.88000000000005</v>
      </c>
      <c r="AK160" s="57">
        <f t="shared" si="7"/>
        <v>522.51</v>
      </c>
      <c r="AL160" s="47">
        <f t="shared" si="8"/>
        <v>162.30777777777777</v>
      </c>
      <c r="AM160" s="65"/>
      <c r="AN160" s="65"/>
      <c r="AO160" s="65"/>
    </row>
    <row r="161" spans="1:41" x14ac:dyDescent="0.25">
      <c r="A161">
        <v>869</v>
      </c>
      <c r="B161" s="54" t="s">
        <v>419</v>
      </c>
      <c r="C161" s="54">
        <v>2023</v>
      </c>
      <c r="D161" s="27">
        <v>7463.96</v>
      </c>
      <c r="E161" s="43">
        <v>874.3</v>
      </c>
      <c r="F161" s="35">
        <v>421.6</v>
      </c>
      <c r="G161" s="41">
        <v>2002.5</v>
      </c>
      <c r="H161" s="36">
        <v>129.24</v>
      </c>
      <c r="I161" s="39">
        <v>164.6</v>
      </c>
      <c r="J161" s="45">
        <v>183.42</v>
      </c>
      <c r="K161" s="36">
        <v>143.13999999999999</v>
      </c>
      <c r="L161" s="36">
        <v>56.12</v>
      </c>
      <c r="M161" s="46">
        <v>148.11000000000001</v>
      </c>
      <c r="N161" s="36">
        <v>101.62</v>
      </c>
      <c r="O161" s="47">
        <v>59.85</v>
      </c>
      <c r="P161" s="33">
        <v>833</v>
      </c>
      <c r="Q161" s="47">
        <v>27.77</v>
      </c>
      <c r="R161" s="33">
        <v>110.9</v>
      </c>
      <c r="S161" s="47">
        <v>58.75</v>
      </c>
      <c r="T161" s="33">
        <v>11.87</v>
      </c>
      <c r="U161" s="33">
        <v>139.15</v>
      </c>
      <c r="V161" s="33">
        <v>55.4</v>
      </c>
      <c r="W161" s="33">
        <v>14.5</v>
      </c>
      <c r="X161" s="56">
        <v>23.19</v>
      </c>
      <c r="Y161" s="38">
        <v>23.19</v>
      </c>
      <c r="Z161" s="36">
        <v>11.32</v>
      </c>
      <c r="AA161" s="41">
        <v>37.94</v>
      </c>
      <c r="AB161" s="45">
        <v>87.92</v>
      </c>
      <c r="AC161" s="39">
        <v>535.1</v>
      </c>
      <c r="AD161" s="36">
        <v>212</v>
      </c>
      <c r="AE161" s="36">
        <v>15.43</v>
      </c>
      <c r="AF161" s="41">
        <v>27.99</v>
      </c>
      <c r="AG161" s="39">
        <v>164.1</v>
      </c>
      <c r="AI161" s="60" t="s">
        <v>419</v>
      </c>
      <c r="AJ161" s="58">
        <f t="shared" si="6"/>
        <v>287.93333333333334</v>
      </c>
      <c r="AK161" s="57">
        <f t="shared" si="7"/>
        <v>517.10749999999996</v>
      </c>
      <c r="AL161" s="47">
        <f t="shared" si="8"/>
        <v>162.59</v>
      </c>
      <c r="AM161" s="65"/>
      <c r="AN161" s="65"/>
      <c r="AO161" s="65"/>
    </row>
    <row r="162" spans="1:41" x14ac:dyDescent="0.25">
      <c r="A162">
        <v>868</v>
      </c>
      <c r="B162" s="54" t="s">
        <v>420</v>
      </c>
      <c r="C162" s="54">
        <v>2023</v>
      </c>
      <c r="D162" s="27">
        <v>7426.39</v>
      </c>
      <c r="E162" s="43">
        <v>872.5</v>
      </c>
      <c r="F162" s="35">
        <v>417</v>
      </c>
      <c r="G162" s="41">
        <v>1983.8</v>
      </c>
      <c r="H162" s="36">
        <v>128.80000000000001</v>
      </c>
      <c r="I162" s="39">
        <v>162.12</v>
      </c>
      <c r="J162" s="45">
        <v>186.38</v>
      </c>
      <c r="K162" s="36">
        <v>143.19999999999999</v>
      </c>
      <c r="L162" s="36">
        <v>55.69</v>
      </c>
      <c r="M162" s="46">
        <v>146.63999999999999</v>
      </c>
      <c r="N162" s="36">
        <v>99.86</v>
      </c>
      <c r="O162" s="47">
        <v>59.64</v>
      </c>
      <c r="P162" s="33">
        <v>827.5</v>
      </c>
      <c r="Q162" s="47">
        <v>27.75</v>
      </c>
      <c r="R162" s="33">
        <v>110.18</v>
      </c>
      <c r="S162" s="47">
        <v>58.45</v>
      </c>
      <c r="T162" s="33">
        <v>11.81</v>
      </c>
      <c r="U162" s="33">
        <v>140.30000000000001</v>
      </c>
      <c r="V162" s="33">
        <v>54.44</v>
      </c>
      <c r="W162" s="33">
        <v>14.5</v>
      </c>
      <c r="X162" s="56">
        <v>22.98</v>
      </c>
      <c r="Y162" s="38">
        <v>22.98</v>
      </c>
      <c r="Z162" s="36">
        <v>11.33</v>
      </c>
      <c r="AA162" s="41">
        <v>37.479999999999997</v>
      </c>
      <c r="AB162" s="45">
        <v>86.84</v>
      </c>
      <c r="AC162" s="39">
        <v>544.79999999999995</v>
      </c>
      <c r="AD162" s="36">
        <v>211.3</v>
      </c>
      <c r="AE162" s="36">
        <v>15.14</v>
      </c>
      <c r="AF162" s="41">
        <v>27.91</v>
      </c>
      <c r="AG162" s="39">
        <v>161.75</v>
      </c>
      <c r="AI162" s="60" t="s">
        <v>420</v>
      </c>
      <c r="AJ162" s="58">
        <f t="shared" si="6"/>
        <v>289.55666666666667</v>
      </c>
      <c r="AK162" s="57">
        <f t="shared" si="7"/>
        <v>512.29750000000001</v>
      </c>
      <c r="AL162" s="47">
        <f t="shared" si="8"/>
        <v>162.35333333333335</v>
      </c>
      <c r="AM162" s="65"/>
      <c r="AN162" s="65"/>
      <c r="AO162" s="65"/>
    </row>
    <row r="163" spans="1:41" x14ac:dyDescent="0.25">
      <c r="A163">
        <v>867</v>
      </c>
      <c r="B163" s="54" t="s">
        <v>421</v>
      </c>
      <c r="C163" s="54">
        <v>2023</v>
      </c>
      <c r="D163" s="27">
        <v>7354.54</v>
      </c>
      <c r="E163" s="43">
        <v>874.4</v>
      </c>
      <c r="F163" s="35">
        <v>415.5</v>
      </c>
      <c r="G163" s="41">
        <v>1979</v>
      </c>
      <c r="H163" s="36">
        <v>128.19999999999999</v>
      </c>
      <c r="I163" s="39">
        <v>159.52000000000001</v>
      </c>
      <c r="J163" s="45">
        <v>186.16</v>
      </c>
      <c r="K163" s="36">
        <v>143.86000000000001</v>
      </c>
      <c r="L163" s="36">
        <v>55.19</v>
      </c>
      <c r="M163" s="46">
        <v>145.09</v>
      </c>
      <c r="N163" s="36">
        <v>98.86</v>
      </c>
      <c r="O163" s="47">
        <v>58.63</v>
      </c>
      <c r="P163" s="33">
        <v>827.5</v>
      </c>
      <c r="Q163" s="47">
        <v>27.65</v>
      </c>
      <c r="R163" s="33">
        <v>110.62</v>
      </c>
      <c r="S163" s="47">
        <v>58.63</v>
      </c>
      <c r="T163" s="33">
        <v>11.69</v>
      </c>
      <c r="U163" s="33">
        <v>140.1</v>
      </c>
      <c r="V163" s="33">
        <v>53.19</v>
      </c>
      <c r="W163" s="33">
        <v>14.73</v>
      </c>
      <c r="X163" s="56">
        <v>22.52</v>
      </c>
      <c r="Y163" s="38">
        <v>22.52</v>
      </c>
      <c r="Z163" s="36">
        <v>11.43</v>
      </c>
      <c r="AA163" s="41">
        <v>36.46</v>
      </c>
      <c r="AB163" s="45">
        <v>85.68</v>
      </c>
      <c r="AC163" s="39">
        <v>542</v>
      </c>
      <c r="AD163" s="36">
        <v>210.4</v>
      </c>
      <c r="AE163" s="36">
        <v>14.84</v>
      </c>
      <c r="AF163" s="41">
        <v>27.46</v>
      </c>
      <c r="AG163" s="39">
        <v>158.80000000000001</v>
      </c>
      <c r="AI163" s="60" t="s">
        <v>421</v>
      </c>
      <c r="AJ163" s="58">
        <f t="shared" si="6"/>
        <v>286.77333333333331</v>
      </c>
      <c r="AK163" s="57">
        <f t="shared" si="7"/>
        <v>510.73</v>
      </c>
      <c r="AL163" s="47">
        <f t="shared" si="8"/>
        <v>162.08444444444444</v>
      </c>
      <c r="AM163" s="65"/>
      <c r="AN163" s="65"/>
      <c r="AO163" s="65"/>
    </row>
    <row r="164" spans="1:41" x14ac:dyDescent="0.25">
      <c r="A164">
        <v>866</v>
      </c>
      <c r="B164" s="54" t="s">
        <v>422</v>
      </c>
      <c r="C164" s="54">
        <v>2023</v>
      </c>
      <c r="D164" s="27">
        <v>7377.81</v>
      </c>
      <c r="E164" s="43">
        <v>876</v>
      </c>
      <c r="F164" s="35">
        <v>419.55</v>
      </c>
      <c r="G164" s="41">
        <v>1976</v>
      </c>
      <c r="H164" s="36">
        <v>126.24</v>
      </c>
      <c r="I164" s="39">
        <v>158.38</v>
      </c>
      <c r="J164" s="45">
        <v>186.56</v>
      </c>
      <c r="K164" s="36">
        <v>142.4</v>
      </c>
      <c r="L164" s="36">
        <v>55.14</v>
      </c>
      <c r="M164" s="46">
        <v>145.04</v>
      </c>
      <c r="N164" s="36">
        <v>100.34</v>
      </c>
      <c r="O164" s="47">
        <v>58.43</v>
      </c>
      <c r="P164" s="33">
        <v>830</v>
      </c>
      <c r="Q164" s="47">
        <v>27.76</v>
      </c>
      <c r="R164" s="33">
        <v>109.7</v>
      </c>
      <c r="S164" s="47">
        <v>59.19</v>
      </c>
      <c r="T164" s="33">
        <v>11.73</v>
      </c>
      <c r="U164" s="33">
        <v>139.44999999999999</v>
      </c>
      <c r="V164" s="33">
        <v>52.94</v>
      </c>
      <c r="W164" s="33">
        <v>14.81</v>
      </c>
      <c r="X164" s="56">
        <v>22.08</v>
      </c>
      <c r="Y164" s="38">
        <v>22.08</v>
      </c>
      <c r="Z164" s="36">
        <v>11.52</v>
      </c>
      <c r="AA164" s="41">
        <v>36.49</v>
      </c>
      <c r="AB164" s="45">
        <v>85.6</v>
      </c>
      <c r="AC164" s="39">
        <v>546.5</v>
      </c>
      <c r="AD164" s="36">
        <v>213.3</v>
      </c>
      <c r="AE164" s="36">
        <v>14.69</v>
      </c>
      <c r="AF164" s="41">
        <v>28.57</v>
      </c>
      <c r="AG164" s="39">
        <v>160.69999999999999</v>
      </c>
      <c r="AI164" s="60" t="s">
        <v>422</v>
      </c>
      <c r="AJ164" s="58">
        <f t="shared" si="6"/>
        <v>288.52666666666664</v>
      </c>
      <c r="AK164" s="57">
        <f t="shared" si="7"/>
        <v>510.26499999999999</v>
      </c>
      <c r="AL164" s="47">
        <f t="shared" si="8"/>
        <v>162.29555555555555</v>
      </c>
      <c r="AM164" s="65"/>
      <c r="AN164" s="65"/>
      <c r="AO164" s="65"/>
    </row>
    <row r="165" spans="1:41" x14ac:dyDescent="0.25">
      <c r="A165">
        <v>865</v>
      </c>
      <c r="B165" s="54" t="s">
        <v>423</v>
      </c>
      <c r="C165" s="54">
        <v>2023</v>
      </c>
      <c r="D165" s="27">
        <v>7397.86</v>
      </c>
      <c r="E165" s="43">
        <v>881.1</v>
      </c>
      <c r="F165" s="35">
        <v>421.2</v>
      </c>
      <c r="G165" s="41">
        <v>1979.2</v>
      </c>
      <c r="H165" s="36">
        <v>123.06</v>
      </c>
      <c r="I165" s="39">
        <v>158.46</v>
      </c>
      <c r="J165" s="45">
        <v>184.76</v>
      </c>
      <c r="K165" s="36">
        <v>139.63999999999999</v>
      </c>
      <c r="L165" s="36">
        <v>55.88</v>
      </c>
      <c r="M165" s="46">
        <v>145.96</v>
      </c>
      <c r="N165" s="36">
        <v>99.68</v>
      </c>
      <c r="O165" s="47">
        <v>58.64</v>
      </c>
      <c r="P165" s="33">
        <v>833</v>
      </c>
      <c r="Q165" s="47">
        <v>27.6</v>
      </c>
      <c r="R165" s="33">
        <v>109.22</v>
      </c>
      <c r="S165" s="47">
        <v>59.1</v>
      </c>
      <c r="T165" s="33">
        <v>11.68</v>
      </c>
      <c r="U165" s="33">
        <v>139.15</v>
      </c>
      <c r="V165" s="33">
        <v>54.09</v>
      </c>
      <c r="W165" s="33">
        <v>14.78</v>
      </c>
      <c r="X165" s="56">
        <v>22.28</v>
      </c>
      <c r="Y165" s="38">
        <v>22.28</v>
      </c>
      <c r="Z165" s="36">
        <v>11.56</v>
      </c>
      <c r="AA165" s="41">
        <v>36.76</v>
      </c>
      <c r="AB165" s="45">
        <v>86.24</v>
      </c>
      <c r="AC165" s="39">
        <v>551.4</v>
      </c>
      <c r="AD165" s="36">
        <v>214.1</v>
      </c>
      <c r="AE165" s="36">
        <v>14.89</v>
      </c>
      <c r="AF165" s="41">
        <v>29.23</v>
      </c>
      <c r="AG165" s="39">
        <v>162.55000000000001</v>
      </c>
      <c r="AI165" s="60" t="s">
        <v>423</v>
      </c>
      <c r="AJ165" s="58">
        <f t="shared" si="6"/>
        <v>290.80333333333334</v>
      </c>
      <c r="AK165" s="57">
        <f t="shared" si="7"/>
        <v>511.29750000000001</v>
      </c>
      <c r="AL165" s="47">
        <f t="shared" si="8"/>
        <v>162.85333333333335</v>
      </c>
      <c r="AM165" s="65"/>
      <c r="AN165" s="65"/>
      <c r="AO165" s="65"/>
    </row>
    <row r="166" spans="1:41" x14ac:dyDescent="0.25">
      <c r="A166">
        <v>864</v>
      </c>
      <c r="B166" s="55">
        <v>45265</v>
      </c>
      <c r="C166" s="54">
        <v>2023</v>
      </c>
      <c r="D166" s="27">
        <v>7395.6</v>
      </c>
      <c r="E166" s="43">
        <v>885.4</v>
      </c>
      <c r="F166" s="35">
        <v>421.1</v>
      </c>
      <c r="G166" s="41">
        <v>1975.4</v>
      </c>
      <c r="H166" s="36">
        <v>122.8</v>
      </c>
      <c r="I166" s="39">
        <v>158.16</v>
      </c>
      <c r="J166" s="45">
        <v>186.14</v>
      </c>
      <c r="K166" s="36">
        <v>140</v>
      </c>
      <c r="L166" s="36">
        <v>55.76</v>
      </c>
      <c r="M166" s="46">
        <v>148.82</v>
      </c>
      <c r="N166" s="36">
        <v>99.3</v>
      </c>
      <c r="O166" s="47">
        <v>58.49</v>
      </c>
      <c r="P166" s="33">
        <v>833</v>
      </c>
      <c r="Q166" s="47">
        <v>26.95</v>
      </c>
      <c r="R166" s="33">
        <v>109.24</v>
      </c>
      <c r="S166" s="47">
        <v>59.09</v>
      </c>
      <c r="T166" s="33">
        <v>11.72</v>
      </c>
      <c r="U166" s="33">
        <v>138.5</v>
      </c>
      <c r="V166" s="33">
        <v>53.51</v>
      </c>
      <c r="W166" s="33">
        <v>14.87</v>
      </c>
      <c r="X166" s="56">
        <v>22.06</v>
      </c>
      <c r="Y166" s="38">
        <v>22.06</v>
      </c>
      <c r="Z166" s="36">
        <v>11.56</v>
      </c>
      <c r="AA166" s="41">
        <v>36.46</v>
      </c>
      <c r="AB166" s="45">
        <v>86.3</v>
      </c>
      <c r="AC166" s="39">
        <v>545.4</v>
      </c>
      <c r="AD166" s="36">
        <v>214.1</v>
      </c>
      <c r="AE166" s="36">
        <v>14.94</v>
      </c>
      <c r="AF166" s="41">
        <v>29.05</v>
      </c>
      <c r="AG166" s="39">
        <v>163.35</v>
      </c>
      <c r="AI166" s="61">
        <v>45265</v>
      </c>
      <c r="AJ166" s="58">
        <f t="shared" si="6"/>
        <v>288.96999999999997</v>
      </c>
      <c r="AK166" s="57">
        <f t="shared" si="7"/>
        <v>510.22750000000002</v>
      </c>
      <c r="AL166" s="47">
        <f t="shared" si="8"/>
        <v>163.69444444444446</v>
      </c>
      <c r="AM166" s="65"/>
      <c r="AN166" s="65"/>
      <c r="AO166" s="65"/>
    </row>
    <row r="167" spans="1:41" x14ac:dyDescent="0.25">
      <c r="A167">
        <v>863</v>
      </c>
      <c r="B167" s="55">
        <v>45235</v>
      </c>
      <c r="C167" s="54">
        <v>2023</v>
      </c>
      <c r="D167" s="27">
        <v>7333.92</v>
      </c>
      <c r="E167" s="43">
        <v>887.6</v>
      </c>
      <c r="F167" s="35">
        <v>423.7</v>
      </c>
      <c r="G167" s="41">
        <v>1988.8</v>
      </c>
      <c r="H167" s="36">
        <v>121.32</v>
      </c>
      <c r="I167" s="39">
        <v>157.12</v>
      </c>
      <c r="J167" s="45">
        <v>185.7</v>
      </c>
      <c r="K167" s="36">
        <v>139.47999999999999</v>
      </c>
      <c r="L167" s="36">
        <v>54.87</v>
      </c>
      <c r="M167" s="46">
        <v>147.93</v>
      </c>
      <c r="N167" s="36">
        <v>99.16</v>
      </c>
      <c r="O167" s="47">
        <v>57.35</v>
      </c>
      <c r="P167" s="33">
        <v>839</v>
      </c>
      <c r="Q167" s="47">
        <v>26.93</v>
      </c>
      <c r="R167" s="33">
        <v>108.68</v>
      </c>
      <c r="S167" s="47">
        <v>59.02</v>
      </c>
      <c r="T167" s="33">
        <v>11.55</v>
      </c>
      <c r="U167" s="33">
        <v>136.1</v>
      </c>
      <c r="V167" s="33">
        <v>53.05</v>
      </c>
      <c r="W167" s="33">
        <v>14.79</v>
      </c>
      <c r="X167" s="56">
        <v>21.8</v>
      </c>
      <c r="Y167" s="38">
        <v>21.8</v>
      </c>
      <c r="Z167" s="36">
        <v>11.57</v>
      </c>
      <c r="AA167" s="41">
        <v>36.229999999999997</v>
      </c>
      <c r="AB167" s="45">
        <v>85.82</v>
      </c>
      <c r="AC167" s="39">
        <v>544.9</v>
      </c>
      <c r="AD167" s="36">
        <v>215</v>
      </c>
      <c r="AE167" s="36">
        <v>14.92</v>
      </c>
      <c r="AF167" s="41">
        <v>28.55</v>
      </c>
      <c r="AG167" s="39">
        <v>160.30000000000001</v>
      </c>
      <c r="AI167" s="61">
        <v>45235</v>
      </c>
      <c r="AJ167" s="58">
        <f t="shared" si="6"/>
        <v>287.44</v>
      </c>
      <c r="AK167" s="57">
        <f t="shared" si="7"/>
        <v>513.39499999999998</v>
      </c>
      <c r="AL167" s="47">
        <f t="shared" si="8"/>
        <v>163.57222222222222</v>
      </c>
      <c r="AM167" s="65"/>
      <c r="AN167" s="65"/>
      <c r="AO167" s="65"/>
    </row>
    <row r="168" spans="1:41" x14ac:dyDescent="0.25">
      <c r="A168">
        <v>862</v>
      </c>
      <c r="B168" s="55">
        <v>45204</v>
      </c>
      <c r="C168" s="54">
        <v>2023</v>
      </c>
      <c r="D168" s="27">
        <v>7337.66</v>
      </c>
      <c r="E168" s="43">
        <v>872.3</v>
      </c>
      <c r="F168" s="35">
        <v>417.2</v>
      </c>
      <c r="G168" s="41">
        <v>1959.8</v>
      </c>
      <c r="H168" s="36">
        <v>121.7</v>
      </c>
      <c r="I168" s="39">
        <v>155.56</v>
      </c>
      <c r="J168" s="45">
        <v>184.18</v>
      </c>
      <c r="K168" s="36">
        <v>138.97999999999999</v>
      </c>
      <c r="L168" s="36">
        <v>55.59</v>
      </c>
      <c r="M168" s="46">
        <v>147.27000000000001</v>
      </c>
      <c r="N168" s="36">
        <v>98.81</v>
      </c>
      <c r="O168" s="47">
        <v>57.92</v>
      </c>
      <c r="P168" s="33">
        <v>830</v>
      </c>
      <c r="Q168" s="47">
        <v>27.16</v>
      </c>
      <c r="R168" s="33">
        <v>109.38</v>
      </c>
      <c r="S168" s="47">
        <v>58.21</v>
      </c>
      <c r="T168" s="33">
        <v>11.71</v>
      </c>
      <c r="U168" s="33">
        <v>137.65</v>
      </c>
      <c r="V168" s="33">
        <v>52.84</v>
      </c>
      <c r="W168" s="33">
        <v>14.69</v>
      </c>
      <c r="X168" s="56">
        <v>21.91</v>
      </c>
      <c r="Y168" s="38">
        <v>21.91</v>
      </c>
      <c r="Z168" s="36">
        <v>11.63</v>
      </c>
      <c r="AA168" s="41">
        <v>36.21</v>
      </c>
      <c r="AB168" s="45">
        <v>85.08</v>
      </c>
      <c r="AC168" s="39">
        <v>541.5</v>
      </c>
      <c r="AD168" s="36">
        <v>213.1</v>
      </c>
      <c r="AE168" s="36">
        <v>14.97</v>
      </c>
      <c r="AF168" s="41">
        <v>29.17</v>
      </c>
      <c r="AG168" s="39">
        <v>163.44999999999999</v>
      </c>
      <c r="AI168" s="61">
        <v>45204</v>
      </c>
      <c r="AJ168" s="58">
        <f t="shared" si="6"/>
        <v>286.83666666666664</v>
      </c>
      <c r="AK168" s="57">
        <f t="shared" si="7"/>
        <v>506.29500000000002</v>
      </c>
      <c r="AL168" s="47">
        <f t="shared" si="8"/>
        <v>161.55888888888887</v>
      </c>
      <c r="AM168" s="65"/>
      <c r="AN168" s="65"/>
      <c r="AO168" s="65"/>
    </row>
    <row r="169" spans="1:41" x14ac:dyDescent="0.25">
      <c r="A169">
        <v>861</v>
      </c>
      <c r="B169" s="55">
        <v>45174</v>
      </c>
      <c r="C169" s="54">
        <v>2023</v>
      </c>
      <c r="D169" s="27">
        <v>7358.45</v>
      </c>
      <c r="E169" s="43">
        <v>880.4</v>
      </c>
      <c r="F169" s="35">
        <v>422.7</v>
      </c>
      <c r="G169" s="41">
        <v>1988.2</v>
      </c>
      <c r="H169" s="36">
        <v>121.62</v>
      </c>
      <c r="I169" s="39">
        <v>155.4</v>
      </c>
      <c r="J169" s="45">
        <v>183.08</v>
      </c>
      <c r="K169" s="36">
        <v>137.5</v>
      </c>
      <c r="L169" s="36">
        <v>55.45</v>
      </c>
      <c r="M169" s="46">
        <v>148.63999999999999</v>
      </c>
      <c r="N169" s="36">
        <v>100.84</v>
      </c>
      <c r="O169" s="47">
        <v>58.42</v>
      </c>
      <c r="P169" s="33">
        <v>839</v>
      </c>
      <c r="Q169" s="47">
        <v>27.55</v>
      </c>
      <c r="R169" s="33">
        <v>109.8</v>
      </c>
      <c r="S169" s="47">
        <v>58.81</v>
      </c>
      <c r="T169" s="33">
        <v>11.14</v>
      </c>
      <c r="U169" s="33">
        <v>138.19999999999999</v>
      </c>
      <c r="V169" s="33">
        <v>52.63</v>
      </c>
      <c r="W169" s="33">
        <v>14.73</v>
      </c>
      <c r="X169" s="56">
        <v>21.66</v>
      </c>
      <c r="Y169" s="38">
        <v>21.66</v>
      </c>
      <c r="Z169" s="36">
        <v>11.71</v>
      </c>
      <c r="AA169" s="41">
        <v>35.6</v>
      </c>
      <c r="AB169" s="45">
        <v>85.64</v>
      </c>
      <c r="AC169" s="39">
        <v>549.20000000000005</v>
      </c>
      <c r="AD169" s="36">
        <v>214.6</v>
      </c>
      <c r="AE169" s="36">
        <v>14.93</v>
      </c>
      <c r="AF169" s="41">
        <v>29.37</v>
      </c>
      <c r="AG169" s="39">
        <v>162</v>
      </c>
      <c r="AI169" s="61">
        <v>45174</v>
      </c>
      <c r="AJ169" s="58">
        <f t="shared" si="6"/>
        <v>288.86666666666667</v>
      </c>
      <c r="AK169" s="57">
        <f t="shared" si="7"/>
        <v>513.29250000000002</v>
      </c>
      <c r="AL169" s="47">
        <f t="shared" si="8"/>
        <v>162.6888888888889</v>
      </c>
      <c r="AM169" s="65"/>
      <c r="AN169" s="65"/>
      <c r="AO169" s="65"/>
    </row>
    <row r="170" spans="1:41" x14ac:dyDescent="0.25">
      <c r="A170">
        <v>860</v>
      </c>
      <c r="B170" s="55">
        <v>45143</v>
      </c>
      <c r="C170" s="54">
        <v>2023</v>
      </c>
      <c r="D170" s="27">
        <v>7416.22</v>
      </c>
      <c r="E170" s="43">
        <v>884.5</v>
      </c>
      <c r="F170" s="35">
        <v>428.3</v>
      </c>
      <c r="G170" s="41">
        <v>2009.5</v>
      </c>
      <c r="H170" s="36">
        <v>121.26</v>
      </c>
      <c r="I170" s="39">
        <v>158.80000000000001</v>
      </c>
      <c r="J170" s="45">
        <v>184.42</v>
      </c>
      <c r="K170" s="36">
        <v>137.44</v>
      </c>
      <c r="L170" s="36">
        <v>56.2</v>
      </c>
      <c r="M170" s="46">
        <v>148.51</v>
      </c>
      <c r="N170" s="36">
        <v>100.26</v>
      </c>
      <c r="O170" s="47">
        <v>58.29</v>
      </c>
      <c r="P170" s="33">
        <v>842.5</v>
      </c>
      <c r="Q170" s="47">
        <v>27.66</v>
      </c>
      <c r="R170" s="33">
        <v>109.84</v>
      </c>
      <c r="S170" s="47">
        <v>60.48</v>
      </c>
      <c r="T170" s="33">
        <v>11.14</v>
      </c>
      <c r="U170" s="33">
        <v>136.65</v>
      </c>
      <c r="V170" s="33">
        <v>52.47</v>
      </c>
      <c r="W170" s="33">
        <v>14.67</v>
      </c>
      <c r="X170" s="56">
        <v>21.62</v>
      </c>
      <c r="Y170" s="38">
        <v>21.62</v>
      </c>
      <c r="Z170" s="36">
        <v>11.65</v>
      </c>
      <c r="AA170" s="41">
        <v>36.270000000000003</v>
      </c>
      <c r="AB170" s="45">
        <v>85.48</v>
      </c>
      <c r="AC170" s="39">
        <v>564.5</v>
      </c>
      <c r="AD170" s="36">
        <v>216.9</v>
      </c>
      <c r="AE170" s="36">
        <v>14.81</v>
      </c>
      <c r="AF170" s="41">
        <v>29.41</v>
      </c>
      <c r="AG170" s="39">
        <v>164.7</v>
      </c>
      <c r="AI170" s="61">
        <v>45143</v>
      </c>
      <c r="AJ170" s="58">
        <f t="shared" si="6"/>
        <v>296</v>
      </c>
      <c r="AK170" s="57">
        <f t="shared" si="7"/>
        <v>518.79499999999996</v>
      </c>
      <c r="AL170" s="47">
        <f t="shared" si="8"/>
        <v>163.44</v>
      </c>
      <c r="AM170" s="65"/>
      <c r="AN170" s="65"/>
      <c r="AO170" s="65"/>
    </row>
    <row r="171" spans="1:41" x14ac:dyDescent="0.25">
      <c r="A171">
        <v>859</v>
      </c>
      <c r="B171" s="55">
        <v>45051</v>
      </c>
      <c r="C171" s="54">
        <v>2023</v>
      </c>
      <c r="D171" s="27">
        <v>7354.6</v>
      </c>
      <c r="E171" s="43">
        <v>876.9</v>
      </c>
      <c r="F171" s="35">
        <v>424.45</v>
      </c>
      <c r="G171" s="41">
        <v>1993.8</v>
      </c>
      <c r="H171" s="36">
        <v>122.2</v>
      </c>
      <c r="I171" s="39">
        <v>158.63999999999999</v>
      </c>
      <c r="J171" s="45">
        <v>183.86</v>
      </c>
      <c r="K171" s="36">
        <v>137.69999999999999</v>
      </c>
      <c r="L171" s="36">
        <v>56.13</v>
      </c>
      <c r="M171" s="46">
        <v>148.55000000000001</v>
      </c>
      <c r="N171" s="36">
        <v>101.56</v>
      </c>
      <c r="O171" s="47">
        <v>57.89</v>
      </c>
      <c r="P171" s="33">
        <v>834.5</v>
      </c>
      <c r="Q171" s="47">
        <v>28.86</v>
      </c>
      <c r="R171" s="33">
        <v>109.08</v>
      </c>
      <c r="S171" s="47">
        <v>60.39</v>
      </c>
      <c r="T171" s="33">
        <v>11.06</v>
      </c>
      <c r="U171" s="33">
        <v>136.35</v>
      </c>
      <c r="V171" s="33">
        <v>52.1</v>
      </c>
      <c r="W171" s="33">
        <v>14.55</v>
      </c>
      <c r="X171" s="56">
        <v>21.62</v>
      </c>
      <c r="Y171" s="38">
        <v>21.62</v>
      </c>
      <c r="Z171" s="36">
        <v>11.64</v>
      </c>
      <c r="AA171" s="41">
        <v>36.520000000000003</v>
      </c>
      <c r="AB171" s="45">
        <v>85.18</v>
      </c>
      <c r="AC171" s="39">
        <v>561.4</v>
      </c>
      <c r="AD171" s="36">
        <v>214.5</v>
      </c>
      <c r="AE171" s="36">
        <v>14.72</v>
      </c>
      <c r="AF171" s="41">
        <v>29.43</v>
      </c>
      <c r="AG171" s="39">
        <v>167.45</v>
      </c>
      <c r="AI171" s="61">
        <v>45051</v>
      </c>
      <c r="AJ171" s="58">
        <f t="shared" si="6"/>
        <v>295.83</v>
      </c>
      <c r="AK171" s="57">
        <f t="shared" si="7"/>
        <v>514.9375</v>
      </c>
      <c r="AL171" s="47">
        <f t="shared" si="8"/>
        <v>162.58333333333334</v>
      </c>
      <c r="AM171" s="65"/>
      <c r="AN171" s="65"/>
      <c r="AO171" s="65"/>
    </row>
    <row r="172" spans="1:41" x14ac:dyDescent="0.25">
      <c r="A172">
        <v>858</v>
      </c>
      <c r="B172" s="55">
        <v>45021</v>
      </c>
      <c r="C172" s="54">
        <v>2023</v>
      </c>
      <c r="D172" s="27">
        <v>7316.14</v>
      </c>
      <c r="E172" s="43">
        <v>873.7</v>
      </c>
      <c r="F172" s="35">
        <v>421.2</v>
      </c>
      <c r="G172" s="41">
        <v>1980.2</v>
      </c>
      <c r="H172" s="36">
        <v>122.1</v>
      </c>
      <c r="I172" s="39">
        <v>156.04</v>
      </c>
      <c r="J172" s="45">
        <v>182.82</v>
      </c>
      <c r="K172" s="36">
        <v>137.30000000000001</v>
      </c>
      <c r="L172" s="36">
        <v>54.66</v>
      </c>
      <c r="M172" s="46">
        <v>147.94999999999999</v>
      </c>
      <c r="N172" s="36">
        <v>99.15</v>
      </c>
      <c r="O172" s="47">
        <v>55.94</v>
      </c>
      <c r="P172" s="33">
        <v>832</v>
      </c>
      <c r="Q172" s="47">
        <v>28.15</v>
      </c>
      <c r="R172" s="33">
        <v>108.58</v>
      </c>
      <c r="S172" s="47">
        <v>60.34</v>
      </c>
      <c r="T172" s="33">
        <v>10.74</v>
      </c>
      <c r="U172" s="33">
        <v>136.75</v>
      </c>
      <c r="V172" s="33">
        <v>50.8</v>
      </c>
      <c r="W172" s="33">
        <v>14.61</v>
      </c>
      <c r="X172" s="56">
        <v>21</v>
      </c>
      <c r="Y172" s="38">
        <v>21</v>
      </c>
      <c r="Z172" s="36">
        <v>11.67</v>
      </c>
      <c r="AA172" s="41">
        <v>36.72</v>
      </c>
      <c r="AB172" s="45">
        <v>84.34</v>
      </c>
      <c r="AC172" s="39">
        <v>558.5</v>
      </c>
      <c r="AD172" s="36">
        <v>214.9</v>
      </c>
      <c r="AE172" s="36">
        <v>14.36</v>
      </c>
      <c r="AF172" s="41">
        <v>28.86</v>
      </c>
      <c r="AG172" s="39">
        <v>162.1</v>
      </c>
      <c r="AI172" s="61">
        <v>45021</v>
      </c>
      <c r="AJ172" s="58">
        <f t="shared" si="6"/>
        <v>292.21333333333331</v>
      </c>
      <c r="AK172" s="57">
        <f t="shared" si="7"/>
        <v>511.44499999999999</v>
      </c>
      <c r="AL172" s="47">
        <f t="shared" si="8"/>
        <v>161.58222222222221</v>
      </c>
      <c r="AM172" s="65"/>
      <c r="AN172" s="65"/>
      <c r="AO172" s="65"/>
    </row>
    <row r="173" spans="1:41" x14ac:dyDescent="0.25">
      <c r="A173">
        <v>857</v>
      </c>
      <c r="B173" s="55">
        <v>44990</v>
      </c>
      <c r="C173" s="54">
        <v>2023</v>
      </c>
      <c r="D173" s="27">
        <v>7395.82</v>
      </c>
      <c r="E173" s="43">
        <v>879.2</v>
      </c>
      <c r="F173" s="35">
        <v>428.7</v>
      </c>
      <c r="G173" s="41">
        <v>1994.2</v>
      </c>
      <c r="H173" s="36">
        <v>124.4</v>
      </c>
      <c r="I173" s="39">
        <v>157.86000000000001</v>
      </c>
      <c r="J173" s="45">
        <v>182.78</v>
      </c>
      <c r="K173" s="36">
        <v>139.58000000000001</v>
      </c>
      <c r="L173" s="36">
        <v>54.63</v>
      </c>
      <c r="M173" s="46">
        <v>148</v>
      </c>
      <c r="N173" s="36">
        <v>97.91</v>
      </c>
      <c r="O173" s="47">
        <v>56.29</v>
      </c>
      <c r="P173" s="33">
        <v>839</v>
      </c>
      <c r="Q173" s="47">
        <v>28.8</v>
      </c>
      <c r="R173" s="33">
        <v>109.58</v>
      </c>
      <c r="S173" s="47">
        <v>60.42</v>
      </c>
      <c r="T173" s="33">
        <v>10.87</v>
      </c>
      <c r="U173" s="33">
        <v>139.80000000000001</v>
      </c>
      <c r="V173" s="33">
        <v>51.43</v>
      </c>
      <c r="W173" s="33">
        <v>14.43</v>
      </c>
      <c r="X173" s="56">
        <v>21.44</v>
      </c>
      <c r="Y173" s="38">
        <v>21.44</v>
      </c>
      <c r="Z173" s="36">
        <v>11.72</v>
      </c>
      <c r="AA173" s="41">
        <v>37.159999999999997</v>
      </c>
      <c r="AB173" s="45">
        <v>85.8</v>
      </c>
      <c r="AC173" s="39">
        <v>566.6</v>
      </c>
      <c r="AD173" s="36">
        <v>212.3</v>
      </c>
      <c r="AE173" s="36">
        <v>14.46</v>
      </c>
      <c r="AF173" s="41">
        <v>28.93</v>
      </c>
      <c r="AG173" s="39">
        <v>166.25</v>
      </c>
      <c r="AI173" s="61">
        <v>44990</v>
      </c>
      <c r="AJ173" s="58">
        <f t="shared" si="6"/>
        <v>296.90333333333336</v>
      </c>
      <c r="AK173" s="57">
        <f t="shared" si="7"/>
        <v>515.07249999999999</v>
      </c>
      <c r="AL173" s="47">
        <f t="shared" si="8"/>
        <v>162.52555555555557</v>
      </c>
      <c r="AM173" s="65"/>
      <c r="AN173" s="65"/>
      <c r="AO173" s="65"/>
    </row>
    <row r="174" spans="1:41" x14ac:dyDescent="0.25">
      <c r="A174">
        <v>856</v>
      </c>
      <c r="B174" s="55">
        <v>44962</v>
      </c>
      <c r="C174" s="54">
        <v>2023</v>
      </c>
      <c r="D174" s="27">
        <v>7374.06</v>
      </c>
      <c r="E174" s="43">
        <v>868.7</v>
      </c>
      <c r="F174" s="35">
        <v>430.75</v>
      </c>
      <c r="G174" s="41">
        <v>1953.6</v>
      </c>
      <c r="H174" s="36">
        <v>125.36</v>
      </c>
      <c r="I174" s="39">
        <v>156.02000000000001</v>
      </c>
      <c r="J174" s="45">
        <v>180.24</v>
      </c>
      <c r="K174" s="36">
        <v>138.86000000000001</v>
      </c>
      <c r="L174" s="36">
        <v>55</v>
      </c>
      <c r="M174" s="46">
        <v>147.24</v>
      </c>
      <c r="N174" s="36">
        <v>97.17</v>
      </c>
      <c r="O174" s="47">
        <v>56.96</v>
      </c>
      <c r="P174" s="33">
        <v>825.5</v>
      </c>
      <c r="Q174" s="47">
        <v>28.84</v>
      </c>
      <c r="R174" s="33">
        <v>108.74</v>
      </c>
      <c r="S174" s="47">
        <v>60.08</v>
      </c>
      <c r="T174" s="33">
        <v>10.95</v>
      </c>
      <c r="U174" s="33">
        <v>138.5</v>
      </c>
      <c r="V174" s="33">
        <v>51.32</v>
      </c>
      <c r="W174" s="33">
        <v>14.37</v>
      </c>
      <c r="X174" s="56">
        <v>21.63</v>
      </c>
      <c r="Y174" s="38">
        <v>21.63</v>
      </c>
      <c r="Z174" s="36">
        <v>11.63</v>
      </c>
      <c r="AA174" s="41">
        <v>36.51</v>
      </c>
      <c r="AB174" s="45">
        <v>85.36</v>
      </c>
      <c r="AC174" s="39">
        <v>562.79999999999995</v>
      </c>
      <c r="AD174" s="36">
        <v>211.4</v>
      </c>
      <c r="AE174" s="36">
        <v>14.73</v>
      </c>
      <c r="AF174" s="41">
        <v>28.75</v>
      </c>
      <c r="AG174" s="39">
        <v>164.35</v>
      </c>
      <c r="AI174" s="61">
        <v>44962</v>
      </c>
      <c r="AJ174" s="58">
        <f t="shared" si="6"/>
        <v>294.39</v>
      </c>
      <c r="AK174" s="57">
        <f t="shared" si="7"/>
        <v>504.71499999999997</v>
      </c>
      <c r="AL174" s="47">
        <f t="shared" si="8"/>
        <v>161.00555555555559</v>
      </c>
      <c r="AM174" s="65"/>
      <c r="AN174" s="65"/>
      <c r="AO174" s="65"/>
    </row>
    <row r="175" spans="1:41" x14ac:dyDescent="0.25">
      <c r="A175">
        <v>855</v>
      </c>
      <c r="B175" s="54" t="s">
        <v>424</v>
      </c>
      <c r="C175" s="54">
        <v>2023</v>
      </c>
      <c r="D175" s="27">
        <v>7403.2</v>
      </c>
      <c r="E175" s="43">
        <v>871</v>
      </c>
      <c r="F175" s="35">
        <v>432.75</v>
      </c>
      <c r="G175" s="41">
        <v>1966.8</v>
      </c>
      <c r="H175" s="36">
        <v>127.14</v>
      </c>
      <c r="I175" s="39">
        <v>157.82</v>
      </c>
      <c r="J175" s="45">
        <v>179.4</v>
      </c>
      <c r="K175" s="36">
        <v>140.94</v>
      </c>
      <c r="L175" s="36">
        <v>57.94</v>
      </c>
      <c r="M175" s="46">
        <v>148.35</v>
      </c>
      <c r="N175" s="36">
        <v>100</v>
      </c>
      <c r="O175" s="47">
        <v>58.59</v>
      </c>
      <c r="P175" s="33">
        <v>832</v>
      </c>
      <c r="Q175" s="47">
        <v>29.57</v>
      </c>
      <c r="R175" s="33">
        <v>112.2</v>
      </c>
      <c r="S175" s="47">
        <v>59.99</v>
      </c>
      <c r="T175" s="33">
        <v>11.08</v>
      </c>
      <c r="U175" s="33">
        <v>138.4</v>
      </c>
      <c r="V175" s="33">
        <v>52.42</v>
      </c>
      <c r="W175" s="33">
        <v>14.52</v>
      </c>
      <c r="X175" s="56">
        <v>22.03</v>
      </c>
      <c r="Y175" s="38">
        <v>22.03</v>
      </c>
      <c r="Z175" s="36">
        <v>11.82</v>
      </c>
      <c r="AA175" s="41">
        <v>36.67</v>
      </c>
      <c r="AB175" s="45">
        <v>85.7</v>
      </c>
      <c r="AC175" s="39">
        <v>579.70000000000005</v>
      </c>
      <c r="AD175" s="36">
        <v>209.4</v>
      </c>
      <c r="AE175" s="36">
        <v>14.99</v>
      </c>
      <c r="AF175" s="41">
        <v>28.83</v>
      </c>
      <c r="AG175" s="39">
        <v>164.9</v>
      </c>
      <c r="AI175" s="60" t="s">
        <v>424</v>
      </c>
      <c r="AJ175" s="58">
        <f t="shared" si="6"/>
        <v>300.80666666666667</v>
      </c>
      <c r="AK175" s="57">
        <f t="shared" si="7"/>
        <v>508.07499999999999</v>
      </c>
      <c r="AL175" s="47">
        <f t="shared" si="8"/>
        <v>161.62555555555556</v>
      </c>
      <c r="AM175" s="65"/>
      <c r="AN175" s="65"/>
      <c r="AO175" s="65"/>
    </row>
    <row r="176" spans="1:41" x14ac:dyDescent="0.25">
      <c r="A176">
        <v>854</v>
      </c>
      <c r="B176" s="54" t="s">
        <v>425</v>
      </c>
      <c r="C176" s="54">
        <v>2023</v>
      </c>
      <c r="D176" s="27">
        <v>7446.66</v>
      </c>
      <c r="E176" s="43">
        <v>877.1</v>
      </c>
      <c r="F176" s="35">
        <v>433.75</v>
      </c>
      <c r="G176" s="41">
        <v>1974.4</v>
      </c>
      <c r="H176" s="36">
        <v>125.54</v>
      </c>
      <c r="I176" s="39">
        <v>157.84</v>
      </c>
      <c r="J176" s="45">
        <v>180.18</v>
      </c>
      <c r="K176" s="36">
        <v>140.1</v>
      </c>
      <c r="L176" s="36">
        <v>56.87</v>
      </c>
      <c r="M176" s="46">
        <v>147.62</v>
      </c>
      <c r="N176" s="36">
        <v>101.82</v>
      </c>
      <c r="O176" s="47">
        <v>58.74</v>
      </c>
      <c r="P176" s="33">
        <v>839.5</v>
      </c>
      <c r="Q176" s="47">
        <v>29.46</v>
      </c>
      <c r="R176" s="33">
        <v>111.14</v>
      </c>
      <c r="S176" s="47">
        <v>59.46</v>
      </c>
      <c r="T176" s="33">
        <v>11.06</v>
      </c>
      <c r="U176" s="33">
        <v>138.44999999999999</v>
      </c>
      <c r="V176" s="33">
        <v>51.09</v>
      </c>
      <c r="W176" s="33">
        <v>15.41</v>
      </c>
      <c r="X176" s="56">
        <v>21.96</v>
      </c>
      <c r="Y176" s="38">
        <v>21.96</v>
      </c>
      <c r="Z176" s="36">
        <v>11.8</v>
      </c>
      <c r="AA176" s="41">
        <v>35.76</v>
      </c>
      <c r="AB176" s="45">
        <v>84.58</v>
      </c>
      <c r="AC176" s="39">
        <v>579.79999999999995</v>
      </c>
      <c r="AD176" s="36">
        <v>215</v>
      </c>
      <c r="AE176" s="36">
        <v>14.75</v>
      </c>
      <c r="AF176" s="41">
        <v>28.3</v>
      </c>
      <c r="AG176" s="39">
        <v>162.85</v>
      </c>
      <c r="AI176" s="60" t="s">
        <v>425</v>
      </c>
      <c r="AJ176" s="58">
        <f t="shared" si="6"/>
        <v>300.16333333333336</v>
      </c>
      <c r="AK176" s="57">
        <f t="shared" si="7"/>
        <v>509.61500000000001</v>
      </c>
      <c r="AL176" s="47">
        <f t="shared" si="8"/>
        <v>162.12222222222221</v>
      </c>
      <c r="AM176" s="65"/>
      <c r="AN176" s="65"/>
      <c r="AO176" s="65"/>
    </row>
    <row r="177" spans="1:41" x14ac:dyDescent="0.25">
      <c r="A177">
        <v>853</v>
      </c>
      <c r="B177" s="54" t="s">
        <v>426</v>
      </c>
      <c r="C177" s="54">
        <v>2023</v>
      </c>
      <c r="D177" s="27">
        <v>7427.53</v>
      </c>
      <c r="E177" s="43">
        <v>875.4</v>
      </c>
      <c r="F177" s="35">
        <v>427.7</v>
      </c>
      <c r="G177" s="41">
        <v>1961.6</v>
      </c>
      <c r="H177" s="36">
        <v>124.08</v>
      </c>
      <c r="I177" s="39">
        <v>151.91999999999999</v>
      </c>
      <c r="J177" s="45">
        <v>182.64</v>
      </c>
      <c r="K177" s="36">
        <v>139.76</v>
      </c>
      <c r="L177" s="36">
        <v>58.4</v>
      </c>
      <c r="M177" s="46">
        <v>146.16</v>
      </c>
      <c r="N177" s="36">
        <v>102.5</v>
      </c>
      <c r="O177" s="47">
        <v>57.61</v>
      </c>
      <c r="P177" s="33">
        <v>832.5</v>
      </c>
      <c r="Q177" s="47">
        <v>29.27</v>
      </c>
      <c r="R177" s="33">
        <v>111.44</v>
      </c>
      <c r="S177" s="47">
        <v>60.35</v>
      </c>
      <c r="T177" s="33">
        <v>10.92</v>
      </c>
      <c r="U177" s="33">
        <v>137.19999999999999</v>
      </c>
      <c r="V177" s="33">
        <v>50.45</v>
      </c>
      <c r="W177" s="33">
        <v>15.42</v>
      </c>
      <c r="X177" s="56">
        <v>21.72</v>
      </c>
      <c r="Y177" s="38">
        <v>21.72</v>
      </c>
      <c r="Z177" s="36">
        <v>11.67</v>
      </c>
      <c r="AA177" s="41">
        <v>34.89</v>
      </c>
      <c r="AB177" s="45">
        <v>83.62</v>
      </c>
      <c r="AC177" s="39">
        <v>571.79999999999995</v>
      </c>
      <c r="AD177" s="36">
        <v>216.2</v>
      </c>
      <c r="AE177" s="36">
        <v>14.66</v>
      </c>
      <c r="AF177" s="41">
        <v>28.02</v>
      </c>
      <c r="AG177" s="39">
        <v>161.30000000000001</v>
      </c>
      <c r="AI177" s="60" t="s">
        <v>426</v>
      </c>
      <c r="AJ177" s="58">
        <f t="shared" si="6"/>
        <v>295.00666666666666</v>
      </c>
      <c r="AK177" s="57">
        <f t="shared" si="7"/>
        <v>506.1275</v>
      </c>
      <c r="AL177" s="47">
        <f t="shared" si="8"/>
        <v>161.86333333333334</v>
      </c>
      <c r="AM177" s="65"/>
      <c r="AN177" s="65"/>
      <c r="AO177" s="65"/>
    </row>
    <row r="178" spans="1:41" x14ac:dyDescent="0.25">
      <c r="A178">
        <v>852</v>
      </c>
      <c r="B178" s="54" t="s">
        <v>427</v>
      </c>
      <c r="C178" s="54">
        <v>2023</v>
      </c>
      <c r="D178" s="27">
        <v>7504.26</v>
      </c>
      <c r="E178" s="43">
        <v>889.4</v>
      </c>
      <c r="F178" s="35">
        <v>432.4</v>
      </c>
      <c r="G178" s="41">
        <v>1992.6</v>
      </c>
      <c r="H178" s="36">
        <v>125.9</v>
      </c>
      <c r="I178" s="39">
        <v>155.91999999999999</v>
      </c>
      <c r="J178" s="45">
        <v>184.84</v>
      </c>
      <c r="K178" s="36">
        <v>142.06</v>
      </c>
      <c r="L178" s="36">
        <v>57.65</v>
      </c>
      <c r="M178" s="46">
        <v>148.44</v>
      </c>
      <c r="N178" s="36">
        <v>104.62</v>
      </c>
      <c r="O178" s="47">
        <v>57.73</v>
      </c>
      <c r="P178" s="33">
        <v>854</v>
      </c>
      <c r="Q178" s="47">
        <v>29.29</v>
      </c>
      <c r="R178" s="33">
        <v>108.7</v>
      </c>
      <c r="S178" s="47">
        <v>60.44</v>
      </c>
      <c r="T178" s="33">
        <v>10.81</v>
      </c>
      <c r="U178" s="33">
        <v>140.5</v>
      </c>
      <c r="V178" s="33">
        <v>50.68</v>
      </c>
      <c r="W178" s="33">
        <v>15.43</v>
      </c>
      <c r="X178" s="56">
        <v>21.59</v>
      </c>
      <c r="Y178" s="38">
        <v>21.59</v>
      </c>
      <c r="Z178" s="36">
        <v>11.44</v>
      </c>
      <c r="AA178" s="41">
        <v>37.44</v>
      </c>
      <c r="AB178" s="45">
        <v>85.38</v>
      </c>
      <c r="AC178" s="39">
        <v>585.20000000000005</v>
      </c>
      <c r="AD178" s="36">
        <v>217.4</v>
      </c>
      <c r="AE178" s="36">
        <v>14.76</v>
      </c>
      <c r="AF178" s="41">
        <v>27.91</v>
      </c>
      <c r="AG178" s="39">
        <v>160.9</v>
      </c>
      <c r="AI178" s="60" t="s">
        <v>427</v>
      </c>
      <c r="AJ178" s="58">
        <f t="shared" si="6"/>
        <v>300.67333333333335</v>
      </c>
      <c r="AK178" s="57">
        <f t="shared" si="7"/>
        <v>514.48749999999995</v>
      </c>
      <c r="AL178" s="47">
        <f t="shared" si="8"/>
        <v>164.12333333333333</v>
      </c>
      <c r="AM178" s="65"/>
      <c r="AN178" s="65"/>
      <c r="AO178" s="65"/>
    </row>
    <row r="179" spans="1:41" x14ac:dyDescent="0.25">
      <c r="A179">
        <v>851</v>
      </c>
      <c r="B179" s="54" t="s">
        <v>428</v>
      </c>
      <c r="C179" s="54">
        <v>2023</v>
      </c>
      <c r="D179" s="27">
        <v>7545.6</v>
      </c>
      <c r="E179" s="43">
        <v>902</v>
      </c>
      <c r="F179" s="35">
        <v>437.2</v>
      </c>
      <c r="G179" s="41">
        <v>2014</v>
      </c>
      <c r="H179" s="36">
        <v>128.24</v>
      </c>
      <c r="I179" s="39">
        <v>153.24</v>
      </c>
      <c r="J179" s="45">
        <v>184.78</v>
      </c>
      <c r="K179" s="36">
        <v>142.41999999999999</v>
      </c>
      <c r="L179" s="36">
        <v>58.21</v>
      </c>
      <c r="M179" s="46">
        <v>148.44</v>
      </c>
      <c r="N179" s="36">
        <v>102.82</v>
      </c>
      <c r="O179" s="47">
        <v>59.14</v>
      </c>
      <c r="P179" s="33">
        <v>865.5</v>
      </c>
      <c r="Q179" s="47">
        <v>29.32</v>
      </c>
      <c r="R179" s="33">
        <v>111.08</v>
      </c>
      <c r="S179" s="47">
        <v>60.11</v>
      </c>
      <c r="T179" s="33">
        <v>10.98</v>
      </c>
      <c r="U179" s="33">
        <v>141.15</v>
      </c>
      <c r="V179" s="33">
        <v>51.18</v>
      </c>
      <c r="W179" s="33">
        <v>15.32</v>
      </c>
      <c r="X179" s="56">
        <v>22.32</v>
      </c>
      <c r="Y179" s="38">
        <v>22.32</v>
      </c>
      <c r="Z179" s="36">
        <v>11.39</v>
      </c>
      <c r="AA179" s="41">
        <v>37.53</v>
      </c>
      <c r="AB179" s="45">
        <v>84.24</v>
      </c>
      <c r="AC179" s="39">
        <v>584.79999999999995</v>
      </c>
      <c r="AD179" s="36">
        <v>216.6</v>
      </c>
      <c r="AE179" s="36">
        <v>14.94</v>
      </c>
      <c r="AF179" s="41">
        <v>28.35</v>
      </c>
      <c r="AG179" s="39">
        <v>161.4</v>
      </c>
      <c r="AI179" s="60" t="s">
        <v>428</v>
      </c>
      <c r="AJ179" s="58">
        <f t="shared" si="6"/>
        <v>299.81333333333333</v>
      </c>
      <c r="AK179" s="57">
        <f t="shared" si="7"/>
        <v>519.97</v>
      </c>
      <c r="AL179" s="47">
        <f t="shared" si="8"/>
        <v>165.59444444444443</v>
      </c>
      <c r="AM179" s="65"/>
      <c r="AN179" s="65"/>
      <c r="AO179" s="65"/>
    </row>
    <row r="180" spans="1:41" x14ac:dyDescent="0.25">
      <c r="A180">
        <v>850</v>
      </c>
      <c r="B180" s="54" t="s">
        <v>429</v>
      </c>
      <c r="C180" s="54">
        <v>2023</v>
      </c>
      <c r="D180" s="27">
        <v>7518.32</v>
      </c>
      <c r="E180" s="43">
        <v>901.1</v>
      </c>
      <c r="F180" s="35">
        <v>442.6</v>
      </c>
      <c r="G180" s="41">
        <v>2003.5</v>
      </c>
      <c r="H180" s="36">
        <v>127.32</v>
      </c>
      <c r="I180" s="39">
        <v>152.6</v>
      </c>
      <c r="J180" s="45">
        <v>186.52</v>
      </c>
      <c r="K180" s="36">
        <v>142.46</v>
      </c>
      <c r="L180" s="36">
        <v>57.7</v>
      </c>
      <c r="M180" s="46">
        <v>148.09</v>
      </c>
      <c r="N180" s="36">
        <v>102.88</v>
      </c>
      <c r="O180" s="47">
        <v>58.66</v>
      </c>
      <c r="P180" s="33">
        <v>865</v>
      </c>
      <c r="Q180" s="47">
        <v>29.27</v>
      </c>
      <c r="R180" s="33">
        <v>110.26</v>
      </c>
      <c r="S180" s="47">
        <v>59.86</v>
      </c>
      <c r="T180" s="33">
        <v>10.89</v>
      </c>
      <c r="U180" s="33">
        <v>142.05000000000001</v>
      </c>
      <c r="V180" s="33">
        <v>51.3</v>
      </c>
      <c r="W180" s="33">
        <v>15.47</v>
      </c>
      <c r="X180" s="56">
        <v>22.24</v>
      </c>
      <c r="Y180" s="38">
        <v>22.24</v>
      </c>
      <c r="Z180" s="36">
        <v>11.54</v>
      </c>
      <c r="AA180" s="41">
        <v>37.53</v>
      </c>
      <c r="AB180" s="45">
        <v>84.12</v>
      </c>
      <c r="AC180" s="39">
        <v>578</v>
      </c>
      <c r="AD180" s="36">
        <v>214.6</v>
      </c>
      <c r="AE180" s="36">
        <v>15.95</v>
      </c>
      <c r="AF180" s="41">
        <v>28.38</v>
      </c>
      <c r="AG180" s="39">
        <v>161.85</v>
      </c>
      <c r="AI180" s="60" t="s">
        <v>429</v>
      </c>
      <c r="AJ180" s="58">
        <f t="shared" si="6"/>
        <v>297.48333333333335</v>
      </c>
      <c r="AK180" s="57">
        <f t="shared" si="7"/>
        <v>517.35249999999996</v>
      </c>
      <c r="AL180" s="47">
        <f t="shared" si="8"/>
        <v>165.54000000000002</v>
      </c>
      <c r="AM180" s="65"/>
      <c r="AN180" s="65"/>
      <c r="AO180" s="65"/>
    </row>
    <row r="181" spans="1:41" x14ac:dyDescent="0.25">
      <c r="A181">
        <v>849</v>
      </c>
      <c r="B181" s="54" t="s">
        <v>430</v>
      </c>
      <c r="C181" s="54">
        <v>2023</v>
      </c>
      <c r="D181" s="27">
        <v>7506.92</v>
      </c>
      <c r="E181" s="43">
        <v>896.5</v>
      </c>
      <c r="F181" s="35">
        <v>429.55</v>
      </c>
      <c r="G181" s="41">
        <v>1996.2</v>
      </c>
      <c r="H181" s="36">
        <v>129.28</v>
      </c>
      <c r="I181" s="39">
        <v>152.69999999999999</v>
      </c>
      <c r="J181" s="45">
        <v>175.52</v>
      </c>
      <c r="K181" s="36">
        <v>142.78</v>
      </c>
      <c r="L181" s="36">
        <v>57.58</v>
      </c>
      <c r="M181" s="46">
        <v>147.55000000000001</v>
      </c>
      <c r="N181" s="36">
        <v>101.5</v>
      </c>
      <c r="O181" s="47">
        <v>58.85</v>
      </c>
      <c r="P181" s="33">
        <v>862.5</v>
      </c>
      <c r="Q181" s="47">
        <v>29.28</v>
      </c>
      <c r="R181" s="33">
        <v>110.3</v>
      </c>
      <c r="S181" s="47">
        <v>59.8</v>
      </c>
      <c r="T181" s="33">
        <v>10.98</v>
      </c>
      <c r="U181" s="33">
        <v>142.6</v>
      </c>
      <c r="V181" s="33">
        <v>51.35</v>
      </c>
      <c r="W181" s="33">
        <v>15.42</v>
      </c>
      <c r="X181" s="56">
        <v>22.33</v>
      </c>
      <c r="Y181" s="38">
        <v>22.33</v>
      </c>
      <c r="Z181" s="36">
        <v>11.49</v>
      </c>
      <c r="AA181" s="41">
        <v>37.270000000000003</v>
      </c>
      <c r="AB181" s="45">
        <v>84.14</v>
      </c>
      <c r="AC181" s="39">
        <v>576.1</v>
      </c>
      <c r="AD181" s="36">
        <v>211.5</v>
      </c>
      <c r="AE181" s="36">
        <v>16.05</v>
      </c>
      <c r="AF181" s="41">
        <v>28.35</v>
      </c>
      <c r="AG181" s="39">
        <v>160.4</v>
      </c>
      <c r="AI181" s="60" t="s">
        <v>430</v>
      </c>
      <c r="AJ181" s="58">
        <f t="shared" si="6"/>
        <v>296.39999999999998</v>
      </c>
      <c r="AK181" s="57">
        <f t="shared" si="7"/>
        <v>515.45500000000004</v>
      </c>
      <c r="AL181" s="47">
        <f t="shared" si="8"/>
        <v>163.77444444444444</v>
      </c>
      <c r="AM181" s="65"/>
      <c r="AN181" s="65"/>
      <c r="AO181" s="65"/>
    </row>
    <row r="182" spans="1:41" x14ac:dyDescent="0.25">
      <c r="A182">
        <v>848</v>
      </c>
      <c r="B182" s="54" t="s">
        <v>431</v>
      </c>
      <c r="C182" s="54">
        <v>2023</v>
      </c>
      <c r="D182" s="27">
        <v>7513.77</v>
      </c>
      <c r="E182" s="43">
        <v>885</v>
      </c>
      <c r="F182" s="35">
        <v>422.3</v>
      </c>
      <c r="G182" s="41">
        <v>1964.2</v>
      </c>
      <c r="H182" s="36">
        <v>128.52000000000001</v>
      </c>
      <c r="I182" s="39">
        <v>152.62</v>
      </c>
      <c r="J182" s="45">
        <v>175.62</v>
      </c>
      <c r="K182" s="36">
        <v>142.36000000000001</v>
      </c>
      <c r="L182" s="36">
        <v>58.07</v>
      </c>
      <c r="M182" s="46">
        <v>146.97999999999999</v>
      </c>
      <c r="N182" s="36">
        <v>101.96</v>
      </c>
      <c r="O182" s="47">
        <v>59.6</v>
      </c>
      <c r="P182" s="33">
        <v>850.5</v>
      </c>
      <c r="Q182" s="47">
        <v>29.28</v>
      </c>
      <c r="R182" s="33">
        <v>110.82</v>
      </c>
      <c r="S182" s="47">
        <v>59.46</v>
      </c>
      <c r="T182" s="33">
        <v>11.02</v>
      </c>
      <c r="U182" s="33">
        <v>141.75</v>
      </c>
      <c r="V182" s="33">
        <v>51.86</v>
      </c>
      <c r="W182" s="33">
        <v>15.44</v>
      </c>
      <c r="X182" s="56">
        <v>22.61</v>
      </c>
      <c r="Y182" s="38">
        <v>22.61</v>
      </c>
      <c r="Z182" s="36">
        <v>11.46</v>
      </c>
      <c r="AA182" s="41">
        <v>37.479999999999997</v>
      </c>
      <c r="AB182" s="45">
        <v>84.36</v>
      </c>
      <c r="AC182" s="39">
        <v>572</v>
      </c>
      <c r="AD182" s="36">
        <v>210</v>
      </c>
      <c r="AE182" s="36">
        <v>16.95</v>
      </c>
      <c r="AF182" s="41">
        <v>29.63</v>
      </c>
      <c r="AG182" s="39">
        <v>163.9</v>
      </c>
      <c r="AI182" s="60" t="s">
        <v>431</v>
      </c>
      <c r="AJ182" s="58">
        <f t="shared" si="6"/>
        <v>296.17333333333335</v>
      </c>
      <c r="AK182" s="57">
        <f t="shared" si="7"/>
        <v>507.82750000000004</v>
      </c>
      <c r="AL182" s="47">
        <f t="shared" si="8"/>
        <v>162.54555555555555</v>
      </c>
      <c r="AM182" s="65"/>
      <c r="AN182" s="65"/>
      <c r="AO182" s="65"/>
    </row>
    <row r="183" spans="1:41" x14ac:dyDescent="0.25">
      <c r="A183">
        <v>847</v>
      </c>
      <c r="B183" s="54" t="s">
        <v>432</v>
      </c>
      <c r="C183" s="54">
        <v>2023</v>
      </c>
      <c r="D183" s="27">
        <v>7509</v>
      </c>
      <c r="E183" s="43">
        <v>877.5</v>
      </c>
      <c r="F183" s="35">
        <v>424.3</v>
      </c>
      <c r="G183" s="41">
        <v>1972</v>
      </c>
      <c r="H183" s="36">
        <v>128.32</v>
      </c>
      <c r="I183" s="39">
        <v>152.1</v>
      </c>
      <c r="J183" s="45">
        <v>173.06</v>
      </c>
      <c r="K183" s="36">
        <v>141.69999999999999</v>
      </c>
      <c r="L183" s="36">
        <v>58.65</v>
      </c>
      <c r="M183" s="46">
        <v>146.22</v>
      </c>
      <c r="N183" s="36">
        <v>101.38</v>
      </c>
      <c r="O183" s="47">
        <v>59.41</v>
      </c>
      <c r="P183" s="33">
        <v>851.5</v>
      </c>
      <c r="Q183" s="47">
        <v>28.84</v>
      </c>
      <c r="R183" s="33">
        <v>109.46</v>
      </c>
      <c r="S183" s="47">
        <v>59.09</v>
      </c>
      <c r="T183" s="33">
        <v>10.88</v>
      </c>
      <c r="U183" s="33">
        <v>141.4</v>
      </c>
      <c r="V183" s="33">
        <v>51.69</v>
      </c>
      <c r="W183" s="33">
        <v>15.29</v>
      </c>
      <c r="X183" s="56">
        <v>22.4</v>
      </c>
      <c r="Y183" s="38">
        <v>22.4</v>
      </c>
      <c r="Z183" s="36">
        <v>11.45</v>
      </c>
      <c r="AA183" s="41">
        <v>37.869999999999997</v>
      </c>
      <c r="AB183" s="45">
        <v>83.76</v>
      </c>
      <c r="AC183" s="39">
        <v>571.70000000000005</v>
      </c>
      <c r="AD183" s="36">
        <v>208.7</v>
      </c>
      <c r="AE183" s="36">
        <v>17.03</v>
      </c>
      <c r="AF183" s="41">
        <v>29.77</v>
      </c>
      <c r="AG183" s="39">
        <v>166.3</v>
      </c>
      <c r="AI183" s="60" t="s">
        <v>432</v>
      </c>
      <c r="AJ183" s="58">
        <f t="shared" si="6"/>
        <v>296.70000000000005</v>
      </c>
      <c r="AK183" s="57">
        <f t="shared" si="7"/>
        <v>509.90999999999997</v>
      </c>
      <c r="AL183" s="47">
        <f t="shared" si="8"/>
        <v>161.14222222222222</v>
      </c>
      <c r="AM183" s="65"/>
      <c r="AN183" s="65"/>
      <c r="AO183" s="65"/>
    </row>
    <row r="184" spans="1:41" x14ac:dyDescent="0.25">
      <c r="A184">
        <v>846</v>
      </c>
      <c r="B184" s="54" t="s">
        <v>433</v>
      </c>
      <c r="C184" s="54">
        <v>2023</v>
      </c>
      <c r="D184" s="27">
        <v>7498.07</v>
      </c>
      <c r="E184" s="43">
        <v>873.6</v>
      </c>
      <c r="F184" s="35">
        <v>423.15</v>
      </c>
      <c r="G184" s="41">
        <v>1937.8</v>
      </c>
      <c r="H184" s="36">
        <v>128.08000000000001</v>
      </c>
      <c r="I184" s="39">
        <v>151.38</v>
      </c>
      <c r="J184" s="45">
        <v>171.9</v>
      </c>
      <c r="K184" s="36">
        <v>139.9</v>
      </c>
      <c r="L184" s="36">
        <v>58.73</v>
      </c>
      <c r="M184" s="46">
        <v>145.47</v>
      </c>
      <c r="N184" s="36">
        <v>102.48</v>
      </c>
      <c r="O184" s="47">
        <v>58.19</v>
      </c>
      <c r="P184" s="33">
        <v>846</v>
      </c>
      <c r="Q184" s="47">
        <v>28.34</v>
      </c>
      <c r="R184" s="33">
        <v>108.7</v>
      </c>
      <c r="S184" s="47">
        <v>59.5</v>
      </c>
      <c r="T184" s="33">
        <v>10.82</v>
      </c>
      <c r="U184" s="33">
        <v>141.44999999999999</v>
      </c>
      <c r="V184" s="33">
        <v>51.36</v>
      </c>
      <c r="W184" s="33">
        <v>15.21</v>
      </c>
      <c r="X184" s="56">
        <v>21.94</v>
      </c>
      <c r="Y184" s="38">
        <v>21.94</v>
      </c>
      <c r="Z184" s="36">
        <v>11.38</v>
      </c>
      <c r="AA184" s="41">
        <v>37.71</v>
      </c>
      <c r="AB184" s="45">
        <v>82.96</v>
      </c>
      <c r="AC184" s="39">
        <v>567.9</v>
      </c>
      <c r="AD184" s="36">
        <v>211.5</v>
      </c>
      <c r="AE184" s="36">
        <v>16.98</v>
      </c>
      <c r="AF184" s="41">
        <v>29.66</v>
      </c>
      <c r="AG184" s="39">
        <v>162.94999999999999</v>
      </c>
      <c r="AI184" s="60" t="s">
        <v>433</v>
      </c>
      <c r="AJ184" s="58">
        <f t="shared" si="6"/>
        <v>294.07666666666665</v>
      </c>
      <c r="AK184" s="57">
        <f t="shared" si="7"/>
        <v>501.29250000000002</v>
      </c>
      <c r="AL184" s="47">
        <f t="shared" si="8"/>
        <v>160.21111111111111</v>
      </c>
      <c r="AM184" s="65"/>
      <c r="AN184" s="65"/>
      <c r="AO184" s="65"/>
    </row>
    <row r="185" spans="1:41" x14ac:dyDescent="0.25">
      <c r="A185">
        <v>845</v>
      </c>
      <c r="B185" s="54" t="s">
        <v>434</v>
      </c>
      <c r="C185" s="54">
        <v>2023</v>
      </c>
      <c r="D185" s="27">
        <v>7491.43</v>
      </c>
      <c r="E185" s="43">
        <v>892.8</v>
      </c>
      <c r="F185" s="35">
        <v>420.65</v>
      </c>
      <c r="G185" s="41">
        <v>1975</v>
      </c>
      <c r="H185" s="36">
        <v>126.28</v>
      </c>
      <c r="I185" s="39">
        <v>150.41999999999999</v>
      </c>
      <c r="J185" s="45">
        <v>175.58</v>
      </c>
      <c r="K185" s="36">
        <v>136.9</v>
      </c>
      <c r="L185" s="36">
        <v>58.72</v>
      </c>
      <c r="M185" s="46">
        <v>144.05000000000001</v>
      </c>
      <c r="N185" s="36">
        <v>102.04</v>
      </c>
      <c r="O185" s="47">
        <v>59.39</v>
      </c>
      <c r="P185" s="33">
        <v>866</v>
      </c>
      <c r="Q185" s="47">
        <v>28.72</v>
      </c>
      <c r="R185" s="33">
        <v>108.32</v>
      </c>
      <c r="S185" s="47">
        <v>58.83</v>
      </c>
      <c r="T185" s="33">
        <v>10.96</v>
      </c>
      <c r="U185" s="33">
        <v>140.9</v>
      </c>
      <c r="V185" s="33">
        <v>51.58</v>
      </c>
      <c r="W185" s="33">
        <v>15.08</v>
      </c>
      <c r="X185" s="56">
        <v>22.4</v>
      </c>
      <c r="Y185" s="38">
        <v>22.4</v>
      </c>
      <c r="Z185" s="36">
        <v>11.26</v>
      </c>
      <c r="AA185" s="41">
        <v>37.76</v>
      </c>
      <c r="AB185" s="45">
        <v>82.64</v>
      </c>
      <c r="AC185" s="39">
        <v>576</v>
      </c>
      <c r="AD185" s="36">
        <v>209</v>
      </c>
      <c r="AE185" s="36">
        <v>17.170000000000002</v>
      </c>
      <c r="AF185" s="41">
        <v>29.43</v>
      </c>
      <c r="AG185" s="39">
        <v>168.65</v>
      </c>
      <c r="AI185" s="60" t="s">
        <v>434</v>
      </c>
      <c r="AJ185" s="58">
        <f t="shared" si="6"/>
        <v>298.35666666666663</v>
      </c>
      <c r="AK185" s="57">
        <f t="shared" si="7"/>
        <v>510.54750000000001</v>
      </c>
      <c r="AL185" s="47">
        <f t="shared" si="8"/>
        <v>162.71222222222221</v>
      </c>
      <c r="AM185" s="65"/>
      <c r="AN185" s="65"/>
      <c r="AO185" s="65"/>
    </row>
    <row r="186" spans="1:41" x14ac:dyDescent="0.25">
      <c r="A186">
        <v>844</v>
      </c>
      <c r="B186" s="54" t="s">
        <v>435</v>
      </c>
      <c r="C186" s="54">
        <v>2023</v>
      </c>
      <c r="D186" s="27">
        <v>7450.76</v>
      </c>
      <c r="E186" s="43">
        <v>883.9</v>
      </c>
      <c r="F186" s="35">
        <v>424.1</v>
      </c>
      <c r="G186" s="41">
        <v>1945.4</v>
      </c>
      <c r="H186" s="36">
        <v>125.92</v>
      </c>
      <c r="I186" s="39">
        <v>148.1</v>
      </c>
      <c r="J186" s="45">
        <v>174.7</v>
      </c>
      <c r="K186" s="36">
        <v>138.02000000000001</v>
      </c>
      <c r="L186" s="36">
        <v>58.23</v>
      </c>
      <c r="M186" s="46">
        <v>144.33000000000001</v>
      </c>
      <c r="N186" s="36">
        <v>101.76</v>
      </c>
      <c r="O186" s="47">
        <v>57.54</v>
      </c>
      <c r="P186" s="33">
        <v>853.5</v>
      </c>
      <c r="Q186" s="47">
        <v>29.07</v>
      </c>
      <c r="R186" s="33">
        <v>109.2</v>
      </c>
      <c r="S186" s="47">
        <v>58.92</v>
      </c>
      <c r="T186" s="33">
        <v>10.71</v>
      </c>
      <c r="U186" s="33">
        <v>141</v>
      </c>
      <c r="V186" s="33">
        <v>50.8</v>
      </c>
      <c r="W186" s="33">
        <v>15.21</v>
      </c>
      <c r="X186" s="56">
        <v>21.62</v>
      </c>
      <c r="Y186" s="38">
        <v>21.62</v>
      </c>
      <c r="Z186" s="36">
        <v>11.35</v>
      </c>
      <c r="AA186" s="41">
        <v>37.82</v>
      </c>
      <c r="AB186" s="45">
        <v>81.16</v>
      </c>
      <c r="AC186" s="39">
        <v>568.6</v>
      </c>
      <c r="AD186" s="36">
        <v>208.4</v>
      </c>
      <c r="AE186" s="36">
        <v>16.82</v>
      </c>
      <c r="AF186" s="41">
        <v>29.3</v>
      </c>
      <c r="AG186" s="39">
        <v>168.75</v>
      </c>
      <c r="AI186" s="60" t="s">
        <v>435</v>
      </c>
      <c r="AJ186" s="58">
        <f t="shared" si="6"/>
        <v>295.15000000000003</v>
      </c>
      <c r="AK186" s="57">
        <f t="shared" si="7"/>
        <v>503.13</v>
      </c>
      <c r="AL186" s="47">
        <f t="shared" si="8"/>
        <v>161.24888888888887</v>
      </c>
      <c r="AM186" s="65"/>
      <c r="AN186" s="65"/>
      <c r="AO186" s="65"/>
    </row>
    <row r="187" spans="1:41" x14ac:dyDescent="0.25">
      <c r="A187">
        <v>843</v>
      </c>
      <c r="B187" s="55">
        <v>45264</v>
      </c>
      <c r="C187" s="54">
        <v>2023</v>
      </c>
      <c r="D187" s="27">
        <v>7379.79</v>
      </c>
      <c r="E187" s="43">
        <v>836.6</v>
      </c>
      <c r="F187" s="35">
        <v>412.15</v>
      </c>
      <c r="G187" s="41">
        <v>1887.4</v>
      </c>
      <c r="H187" s="36">
        <v>126.24</v>
      </c>
      <c r="I187" s="39">
        <v>147.68</v>
      </c>
      <c r="J187" s="45">
        <v>170.88</v>
      </c>
      <c r="K187" s="36">
        <v>137.46</v>
      </c>
      <c r="L187" s="36">
        <v>58.46</v>
      </c>
      <c r="M187" s="46">
        <v>144.53</v>
      </c>
      <c r="N187" s="36">
        <v>101.84</v>
      </c>
      <c r="O187" s="47">
        <v>57.07</v>
      </c>
      <c r="P187" s="33">
        <v>808.5</v>
      </c>
      <c r="Q187" s="47">
        <v>29.15</v>
      </c>
      <c r="R187" s="33">
        <v>108.46</v>
      </c>
      <c r="S187" s="47">
        <v>58.94</v>
      </c>
      <c r="T187" s="33">
        <v>10.71</v>
      </c>
      <c r="U187" s="33">
        <v>140.85</v>
      </c>
      <c r="V187" s="33">
        <v>50.6</v>
      </c>
      <c r="W187" s="33">
        <v>15.26</v>
      </c>
      <c r="X187" s="56">
        <v>21.65</v>
      </c>
      <c r="Y187" s="38">
        <v>21.65</v>
      </c>
      <c r="Z187" s="36">
        <v>11.42</v>
      </c>
      <c r="AA187" s="41">
        <v>38.06</v>
      </c>
      <c r="AB187" s="45">
        <v>81.36</v>
      </c>
      <c r="AC187" s="39">
        <v>554.1</v>
      </c>
      <c r="AD187" s="36">
        <v>209.4</v>
      </c>
      <c r="AE187" s="36">
        <v>16.8</v>
      </c>
      <c r="AF187" s="41">
        <v>28.87</v>
      </c>
      <c r="AG187" s="39">
        <v>171</v>
      </c>
      <c r="AI187" s="61">
        <v>45264</v>
      </c>
      <c r="AJ187" s="58">
        <f t="shared" si="6"/>
        <v>290.92666666666668</v>
      </c>
      <c r="AK187" s="57">
        <f t="shared" si="7"/>
        <v>488.58249999999998</v>
      </c>
      <c r="AL187" s="47">
        <f t="shared" si="8"/>
        <v>155.57555555555552</v>
      </c>
      <c r="AM187" s="65"/>
      <c r="AN187" s="65"/>
      <c r="AO187" s="65"/>
    </row>
    <row r="188" spans="1:41" x14ac:dyDescent="0.25">
      <c r="A188">
        <v>842</v>
      </c>
      <c r="B188" s="55">
        <v>45234</v>
      </c>
      <c r="C188" s="54">
        <v>2023</v>
      </c>
      <c r="D188" s="27">
        <v>7370.09</v>
      </c>
      <c r="E188" s="43">
        <v>840.7</v>
      </c>
      <c r="F188" s="35">
        <v>417.15</v>
      </c>
      <c r="G188" s="41">
        <v>1886.2</v>
      </c>
      <c r="H188" s="36">
        <v>126</v>
      </c>
      <c r="I188" s="39">
        <v>146.46</v>
      </c>
      <c r="J188" s="45">
        <v>169.12</v>
      </c>
      <c r="K188" s="36">
        <v>137</v>
      </c>
      <c r="L188" s="36">
        <v>58.45</v>
      </c>
      <c r="M188" s="46">
        <v>144.38</v>
      </c>
      <c r="N188" s="36">
        <v>101.5</v>
      </c>
      <c r="O188" s="47">
        <v>56.92</v>
      </c>
      <c r="P188" s="33">
        <v>814</v>
      </c>
      <c r="Q188" s="47">
        <v>28.94</v>
      </c>
      <c r="R188" s="33">
        <v>108.38</v>
      </c>
      <c r="S188" s="47">
        <v>59.15</v>
      </c>
      <c r="T188" s="33">
        <v>10.66</v>
      </c>
      <c r="U188" s="33">
        <v>140.30000000000001</v>
      </c>
      <c r="V188" s="33">
        <v>50.42</v>
      </c>
      <c r="W188" s="33">
        <v>15.2</v>
      </c>
      <c r="X188" s="56">
        <v>21.56</v>
      </c>
      <c r="Y188" s="38">
        <v>21.56</v>
      </c>
      <c r="Z188" s="36">
        <v>11.43</v>
      </c>
      <c r="AA188" s="41">
        <v>37.61</v>
      </c>
      <c r="AB188" s="45">
        <v>80.42</v>
      </c>
      <c r="AC188" s="39">
        <v>556.9</v>
      </c>
      <c r="AD188" s="36">
        <v>207.9</v>
      </c>
      <c r="AE188" s="36">
        <v>16.77</v>
      </c>
      <c r="AF188" s="41">
        <v>28.57</v>
      </c>
      <c r="AG188" s="39">
        <v>170.1</v>
      </c>
      <c r="AI188" s="61">
        <v>45234</v>
      </c>
      <c r="AJ188" s="58">
        <f t="shared" si="6"/>
        <v>291.15333333333336</v>
      </c>
      <c r="AK188" s="57">
        <f t="shared" si="7"/>
        <v>488.09499999999997</v>
      </c>
      <c r="AL188" s="47">
        <f t="shared" si="8"/>
        <v>155.6877777777778</v>
      </c>
      <c r="AM188" s="65"/>
      <c r="AN188" s="65"/>
      <c r="AO188" s="65"/>
    </row>
    <row r="189" spans="1:41" x14ac:dyDescent="0.25">
      <c r="A189">
        <v>841</v>
      </c>
      <c r="B189" s="55">
        <v>45081</v>
      </c>
      <c r="C189" s="54">
        <v>2023</v>
      </c>
      <c r="D189" s="27">
        <v>7312.61</v>
      </c>
      <c r="E189" s="43">
        <v>829.1</v>
      </c>
      <c r="F189" s="35">
        <v>410.1</v>
      </c>
      <c r="G189" s="41">
        <v>1872</v>
      </c>
      <c r="H189" s="36">
        <v>126.18</v>
      </c>
      <c r="I189" s="39">
        <v>142.63999999999999</v>
      </c>
      <c r="J189" s="45">
        <v>167.58</v>
      </c>
      <c r="K189" s="36">
        <v>136.41999999999999</v>
      </c>
      <c r="L189" s="36">
        <v>57.5</v>
      </c>
      <c r="M189" s="46">
        <v>143.66999999999999</v>
      </c>
      <c r="N189" s="36">
        <v>102.44</v>
      </c>
      <c r="O189" s="47">
        <v>57.23</v>
      </c>
      <c r="P189" s="33">
        <v>798</v>
      </c>
      <c r="Q189" s="47">
        <v>28.7</v>
      </c>
      <c r="R189" s="33">
        <v>107.16</v>
      </c>
      <c r="S189" s="47">
        <v>59.53</v>
      </c>
      <c r="T189" s="33">
        <v>10.61</v>
      </c>
      <c r="U189" s="33">
        <v>140.30000000000001</v>
      </c>
      <c r="V189" s="33">
        <v>49.05</v>
      </c>
      <c r="W189" s="33">
        <v>15.07</v>
      </c>
      <c r="X189" s="56">
        <v>21.39</v>
      </c>
      <c r="Y189" s="38">
        <v>21.39</v>
      </c>
      <c r="Z189" s="36">
        <v>11.46</v>
      </c>
      <c r="AA189" s="41">
        <v>37.5</v>
      </c>
      <c r="AB189" s="45">
        <v>78.62</v>
      </c>
      <c r="AC189" s="39">
        <v>555.4</v>
      </c>
      <c r="AD189" s="36">
        <v>207.3</v>
      </c>
      <c r="AE189" s="36">
        <v>16.239999999999998</v>
      </c>
      <c r="AF189" s="41">
        <v>28.11</v>
      </c>
      <c r="AG189" s="39">
        <v>170.05</v>
      </c>
      <c r="AI189" s="61">
        <v>45081</v>
      </c>
      <c r="AJ189" s="58">
        <f t="shared" si="6"/>
        <v>289.36333333333329</v>
      </c>
      <c r="AK189" s="57">
        <f t="shared" si="7"/>
        <v>484.40249999999997</v>
      </c>
      <c r="AL189" s="47">
        <f t="shared" si="8"/>
        <v>153.98000000000002</v>
      </c>
      <c r="AM189" s="65"/>
      <c r="AN189" s="65"/>
      <c r="AO189" s="65"/>
    </row>
    <row r="190" spans="1:41" x14ac:dyDescent="0.25">
      <c r="A190">
        <v>840</v>
      </c>
      <c r="B190" s="55">
        <v>45050</v>
      </c>
      <c r="C190" s="54">
        <v>2023</v>
      </c>
      <c r="D190" s="27">
        <v>7300.33</v>
      </c>
      <c r="E190" s="43">
        <v>844.6</v>
      </c>
      <c r="F190" s="35">
        <v>423.7</v>
      </c>
      <c r="G190" s="41">
        <v>1909.2</v>
      </c>
      <c r="H190" s="36">
        <v>124.38</v>
      </c>
      <c r="I190" s="39">
        <v>142.86000000000001</v>
      </c>
      <c r="J190" s="45">
        <v>166.9</v>
      </c>
      <c r="K190" s="36">
        <v>134.69999999999999</v>
      </c>
      <c r="L190" s="36">
        <v>57.14</v>
      </c>
      <c r="M190" s="46">
        <v>141.15</v>
      </c>
      <c r="N190" s="36">
        <v>101.4</v>
      </c>
      <c r="O190" s="47">
        <v>55.83</v>
      </c>
      <c r="P190" s="33">
        <v>821</v>
      </c>
      <c r="Q190" s="47">
        <v>28.27</v>
      </c>
      <c r="R190" s="33">
        <v>105.66</v>
      </c>
      <c r="S190" s="47">
        <v>59.49</v>
      </c>
      <c r="T190" s="33">
        <v>10.47</v>
      </c>
      <c r="U190" s="33">
        <v>136.65</v>
      </c>
      <c r="V190" s="33">
        <v>49.38</v>
      </c>
      <c r="W190" s="33">
        <v>14.93</v>
      </c>
      <c r="X190" s="56">
        <v>21.05</v>
      </c>
      <c r="Y190" s="38">
        <v>21.05</v>
      </c>
      <c r="Z190" s="36">
        <v>11.28</v>
      </c>
      <c r="AA190" s="41">
        <v>37.46</v>
      </c>
      <c r="AB190" s="45">
        <v>78.94</v>
      </c>
      <c r="AC190" s="39">
        <v>565.5</v>
      </c>
      <c r="AD190" s="36">
        <v>209.2</v>
      </c>
      <c r="AE190" s="36">
        <v>16.11</v>
      </c>
      <c r="AF190" s="41">
        <v>27.95</v>
      </c>
      <c r="AG190" s="39">
        <v>169.05</v>
      </c>
      <c r="AI190" s="61">
        <v>45050</v>
      </c>
      <c r="AJ190" s="58">
        <f t="shared" si="6"/>
        <v>292.47000000000003</v>
      </c>
      <c r="AK190" s="57">
        <f t="shared" si="7"/>
        <v>493.65250000000003</v>
      </c>
      <c r="AL190" s="47">
        <f t="shared" si="8"/>
        <v>155.13666666666666</v>
      </c>
      <c r="AM190" s="65"/>
      <c r="AN190" s="65"/>
      <c r="AO190" s="65"/>
    </row>
    <row r="191" spans="1:41" x14ac:dyDescent="0.25">
      <c r="A191">
        <v>839</v>
      </c>
      <c r="B191" s="55">
        <v>45020</v>
      </c>
      <c r="C191" s="54">
        <v>2023</v>
      </c>
      <c r="D191" s="27">
        <v>7344.34</v>
      </c>
      <c r="E191" s="43">
        <v>851</v>
      </c>
      <c r="F191" s="35">
        <v>420.35</v>
      </c>
      <c r="G191" s="41">
        <v>1894</v>
      </c>
      <c r="H191" s="36">
        <v>125.44</v>
      </c>
      <c r="I191" s="39">
        <v>148.46</v>
      </c>
      <c r="J191" s="45">
        <v>163.5</v>
      </c>
      <c r="K191" s="36">
        <v>135.68</v>
      </c>
      <c r="L191" s="36">
        <v>56.73</v>
      </c>
      <c r="M191" s="46">
        <v>140.4</v>
      </c>
      <c r="N191" s="36">
        <v>99.6</v>
      </c>
      <c r="O191" s="47">
        <v>56.34</v>
      </c>
      <c r="P191" s="33">
        <v>823.5</v>
      </c>
      <c r="Q191" s="47">
        <v>28.32</v>
      </c>
      <c r="R191" s="33">
        <v>104.56</v>
      </c>
      <c r="S191" s="47">
        <v>58.91</v>
      </c>
      <c r="T191" s="33">
        <v>10.47</v>
      </c>
      <c r="U191" s="33">
        <v>136.6</v>
      </c>
      <c r="V191" s="33">
        <v>51.72</v>
      </c>
      <c r="W191" s="33">
        <v>14.75</v>
      </c>
      <c r="X191" s="56">
        <v>21.16</v>
      </c>
      <c r="Y191" s="38">
        <v>21.16</v>
      </c>
      <c r="Z191" s="36">
        <v>10.99</v>
      </c>
      <c r="AA191" s="41">
        <v>37.409999999999997</v>
      </c>
      <c r="AB191" s="45">
        <v>82.7</v>
      </c>
      <c r="AC191" s="39">
        <v>584.20000000000005</v>
      </c>
      <c r="AD191" s="36">
        <v>207.6</v>
      </c>
      <c r="AE191" s="36">
        <v>16.43</v>
      </c>
      <c r="AF191" s="41">
        <v>28.67</v>
      </c>
      <c r="AG191" s="39">
        <v>169.9</v>
      </c>
      <c r="AI191" s="61">
        <v>45020</v>
      </c>
      <c r="AJ191" s="58">
        <f t="shared" si="6"/>
        <v>300.85333333333335</v>
      </c>
      <c r="AK191" s="57">
        <f t="shared" si="7"/>
        <v>490.02000000000004</v>
      </c>
      <c r="AL191" s="47">
        <f t="shared" si="8"/>
        <v>155.81444444444443</v>
      </c>
      <c r="AM191" s="65"/>
      <c r="AN191" s="65"/>
      <c r="AO191" s="65"/>
    </row>
    <row r="192" spans="1:41" x14ac:dyDescent="0.25">
      <c r="A192">
        <v>838</v>
      </c>
      <c r="B192" s="55">
        <v>44989</v>
      </c>
      <c r="C192" s="54">
        <v>2023</v>
      </c>
      <c r="D192" s="27">
        <v>7332.64</v>
      </c>
      <c r="E192" s="43">
        <v>844.1</v>
      </c>
      <c r="F192" s="35">
        <v>415.45</v>
      </c>
      <c r="G192" s="41">
        <v>1861</v>
      </c>
      <c r="H192" s="36">
        <v>125.2</v>
      </c>
      <c r="I192" s="39">
        <v>151.18</v>
      </c>
      <c r="J192" s="45">
        <v>163.26</v>
      </c>
      <c r="K192" s="36">
        <v>135.47999999999999</v>
      </c>
      <c r="L192" s="36">
        <v>57.56</v>
      </c>
      <c r="M192" s="46">
        <v>139.96</v>
      </c>
      <c r="N192" s="36">
        <v>99.64</v>
      </c>
      <c r="O192" s="47">
        <v>55.8</v>
      </c>
      <c r="P192" s="33">
        <v>817.5</v>
      </c>
      <c r="Q192" s="47">
        <v>28.22</v>
      </c>
      <c r="R192" s="33">
        <v>104.3</v>
      </c>
      <c r="S192" s="47">
        <v>57.94</v>
      </c>
      <c r="T192" s="33">
        <v>10.47</v>
      </c>
      <c r="U192" s="33">
        <v>136.44999999999999</v>
      </c>
      <c r="V192" s="33">
        <v>52.18</v>
      </c>
      <c r="W192" s="33">
        <v>14.67</v>
      </c>
      <c r="X192" s="56">
        <v>21.3</v>
      </c>
      <c r="Y192" s="38">
        <v>21.3</v>
      </c>
      <c r="Z192" s="36">
        <v>11</v>
      </c>
      <c r="AA192" s="41">
        <v>37.380000000000003</v>
      </c>
      <c r="AB192" s="45">
        <v>83.82</v>
      </c>
      <c r="AC192" s="39">
        <v>593.70000000000005</v>
      </c>
      <c r="AD192" s="36">
        <v>208.6</v>
      </c>
      <c r="AE192" s="36">
        <v>16.670000000000002</v>
      </c>
      <c r="AF192" s="41">
        <v>28.23</v>
      </c>
      <c r="AG192" s="39">
        <v>169.05</v>
      </c>
      <c r="AI192" s="61">
        <v>44989</v>
      </c>
      <c r="AJ192" s="58">
        <f t="shared" si="6"/>
        <v>304.64333333333337</v>
      </c>
      <c r="AK192" s="57">
        <f t="shared" si="7"/>
        <v>481.65250000000003</v>
      </c>
      <c r="AL192" s="47">
        <f t="shared" si="8"/>
        <v>154.93333333333334</v>
      </c>
      <c r="AM192" s="65"/>
      <c r="AN192" s="65"/>
      <c r="AO192" s="65"/>
    </row>
    <row r="193" spans="1:41" x14ac:dyDescent="0.25">
      <c r="A193">
        <v>837</v>
      </c>
      <c r="B193" s="54" t="s">
        <v>436</v>
      </c>
      <c r="C193" s="54">
        <v>2023</v>
      </c>
      <c r="D193" s="27">
        <v>7264.82</v>
      </c>
      <c r="E193" s="43">
        <v>844.4</v>
      </c>
      <c r="F193" s="35">
        <v>411.25</v>
      </c>
      <c r="G193" s="41">
        <v>1864</v>
      </c>
      <c r="H193" s="36">
        <v>123.28</v>
      </c>
      <c r="I193" s="39">
        <v>153.68</v>
      </c>
      <c r="J193" s="45">
        <v>166</v>
      </c>
      <c r="K193" s="36">
        <v>136.54</v>
      </c>
      <c r="L193" s="36">
        <v>54.36</v>
      </c>
      <c r="M193" s="46">
        <v>140.18</v>
      </c>
      <c r="N193" s="36">
        <v>100.24</v>
      </c>
      <c r="O193" s="47">
        <v>55.21</v>
      </c>
      <c r="P193" s="33">
        <v>823</v>
      </c>
      <c r="Q193" s="47">
        <v>28.17</v>
      </c>
      <c r="R193" s="33">
        <v>105.72</v>
      </c>
      <c r="S193" s="47">
        <v>57.31</v>
      </c>
      <c r="T193" s="33">
        <v>10.4</v>
      </c>
      <c r="U193" s="33">
        <v>136.35</v>
      </c>
      <c r="V193" s="33">
        <v>52.32</v>
      </c>
      <c r="W193" s="33">
        <v>14.57</v>
      </c>
      <c r="X193" s="56">
        <v>20.79</v>
      </c>
      <c r="Y193" s="38">
        <v>20.79</v>
      </c>
      <c r="Z193" s="36">
        <v>10.95</v>
      </c>
      <c r="AA193" s="41">
        <v>37.880000000000003</v>
      </c>
      <c r="AB193" s="45">
        <v>84.08</v>
      </c>
      <c r="AC193" s="39">
        <v>600</v>
      </c>
      <c r="AD193" s="36">
        <v>208.7</v>
      </c>
      <c r="AE193" s="36">
        <v>16.73</v>
      </c>
      <c r="AF193" s="41">
        <v>28.15</v>
      </c>
      <c r="AG193" s="39">
        <v>170.75</v>
      </c>
      <c r="AI193" s="60" t="s">
        <v>436</v>
      </c>
      <c r="AJ193" s="58">
        <f t="shared" si="6"/>
        <v>308.14333333333337</v>
      </c>
      <c r="AK193" s="57">
        <f t="shared" si="7"/>
        <v>482.50750000000005</v>
      </c>
      <c r="AL193" s="47">
        <f t="shared" si="8"/>
        <v>155.12666666666667</v>
      </c>
      <c r="AM193" s="65"/>
      <c r="AN193" s="65"/>
      <c r="AO193" s="65"/>
    </row>
    <row r="194" spans="1:41" x14ac:dyDescent="0.25">
      <c r="A194">
        <v>836</v>
      </c>
      <c r="B194" s="54" t="s">
        <v>437</v>
      </c>
      <c r="C194" s="54">
        <v>2023</v>
      </c>
      <c r="D194" s="27">
        <v>7222.69</v>
      </c>
      <c r="E194" s="43">
        <v>827</v>
      </c>
      <c r="F194" s="35">
        <v>405.55</v>
      </c>
      <c r="G194" s="41">
        <v>1841</v>
      </c>
      <c r="H194" s="36">
        <v>122.24</v>
      </c>
      <c r="I194" s="39">
        <v>153.1</v>
      </c>
      <c r="J194" s="45">
        <v>163.85</v>
      </c>
      <c r="K194" s="36">
        <v>136.96</v>
      </c>
      <c r="L194" s="36">
        <v>54.41</v>
      </c>
      <c r="M194" s="46">
        <v>138.82</v>
      </c>
      <c r="N194" s="36">
        <v>99.43</v>
      </c>
      <c r="O194" s="47">
        <v>54.53</v>
      </c>
      <c r="P194" s="33">
        <v>805.5</v>
      </c>
      <c r="Q194" s="47">
        <v>28.29</v>
      </c>
      <c r="R194" s="33">
        <v>105.42</v>
      </c>
      <c r="S194" s="47">
        <v>56.59</v>
      </c>
      <c r="T194" s="33">
        <v>10.37</v>
      </c>
      <c r="U194" s="33">
        <v>136.5</v>
      </c>
      <c r="V194" s="33">
        <v>52.16</v>
      </c>
      <c r="W194" s="33">
        <v>14.56</v>
      </c>
      <c r="X194" s="56">
        <v>20.78</v>
      </c>
      <c r="Y194" s="38">
        <v>20.78</v>
      </c>
      <c r="Z194" s="36">
        <v>10.82</v>
      </c>
      <c r="AA194" s="41">
        <v>37.28</v>
      </c>
      <c r="AB194" s="45">
        <v>83.6</v>
      </c>
      <c r="AC194" s="39">
        <v>594.6</v>
      </c>
      <c r="AD194" s="36">
        <v>206.5</v>
      </c>
      <c r="AE194" s="36">
        <v>16.579999999999998</v>
      </c>
      <c r="AF194" s="41">
        <v>28.08</v>
      </c>
      <c r="AG194" s="39">
        <v>170.5</v>
      </c>
      <c r="AI194" s="60" t="s">
        <v>437</v>
      </c>
      <c r="AJ194" s="58">
        <f t="shared" si="6"/>
        <v>306.06666666666666</v>
      </c>
      <c r="AK194" s="57">
        <f t="shared" si="7"/>
        <v>476.59</v>
      </c>
      <c r="AL194" s="47">
        <f t="shared" si="8"/>
        <v>152.60666666666668</v>
      </c>
      <c r="AM194" s="65"/>
      <c r="AN194" s="65"/>
      <c r="AO194" s="65"/>
    </row>
    <row r="195" spans="1:41" x14ac:dyDescent="0.25">
      <c r="A195">
        <v>835</v>
      </c>
      <c r="B195" s="54" t="s">
        <v>438</v>
      </c>
      <c r="C195" s="54">
        <v>2023</v>
      </c>
      <c r="D195" s="27">
        <v>7125.12</v>
      </c>
      <c r="E195" s="43">
        <v>822</v>
      </c>
      <c r="F195" s="35">
        <v>402.9</v>
      </c>
      <c r="G195" s="41">
        <v>1818.5</v>
      </c>
      <c r="H195" s="36">
        <v>120.9</v>
      </c>
      <c r="I195" s="39">
        <v>149.02000000000001</v>
      </c>
      <c r="J195" s="45">
        <v>160.25</v>
      </c>
      <c r="K195" s="36">
        <v>137.46</v>
      </c>
      <c r="L195" s="36">
        <v>53.84</v>
      </c>
      <c r="M195" s="46">
        <v>137.36000000000001</v>
      </c>
      <c r="N195" s="36">
        <v>101</v>
      </c>
      <c r="O195" s="47">
        <v>53.37</v>
      </c>
      <c r="P195" s="33">
        <v>800</v>
      </c>
      <c r="Q195" s="47">
        <v>27.89</v>
      </c>
      <c r="R195" s="33">
        <v>104.4</v>
      </c>
      <c r="S195" s="47">
        <v>57.04</v>
      </c>
      <c r="T195" s="33">
        <v>10.25</v>
      </c>
      <c r="U195" s="33">
        <v>137.35</v>
      </c>
      <c r="V195" s="33">
        <v>51.64</v>
      </c>
      <c r="W195" s="33">
        <v>14.21</v>
      </c>
      <c r="X195" s="56">
        <v>20.13</v>
      </c>
      <c r="Y195" s="38">
        <v>20.13</v>
      </c>
      <c r="Z195" s="36">
        <v>10.8</v>
      </c>
      <c r="AA195" s="41">
        <v>36.130000000000003</v>
      </c>
      <c r="AB195" s="45">
        <v>82.74</v>
      </c>
      <c r="AC195" s="39">
        <v>584.20000000000005</v>
      </c>
      <c r="AD195" s="36">
        <v>206.4</v>
      </c>
      <c r="AE195" s="36">
        <v>16.399999999999999</v>
      </c>
      <c r="AF195" s="41">
        <v>27.59</v>
      </c>
      <c r="AG195" s="39">
        <v>165.65</v>
      </c>
      <c r="AI195" s="60" t="s">
        <v>438</v>
      </c>
      <c r="AJ195" s="58">
        <f t="shared" si="6"/>
        <v>299.62333333333333</v>
      </c>
      <c r="AK195" s="57">
        <f t="shared" si="7"/>
        <v>470.55500000000001</v>
      </c>
      <c r="AL195" s="47">
        <f t="shared" si="8"/>
        <v>151.19777777777779</v>
      </c>
      <c r="AM195" s="65"/>
      <c r="AN195" s="65"/>
      <c r="AO195" s="65"/>
    </row>
    <row r="196" spans="1:41" x14ac:dyDescent="0.25">
      <c r="A196">
        <v>834</v>
      </c>
      <c r="B196" s="54" t="s">
        <v>439</v>
      </c>
      <c r="C196" s="54">
        <v>2023</v>
      </c>
      <c r="D196" s="27">
        <v>7066.27</v>
      </c>
      <c r="E196" s="43">
        <v>814.2</v>
      </c>
      <c r="F196" s="35">
        <v>398.1</v>
      </c>
      <c r="G196" s="41">
        <v>1798.5</v>
      </c>
      <c r="H196" s="36">
        <v>118.72</v>
      </c>
      <c r="I196" s="39">
        <v>146.08000000000001</v>
      </c>
      <c r="J196" s="45">
        <v>158.6</v>
      </c>
      <c r="K196" s="36">
        <v>135.04</v>
      </c>
      <c r="L196" s="36">
        <v>53.51</v>
      </c>
      <c r="M196" s="46">
        <v>136.51</v>
      </c>
      <c r="N196" s="36">
        <v>100</v>
      </c>
      <c r="O196" s="47">
        <v>51.97</v>
      </c>
      <c r="P196" s="33">
        <v>791</v>
      </c>
      <c r="Q196" s="47">
        <v>27.17</v>
      </c>
      <c r="R196" s="33">
        <v>102.72</v>
      </c>
      <c r="S196" s="47">
        <v>56.76</v>
      </c>
      <c r="T196" s="33">
        <v>10.07</v>
      </c>
      <c r="U196" s="33">
        <v>136.75</v>
      </c>
      <c r="V196" s="33">
        <v>50.85</v>
      </c>
      <c r="W196" s="33">
        <v>13.93</v>
      </c>
      <c r="X196" s="56">
        <v>19.75</v>
      </c>
      <c r="Y196" s="38">
        <v>19.75</v>
      </c>
      <c r="Z196" s="36">
        <v>10.85</v>
      </c>
      <c r="AA196" s="41">
        <v>36.04</v>
      </c>
      <c r="AB196" s="45">
        <v>81.64</v>
      </c>
      <c r="AC196" s="39">
        <v>575.4</v>
      </c>
      <c r="AD196" s="36">
        <v>203.8</v>
      </c>
      <c r="AE196" s="36">
        <v>16.239999999999998</v>
      </c>
      <c r="AF196" s="41">
        <v>27.42</v>
      </c>
      <c r="AG196" s="39">
        <v>162.6</v>
      </c>
      <c r="AI196" s="60" t="s">
        <v>439</v>
      </c>
      <c r="AJ196" s="58">
        <f t="shared" ref="AJ196:AJ259" si="9">AVERAGE(I196,AC196,AG196)</f>
        <v>294.69333333333333</v>
      </c>
      <c r="AK196" s="57">
        <f t="shared" ref="AK196:AK259" si="10">AVERAGE(G196,AA196,AF196,)</f>
        <v>465.49</v>
      </c>
      <c r="AL196" s="47">
        <f t="shared" ref="AL196:AL259" si="11">AVERAGE(AB196,X196,S196,Q196,O196,M196,J196,E196,)</f>
        <v>149.62222222222221</v>
      </c>
      <c r="AM196" s="65"/>
      <c r="AN196" s="65"/>
      <c r="AO196" s="65"/>
    </row>
    <row r="197" spans="1:41" x14ac:dyDescent="0.25">
      <c r="A197">
        <v>833</v>
      </c>
      <c r="B197" s="54" t="s">
        <v>440</v>
      </c>
      <c r="C197" s="54">
        <v>2023</v>
      </c>
      <c r="D197" s="27">
        <v>7039.09</v>
      </c>
      <c r="E197" s="43">
        <v>817</v>
      </c>
      <c r="F197" s="35">
        <v>400.65</v>
      </c>
      <c r="G197" s="41">
        <v>1806</v>
      </c>
      <c r="H197" s="36">
        <v>119.08</v>
      </c>
      <c r="I197" s="39">
        <v>144.97999999999999</v>
      </c>
      <c r="J197" s="45">
        <v>162.6</v>
      </c>
      <c r="K197" s="36">
        <v>135.13999999999999</v>
      </c>
      <c r="L197" s="36">
        <v>52.13</v>
      </c>
      <c r="M197" s="46">
        <v>136.24</v>
      </c>
      <c r="N197" s="36">
        <v>98.44</v>
      </c>
      <c r="O197" s="47">
        <v>51.79</v>
      </c>
      <c r="P197" s="33">
        <v>793</v>
      </c>
      <c r="Q197" s="47">
        <v>26.96</v>
      </c>
      <c r="R197" s="33">
        <v>102.18</v>
      </c>
      <c r="S197" s="47">
        <v>56.82</v>
      </c>
      <c r="T197" s="33">
        <v>10.029999999999999</v>
      </c>
      <c r="U197" s="33">
        <v>136.55000000000001</v>
      </c>
      <c r="V197" s="33">
        <v>50.26</v>
      </c>
      <c r="W197" s="33">
        <v>13.84</v>
      </c>
      <c r="X197" s="56">
        <v>19.96</v>
      </c>
      <c r="Y197" s="38">
        <v>19.96</v>
      </c>
      <c r="Z197" s="36">
        <v>10.9</v>
      </c>
      <c r="AA197" s="41">
        <v>37.01</v>
      </c>
      <c r="AB197" s="45">
        <v>81.599999999999994</v>
      </c>
      <c r="AC197" s="39">
        <v>573.29999999999995</v>
      </c>
      <c r="AD197" s="36">
        <v>204.9</v>
      </c>
      <c r="AE197" s="36">
        <v>16.239999999999998</v>
      </c>
      <c r="AF197" s="41">
        <v>27.29</v>
      </c>
      <c r="AG197" s="39">
        <v>164.15</v>
      </c>
      <c r="AI197" s="60" t="s">
        <v>440</v>
      </c>
      <c r="AJ197" s="58">
        <f t="shared" si="9"/>
        <v>294.14333333333332</v>
      </c>
      <c r="AK197" s="57">
        <f t="shared" si="10"/>
        <v>467.57499999999999</v>
      </c>
      <c r="AL197" s="47">
        <f t="shared" si="11"/>
        <v>150.33000000000001</v>
      </c>
      <c r="AM197" s="65"/>
      <c r="AN197" s="65"/>
      <c r="AO197" s="65"/>
    </row>
    <row r="198" spans="1:41" x14ac:dyDescent="0.25">
      <c r="A198">
        <v>832</v>
      </c>
      <c r="B198" s="54" t="s">
        <v>441</v>
      </c>
      <c r="C198" s="54">
        <v>2023</v>
      </c>
      <c r="D198" s="27">
        <v>6953.58</v>
      </c>
      <c r="E198" s="43">
        <v>813.4</v>
      </c>
      <c r="F198" s="35">
        <v>398.05</v>
      </c>
      <c r="G198" s="41">
        <v>1787</v>
      </c>
      <c r="H198" s="36">
        <v>117.4</v>
      </c>
      <c r="I198" s="39">
        <v>142.30000000000001</v>
      </c>
      <c r="J198" s="45">
        <v>162.1</v>
      </c>
      <c r="K198" s="36">
        <v>133.30000000000001</v>
      </c>
      <c r="L198" s="36">
        <v>51.81</v>
      </c>
      <c r="M198" s="46">
        <v>136</v>
      </c>
      <c r="N198" s="36">
        <v>97.1</v>
      </c>
      <c r="O198" s="47">
        <v>50.47</v>
      </c>
      <c r="P198" s="33">
        <v>790.5</v>
      </c>
      <c r="Q198" s="47">
        <v>26.64</v>
      </c>
      <c r="R198" s="33">
        <v>101.36</v>
      </c>
      <c r="S198" s="47">
        <v>56.27</v>
      </c>
      <c r="T198" s="33">
        <v>9.94</v>
      </c>
      <c r="U198" s="33">
        <v>135.1</v>
      </c>
      <c r="V198" s="33">
        <v>49.3</v>
      </c>
      <c r="W198" s="33">
        <v>13.57</v>
      </c>
      <c r="X198" s="56">
        <v>19.899999999999999</v>
      </c>
      <c r="Y198" s="38">
        <v>19.899999999999999</v>
      </c>
      <c r="Z198" s="36">
        <v>10.68</v>
      </c>
      <c r="AA198" s="41">
        <v>37.200000000000003</v>
      </c>
      <c r="AB198" s="45">
        <v>80.62</v>
      </c>
      <c r="AC198" s="39">
        <v>580.5</v>
      </c>
      <c r="AD198" s="36">
        <v>207.7</v>
      </c>
      <c r="AE198" s="36">
        <v>15.92</v>
      </c>
      <c r="AF198" s="41">
        <v>26.96</v>
      </c>
      <c r="AG198" s="39">
        <v>165.7</v>
      </c>
      <c r="AI198" s="60" t="s">
        <v>441</v>
      </c>
      <c r="AJ198" s="58">
        <f t="shared" si="9"/>
        <v>296.16666666666669</v>
      </c>
      <c r="AK198" s="57">
        <f t="shared" si="10"/>
        <v>462.79</v>
      </c>
      <c r="AL198" s="47">
        <f t="shared" si="11"/>
        <v>149.48888888888891</v>
      </c>
      <c r="AM198" s="65"/>
      <c r="AN198" s="65"/>
      <c r="AO198" s="65"/>
    </row>
    <row r="199" spans="1:41" x14ac:dyDescent="0.25">
      <c r="A199">
        <v>831</v>
      </c>
      <c r="B199" s="54" t="s">
        <v>442</v>
      </c>
      <c r="C199" s="54">
        <v>2023</v>
      </c>
      <c r="D199" s="27">
        <v>7073.5</v>
      </c>
      <c r="E199" s="43">
        <v>820.8</v>
      </c>
      <c r="F199" s="35">
        <v>397.5</v>
      </c>
      <c r="G199" s="41">
        <v>1801</v>
      </c>
      <c r="H199" s="36">
        <v>119.94</v>
      </c>
      <c r="I199" s="39">
        <v>149.88</v>
      </c>
      <c r="J199" s="45">
        <v>162.80000000000001</v>
      </c>
      <c r="K199" s="36">
        <v>134.69999999999999</v>
      </c>
      <c r="L199" s="36">
        <v>53.43</v>
      </c>
      <c r="M199" s="46">
        <v>137.58000000000001</v>
      </c>
      <c r="N199" s="36">
        <v>95.84</v>
      </c>
      <c r="O199" s="47">
        <v>53.28</v>
      </c>
      <c r="P199" s="33">
        <v>796</v>
      </c>
      <c r="Q199" s="47">
        <v>27.23</v>
      </c>
      <c r="R199" s="33">
        <v>104.1</v>
      </c>
      <c r="S199" s="47">
        <v>56.11</v>
      </c>
      <c r="T199" s="33">
        <v>10.15</v>
      </c>
      <c r="U199" s="33">
        <v>136.35</v>
      </c>
      <c r="V199" s="33">
        <v>52.06</v>
      </c>
      <c r="W199" s="33">
        <v>13.9</v>
      </c>
      <c r="X199" s="56">
        <v>21.2</v>
      </c>
      <c r="Y199" s="38">
        <v>21.2</v>
      </c>
      <c r="Z199" s="36">
        <v>10.83</v>
      </c>
      <c r="AA199" s="41">
        <v>37.74</v>
      </c>
      <c r="AB199" s="45">
        <v>84.22</v>
      </c>
      <c r="AC199" s="39">
        <v>578.1</v>
      </c>
      <c r="AD199" s="36">
        <v>206.4</v>
      </c>
      <c r="AE199" s="36">
        <v>16.190000000000001</v>
      </c>
      <c r="AF199" s="41">
        <v>27.63</v>
      </c>
      <c r="AG199" s="39">
        <v>168.35</v>
      </c>
      <c r="AI199" s="60" t="s">
        <v>442</v>
      </c>
      <c r="AJ199" s="58">
        <f t="shared" si="9"/>
        <v>298.7766666666667</v>
      </c>
      <c r="AK199" s="57">
        <f t="shared" si="10"/>
        <v>466.59250000000003</v>
      </c>
      <c r="AL199" s="47">
        <f t="shared" si="11"/>
        <v>151.4688888888889</v>
      </c>
      <c r="AM199" s="65"/>
      <c r="AN199" s="65"/>
      <c r="AO199" s="65"/>
    </row>
    <row r="200" spans="1:41" x14ac:dyDescent="0.25">
      <c r="A200">
        <v>830</v>
      </c>
      <c r="B200" s="54" t="s">
        <v>443</v>
      </c>
      <c r="C200" s="54">
        <v>2023</v>
      </c>
      <c r="D200" s="27">
        <v>7080.18</v>
      </c>
      <c r="E200" s="43">
        <v>814.9</v>
      </c>
      <c r="F200" s="35">
        <v>393.8</v>
      </c>
      <c r="G200" s="41">
        <v>1774</v>
      </c>
      <c r="H200" s="36">
        <v>121</v>
      </c>
      <c r="I200" s="39">
        <v>149.38</v>
      </c>
      <c r="J200" s="45">
        <v>163.30000000000001</v>
      </c>
      <c r="K200" s="36">
        <v>134.84</v>
      </c>
      <c r="L200" s="36">
        <v>54.43</v>
      </c>
      <c r="M200" s="46">
        <v>137.44</v>
      </c>
      <c r="N200" s="36">
        <v>90.86</v>
      </c>
      <c r="O200" s="47">
        <v>54.47</v>
      </c>
      <c r="P200" s="33">
        <v>793</v>
      </c>
      <c r="Q200" s="47">
        <v>27.5</v>
      </c>
      <c r="R200" s="33">
        <v>106.72</v>
      </c>
      <c r="S200" s="47">
        <v>56.21</v>
      </c>
      <c r="T200" s="33">
        <v>10.26</v>
      </c>
      <c r="U200" s="33">
        <v>135.19999999999999</v>
      </c>
      <c r="V200" s="33">
        <v>52.67</v>
      </c>
      <c r="W200" s="33">
        <v>13.88</v>
      </c>
      <c r="X200" s="56">
        <v>21.71</v>
      </c>
      <c r="Y200" s="38">
        <v>21.71</v>
      </c>
      <c r="Z200" s="36">
        <v>10.82</v>
      </c>
      <c r="AA200" s="41">
        <v>37.35</v>
      </c>
      <c r="AB200" s="45">
        <v>85.56</v>
      </c>
      <c r="AC200" s="39">
        <v>572</v>
      </c>
      <c r="AD200" s="36">
        <v>206.5</v>
      </c>
      <c r="AE200" s="36">
        <v>16.190000000000001</v>
      </c>
      <c r="AF200" s="41">
        <v>27.8</v>
      </c>
      <c r="AG200" s="39">
        <v>167.45</v>
      </c>
      <c r="AI200" s="60" t="s">
        <v>443</v>
      </c>
      <c r="AJ200" s="58">
        <f t="shared" si="9"/>
        <v>296.27666666666664</v>
      </c>
      <c r="AK200" s="57">
        <f t="shared" si="10"/>
        <v>459.78749999999997</v>
      </c>
      <c r="AL200" s="47">
        <f t="shared" si="11"/>
        <v>151.23222222222225</v>
      </c>
      <c r="AM200" s="65"/>
      <c r="AN200" s="65"/>
      <c r="AO200" s="65"/>
    </row>
    <row r="201" spans="1:41" x14ac:dyDescent="0.25">
      <c r="A201">
        <v>829</v>
      </c>
      <c r="B201" s="54" t="s">
        <v>444</v>
      </c>
      <c r="C201" s="54">
        <v>2023</v>
      </c>
      <c r="D201" s="27">
        <v>7083.81</v>
      </c>
      <c r="E201" s="43">
        <v>806.7</v>
      </c>
      <c r="F201" s="35">
        <v>385.6</v>
      </c>
      <c r="G201" s="41">
        <v>1754</v>
      </c>
      <c r="H201" s="36">
        <v>121.6</v>
      </c>
      <c r="I201" s="39">
        <v>148.97999999999999</v>
      </c>
      <c r="J201" s="45">
        <v>163</v>
      </c>
      <c r="K201" s="36">
        <v>134.13999999999999</v>
      </c>
      <c r="L201" s="36">
        <v>55.21</v>
      </c>
      <c r="M201" s="46">
        <v>136.38</v>
      </c>
      <c r="N201" s="36">
        <v>90.18</v>
      </c>
      <c r="O201" s="47">
        <v>54.74</v>
      </c>
      <c r="P201" s="33">
        <v>788</v>
      </c>
      <c r="Q201" s="47">
        <v>27.72</v>
      </c>
      <c r="R201" s="33">
        <v>107.04</v>
      </c>
      <c r="S201" s="47">
        <v>55.35</v>
      </c>
      <c r="T201" s="33">
        <v>10.28</v>
      </c>
      <c r="U201" s="33">
        <v>133.9</v>
      </c>
      <c r="V201" s="33">
        <v>52.79</v>
      </c>
      <c r="W201" s="33">
        <v>13.85</v>
      </c>
      <c r="X201" s="56">
        <v>21.93</v>
      </c>
      <c r="Y201" s="38">
        <v>21.93</v>
      </c>
      <c r="Z201" s="36">
        <v>10.82</v>
      </c>
      <c r="AA201" s="41">
        <v>37.5</v>
      </c>
      <c r="AB201" s="45">
        <v>86.26</v>
      </c>
      <c r="AC201" s="39">
        <v>568</v>
      </c>
      <c r="AD201" s="36">
        <v>202.4</v>
      </c>
      <c r="AE201" s="36">
        <v>16.2</v>
      </c>
      <c r="AF201" s="41">
        <v>27.8</v>
      </c>
      <c r="AG201" s="39">
        <v>170.5</v>
      </c>
      <c r="AI201" s="60" t="s">
        <v>444</v>
      </c>
      <c r="AJ201" s="58">
        <f t="shared" si="9"/>
        <v>295.82666666666665</v>
      </c>
      <c r="AK201" s="57">
        <f t="shared" si="10"/>
        <v>454.82499999999999</v>
      </c>
      <c r="AL201" s="47">
        <f t="shared" si="11"/>
        <v>150.23111111111109</v>
      </c>
      <c r="AM201" s="65"/>
      <c r="AN201" s="65"/>
      <c r="AO201" s="65"/>
    </row>
    <row r="202" spans="1:41" x14ac:dyDescent="0.25">
      <c r="A202">
        <v>828</v>
      </c>
      <c r="B202" s="54" t="s">
        <v>445</v>
      </c>
      <c r="C202" s="54">
        <v>2023</v>
      </c>
      <c r="D202" s="27">
        <v>6796.21</v>
      </c>
      <c r="E202" s="43">
        <v>804.5</v>
      </c>
      <c r="F202" s="35">
        <v>386.95</v>
      </c>
      <c r="G202" s="41">
        <v>1760</v>
      </c>
      <c r="H202" s="36">
        <v>118.6</v>
      </c>
      <c r="I202" s="39">
        <v>147.28</v>
      </c>
      <c r="J202" s="45">
        <v>162.35</v>
      </c>
      <c r="K202" s="36">
        <v>130.38</v>
      </c>
      <c r="L202" s="36">
        <v>53.86</v>
      </c>
      <c r="M202" s="46">
        <v>136.80000000000001</v>
      </c>
      <c r="N202" s="36">
        <v>89.46</v>
      </c>
      <c r="O202" s="47">
        <v>52.56</v>
      </c>
      <c r="P202" s="33">
        <v>782.5</v>
      </c>
      <c r="Q202" s="47">
        <v>26.61</v>
      </c>
      <c r="R202" s="33">
        <v>104.76</v>
      </c>
      <c r="S202" s="47">
        <v>54.86</v>
      </c>
      <c r="T202" s="33">
        <v>10.06</v>
      </c>
      <c r="U202" s="33">
        <v>132.25</v>
      </c>
      <c r="V202" s="33">
        <v>51.47</v>
      </c>
      <c r="W202" s="33">
        <v>13.57</v>
      </c>
      <c r="X202" s="56">
        <v>21.03</v>
      </c>
      <c r="Y202" s="38">
        <v>21.03</v>
      </c>
      <c r="Z202" s="36">
        <v>10.69</v>
      </c>
      <c r="AA202" s="41">
        <v>37.72</v>
      </c>
      <c r="AB202" s="45">
        <v>85.06</v>
      </c>
      <c r="AC202" s="39">
        <v>556</v>
      </c>
      <c r="AD202" s="36">
        <v>200.6</v>
      </c>
      <c r="AE202" s="36">
        <v>15.85</v>
      </c>
      <c r="AF202" s="41">
        <v>27.31</v>
      </c>
      <c r="AG202" s="39">
        <v>167.4</v>
      </c>
      <c r="AI202" s="60" t="s">
        <v>445</v>
      </c>
      <c r="AJ202" s="58">
        <f t="shared" si="9"/>
        <v>290.22666666666663</v>
      </c>
      <c r="AK202" s="57">
        <f t="shared" si="10"/>
        <v>456.25749999999999</v>
      </c>
      <c r="AL202" s="47">
        <f t="shared" si="11"/>
        <v>149.30777777777777</v>
      </c>
      <c r="AM202" s="65"/>
      <c r="AN202" s="65"/>
      <c r="AO202" s="65"/>
    </row>
    <row r="203" spans="1:41" x14ac:dyDescent="0.25">
      <c r="A203">
        <v>827</v>
      </c>
      <c r="B203" s="54" t="s">
        <v>446</v>
      </c>
      <c r="C203" s="54">
        <v>2023</v>
      </c>
      <c r="D203" s="27">
        <v>6895.73</v>
      </c>
      <c r="E203" s="43">
        <v>787.3</v>
      </c>
      <c r="F203" s="35">
        <v>380.25</v>
      </c>
      <c r="G203" s="41">
        <v>1730</v>
      </c>
      <c r="H203" s="36">
        <v>116.74</v>
      </c>
      <c r="I203" s="39">
        <v>146.08000000000001</v>
      </c>
      <c r="J203" s="45">
        <v>159.75</v>
      </c>
      <c r="K203" s="36">
        <v>128.38</v>
      </c>
      <c r="L203" s="36">
        <v>53.14</v>
      </c>
      <c r="M203" s="46">
        <v>133.84</v>
      </c>
      <c r="N203" s="36">
        <v>89.8</v>
      </c>
      <c r="O203" s="47">
        <v>51.68</v>
      </c>
      <c r="P203" s="33">
        <v>767</v>
      </c>
      <c r="Q203" s="47">
        <v>25.97</v>
      </c>
      <c r="R203" s="33">
        <v>103.46</v>
      </c>
      <c r="S203" s="47">
        <v>54.46</v>
      </c>
      <c r="T203" s="33">
        <v>9.99</v>
      </c>
      <c r="U203" s="33">
        <v>127.5</v>
      </c>
      <c r="V203" s="33">
        <v>51.11</v>
      </c>
      <c r="W203" s="33">
        <v>13.43</v>
      </c>
      <c r="X203" s="56">
        <v>21.2</v>
      </c>
      <c r="Y203" s="38">
        <v>21.2</v>
      </c>
      <c r="Z203" s="36">
        <v>10.57</v>
      </c>
      <c r="AA203" s="41">
        <v>37.619999999999997</v>
      </c>
      <c r="AB203" s="45">
        <v>84.78</v>
      </c>
      <c r="AC203" s="39">
        <v>547.1</v>
      </c>
      <c r="AD203" s="36">
        <v>199.05</v>
      </c>
      <c r="AE203" s="36">
        <v>15.72</v>
      </c>
      <c r="AF203" s="41">
        <v>27.16</v>
      </c>
      <c r="AG203" s="39">
        <v>167.15</v>
      </c>
      <c r="AI203" s="60" t="s">
        <v>446</v>
      </c>
      <c r="AJ203" s="58">
        <f t="shared" si="9"/>
        <v>286.7766666666667</v>
      </c>
      <c r="AK203" s="57">
        <f t="shared" si="10"/>
        <v>448.69499999999999</v>
      </c>
      <c r="AL203" s="47">
        <f t="shared" si="11"/>
        <v>146.55333333333334</v>
      </c>
      <c r="AM203" s="65"/>
      <c r="AN203" s="65"/>
      <c r="AO203" s="65"/>
    </row>
    <row r="204" spans="1:41" x14ac:dyDescent="0.25">
      <c r="A204">
        <v>826</v>
      </c>
      <c r="B204" s="54" t="s">
        <v>447</v>
      </c>
      <c r="C204" s="54">
        <v>2023</v>
      </c>
      <c r="D204" s="27">
        <v>6876.61</v>
      </c>
      <c r="E204" s="43">
        <v>801.7</v>
      </c>
      <c r="F204" s="35">
        <v>383.7</v>
      </c>
      <c r="G204" s="41">
        <v>1765</v>
      </c>
      <c r="H204" s="36">
        <v>119.28</v>
      </c>
      <c r="I204" s="39">
        <v>148.88</v>
      </c>
      <c r="J204" s="45">
        <v>161</v>
      </c>
      <c r="K204" s="36">
        <v>130.91999999999999</v>
      </c>
      <c r="L204" s="36">
        <v>53.31</v>
      </c>
      <c r="M204" s="46">
        <v>136.19999999999999</v>
      </c>
      <c r="N204" s="36">
        <v>90.23</v>
      </c>
      <c r="O204" s="47">
        <v>52.71</v>
      </c>
      <c r="P204" s="33">
        <v>782.5</v>
      </c>
      <c r="Q204" s="47">
        <v>26.85</v>
      </c>
      <c r="R204" s="33">
        <v>104.68</v>
      </c>
      <c r="S204" s="47">
        <v>55.03</v>
      </c>
      <c r="T204" s="33">
        <v>10.220000000000001</v>
      </c>
      <c r="U204" s="33">
        <v>129.15</v>
      </c>
      <c r="V204" s="33">
        <v>52.28</v>
      </c>
      <c r="W204" s="33">
        <v>13.78</v>
      </c>
      <c r="X204" s="56">
        <v>21.24</v>
      </c>
      <c r="Y204" s="38">
        <v>21.24</v>
      </c>
      <c r="Z204" s="36">
        <v>10.72</v>
      </c>
      <c r="AA204" s="41">
        <v>38.090000000000003</v>
      </c>
      <c r="AB204" s="45">
        <v>85.3</v>
      </c>
      <c r="AC204" s="39">
        <v>552.9</v>
      </c>
      <c r="AD204" s="36">
        <v>203.2</v>
      </c>
      <c r="AE204" s="36">
        <v>15.9</v>
      </c>
      <c r="AF204" s="41">
        <v>27.46</v>
      </c>
      <c r="AG204" s="39">
        <v>169.85</v>
      </c>
      <c r="AI204" s="60" t="s">
        <v>447</v>
      </c>
      <c r="AJ204" s="58">
        <f t="shared" si="9"/>
        <v>290.54333333333335</v>
      </c>
      <c r="AK204" s="57">
        <f t="shared" si="10"/>
        <v>457.63749999999999</v>
      </c>
      <c r="AL204" s="47">
        <f t="shared" si="11"/>
        <v>148.89222222222222</v>
      </c>
      <c r="AM204" s="65"/>
      <c r="AN204" s="65"/>
      <c r="AO204" s="65"/>
    </row>
    <row r="205" spans="1:41" x14ac:dyDescent="0.25">
      <c r="A205">
        <v>825</v>
      </c>
      <c r="B205" s="54" t="s">
        <v>448</v>
      </c>
      <c r="C205" s="54">
        <v>2023</v>
      </c>
      <c r="D205" s="27">
        <v>6861.63</v>
      </c>
      <c r="E205" s="43">
        <v>774.7</v>
      </c>
      <c r="F205" s="35">
        <v>371.15</v>
      </c>
      <c r="G205" s="41">
        <v>1686</v>
      </c>
      <c r="H205" s="36">
        <v>116.3</v>
      </c>
      <c r="I205" s="39">
        <v>144.5</v>
      </c>
      <c r="J205" s="45">
        <v>157.44999999999999</v>
      </c>
      <c r="K205" s="36">
        <v>127.14</v>
      </c>
      <c r="L205" s="36">
        <v>53.27</v>
      </c>
      <c r="M205" s="46">
        <v>133.71</v>
      </c>
      <c r="N205" s="36">
        <v>89.77</v>
      </c>
      <c r="O205" s="47">
        <v>52.03</v>
      </c>
      <c r="P205" s="33">
        <v>753.5</v>
      </c>
      <c r="Q205" s="47">
        <v>26.29</v>
      </c>
      <c r="R205" s="33">
        <v>102.4</v>
      </c>
      <c r="S205" s="47">
        <v>54.33</v>
      </c>
      <c r="T205" s="33">
        <v>10.220000000000001</v>
      </c>
      <c r="U205" s="33">
        <v>127.75</v>
      </c>
      <c r="V205" s="33">
        <v>51.27</v>
      </c>
      <c r="W205" s="33">
        <v>13.56</v>
      </c>
      <c r="X205" s="56">
        <v>21.5</v>
      </c>
      <c r="Y205" s="38">
        <v>21.5</v>
      </c>
      <c r="Z205" s="36">
        <v>10.74</v>
      </c>
      <c r="AA205" s="41">
        <v>36.549999999999997</v>
      </c>
      <c r="AB205" s="45">
        <v>83.92</v>
      </c>
      <c r="AC205" s="39">
        <v>539.29999999999995</v>
      </c>
      <c r="AD205" s="36">
        <v>198.55</v>
      </c>
      <c r="AE205" s="36">
        <v>15.78</v>
      </c>
      <c r="AF205" s="41">
        <v>27.1</v>
      </c>
      <c r="AG205" s="39">
        <v>165.75</v>
      </c>
      <c r="AI205" s="60" t="s">
        <v>448</v>
      </c>
      <c r="AJ205" s="58">
        <f t="shared" si="9"/>
        <v>283.18333333333334</v>
      </c>
      <c r="AK205" s="57">
        <f t="shared" si="10"/>
        <v>437.41249999999997</v>
      </c>
      <c r="AL205" s="47">
        <f t="shared" si="11"/>
        <v>144.88111111111112</v>
      </c>
      <c r="AM205" s="65"/>
      <c r="AN205" s="65"/>
      <c r="AO205" s="65"/>
    </row>
    <row r="206" spans="1:41" x14ac:dyDescent="0.25">
      <c r="A206">
        <v>824</v>
      </c>
      <c r="B206" s="54" t="s">
        <v>449</v>
      </c>
      <c r="C206" s="54">
        <v>2023</v>
      </c>
      <c r="D206" s="27">
        <v>6989.96</v>
      </c>
      <c r="E206" s="43">
        <v>800.5</v>
      </c>
      <c r="F206" s="35">
        <v>377.6</v>
      </c>
      <c r="G206" s="41">
        <v>1734.5</v>
      </c>
      <c r="H206" s="36">
        <v>122.18</v>
      </c>
      <c r="I206" s="39">
        <v>152.56</v>
      </c>
      <c r="J206" s="45">
        <v>158.94999999999999</v>
      </c>
      <c r="K206" s="36">
        <v>133.13999999999999</v>
      </c>
      <c r="L206" s="36">
        <v>56.45</v>
      </c>
      <c r="M206" s="46">
        <v>135.82</v>
      </c>
      <c r="N206" s="36">
        <v>88.98</v>
      </c>
      <c r="O206" s="47">
        <v>57.88</v>
      </c>
      <c r="P206" s="33">
        <v>783.5</v>
      </c>
      <c r="Q206" s="47">
        <v>27.72</v>
      </c>
      <c r="R206" s="33">
        <v>107.06</v>
      </c>
      <c r="S206" s="47">
        <v>54.55</v>
      </c>
      <c r="T206" s="33">
        <v>10.78</v>
      </c>
      <c r="U206" s="33">
        <v>132.4</v>
      </c>
      <c r="V206" s="33">
        <v>53.46</v>
      </c>
      <c r="W206" s="33">
        <v>14.07</v>
      </c>
      <c r="X206" s="56">
        <v>24.48</v>
      </c>
      <c r="Y206" s="38">
        <v>24.48</v>
      </c>
      <c r="Z206" s="36">
        <v>10.68</v>
      </c>
      <c r="AA206" s="41">
        <v>36.81</v>
      </c>
      <c r="AB206" s="45">
        <v>86.54</v>
      </c>
      <c r="AC206" s="39">
        <v>565.20000000000005</v>
      </c>
      <c r="AD206" s="36">
        <v>199.8</v>
      </c>
      <c r="AE206" s="36">
        <v>16.399999999999999</v>
      </c>
      <c r="AF206" s="41">
        <v>28.06</v>
      </c>
      <c r="AG206" s="39">
        <v>171.55</v>
      </c>
      <c r="AI206" s="60" t="s">
        <v>449</v>
      </c>
      <c r="AJ206" s="58">
        <f t="shared" si="9"/>
        <v>296.43666666666667</v>
      </c>
      <c r="AK206" s="57">
        <f t="shared" si="10"/>
        <v>449.84249999999997</v>
      </c>
      <c r="AL206" s="47">
        <f t="shared" si="11"/>
        <v>149.60444444444445</v>
      </c>
      <c r="AM206" s="65"/>
      <c r="AN206" s="65"/>
      <c r="AO206" s="65"/>
    </row>
    <row r="207" spans="1:41" x14ac:dyDescent="0.25">
      <c r="A207">
        <v>823</v>
      </c>
      <c r="B207" s="54" t="s">
        <v>450</v>
      </c>
      <c r="C207" s="54">
        <v>2023</v>
      </c>
      <c r="D207" s="27">
        <v>6979.55</v>
      </c>
      <c r="E207" s="43">
        <v>781.7</v>
      </c>
      <c r="F207" s="35">
        <v>373.2</v>
      </c>
      <c r="G207" s="41">
        <v>1691</v>
      </c>
      <c r="H207" s="36">
        <v>118.16</v>
      </c>
      <c r="I207" s="39">
        <v>148.68</v>
      </c>
      <c r="J207" s="45">
        <v>157.6</v>
      </c>
      <c r="K207" s="36">
        <v>128.6</v>
      </c>
      <c r="L207" s="36">
        <v>55.14</v>
      </c>
      <c r="M207" s="46">
        <v>133.18</v>
      </c>
      <c r="N207" s="36">
        <v>88.03</v>
      </c>
      <c r="O207" s="47">
        <v>56.15</v>
      </c>
      <c r="P207" s="33">
        <v>774.5</v>
      </c>
      <c r="Q207" s="47">
        <v>27.68</v>
      </c>
      <c r="R207" s="33">
        <v>105.58</v>
      </c>
      <c r="S207" s="47">
        <v>54.33</v>
      </c>
      <c r="T207" s="33">
        <v>10.68</v>
      </c>
      <c r="U207" s="33">
        <v>127.55</v>
      </c>
      <c r="V207" s="33">
        <v>53.15</v>
      </c>
      <c r="W207" s="33">
        <v>13.91</v>
      </c>
      <c r="X207" s="56">
        <v>23.94</v>
      </c>
      <c r="Y207" s="38">
        <v>23.94</v>
      </c>
      <c r="Z207" s="36">
        <v>10.75</v>
      </c>
      <c r="AA207" s="41">
        <v>36.18</v>
      </c>
      <c r="AB207" s="45">
        <v>85.02</v>
      </c>
      <c r="AC207" s="39">
        <v>550.20000000000005</v>
      </c>
      <c r="AD207" s="36">
        <v>197</v>
      </c>
      <c r="AE207" s="36">
        <v>16.2</v>
      </c>
      <c r="AF207" s="41">
        <v>27.87</v>
      </c>
      <c r="AG207" s="39">
        <v>170.9</v>
      </c>
      <c r="AI207" s="60" t="s">
        <v>450</v>
      </c>
      <c r="AJ207" s="58">
        <f t="shared" si="9"/>
        <v>289.92666666666668</v>
      </c>
      <c r="AK207" s="57">
        <f t="shared" si="10"/>
        <v>438.76249999999999</v>
      </c>
      <c r="AL207" s="47">
        <f t="shared" si="11"/>
        <v>146.62222222222221</v>
      </c>
      <c r="AM207" s="65"/>
      <c r="AN207" s="65"/>
      <c r="AO207" s="65"/>
    </row>
    <row r="208" spans="1:41" x14ac:dyDescent="0.25">
      <c r="A208">
        <v>822</v>
      </c>
      <c r="B208" s="55">
        <v>45202</v>
      </c>
      <c r="C208" s="54">
        <v>2023</v>
      </c>
      <c r="D208" s="27">
        <v>7166.89</v>
      </c>
      <c r="E208" s="43">
        <v>802.6</v>
      </c>
      <c r="F208" s="35">
        <v>373.8</v>
      </c>
      <c r="G208" s="41">
        <v>1720</v>
      </c>
      <c r="H208" s="36">
        <v>121.62</v>
      </c>
      <c r="I208" s="39">
        <v>152.32</v>
      </c>
      <c r="J208" s="45">
        <v>159.6</v>
      </c>
      <c r="K208" s="36">
        <v>133.44</v>
      </c>
      <c r="L208" s="36">
        <v>58.04</v>
      </c>
      <c r="M208" s="46">
        <v>135.33000000000001</v>
      </c>
      <c r="N208" s="36">
        <v>89.55</v>
      </c>
      <c r="O208" s="47">
        <v>60.25</v>
      </c>
      <c r="P208" s="33">
        <v>794.5</v>
      </c>
      <c r="Q208" s="47">
        <v>29.41</v>
      </c>
      <c r="R208" s="33">
        <v>108.24</v>
      </c>
      <c r="S208" s="47">
        <v>55.01</v>
      </c>
      <c r="T208" s="33">
        <v>11.02</v>
      </c>
      <c r="U208" s="33">
        <v>132.19999999999999</v>
      </c>
      <c r="V208" s="33">
        <v>55.63</v>
      </c>
      <c r="W208" s="33">
        <v>14.1</v>
      </c>
      <c r="X208" s="56">
        <v>25.53</v>
      </c>
      <c r="Y208" s="38">
        <v>25.53</v>
      </c>
      <c r="Z208" s="36">
        <v>10.88</v>
      </c>
      <c r="AA208" s="41">
        <v>36.24</v>
      </c>
      <c r="AB208" s="45">
        <v>86.12</v>
      </c>
      <c r="AC208" s="39">
        <v>573.6</v>
      </c>
      <c r="AD208" s="36">
        <v>200.1</v>
      </c>
      <c r="AE208" s="36">
        <v>16.88</v>
      </c>
      <c r="AF208" s="41">
        <v>28.91</v>
      </c>
      <c r="AG208" s="39">
        <v>176.65</v>
      </c>
      <c r="AI208" s="61">
        <v>45202</v>
      </c>
      <c r="AJ208" s="58">
        <f t="shared" si="9"/>
        <v>300.85666666666668</v>
      </c>
      <c r="AK208" s="57">
        <f t="shared" si="10"/>
        <v>446.28750000000002</v>
      </c>
      <c r="AL208" s="47">
        <f t="shared" si="11"/>
        <v>150.42777777777778</v>
      </c>
      <c r="AM208" s="65"/>
      <c r="AN208" s="65"/>
      <c r="AO208" s="65"/>
    </row>
    <row r="209" spans="1:41" x14ac:dyDescent="0.25">
      <c r="A209">
        <v>821</v>
      </c>
      <c r="B209" s="55">
        <v>45172</v>
      </c>
      <c r="C209" s="54">
        <v>2023</v>
      </c>
      <c r="D209" s="27">
        <v>7274.05</v>
      </c>
      <c r="E209" s="43">
        <v>805.2</v>
      </c>
      <c r="F209" s="35">
        <v>375.85</v>
      </c>
      <c r="G209" s="41">
        <v>1728</v>
      </c>
      <c r="H209" s="36">
        <v>124.5</v>
      </c>
      <c r="I209" s="39">
        <v>157.6</v>
      </c>
      <c r="J209" s="45">
        <v>161.85</v>
      </c>
      <c r="K209" s="36">
        <v>135.91999999999999</v>
      </c>
      <c r="L209" s="36">
        <v>58.48</v>
      </c>
      <c r="M209" s="46">
        <v>136.66999999999999</v>
      </c>
      <c r="N209" s="36">
        <v>89.88</v>
      </c>
      <c r="O209" s="47">
        <v>62.64</v>
      </c>
      <c r="P209" s="33">
        <v>797</v>
      </c>
      <c r="Q209" s="47">
        <v>30.1</v>
      </c>
      <c r="R209" s="33">
        <v>108.54</v>
      </c>
      <c r="S209" s="47">
        <v>54.98</v>
      </c>
      <c r="T209" s="33">
        <v>11.3</v>
      </c>
      <c r="U209" s="33">
        <v>131.5</v>
      </c>
      <c r="V209" s="33">
        <v>56.38</v>
      </c>
      <c r="W209" s="33">
        <v>14.1</v>
      </c>
      <c r="X209" s="56">
        <v>26.73</v>
      </c>
      <c r="Y209" s="38">
        <v>26.73</v>
      </c>
      <c r="Z209" s="36">
        <v>10.84</v>
      </c>
      <c r="AA209" s="41">
        <v>36.76</v>
      </c>
      <c r="AB209" s="45">
        <v>89.42</v>
      </c>
      <c r="AC209" s="39">
        <v>579</v>
      </c>
      <c r="AD209" s="36">
        <v>201.3</v>
      </c>
      <c r="AE209" s="36">
        <v>17.190000000000001</v>
      </c>
      <c r="AF209" s="41">
        <v>29.41</v>
      </c>
      <c r="AG209" s="39">
        <v>179.75</v>
      </c>
      <c r="AI209" s="61">
        <v>45172</v>
      </c>
      <c r="AJ209" s="58">
        <f t="shared" si="9"/>
        <v>305.45</v>
      </c>
      <c r="AK209" s="57">
        <f t="shared" si="10"/>
        <v>448.54250000000002</v>
      </c>
      <c r="AL209" s="47">
        <f t="shared" si="11"/>
        <v>151.95444444444445</v>
      </c>
      <c r="AM209" s="65"/>
      <c r="AN209" s="65"/>
      <c r="AO209" s="65"/>
    </row>
    <row r="210" spans="1:41" x14ac:dyDescent="0.25">
      <c r="A210">
        <v>820</v>
      </c>
      <c r="B210" s="55">
        <v>45141</v>
      </c>
      <c r="C210" s="54">
        <v>2023</v>
      </c>
      <c r="D210" s="27">
        <v>7305.92</v>
      </c>
      <c r="E210" s="43">
        <v>810.4</v>
      </c>
      <c r="F210" s="35">
        <v>376.2</v>
      </c>
      <c r="G210" s="41">
        <v>1730</v>
      </c>
      <c r="H210" s="36">
        <v>123.98</v>
      </c>
      <c r="I210" s="39">
        <v>155.13999999999999</v>
      </c>
      <c r="J210" s="45">
        <v>160.65</v>
      </c>
      <c r="K210" s="36">
        <v>134.44</v>
      </c>
      <c r="L210" s="36">
        <v>58.9</v>
      </c>
      <c r="M210" s="46">
        <v>135.47</v>
      </c>
      <c r="N210" s="36">
        <v>89.79</v>
      </c>
      <c r="O210" s="47">
        <v>64</v>
      </c>
      <c r="P210" s="33">
        <v>802</v>
      </c>
      <c r="Q210" s="47">
        <v>30.17</v>
      </c>
      <c r="R210" s="33">
        <v>108.82</v>
      </c>
      <c r="S210" s="47">
        <v>54.49</v>
      </c>
      <c r="T210" s="33">
        <v>11.44</v>
      </c>
      <c r="U210" s="33">
        <v>127.85</v>
      </c>
      <c r="V210" s="33">
        <v>57.04</v>
      </c>
      <c r="W210" s="33">
        <v>14.13</v>
      </c>
      <c r="X210" s="56">
        <v>27.15</v>
      </c>
      <c r="Y210" s="38">
        <v>27.15</v>
      </c>
      <c r="Z210" s="36">
        <v>10.83</v>
      </c>
      <c r="AA210" s="41">
        <v>36.9</v>
      </c>
      <c r="AB210" s="45">
        <v>89</v>
      </c>
      <c r="AC210" s="39">
        <v>579.9</v>
      </c>
      <c r="AD210" s="36">
        <v>199.85</v>
      </c>
      <c r="AE210" s="36">
        <v>17.48</v>
      </c>
      <c r="AF210" s="41">
        <v>29.74</v>
      </c>
      <c r="AG210" s="39">
        <v>178.55</v>
      </c>
      <c r="AI210" s="61">
        <v>45141</v>
      </c>
      <c r="AJ210" s="58">
        <f t="shared" si="9"/>
        <v>304.52999999999997</v>
      </c>
      <c r="AK210" s="57">
        <f t="shared" si="10"/>
        <v>449.16</v>
      </c>
      <c r="AL210" s="47">
        <f t="shared" si="11"/>
        <v>152.37</v>
      </c>
      <c r="AM210" s="65"/>
      <c r="AN210" s="65"/>
      <c r="AO210" s="65"/>
    </row>
    <row r="211" spans="1:41" x14ac:dyDescent="0.25">
      <c r="A211">
        <v>819</v>
      </c>
      <c r="B211" s="55">
        <v>45110</v>
      </c>
      <c r="C211" s="54">
        <v>2023</v>
      </c>
      <c r="D211" s="27">
        <v>7336.2</v>
      </c>
      <c r="E211" s="43">
        <v>816.1</v>
      </c>
      <c r="F211" s="35">
        <v>377.1</v>
      </c>
      <c r="G211" s="41">
        <v>1751</v>
      </c>
      <c r="H211" s="36">
        <v>124.02</v>
      </c>
      <c r="I211" s="39">
        <v>154.58000000000001</v>
      </c>
      <c r="J211" s="45">
        <v>163.55000000000001</v>
      </c>
      <c r="K211" s="36">
        <v>135.78</v>
      </c>
      <c r="L211" s="36">
        <v>59</v>
      </c>
      <c r="M211" s="46">
        <v>136.18</v>
      </c>
      <c r="N211" s="36">
        <v>89.96</v>
      </c>
      <c r="O211" s="47">
        <v>63.92</v>
      </c>
      <c r="P211" s="33">
        <v>805</v>
      </c>
      <c r="Q211" s="47">
        <v>29.95</v>
      </c>
      <c r="R211" s="33">
        <v>108.36</v>
      </c>
      <c r="S211" s="47">
        <v>54.01</v>
      </c>
      <c r="T211" s="33">
        <v>11.4</v>
      </c>
      <c r="U211" s="33">
        <v>132.65</v>
      </c>
      <c r="V211" s="33">
        <v>57.18</v>
      </c>
      <c r="W211" s="33">
        <v>14.07</v>
      </c>
      <c r="X211" s="56">
        <v>27.14</v>
      </c>
      <c r="Y211" s="38">
        <v>27.14</v>
      </c>
      <c r="Z211" s="36">
        <v>10.79</v>
      </c>
      <c r="AA211" s="41">
        <v>37.17</v>
      </c>
      <c r="AB211" s="45">
        <v>88.76</v>
      </c>
      <c r="AC211" s="39">
        <v>575.9</v>
      </c>
      <c r="AD211" s="36">
        <v>200.3</v>
      </c>
      <c r="AE211" s="36">
        <v>17.53</v>
      </c>
      <c r="AF211" s="41">
        <v>29.83</v>
      </c>
      <c r="AG211" s="39">
        <v>179.3</v>
      </c>
      <c r="AI211" s="61">
        <v>45110</v>
      </c>
      <c r="AJ211" s="58">
        <f t="shared" si="9"/>
        <v>303.26</v>
      </c>
      <c r="AK211" s="57">
        <f t="shared" si="10"/>
        <v>454.5</v>
      </c>
      <c r="AL211" s="47">
        <f t="shared" si="11"/>
        <v>153.29000000000002</v>
      </c>
      <c r="AM211" s="65"/>
      <c r="AN211" s="65"/>
      <c r="AO211" s="65"/>
    </row>
    <row r="212" spans="1:41" x14ac:dyDescent="0.25">
      <c r="A212">
        <v>818</v>
      </c>
      <c r="B212" s="55">
        <v>45080</v>
      </c>
      <c r="C212" s="54">
        <v>2023</v>
      </c>
      <c r="D212" s="27">
        <v>7349.98</v>
      </c>
      <c r="E212" s="43">
        <v>825</v>
      </c>
      <c r="F212" s="35">
        <v>378.25</v>
      </c>
      <c r="G212" s="41">
        <v>1741.5</v>
      </c>
      <c r="H212" s="36">
        <v>123.9</v>
      </c>
      <c r="I212" s="39">
        <v>155.56</v>
      </c>
      <c r="J212" s="45">
        <v>165.45</v>
      </c>
      <c r="K212" s="36">
        <v>135.78</v>
      </c>
      <c r="L212" s="36">
        <v>59.3</v>
      </c>
      <c r="M212" s="46">
        <v>135.31</v>
      </c>
      <c r="N212" s="36">
        <v>89.18</v>
      </c>
      <c r="O212" s="47">
        <v>64.94</v>
      </c>
      <c r="P212" s="33">
        <v>812</v>
      </c>
      <c r="Q212" s="47">
        <v>30.11</v>
      </c>
      <c r="R212" s="33">
        <v>109.2</v>
      </c>
      <c r="S212" s="47">
        <v>53.42</v>
      </c>
      <c r="T212" s="33">
        <v>11.53</v>
      </c>
      <c r="U212" s="33">
        <v>131.55000000000001</v>
      </c>
      <c r="V212" s="33">
        <v>57.79</v>
      </c>
      <c r="W212" s="33">
        <v>14.01</v>
      </c>
      <c r="X212" s="56">
        <v>27.44</v>
      </c>
      <c r="Y212" s="38">
        <v>27.44</v>
      </c>
      <c r="Z212" s="36">
        <v>10.87</v>
      </c>
      <c r="AA212" s="41">
        <v>37.17</v>
      </c>
      <c r="AB212" s="45">
        <v>89.16</v>
      </c>
      <c r="AC212" s="39">
        <v>578.9</v>
      </c>
      <c r="AD212" s="36">
        <v>200.5</v>
      </c>
      <c r="AE212" s="36">
        <v>17.579999999999998</v>
      </c>
      <c r="AF212" s="41">
        <v>30.44</v>
      </c>
      <c r="AG212" s="39">
        <v>181.4</v>
      </c>
      <c r="AI212" s="61">
        <v>45080</v>
      </c>
      <c r="AJ212" s="58">
        <f t="shared" si="9"/>
        <v>305.28666666666669</v>
      </c>
      <c r="AK212" s="57">
        <f t="shared" si="10"/>
        <v>452.27750000000003</v>
      </c>
      <c r="AL212" s="47">
        <f t="shared" si="11"/>
        <v>154.53666666666666</v>
      </c>
      <c r="AM212" s="65"/>
      <c r="AN212" s="65"/>
      <c r="AO212" s="65"/>
    </row>
    <row r="213" spans="1:41" x14ac:dyDescent="0.25">
      <c r="A213">
        <v>817</v>
      </c>
      <c r="B213" s="55">
        <v>44988</v>
      </c>
      <c r="C213" s="54">
        <v>2023</v>
      </c>
      <c r="D213" s="27">
        <v>7308.15</v>
      </c>
      <c r="E213" s="43">
        <v>815.1</v>
      </c>
      <c r="F213" s="35">
        <v>379.85</v>
      </c>
      <c r="G213" s="41">
        <v>1735.5</v>
      </c>
      <c r="H213" s="36">
        <v>124.16</v>
      </c>
      <c r="I213" s="39">
        <v>154.88</v>
      </c>
      <c r="J213" s="45">
        <v>163.75</v>
      </c>
      <c r="K213" s="36">
        <v>135.22</v>
      </c>
      <c r="L213" s="36">
        <v>59.01</v>
      </c>
      <c r="M213" s="46">
        <v>136.69</v>
      </c>
      <c r="N213" s="36">
        <v>89.18</v>
      </c>
      <c r="O213" s="47">
        <v>64.260000000000005</v>
      </c>
      <c r="P213" s="33">
        <v>803.5</v>
      </c>
      <c r="Q213" s="47">
        <v>29.89</v>
      </c>
      <c r="R213" s="33">
        <v>108.68</v>
      </c>
      <c r="S213" s="47">
        <v>53.82</v>
      </c>
      <c r="T213" s="33">
        <v>11.42</v>
      </c>
      <c r="U213" s="33">
        <v>132.80000000000001</v>
      </c>
      <c r="V213" s="33">
        <v>58.22</v>
      </c>
      <c r="W213" s="33">
        <v>13.86</v>
      </c>
      <c r="X213" s="56">
        <v>26.93</v>
      </c>
      <c r="Y213" s="38">
        <v>26.93</v>
      </c>
      <c r="Z213" s="36">
        <v>10.75</v>
      </c>
      <c r="AA213" s="41">
        <v>37.07</v>
      </c>
      <c r="AB213" s="45">
        <v>89.12</v>
      </c>
      <c r="AC213" s="39">
        <v>577.4</v>
      </c>
      <c r="AD213" s="36">
        <v>201.2</v>
      </c>
      <c r="AE213" s="36">
        <v>17.66</v>
      </c>
      <c r="AF213" s="41">
        <v>29.71</v>
      </c>
      <c r="AG213" s="39">
        <v>180.75</v>
      </c>
      <c r="AI213" s="61">
        <v>44988</v>
      </c>
      <c r="AJ213" s="58">
        <f t="shared" si="9"/>
        <v>304.34333333333331</v>
      </c>
      <c r="AK213" s="57">
        <f t="shared" si="10"/>
        <v>450.57</v>
      </c>
      <c r="AL213" s="47">
        <f t="shared" si="11"/>
        <v>153.28444444444443</v>
      </c>
      <c r="AM213" s="65"/>
      <c r="AN213" s="65"/>
      <c r="AO213" s="65"/>
    </row>
    <row r="214" spans="1:41" x14ac:dyDescent="0.25">
      <c r="A214">
        <v>816</v>
      </c>
      <c r="B214" s="55">
        <v>44960</v>
      </c>
      <c r="C214" s="54">
        <v>2023</v>
      </c>
      <c r="D214" s="27">
        <v>7169.66</v>
      </c>
      <c r="E214" s="43">
        <v>804.3</v>
      </c>
      <c r="F214" s="35">
        <v>378.35</v>
      </c>
      <c r="G214" s="41">
        <v>1728</v>
      </c>
      <c r="H214" s="36">
        <v>122.9</v>
      </c>
      <c r="I214" s="39">
        <v>153.08000000000001</v>
      </c>
      <c r="J214" s="45">
        <v>162.85</v>
      </c>
      <c r="K214" s="36">
        <v>133.78</v>
      </c>
      <c r="L214" s="36">
        <v>59.12</v>
      </c>
      <c r="M214" s="46">
        <v>135.96</v>
      </c>
      <c r="N214" s="36">
        <v>89.2</v>
      </c>
      <c r="O214" s="47">
        <v>63.37</v>
      </c>
      <c r="P214" s="33">
        <v>797</v>
      </c>
      <c r="Q214" s="47">
        <v>29.67</v>
      </c>
      <c r="R214" s="33">
        <v>107.98</v>
      </c>
      <c r="S214" s="47">
        <v>53.66</v>
      </c>
      <c r="T214" s="33">
        <v>11.3</v>
      </c>
      <c r="U214" s="33">
        <v>133.30000000000001</v>
      </c>
      <c r="V214" s="33">
        <v>57.25</v>
      </c>
      <c r="W214" s="33">
        <v>13.76</v>
      </c>
      <c r="X214" s="56">
        <v>26.49</v>
      </c>
      <c r="Y214" s="38">
        <v>26.49</v>
      </c>
      <c r="Z214" s="36">
        <v>10.75</v>
      </c>
      <c r="AA214" s="41">
        <v>36.49</v>
      </c>
      <c r="AB214" s="45">
        <v>88.02</v>
      </c>
      <c r="AC214" s="39">
        <v>571.70000000000005</v>
      </c>
      <c r="AD214" s="36">
        <v>201.2</v>
      </c>
      <c r="AE214" s="36">
        <v>17.170000000000002</v>
      </c>
      <c r="AF214" s="41">
        <v>29.47</v>
      </c>
      <c r="AG214" s="39">
        <v>178.15</v>
      </c>
      <c r="AI214" s="61">
        <v>44960</v>
      </c>
      <c r="AJ214" s="58">
        <f t="shared" si="9"/>
        <v>300.97666666666669</v>
      </c>
      <c r="AK214" s="57">
        <f t="shared" si="10"/>
        <v>448.49</v>
      </c>
      <c r="AL214" s="47">
        <f t="shared" si="11"/>
        <v>151.5911111111111</v>
      </c>
      <c r="AM214" s="65"/>
      <c r="AN214" s="65"/>
      <c r="AO214" s="65"/>
    </row>
    <row r="215" spans="1:41" x14ac:dyDescent="0.25">
      <c r="A215">
        <v>815</v>
      </c>
      <c r="B215" s="55">
        <v>44929</v>
      </c>
      <c r="C215" s="54">
        <v>2023</v>
      </c>
      <c r="D215" s="27">
        <v>7219.4</v>
      </c>
      <c r="E215" s="43">
        <v>792.2</v>
      </c>
      <c r="F215" s="35">
        <v>372</v>
      </c>
      <c r="G215" s="41">
        <v>1711</v>
      </c>
      <c r="H215" s="36">
        <v>122.32</v>
      </c>
      <c r="I215" s="39">
        <v>153.56</v>
      </c>
      <c r="J215" s="45">
        <v>163.35</v>
      </c>
      <c r="K215" s="36">
        <v>133.96</v>
      </c>
      <c r="L215" s="36">
        <v>57.98</v>
      </c>
      <c r="M215" s="46">
        <v>135.75</v>
      </c>
      <c r="N215" s="36">
        <v>88.35</v>
      </c>
      <c r="O215" s="47">
        <v>63.4</v>
      </c>
      <c r="P215" s="33">
        <v>789</v>
      </c>
      <c r="Q215" s="47">
        <v>29.77</v>
      </c>
      <c r="R215" s="33">
        <v>107.52</v>
      </c>
      <c r="S215" s="47">
        <v>53.04</v>
      </c>
      <c r="T215" s="33">
        <v>11.39</v>
      </c>
      <c r="U215" s="33">
        <v>133.69999999999999</v>
      </c>
      <c r="V215" s="33">
        <v>57.51</v>
      </c>
      <c r="W215" s="33">
        <v>13.6</v>
      </c>
      <c r="X215" s="56">
        <v>26.56</v>
      </c>
      <c r="Y215" s="38">
        <v>26.56</v>
      </c>
      <c r="Z215" s="36">
        <v>10.75</v>
      </c>
      <c r="AA215" s="41">
        <v>36.08</v>
      </c>
      <c r="AB215" s="45">
        <v>87.94</v>
      </c>
      <c r="AC215" s="39">
        <v>561.70000000000005</v>
      </c>
      <c r="AD215" s="36">
        <v>196.45</v>
      </c>
      <c r="AE215" s="36">
        <v>17.07</v>
      </c>
      <c r="AF215" s="41">
        <v>29.68</v>
      </c>
      <c r="AG215" s="39">
        <v>178.35</v>
      </c>
      <c r="AI215" s="61">
        <v>44929</v>
      </c>
      <c r="AJ215" s="58">
        <f t="shared" si="9"/>
        <v>297.87</v>
      </c>
      <c r="AK215" s="57">
        <f t="shared" si="10"/>
        <v>444.19</v>
      </c>
      <c r="AL215" s="47">
        <f t="shared" si="11"/>
        <v>150.22333333333333</v>
      </c>
      <c r="AM215" s="65"/>
      <c r="AN215" s="65"/>
      <c r="AO215" s="65"/>
    </row>
    <row r="216" spans="1:41" x14ac:dyDescent="0.25">
      <c r="A216">
        <v>814</v>
      </c>
      <c r="B216" s="54" t="s">
        <v>451</v>
      </c>
      <c r="C216" s="54">
        <v>2023</v>
      </c>
      <c r="D216" s="27">
        <v>7249.47</v>
      </c>
      <c r="E216" s="43">
        <v>789</v>
      </c>
      <c r="F216" s="35">
        <v>375.1</v>
      </c>
      <c r="G216" s="41">
        <v>1715.5</v>
      </c>
      <c r="H216" s="36">
        <v>124.02</v>
      </c>
      <c r="I216" s="39">
        <v>152.12</v>
      </c>
      <c r="J216" s="45">
        <v>164.4</v>
      </c>
      <c r="K216" s="36">
        <v>133.96</v>
      </c>
      <c r="L216" s="36">
        <v>58.57</v>
      </c>
      <c r="M216" s="46">
        <v>136.87</v>
      </c>
      <c r="N216" s="36">
        <v>88.89</v>
      </c>
      <c r="O216" s="47">
        <v>66.150000000000006</v>
      </c>
      <c r="P216" s="33">
        <v>787</v>
      </c>
      <c r="Q216" s="47">
        <v>29.85</v>
      </c>
      <c r="R216" s="33">
        <v>107.84</v>
      </c>
      <c r="S216" s="47">
        <v>53.24</v>
      </c>
      <c r="T216" s="33">
        <v>11.56</v>
      </c>
      <c r="U216" s="33">
        <v>132.19999999999999</v>
      </c>
      <c r="V216" s="33">
        <v>56.33</v>
      </c>
      <c r="W216" s="33">
        <v>13.84</v>
      </c>
      <c r="X216" s="56">
        <v>27.32</v>
      </c>
      <c r="Y216" s="38">
        <v>27.32</v>
      </c>
      <c r="Z216" s="36">
        <v>10.79</v>
      </c>
      <c r="AA216" s="41">
        <v>36.58</v>
      </c>
      <c r="AB216" s="45">
        <v>87.6</v>
      </c>
      <c r="AC216" s="39">
        <v>555</v>
      </c>
      <c r="AD216" s="36">
        <v>197.7</v>
      </c>
      <c r="AE216" s="36">
        <v>16.53</v>
      </c>
      <c r="AF216" s="41">
        <v>29.74</v>
      </c>
      <c r="AG216" s="39">
        <v>177.85</v>
      </c>
      <c r="AI216" s="60" t="s">
        <v>451</v>
      </c>
      <c r="AJ216" s="58">
        <f t="shared" si="9"/>
        <v>294.99</v>
      </c>
      <c r="AK216" s="57">
        <f t="shared" si="10"/>
        <v>445.45499999999998</v>
      </c>
      <c r="AL216" s="47">
        <f t="shared" si="11"/>
        <v>150.49222222222221</v>
      </c>
      <c r="AM216" s="65"/>
      <c r="AN216" s="65"/>
      <c r="AO216" s="65"/>
    </row>
    <row r="217" spans="1:41" x14ac:dyDescent="0.25">
      <c r="A217">
        <v>813</v>
      </c>
      <c r="B217" s="54" t="s">
        <v>452</v>
      </c>
      <c r="C217" s="54">
        <v>2023</v>
      </c>
      <c r="D217" s="27">
        <v>7243.03</v>
      </c>
      <c r="E217" s="43">
        <v>794.8</v>
      </c>
      <c r="F217" s="35">
        <v>378.25</v>
      </c>
      <c r="G217" s="41">
        <v>1715.5</v>
      </c>
      <c r="H217" s="36">
        <v>123.64</v>
      </c>
      <c r="I217" s="39">
        <v>152.02000000000001</v>
      </c>
      <c r="J217" s="45">
        <v>164.85</v>
      </c>
      <c r="K217" s="36">
        <v>134.9</v>
      </c>
      <c r="L217" s="36">
        <v>59.22</v>
      </c>
      <c r="M217" s="46">
        <v>137.82</v>
      </c>
      <c r="N217" s="36">
        <v>90.55</v>
      </c>
      <c r="O217" s="47">
        <v>65.459999999999994</v>
      </c>
      <c r="P217" s="33">
        <v>789.5</v>
      </c>
      <c r="Q217" s="47">
        <v>29.38</v>
      </c>
      <c r="R217" s="33">
        <v>107.58</v>
      </c>
      <c r="S217" s="47">
        <v>53.75</v>
      </c>
      <c r="T217" s="33">
        <v>11.47</v>
      </c>
      <c r="U217" s="33">
        <v>133.75</v>
      </c>
      <c r="V217" s="33">
        <v>55.72</v>
      </c>
      <c r="W217" s="33">
        <v>13.96</v>
      </c>
      <c r="X217" s="56">
        <v>26.79</v>
      </c>
      <c r="Y217" s="38">
        <v>26.79</v>
      </c>
      <c r="Z217" s="36">
        <v>10.86</v>
      </c>
      <c r="AA217" s="41">
        <v>36.9</v>
      </c>
      <c r="AB217" s="45">
        <v>87.42</v>
      </c>
      <c r="AC217" s="39">
        <v>561.4</v>
      </c>
      <c r="AD217" s="36">
        <v>200.1</v>
      </c>
      <c r="AE217" s="36">
        <v>16.63</v>
      </c>
      <c r="AF217" s="41">
        <v>30.21</v>
      </c>
      <c r="AG217" s="39">
        <v>176.55</v>
      </c>
      <c r="AI217" s="60" t="s">
        <v>452</v>
      </c>
      <c r="AJ217" s="58">
        <f t="shared" si="9"/>
        <v>296.65666666666669</v>
      </c>
      <c r="AK217" s="57">
        <f t="shared" si="10"/>
        <v>445.65250000000003</v>
      </c>
      <c r="AL217" s="47">
        <f t="shared" si="11"/>
        <v>151.14111111111112</v>
      </c>
      <c r="AM217" s="65"/>
      <c r="AN217" s="65"/>
      <c r="AO217" s="65"/>
    </row>
    <row r="218" spans="1:41" x14ac:dyDescent="0.25">
      <c r="A218">
        <v>812</v>
      </c>
      <c r="B218" s="54" t="s">
        <v>453</v>
      </c>
      <c r="C218" s="54">
        <v>2023</v>
      </c>
      <c r="D218" s="27">
        <v>7187.27</v>
      </c>
      <c r="E218" s="43">
        <v>777.3</v>
      </c>
      <c r="F218" s="35">
        <v>372.95</v>
      </c>
      <c r="G218" s="41">
        <v>1677.5</v>
      </c>
      <c r="H218" s="36">
        <v>121.94</v>
      </c>
      <c r="I218" s="39">
        <v>149</v>
      </c>
      <c r="J218" s="45">
        <v>164.75</v>
      </c>
      <c r="K218" s="36">
        <v>133.30000000000001</v>
      </c>
      <c r="L218" s="36">
        <v>58.19</v>
      </c>
      <c r="M218" s="46">
        <v>134.31</v>
      </c>
      <c r="N218" s="36">
        <v>89.91</v>
      </c>
      <c r="O218" s="47">
        <v>63.89</v>
      </c>
      <c r="P218" s="33">
        <v>778</v>
      </c>
      <c r="Q218" s="47">
        <v>28.41</v>
      </c>
      <c r="R218" s="33">
        <v>105.64</v>
      </c>
      <c r="S218" s="47">
        <v>53.77</v>
      </c>
      <c r="T218" s="33">
        <v>11.35</v>
      </c>
      <c r="U218" s="33">
        <v>133.55000000000001</v>
      </c>
      <c r="V218" s="33">
        <v>55.93</v>
      </c>
      <c r="W218" s="33">
        <v>14.02</v>
      </c>
      <c r="X218" s="56">
        <v>26.39</v>
      </c>
      <c r="Y218" s="38">
        <v>26.39</v>
      </c>
      <c r="Z218" s="36">
        <v>10.88</v>
      </c>
      <c r="AA218" s="41">
        <v>36.909999999999997</v>
      </c>
      <c r="AB218" s="45">
        <v>86.22</v>
      </c>
      <c r="AC218" s="39">
        <v>553.79999999999995</v>
      </c>
      <c r="AD218" s="36">
        <v>198.15</v>
      </c>
      <c r="AE218" s="36">
        <v>16.440000000000001</v>
      </c>
      <c r="AF218" s="41">
        <v>29.4</v>
      </c>
      <c r="AG218" s="39">
        <v>175.95</v>
      </c>
      <c r="AI218" s="60" t="s">
        <v>453</v>
      </c>
      <c r="AJ218" s="58">
        <f t="shared" si="9"/>
        <v>292.91666666666669</v>
      </c>
      <c r="AK218" s="57">
        <f t="shared" si="10"/>
        <v>435.95250000000004</v>
      </c>
      <c r="AL218" s="47">
        <f t="shared" si="11"/>
        <v>148.33777777777777</v>
      </c>
      <c r="AM218" s="65"/>
      <c r="AN218" s="65"/>
      <c r="AO218" s="65"/>
    </row>
    <row r="219" spans="1:41" x14ac:dyDescent="0.25">
      <c r="A219">
        <v>811</v>
      </c>
      <c r="B219" s="54" t="s">
        <v>454</v>
      </c>
      <c r="C219" s="54">
        <v>2023</v>
      </c>
      <c r="D219" s="27">
        <v>7301.42</v>
      </c>
      <c r="E219" s="43">
        <v>809</v>
      </c>
      <c r="F219" s="35">
        <v>384.4</v>
      </c>
      <c r="G219" s="41">
        <v>1722.5</v>
      </c>
      <c r="H219" s="36">
        <v>124.44</v>
      </c>
      <c r="I219" s="39">
        <v>154.46</v>
      </c>
      <c r="J219" s="45">
        <v>167.15</v>
      </c>
      <c r="K219" s="36">
        <v>134.84</v>
      </c>
      <c r="L219" s="36">
        <v>59.11</v>
      </c>
      <c r="M219" s="46">
        <v>135.07</v>
      </c>
      <c r="N219" s="36">
        <v>90.11</v>
      </c>
      <c r="O219" s="47">
        <v>64.790000000000006</v>
      </c>
      <c r="P219" s="33">
        <v>803</v>
      </c>
      <c r="Q219" s="47">
        <v>28.71</v>
      </c>
      <c r="R219" s="33">
        <v>107.74</v>
      </c>
      <c r="S219" s="47">
        <v>53.9</v>
      </c>
      <c r="T219" s="33">
        <v>11.47</v>
      </c>
      <c r="U219" s="33">
        <v>131.35</v>
      </c>
      <c r="V219" s="33">
        <v>53.36</v>
      </c>
      <c r="W219" s="33">
        <v>14.14</v>
      </c>
      <c r="X219" s="56">
        <v>26.81</v>
      </c>
      <c r="Y219" s="38">
        <v>26.81</v>
      </c>
      <c r="Z219" s="36">
        <v>10.77</v>
      </c>
      <c r="AA219" s="41">
        <v>37.380000000000003</v>
      </c>
      <c r="AB219" s="45">
        <v>88.44</v>
      </c>
      <c r="AC219" s="39">
        <v>578.6</v>
      </c>
      <c r="AD219" s="36">
        <v>202.6</v>
      </c>
      <c r="AE219" s="36">
        <v>16.8</v>
      </c>
      <c r="AF219" s="41">
        <v>29.72</v>
      </c>
      <c r="AG219" s="39">
        <v>181</v>
      </c>
      <c r="AI219" s="60" t="s">
        <v>454</v>
      </c>
      <c r="AJ219" s="58">
        <f t="shared" si="9"/>
        <v>304.68666666666667</v>
      </c>
      <c r="AK219" s="57">
        <f t="shared" si="10"/>
        <v>447.40000000000003</v>
      </c>
      <c r="AL219" s="47">
        <f t="shared" si="11"/>
        <v>152.65222222222221</v>
      </c>
      <c r="AM219" s="65"/>
      <c r="AN219" s="65"/>
      <c r="AO219" s="65"/>
    </row>
    <row r="220" spans="1:41" x14ac:dyDescent="0.25">
      <c r="A220">
        <v>810</v>
      </c>
      <c r="B220" s="54" t="s">
        <v>455</v>
      </c>
      <c r="C220" s="54">
        <v>2023</v>
      </c>
      <c r="D220" s="27">
        <v>7231.63</v>
      </c>
      <c r="E220" s="43">
        <v>809.5</v>
      </c>
      <c r="F220" s="35">
        <v>386.25</v>
      </c>
      <c r="G220" s="41">
        <v>1720.5</v>
      </c>
      <c r="H220" s="36">
        <v>122.78</v>
      </c>
      <c r="I220" s="39">
        <v>153.69999999999999</v>
      </c>
      <c r="J220" s="45">
        <v>174.55</v>
      </c>
      <c r="K220" s="36">
        <v>134.13999999999999</v>
      </c>
      <c r="L220" s="36">
        <v>58.4</v>
      </c>
      <c r="M220" s="46">
        <v>136.02000000000001</v>
      </c>
      <c r="N220" s="36">
        <v>90.15</v>
      </c>
      <c r="O220" s="47">
        <v>63.96</v>
      </c>
      <c r="P220" s="33">
        <v>803.5</v>
      </c>
      <c r="Q220" s="47">
        <v>27.81</v>
      </c>
      <c r="R220" s="33">
        <v>109.14</v>
      </c>
      <c r="S220" s="47">
        <v>54.66</v>
      </c>
      <c r="T220" s="33">
        <v>11.39</v>
      </c>
      <c r="U220" s="33">
        <v>132.19999999999999</v>
      </c>
      <c r="V220" s="33">
        <v>53.53</v>
      </c>
      <c r="W220" s="33">
        <v>14.09</v>
      </c>
      <c r="X220" s="56">
        <v>26.75</v>
      </c>
      <c r="Y220" s="38">
        <v>26.75</v>
      </c>
      <c r="Z220" s="36">
        <v>10.88</v>
      </c>
      <c r="AA220" s="41">
        <v>37.69</v>
      </c>
      <c r="AB220" s="45">
        <v>88.34</v>
      </c>
      <c r="AC220" s="39">
        <v>576.9</v>
      </c>
      <c r="AD220" s="36">
        <v>200.7</v>
      </c>
      <c r="AE220" s="36">
        <v>16.22</v>
      </c>
      <c r="AF220" s="41">
        <v>29.6</v>
      </c>
      <c r="AG220" s="39">
        <v>179.85</v>
      </c>
      <c r="AI220" s="60" t="s">
        <v>455</v>
      </c>
      <c r="AJ220" s="58">
        <f t="shared" si="9"/>
        <v>303.48333333333329</v>
      </c>
      <c r="AK220" s="57">
        <f t="shared" si="10"/>
        <v>446.94749999999999</v>
      </c>
      <c r="AL220" s="47">
        <f t="shared" si="11"/>
        <v>153.51</v>
      </c>
      <c r="AM220" s="65"/>
      <c r="AN220" s="65"/>
      <c r="AO220" s="65"/>
    </row>
    <row r="221" spans="1:41" x14ac:dyDescent="0.25">
      <c r="A221">
        <v>809</v>
      </c>
      <c r="B221" s="54" t="s">
        <v>456</v>
      </c>
      <c r="C221" s="54">
        <v>2023</v>
      </c>
      <c r="D221" s="27">
        <v>7241.21</v>
      </c>
      <c r="E221" s="43">
        <v>808.9</v>
      </c>
      <c r="F221" s="35">
        <v>385.85</v>
      </c>
      <c r="G221" s="41">
        <v>1704</v>
      </c>
      <c r="H221" s="36">
        <v>122.82</v>
      </c>
      <c r="I221" s="39">
        <v>153.04</v>
      </c>
      <c r="J221" s="45">
        <v>175.75</v>
      </c>
      <c r="K221" s="36">
        <v>134.36000000000001</v>
      </c>
      <c r="L221" s="36">
        <v>58.64</v>
      </c>
      <c r="M221" s="46">
        <v>137.19999999999999</v>
      </c>
      <c r="N221" s="36">
        <v>89.45</v>
      </c>
      <c r="O221" s="47">
        <v>65.400000000000006</v>
      </c>
      <c r="P221" s="33">
        <v>801.5</v>
      </c>
      <c r="Q221" s="47">
        <v>28.11</v>
      </c>
      <c r="R221" s="33">
        <v>108.9</v>
      </c>
      <c r="S221" s="47">
        <v>52.31</v>
      </c>
      <c r="T221" s="33">
        <v>11.62</v>
      </c>
      <c r="U221" s="33">
        <v>132</v>
      </c>
      <c r="V221" s="33">
        <v>53.1</v>
      </c>
      <c r="W221" s="33">
        <v>14.25</v>
      </c>
      <c r="X221" s="56">
        <v>27.28</v>
      </c>
      <c r="Y221" s="38">
        <v>27.28</v>
      </c>
      <c r="Z221" s="36">
        <v>10.79</v>
      </c>
      <c r="AA221" s="41">
        <v>37.17</v>
      </c>
      <c r="AB221" s="45">
        <v>87.88</v>
      </c>
      <c r="AC221" s="39">
        <v>585.29999999999995</v>
      </c>
      <c r="AD221" s="36">
        <v>199.3</v>
      </c>
      <c r="AE221" s="36">
        <v>15.87</v>
      </c>
      <c r="AF221" s="41">
        <v>30.04</v>
      </c>
      <c r="AG221" s="39">
        <v>182</v>
      </c>
      <c r="AI221" s="60" t="s">
        <v>456</v>
      </c>
      <c r="AJ221" s="58">
        <f t="shared" si="9"/>
        <v>306.77999999999997</v>
      </c>
      <c r="AK221" s="57">
        <f t="shared" si="10"/>
        <v>442.80250000000001</v>
      </c>
      <c r="AL221" s="47">
        <f t="shared" si="11"/>
        <v>153.64777777777778</v>
      </c>
      <c r="AM221" s="65"/>
      <c r="AN221" s="65"/>
      <c r="AO221" s="65"/>
    </row>
    <row r="222" spans="1:41" x14ac:dyDescent="0.25">
      <c r="A222">
        <v>808</v>
      </c>
      <c r="B222" s="54" t="s">
        <v>457</v>
      </c>
      <c r="C222" s="54">
        <v>2023</v>
      </c>
      <c r="D222" s="27">
        <v>7318.73</v>
      </c>
      <c r="E222" s="43">
        <v>813.6</v>
      </c>
      <c r="F222" s="35">
        <v>380.95</v>
      </c>
      <c r="G222" s="41">
        <v>1714</v>
      </c>
      <c r="H222" s="36">
        <v>122.84</v>
      </c>
      <c r="I222" s="39">
        <v>156.56</v>
      </c>
      <c r="J222" s="45">
        <v>175.35</v>
      </c>
      <c r="K222" s="36">
        <v>134.78</v>
      </c>
      <c r="L222" s="36">
        <v>58.92</v>
      </c>
      <c r="M222" s="46">
        <v>138.25</v>
      </c>
      <c r="N222" s="36">
        <v>89.11</v>
      </c>
      <c r="O222" s="47">
        <v>65.5</v>
      </c>
      <c r="P222" s="33">
        <v>804.5</v>
      </c>
      <c r="Q222" s="47">
        <v>28.29</v>
      </c>
      <c r="R222" s="33">
        <v>109.08</v>
      </c>
      <c r="S222" s="47">
        <v>52.26</v>
      </c>
      <c r="T222" s="33">
        <v>11.69</v>
      </c>
      <c r="U222" s="33">
        <v>129.1</v>
      </c>
      <c r="V222" s="33">
        <v>54.32</v>
      </c>
      <c r="W222" s="33">
        <v>13.59</v>
      </c>
      <c r="X222" s="56">
        <v>27.73</v>
      </c>
      <c r="Y222" s="38">
        <v>27.73</v>
      </c>
      <c r="Z222" s="36">
        <v>10.83</v>
      </c>
      <c r="AA222" s="41">
        <v>37.409999999999997</v>
      </c>
      <c r="AB222" s="45">
        <v>88.3</v>
      </c>
      <c r="AC222" s="39">
        <v>591.1</v>
      </c>
      <c r="AD222" s="36">
        <v>198.05</v>
      </c>
      <c r="AE222" s="36">
        <v>16.13</v>
      </c>
      <c r="AF222" s="41">
        <v>30.12</v>
      </c>
      <c r="AG222" s="39">
        <v>187.2</v>
      </c>
      <c r="AI222" s="60" t="s">
        <v>457</v>
      </c>
      <c r="AJ222" s="58">
        <f t="shared" si="9"/>
        <v>311.62000000000006</v>
      </c>
      <c r="AK222" s="57">
        <f t="shared" si="10"/>
        <v>445.38249999999999</v>
      </c>
      <c r="AL222" s="47">
        <f t="shared" si="11"/>
        <v>154.36444444444444</v>
      </c>
      <c r="AM222" s="65"/>
      <c r="AN222" s="65"/>
      <c r="AO222" s="65"/>
    </row>
    <row r="223" spans="1:41" x14ac:dyDescent="0.25">
      <c r="A223">
        <v>807</v>
      </c>
      <c r="B223" s="54" t="s">
        <v>458</v>
      </c>
      <c r="C223" s="54">
        <v>2023</v>
      </c>
      <c r="D223" s="27">
        <v>7267.77</v>
      </c>
      <c r="E223" s="43">
        <v>818.4</v>
      </c>
      <c r="F223" s="35">
        <v>384.6</v>
      </c>
      <c r="G223" s="41">
        <v>1747</v>
      </c>
      <c r="H223" s="36">
        <v>125.66</v>
      </c>
      <c r="I223" s="39">
        <v>156.26</v>
      </c>
      <c r="J223" s="45">
        <v>174.6</v>
      </c>
      <c r="K223" s="36">
        <v>136.86000000000001</v>
      </c>
      <c r="L223" s="36">
        <v>58.66</v>
      </c>
      <c r="M223" s="46">
        <v>135.84</v>
      </c>
      <c r="N223" s="36">
        <v>89.1</v>
      </c>
      <c r="O223" s="47">
        <v>65.430000000000007</v>
      </c>
      <c r="P223" s="33">
        <v>808.5</v>
      </c>
      <c r="Q223" s="47">
        <v>28.33</v>
      </c>
      <c r="R223" s="33">
        <v>109.54</v>
      </c>
      <c r="S223" s="47">
        <v>52.09</v>
      </c>
      <c r="T223" s="33">
        <v>11.75</v>
      </c>
      <c r="U223" s="33">
        <v>129.69999999999999</v>
      </c>
      <c r="V223" s="33">
        <v>54.52</v>
      </c>
      <c r="W223" s="33">
        <v>13.5</v>
      </c>
      <c r="X223" s="56">
        <v>27.86</v>
      </c>
      <c r="Y223" s="38">
        <v>27.86</v>
      </c>
      <c r="Z223" s="36">
        <v>10.71</v>
      </c>
      <c r="AA223" s="41">
        <v>37.450000000000003</v>
      </c>
      <c r="AB223" s="45">
        <v>89.52</v>
      </c>
      <c r="AC223" s="39">
        <v>590</v>
      </c>
      <c r="AD223" s="36">
        <v>194.95</v>
      </c>
      <c r="AE223" s="36">
        <v>15.95</v>
      </c>
      <c r="AF223" s="41">
        <v>30.34</v>
      </c>
      <c r="AG223" s="39">
        <v>186</v>
      </c>
      <c r="AI223" s="60" t="s">
        <v>458</v>
      </c>
      <c r="AJ223" s="58">
        <f t="shared" si="9"/>
        <v>310.75333333333333</v>
      </c>
      <c r="AK223" s="57">
        <f t="shared" si="10"/>
        <v>453.69749999999999</v>
      </c>
      <c r="AL223" s="47">
        <f t="shared" si="11"/>
        <v>154.67444444444448</v>
      </c>
      <c r="AM223" s="65"/>
      <c r="AN223" s="65"/>
      <c r="AO223" s="65"/>
    </row>
    <row r="224" spans="1:41" x14ac:dyDescent="0.25">
      <c r="A224">
        <v>806</v>
      </c>
      <c r="B224" s="54" t="s">
        <v>459</v>
      </c>
      <c r="C224" s="54">
        <v>2023</v>
      </c>
      <c r="D224" s="27">
        <v>7325.75</v>
      </c>
      <c r="E224" s="43">
        <v>823.3</v>
      </c>
      <c r="F224" s="35">
        <v>391.6</v>
      </c>
      <c r="G224" s="41">
        <v>1741</v>
      </c>
      <c r="H224" s="36">
        <v>124.94</v>
      </c>
      <c r="I224" s="39">
        <v>156</v>
      </c>
      <c r="J224" s="45">
        <v>175.55</v>
      </c>
      <c r="K224" s="36">
        <v>134.1</v>
      </c>
      <c r="L224" s="36">
        <v>59.94</v>
      </c>
      <c r="M224" s="46">
        <v>134.88999999999999</v>
      </c>
      <c r="N224" s="36">
        <v>87.85</v>
      </c>
      <c r="O224" s="47">
        <v>65.8</v>
      </c>
      <c r="P224" s="33">
        <v>816.5</v>
      </c>
      <c r="Q224" s="47">
        <v>28.3</v>
      </c>
      <c r="R224" s="33">
        <v>108.6</v>
      </c>
      <c r="S224" s="47">
        <v>51.69</v>
      </c>
      <c r="T224" s="33">
        <v>11.8</v>
      </c>
      <c r="U224" s="33">
        <v>128.80000000000001</v>
      </c>
      <c r="V224" s="33">
        <v>53.09</v>
      </c>
      <c r="W224" s="33">
        <v>13.37</v>
      </c>
      <c r="X224" s="56">
        <v>28</v>
      </c>
      <c r="Y224" s="38">
        <v>28</v>
      </c>
      <c r="Z224" s="36">
        <v>10.62</v>
      </c>
      <c r="AA224" s="41">
        <v>38.299999999999997</v>
      </c>
      <c r="AB224" s="45">
        <v>89.18</v>
      </c>
      <c r="AC224" s="39">
        <v>596.70000000000005</v>
      </c>
      <c r="AD224" s="36">
        <v>195.8</v>
      </c>
      <c r="AE224" s="36">
        <v>15.9</v>
      </c>
      <c r="AF224" s="41">
        <v>30.17</v>
      </c>
      <c r="AG224" s="39">
        <v>188.55</v>
      </c>
      <c r="AI224" s="60" t="s">
        <v>459</v>
      </c>
      <c r="AJ224" s="58">
        <f t="shared" si="9"/>
        <v>313.75</v>
      </c>
      <c r="AK224" s="57">
        <f t="shared" si="10"/>
        <v>452.36750000000001</v>
      </c>
      <c r="AL224" s="47">
        <f t="shared" si="11"/>
        <v>155.19</v>
      </c>
      <c r="AM224" s="65"/>
      <c r="AN224" s="65"/>
      <c r="AO224" s="65"/>
    </row>
    <row r="225" spans="1:41" x14ac:dyDescent="0.25">
      <c r="A225">
        <v>805</v>
      </c>
      <c r="B225" s="54" t="s">
        <v>460</v>
      </c>
      <c r="C225" s="54">
        <v>2023</v>
      </c>
      <c r="D225" s="27">
        <v>7200.73</v>
      </c>
      <c r="E225" s="43">
        <v>822.6</v>
      </c>
      <c r="F225" s="35">
        <v>390</v>
      </c>
      <c r="G225" s="41">
        <v>1732</v>
      </c>
      <c r="H225" s="36">
        <v>119.06</v>
      </c>
      <c r="I225" s="39">
        <v>154.63999999999999</v>
      </c>
      <c r="J225" s="45">
        <v>173.8</v>
      </c>
      <c r="K225" s="36">
        <v>132.32</v>
      </c>
      <c r="L225" s="36">
        <v>60</v>
      </c>
      <c r="M225" s="46">
        <v>132.53</v>
      </c>
      <c r="N225" s="36">
        <v>88.64</v>
      </c>
      <c r="O225" s="47">
        <v>64.2</v>
      </c>
      <c r="P225" s="33">
        <v>810</v>
      </c>
      <c r="Q225" s="47">
        <v>28.16</v>
      </c>
      <c r="R225" s="33">
        <v>109.22</v>
      </c>
      <c r="S225" s="47">
        <v>51.8</v>
      </c>
      <c r="T225" s="33">
        <v>11.58</v>
      </c>
      <c r="U225" s="33">
        <v>128.5</v>
      </c>
      <c r="V225" s="33">
        <v>53.61</v>
      </c>
      <c r="W225" s="33">
        <v>13.29</v>
      </c>
      <c r="X225" s="56">
        <v>26.8</v>
      </c>
      <c r="Y225" s="38">
        <v>26.8</v>
      </c>
      <c r="Z225" s="36">
        <v>9.9700000000000006</v>
      </c>
      <c r="AA225" s="41">
        <v>38.01</v>
      </c>
      <c r="AB225" s="45">
        <v>89.44</v>
      </c>
      <c r="AC225" s="39">
        <v>578.4</v>
      </c>
      <c r="AD225" s="36">
        <v>189.35</v>
      </c>
      <c r="AE225" s="36">
        <v>15.88</v>
      </c>
      <c r="AF225" s="41">
        <v>30</v>
      </c>
      <c r="AG225" s="39">
        <v>187.15</v>
      </c>
      <c r="AI225" s="60" t="s">
        <v>460</v>
      </c>
      <c r="AJ225" s="58">
        <f t="shared" si="9"/>
        <v>306.72999999999996</v>
      </c>
      <c r="AK225" s="57">
        <f t="shared" si="10"/>
        <v>450.0025</v>
      </c>
      <c r="AL225" s="47">
        <f t="shared" si="11"/>
        <v>154.37</v>
      </c>
      <c r="AM225" s="65"/>
      <c r="AN225" s="65"/>
      <c r="AO225" s="65"/>
    </row>
    <row r="226" spans="1:41" x14ac:dyDescent="0.25">
      <c r="A226">
        <v>804</v>
      </c>
      <c r="B226" s="54" t="s">
        <v>461</v>
      </c>
      <c r="C226" s="54">
        <v>2023</v>
      </c>
      <c r="D226" s="27">
        <v>7204.51</v>
      </c>
      <c r="E226" s="43">
        <v>810.5</v>
      </c>
      <c r="F226" s="35">
        <v>387.75</v>
      </c>
      <c r="G226" s="41">
        <v>1712.5</v>
      </c>
      <c r="H226" s="36">
        <v>115.98</v>
      </c>
      <c r="I226" s="39">
        <v>151.47999999999999</v>
      </c>
      <c r="J226" s="45">
        <v>171.4</v>
      </c>
      <c r="K226" s="36">
        <v>129.76</v>
      </c>
      <c r="L226" s="36">
        <v>59.98</v>
      </c>
      <c r="M226" s="46">
        <v>131.31</v>
      </c>
      <c r="N226" s="36">
        <v>88.11</v>
      </c>
      <c r="O226" s="47">
        <v>64.38</v>
      </c>
      <c r="P226" s="33">
        <v>799.5</v>
      </c>
      <c r="Q226" s="47">
        <v>28.22</v>
      </c>
      <c r="R226" s="33">
        <v>107.62</v>
      </c>
      <c r="S226" s="47">
        <v>50.67</v>
      </c>
      <c r="T226" s="33">
        <v>11.56</v>
      </c>
      <c r="U226" s="33">
        <v>127.45</v>
      </c>
      <c r="V226" s="33">
        <v>52.78</v>
      </c>
      <c r="W226" s="33">
        <v>13.24</v>
      </c>
      <c r="X226" s="56">
        <v>26.51</v>
      </c>
      <c r="Y226" s="38">
        <v>26.51</v>
      </c>
      <c r="Z226" s="36">
        <v>9.93</v>
      </c>
      <c r="AA226" s="41">
        <v>37.86</v>
      </c>
      <c r="AB226" s="45">
        <v>87.18</v>
      </c>
      <c r="AC226" s="39">
        <v>561.4</v>
      </c>
      <c r="AD226" s="36">
        <v>187.15</v>
      </c>
      <c r="AE226" s="36">
        <v>15.57</v>
      </c>
      <c r="AF226" s="41">
        <v>29.45</v>
      </c>
      <c r="AG226" s="39">
        <v>184.95</v>
      </c>
      <c r="AI226" s="60" t="s">
        <v>461</v>
      </c>
      <c r="AJ226" s="58">
        <f t="shared" si="9"/>
        <v>299.27666666666664</v>
      </c>
      <c r="AK226" s="57">
        <f t="shared" si="10"/>
        <v>444.95249999999999</v>
      </c>
      <c r="AL226" s="47">
        <f t="shared" si="11"/>
        <v>152.24111111111111</v>
      </c>
      <c r="AM226" s="65"/>
      <c r="AN226" s="65"/>
      <c r="AO226" s="65"/>
    </row>
    <row r="227" spans="1:41" x14ac:dyDescent="0.25">
      <c r="A227">
        <v>803</v>
      </c>
      <c r="B227" s="54" t="s">
        <v>462</v>
      </c>
      <c r="C227" s="54">
        <v>2023</v>
      </c>
      <c r="D227" s="27">
        <v>7138.91</v>
      </c>
      <c r="E227" s="43">
        <v>810.3</v>
      </c>
      <c r="F227" s="35">
        <v>389.65</v>
      </c>
      <c r="G227" s="41">
        <v>1711.5</v>
      </c>
      <c r="H227" s="36">
        <v>115.6</v>
      </c>
      <c r="I227" s="39">
        <v>153.46</v>
      </c>
      <c r="J227" s="45">
        <v>172.1</v>
      </c>
      <c r="K227" s="36">
        <v>132.56</v>
      </c>
      <c r="L227" s="36">
        <v>59.54</v>
      </c>
      <c r="M227" s="46">
        <v>131.56</v>
      </c>
      <c r="N227" s="36">
        <v>87.65</v>
      </c>
      <c r="O227" s="47">
        <v>63.32</v>
      </c>
      <c r="P227" s="33">
        <v>797</v>
      </c>
      <c r="Q227" s="47">
        <v>28.4</v>
      </c>
      <c r="R227" s="33">
        <v>108.18</v>
      </c>
      <c r="S227" s="47">
        <v>50.59</v>
      </c>
      <c r="T227" s="33">
        <v>11.54</v>
      </c>
      <c r="U227" s="33">
        <v>125</v>
      </c>
      <c r="V227" s="33">
        <v>52.68</v>
      </c>
      <c r="W227" s="33">
        <v>13.13</v>
      </c>
      <c r="X227" s="56">
        <v>26.45</v>
      </c>
      <c r="Y227" s="38">
        <v>26.45</v>
      </c>
      <c r="Z227" s="36">
        <v>9.6999999999999993</v>
      </c>
      <c r="AA227" s="41">
        <v>37.46</v>
      </c>
      <c r="AB227" s="45">
        <v>87.28</v>
      </c>
      <c r="AC227" s="39">
        <v>566.6</v>
      </c>
      <c r="AD227" s="36">
        <v>188.7</v>
      </c>
      <c r="AE227" s="36">
        <v>15.49</v>
      </c>
      <c r="AF227" s="41">
        <v>29.43</v>
      </c>
      <c r="AG227" s="39">
        <v>184.4</v>
      </c>
      <c r="AI227" s="60" t="s">
        <v>462</v>
      </c>
      <c r="AJ227" s="58">
        <f t="shared" si="9"/>
        <v>301.48666666666668</v>
      </c>
      <c r="AK227" s="57">
        <f t="shared" si="10"/>
        <v>444.59750000000003</v>
      </c>
      <c r="AL227" s="47">
        <f t="shared" si="11"/>
        <v>152.22222222222223</v>
      </c>
      <c r="AM227" s="65"/>
      <c r="AN227" s="65"/>
      <c r="AO227" s="65"/>
    </row>
    <row r="228" spans="1:41" x14ac:dyDescent="0.25">
      <c r="A228">
        <v>802</v>
      </c>
      <c r="B228" s="55">
        <v>45201</v>
      </c>
      <c r="C228" s="54">
        <v>2023</v>
      </c>
      <c r="D228" s="27">
        <v>7074.63</v>
      </c>
      <c r="E228" s="43">
        <v>797.6</v>
      </c>
      <c r="F228" s="35">
        <v>375.6</v>
      </c>
      <c r="G228" s="41">
        <v>1675</v>
      </c>
      <c r="H228" s="36">
        <v>113.74</v>
      </c>
      <c r="I228" s="39">
        <v>150.02000000000001</v>
      </c>
      <c r="J228" s="45">
        <v>168.7</v>
      </c>
      <c r="K228" s="36">
        <v>129.97999999999999</v>
      </c>
      <c r="L228" s="36">
        <v>59.35</v>
      </c>
      <c r="M228" s="46">
        <v>129.38</v>
      </c>
      <c r="N228" s="36">
        <v>88.7</v>
      </c>
      <c r="O228" s="47">
        <v>63.59</v>
      </c>
      <c r="P228" s="33">
        <v>781</v>
      </c>
      <c r="Q228" s="47">
        <v>28.43</v>
      </c>
      <c r="R228" s="33">
        <v>105.08</v>
      </c>
      <c r="S228" s="47">
        <v>50.17</v>
      </c>
      <c r="T228" s="33">
        <v>11.56</v>
      </c>
      <c r="U228" s="33">
        <v>122</v>
      </c>
      <c r="V228" s="33">
        <v>52.45</v>
      </c>
      <c r="W228" s="33">
        <v>13.21</v>
      </c>
      <c r="X228" s="56">
        <v>26.25</v>
      </c>
      <c r="Y228" s="38">
        <v>26.25</v>
      </c>
      <c r="Z228" s="36">
        <v>9.69</v>
      </c>
      <c r="AA228" s="41">
        <v>37.01</v>
      </c>
      <c r="AB228" s="45">
        <v>85.8</v>
      </c>
      <c r="AC228" s="39">
        <v>559.5</v>
      </c>
      <c r="AD228" s="36">
        <v>186.6</v>
      </c>
      <c r="AE228" s="36">
        <v>15.4</v>
      </c>
      <c r="AF228" s="41">
        <v>29.31</v>
      </c>
      <c r="AG228" s="39">
        <v>183.1</v>
      </c>
      <c r="AI228" s="61">
        <v>45201</v>
      </c>
      <c r="AJ228" s="58">
        <f t="shared" si="9"/>
        <v>297.54000000000002</v>
      </c>
      <c r="AK228" s="57">
        <f t="shared" si="10"/>
        <v>435.33</v>
      </c>
      <c r="AL228" s="47">
        <f t="shared" si="11"/>
        <v>149.99111111111111</v>
      </c>
      <c r="AM228" s="65"/>
      <c r="AN228" s="65"/>
      <c r="AO228" s="65"/>
    </row>
    <row r="229" spans="1:41" x14ac:dyDescent="0.25">
      <c r="A229">
        <v>801</v>
      </c>
      <c r="B229" s="55">
        <v>45171</v>
      </c>
      <c r="C229" s="54">
        <v>2023</v>
      </c>
      <c r="D229" s="27">
        <v>7179.64</v>
      </c>
      <c r="E229" s="43">
        <v>809.2</v>
      </c>
      <c r="F229" s="35">
        <v>378.75</v>
      </c>
      <c r="G229" s="41">
        <v>1700</v>
      </c>
      <c r="H229" s="36">
        <v>113.66</v>
      </c>
      <c r="I229" s="39">
        <v>151.72</v>
      </c>
      <c r="J229" s="45">
        <v>172.1</v>
      </c>
      <c r="K229" s="36">
        <v>130.9</v>
      </c>
      <c r="L229" s="36">
        <v>57.85</v>
      </c>
      <c r="M229" s="46">
        <v>132.02000000000001</v>
      </c>
      <c r="N229" s="36">
        <v>89.2</v>
      </c>
      <c r="O229" s="47">
        <v>64.41</v>
      </c>
      <c r="P229" s="33">
        <v>794</v>
      </c>
      <c r="Q229" s="47">
        <v>28.71</v>
      </c>
      <c r="R229" s="33">
        <v>105.82</v>
      </c>
      <c r="S229" s="47">
        <v>50.41</v>
      </c>
      <c r="T229" s="33">
        <v>11.69</v>
      </c>
      <c r="U229" s="33">
        <v>119</v>
      </c>
      <c r="V229" s="33">
        <v>52.46</v>
      </c>
      <c r="W229" s="33">
        <v>13.08</v>
      </c>
      <c r="X229" s="56">
        <v>26.55</v>
      </c>
      <c r="Y229" s="38">
        <v>26.55</v>
      </c>
      <c r="Z229" s="36">
        <v>9.56</v>
      </c>
      <c r="AA229" s="41">
        <v>37.61</v>
      </c>
      <c r="AB229" s="45">
        <v>85.12</v>
      </c>
      <c r="AC229" s="39">
        <v>579.20000000000005</v>
      </c>
      <c r="AD229" s="36">
        <v>188</v>
      </c>
      <c r="AE229" s="36">
        <v>15.67</v>
      </c>
      <c r="AF229" s="41">
        <v>30.09</v>
      </c>
      <c r="AG229" s="39">
        <v>186.3</v>
      </c>
      <c r="AI229" s="61">
        <v>45171</v>
      </c>
      <c r="AJ229" s="58">
        <f t="shared" si="9"/>
        <v>305.74</v>
      </c>
      <c r="AK229" s="57">
        <f t="shared" si="10"/>
        <v>441.92499999999995</v>
      </c>
      <c r="AL229" s="47">
        <f t="shared" si="11"/>
        <v>152.05777777777777</v>
      </c>
      <c r="AM229" s="65"/>
      <c r="AN229" s="65"/>
      <c r="AO229" s="65"/>
    </row>
    <row r="230" spans="1:41" x14ac:dyDescent="0.25">
      <c r="A230">
        <v>800</v>
      </c>
      <c r="B230" s="55">
        <v>45140</v>
      </c>
      <c r="C230" s="54">
        <v>2023</v>
      </c>
      <c r="D230" s="27">
        <v>7119.83</v>
      </c>
      <c r="E230" s="43">
        <v>800.1</v>
      </c>
      <c r="F230" s="35">
        <v>375.35</v>
      </c>
      <c r="G230" s="41">
        <v>1690</v>
      </c>
      <c r="H230" s="36">
        <v>113.3</v>
      </c>
      <c r="I230" s="39">
        <v>148.58000000000001</v>
      </c>
      <c r="J230" s="45">
        <v>174.2</v>
      </c>
      <c r="K230" s="36">
        <v>130.18</v>
      </c>
      <c r="L230" s="36">
        <v>56.44</v>
      </c>
      <c r="M230" s="46">
        <v>133.31</v>
      </c>
      <c r="N230" s="36">
        <v>88.51</v>
      </c>
      <c r="O230" s="47">
        <v>63.85</v>
      </c>
      <c r="P230" s="33">
        <v>785.5</v>
      </c>
      <c r="Q230" s="47">
        <v>28.52</v>
      </c>
      <c r="R230" s="33">
        <v>104.32</v>
      </c>
      <c r="S230" s="47">
        <v>50.44</v>
      </c>
      <c r="T230" s="33">
        <v>11.22</v>
      </c>
      <c r="U230" s="33">
        <v>118.8</v>
      </c>
      <c r="V230" s="33">
        <v>51.68</v>
      </c>
      <c r="W230" s="33">
        <v>13.09</v>
      </c>
      <c r="X230" s="56">
        <v>26.62</v>
      </c>
      <c r="Y230" s="38">
        <v>26.62</v>
      </c>
      <c r="Z230" s="36">
        <v>9.6199999999999992</v>
      </c>
      <c r="AA230" s="41">
        <v>37.78</v>
      </c>
      <c r="AB230" s="45">
        <v>81.8</v>
      </c>
      <c r="AC230" s="39">
        <v>567.9</v>
      </c>
      <c r="AD230" s="36">
        <v>187.9</v>
      </c>
      <c r="AE230" s="36">
        <v>15.12</v>
      </c>
      <c r="AF230" s="41">
        <v>29.86</v>
      </c>
      <c r="AG230" s="39">
        <v>184.7</v>
      </c>
      <c r="AI230" s="61">
        <v>45140</v>
      </c>
      <c r="AJ230" s="58">
        <f t="shared" si="9"/>
        <v>300.39333333333337</v>
      </c>
      <c r="AK230" s="57">
        <f t="shared" si="10"/>
        <v>439.40999999999997</v>
      </c>
      <c r="AL230" s="47">
        <f t="shared" si="11"/>
        <v>150.98222222222225</v>
      </c>
      <c r="AM230" s="65"/>
      <c r="AN230" s="65"/>
      <c r="AO230" s="65"/>
    </row>
    <row r="231" spans="1:41" x14ac:dyDescent="0.25">
      <c r="A231">
        <v>799</v>
      </c>
      <c r="B231" s="55">
        <v>45109</v>
      </c>
      <c r="C231" s="54">
        <v>2023</v>
      </c>
      <c r="D231" s="27">
        <v>7108.46</v>
      </c>
      <c r="E231" s="43">
        <v>807.4</v>
      </c>
      <c r="F231" s="35">
        <v>376.85</v>
      </c>
      <c r="G231" s="41">
        <v>1714</v>
      </c>
      <c r="H231" s="36">
        <v>112.3</v>
      </c>
      <c r="I231" s="39">
        <v>150.52000000000001</v>
      </c>
      <c r="J231" s="45">
        <v>173.15</v>
      </c>
      <c r="K231" s="36">
        <v>129.4</v>
      </c>
      <c r="L231" s="36">
        <v>57.54</v>
      </c>
      <c r="M231" s="46">
        <v>131.24</v>
      </c>
      <c r="N231" s="36">
        <v>87.29</v>
      </c>
      <c r="O231" s="47">
        <v>62.34</v>
      </c>
      <c r="P231" s="33">
        <v>791.5</v>
      </c>
      <c r="Q231" s="47">
        <v>28.41</v>
      </c>
      <c r="R231" s="33">
        <v>103.7</v>
      </c>
      <c r="S231" s="47">
        <v>50.42</v>
      </c>
      <c r="T231" s="33">
        <v>11.14</v>
      </c>
      <c r="U231" s="33">
        <v>116.95</v>
      </c>
      <c r="V231" s="33">
        <v>53.83</v>
      </c>
      <c r="W231" s="33">
        <v>12.84</v>
      </c>
      <c r="X231" s="56">
        <v>28.03</v>
      </c>
      <c r="Y231" s="38">
        <v>28.03</v>
      </c>
      <c r="Z231" s="36">
        <v>9.5500000000000007</v>
      </c>
      <c r="AA231" s="41">
        <v>37.99</v>
      </c>
      <c r="AB231" s="45">
        <v>82.68</v>
      </c>
      <c r="AC231" s="39">
        <v>573.4</v>
      </c>
      <c r="AD231" s="36">
        <v>188.6</v>
      </c>
      <c r="AE231" s="36">
        <v>15.08</v>
      </c>
      <c r="AF231" s="41">
        <v>29.85</v>
      </c>
      <c r="AG231" s="39">
        <v>185.15</v>
      </c>
      <c r="AI231" s="61">
        <v>45109</v>
      </c>
      <c r="AJ231" s="58">
        <f t="shared" si="9"/>
        <v>303.02333333333331</v>
      </c>
      <c r="AK231" s="57">
        <f t="shared" si="10"/>
        <v>445.46</v>
      </c>
      <c r="AL231" s="47">
        <f t="shared" si="11"/>
        <v>151.51888888888891</v>
      </c>
      <c r="AM231" s="65"/>
      <c r="AN231" s="65"/>
      <c r="AO231" s="65"/>
    </row>
    <row r="232" spans="1:41" x14ac:dyDescent="0.25">
      <c r="A232">
        <v>798</v>
      </c>
      <c r="B232" s="55">
        <v>45079</v>
      </c>
      <c r="C232" s="54">
        <v>2023</v>
      </c>
      <c r="D232" s="27">
        <v>7104.52</v>
      </c>
      <c r="E232" s="43">
        <v>814.2</v>
      </c>
      <c r="F232" s="35">
        <v>381.95</v>
      </c>
      <c r="G232" s="41">
        <v>1742.5</v>
      </c>
      <c r="H232" s="36">
        <v>115.74</v>
      </c>
      <c r="I232" s="39">
        <v>152.06</v>
      </c>
      <c r="J232" s="45">
        <v>175</v>
      </c>
      <c r="K232" s="36">
        <v>130.76</v>
      </c>
      <c r="L232" s="36">
        <v>55.66</v>
      </c>
      <c r="M232" s="46">
        <v>130.58000000000001</v>
      </c>
      <c r="N232" s="36">
        <v>84.91</v>
      </c>
      <c r="O232" s="47">
        <v>60.75</v>
      </c>
      <c r="P232" s="33">
        <v>798</v>
      </c>
      <c r="Q232" s="47">
        <v>28.49</v>
      </c>
      <c r="R232" s="33">
        <v>104.5</v>
      </c>
      <c r="S232" s="47">
        <v>50.5</v>
      </c>
      <c r="T232" s="33">
        <v>11.05</v>
      </c>
      <c r="U232" s="33">
        <v>119</v>
      </c>
      <c r="V232" s="33">
        <v>54.51</v>
      </c>
      <c r="W232" s="33">
        <v>13.03</v>
      </c>
      <c r="X232" s="56">
        <v>27.56</v>
      </c>
      <c r="Y232" s="38">
        <v>27.56</v>
      </c>
      <c r="Z232" s="36">
        <v>9.57</v>
      </c>
      <c r="AA232" s="41">
        <v>38.11</v>
      </c>
      <c r="AB232" s="45">
        <v>83.78</v>
      </c>
      <c r="AC232" s="39">
        <v>576</v>
      </c>
      <c r="AD232" s="36">
        <v>192.25</v>
      </c>
      <c r="AE232" s="36">
        <v>15.06</v>
      </c>
      <c r="AF232" s="41">
        <v>30.03</v>
      </c>
      <c r="AG232" s="39">
        <v>185.5</v>
      </c>
      <c r="AI232" s="61">
        <v>45079</v>
      </c>
      <c r="AJ232" s="58">
        <f t="shared" si="9"/>
        <v>304.52</v>
      </c>
      <c r="AK232" s="57">
        <f t="shared" si="10"/>
        <v>452.65999999999997</v>
      </c>
      <c r="AL232" s="47">
        <f t="shared" si="11"/>
        <v>152.31777777777779</v>
      </c>
      <c r="AM232" s="65"/>
      <c r="AN232" s="65"/>
      <c r="AO232" s="65"/>
    </row>
    <row r="233" spans="1:41" x14ac:dyDescent="0.25">
      <c r="A233">
        <v>797</v>
      </c>
      <c r="B233" s="55">
        <v>44987</v>
      </c>
      <c r="C233" s="54">
        <v>2023</v>
      </c>
      <c r="D233" s="27">
        <v>7113.42</v>
      </c>
      <c r="E233" s="43">
        <v>829.4</v>
      </c>
      <c r="F233" s="35">
        <v>384.4</v>
      </c>
      <c r="G233" s="41">
        <v>1778</v>
      </c>
      <c r="H233" s="36">
        <v>117.12</v>
      </c>
      <c r="I233" s="39">
        <v>154.84</v>
      </c>
      <c r="J233" s="45">
        <v>178.65</v>
      </c>
      <c r="K233" s="36">
        <v>132.4</v>
      </c>
      <c r="L233" s="36">
        <v>56.35</v>
      </c>
      <c r="M233" s="46">
        <v>132.11000000000001</v>
      </c>
      <c r="N233" s="36">
        <v>85.14</v>
      </c>
      <c r="O233" s="47">
        <v>61.72</v>
      </c>
      <c r="P233" s="33">
        <v>817.5</v>
      </c>
      <c r="Q233" s="47">
        <v>28.62</v>
      </c>
      <c r="R233" s="33">
        <v>105.34</v>
      </c>
      <c r="S233" s="47">
        <v>50.74</v>
      </c>
      <c r="T233" s="33">
        <v>11.26</v>
      </c>
      <c r="U233" s="33">
        <v>118.95</v>
      </c>
      <c r="V233" s="33">
        <v>55.53</v>
      </c>
      <c r="W233" s="33">
        <v>13.1</v>
      </c>
      <c r="X233" s="56">
        <v>27.84</v>
      </c>
      <c r="Y233" s="38">
        <v>27.84</v>
      </c>
      <c r="Z233" s="36">
        <v>9.59</v>
      </c>
      <c r="AA233" s="41">
        <v>38.51</v>
      </c>
      <c r="AB233" s="45">
        <v>84.84</v>
      </c>
      <c r="AC233" s="39">
        <v>598.6</v>
      </c>
      <c r="AD233" s="36">
        <v>194.3</v>
      </c>
      <c r="AE233" s="36">
        <v>15.23</v>
      </c>
      <c r="AF233" s="41">
        <v>30.38</v>
      </c>
      <c r="AG233" s="39">
        <v>189</v>
      </c>
      <c r="AI233" s="61">
        <v>44987</v>
      </c>
      <c r="AJ233" s="58">
        <f t="shared" si="9"/>
        <v>314.1466666666667</v>
      </c>
      <c r="AK233" s="57">
        <f t="shared" si="10"/>
        <v>461.72250000000003</v>
      </c>
      <c r="AL233" s="47">
        <f t="shared" si="11"/>
        <v>154.88</v>
      </c>
      <c r="AM233" s="65"/>
      <c r="AN233" s="65"/>
      <c r="AO233" s="65"/>
    </row>
    <row r="234" spans="1:41" x14ac:dyDescent="0.25">
      <c r="A234">
        <v>796</v>
      </c>
      <c r="B234" s="55">
        <v>44959</v>
      </c>
      <c r="C234" s="54">
        <v>2023</v>
      </c>
      <c r="D234" s="27">
        <v>7079.41</v>
      </c>
      <c r="E234" s="43">
        <v>809.1</v>
      </c>
      <c r="F234" s="35">
        <v>377.4</v>
      </c>
      <c r="G234" s="41">
        <v>1740.5</v>
      </c>
      <c r="H234" s="36">
        <v>117.76</v>
      </c>
      <c r="I234" s="39">
        <v>152.4</v>
      </c>
      <c r="J234" s="45">
        <v>170.75</v>
      </c>
      <c r="K234" s="36">
        <v>132.63999999999999</v>
      </c>
      <c r="L234" s="36">
        <v>55.18</v>
      </c>
      <c r="M234" s="46">
        <v>133.36000000000001</v>
      </c>
      <c r="N234" s="36">
        <v>86.77</v>
      </c>
      <c r="O234" s="47">
        <v>61.6</v>
      </c>
      <c r="P234" s="33">
        <v>797</v>
      </c>
      <c r="Q234" s="47">
        <v>28.83</v>
      </c>
      <c r="R234" s="33">
        <v>105.04</v>
      </c>
      <c r="S234" s="47">
        <v>50.52</v>
      </c>
      <c r="T234" s="33">
        <v>11.19</v>
      </c>
      <c r="U234" s="33">
        <v>118.2</v>
      </c>
      <c r="V234" s="33">
        <v>55.34</v>
      </c>
      <c r="W234" s="33">
        <v>12.91</v>
      </c>
      <c r="X234" s="56">
        <v>27.5</v>
      </c>
      <c r="Y234" s="38">
        <v>27.5</v>
      </c>
      <c r="Z234" s="36">
        <v>9.65</v>
      </c>
      <c r="AA234" s="41">
        <v>38.51</v>
      </c>
      <c r="AB234" s="45">
        <v>83.74</v>
      </c>
      <c r="AC234" s="39">
        <v>592.29999999999995</v>
      </c>
      <c r="AD234" s="36">
        <v>191.15</v>
      </c>
      <c r="AE234" s="36">
        <v>15.2</v>
      </c>
      <c r="AF234" s="41">
        <v>30.25</v>
      </c>
      <c r="AG234" s="39">
        <v>188.35</v>
      </c>
      <c r="AI234" s="61">
        <v>44959</v>
      </c>
      <c r="AJ234" s="58">
        <f t="shared" si="9"/>
        <v>311.01666666666665</v>
      </c>
      <c r="AK234" s="57">
        <f t="shared" si="10"/>
        <v>452.315</v>
      </c>
      <c r="AL234" s="47">
        <f t="shared" si="11"/>
        <v>151.71111111111111</v>
      </c>
      <c r="AM234" s="65"/>
      <c r="AN234" s="65"/>
      <c r="AO234" s="65"/>
    </row>
    <row r="235" spans="1:41" x14ac:dyDescent="0.25">
      <c r="A235">
        <v>795</v>
      </c>
      <c r="B235" s="55">
        <v>44928</v>
      </c>
      <c r="C235" s="54">
        <v>2023</v>
      </c>
      <c r="D235" s="27">
        <v>7059.61</v>
      </c>
      <c r="E235" s="43">
        <v>795.5</v>
      </c>
      <c r="F235" s="35">
        <v>372.4</v>
      </c>
      <c r="G235" s="41">
        <v>1695.5</v>
      </c>
      <c r="H235" s="36">
        <v>116.04</v>
      </c>
      <c r="I235" s="39">
        <v>149.4</v>
      </c>
      <c r="J235" s="45">
        <v>168.25</v>
      </c>
      <c r="K235" s="36">
        <v>131.4</v>
      </c>
      <c r="L235" s="36">
        <v>55.97</v>
      </c>
      <c r="M235" s="46">
        <v>132.41999999999999</v>
      </c>
      <c r="N235" s="36">
        <v>88.7</v>
      </c>
      <c r="O235" s="47">
        <v>63.19</v>
      </c>
      <c r="P235" s="33">
        <v>784.5</v>
      </c>
      <c r="Q235" s="47">
        <v>28.61</v>
      </c>
      <c r="R235" s="33">
        <v>104.72</v>
      </c>
      <c r="S235" s="47">
        <v>50.7</v>
      </c>
      <c r="T235" s="33">
        <v>11.07</v>
      </c>
      <c r="U235" s="33">
        <v>122.25</v>
      </c>
      <c r="V235" s="33">
        <v>53.36</v>
      </c>
      <c r="W235" s="33">
        <v>13.15</v>
      </c>
      <c r="X235" s="56">
        <v>27.38</v>
      </c>
      <c r="Y235" s="38">
        <v>27.38</v>
      </c>
      <c r="Z235" s="36">
        <v>9.7200000000000006</v>
      </c>
      <c r="AA235" s="41">
        <v>34.26</v>
      </c>
      <c r="AB235" s="45">
        <v>82.46</v>
      </c>
      <c r="AC235" s="39">
        <v>563.4</v>
      </c>
      <c r="AD235" s="36">
        <v>190.25</v>
      </c>
      <c r="AE235" s="36">
        <v>14.49</v>
      </c>
      <c r="AF235" s="41">
        <v>29.09</v>
      </c>
      <c r="AG235" s="39">
        <v>176.8</v>
      </c>
      <c r="AI235" s="61">
        <v>44928</v>
      </c>
      <c r="AJ235" s="58">
        <f t="shared" si="9"/>
        <v>296.5333333333333</v>
      </c>
      <c r="AK235" s="57">
        <f t="shared" si="10"/>
        <v>439.71249999999998</v>
      </c>
      <c r="AL235" s="47">
        <f t="shared" si="11"/>
        <v>149.83444444444444</v>
      </c>
      <c r="AM235" s="65"/>
      <c r="AN235" s="65"/>
      <c r="AO235" s="65"/>
    </row>
    <row r="236" spans="1:41" x14ac:dyDescent="0.25">
      <c r="A236">
        <v>794</v>
      </c>
      <c r="B236" s="54" t="s">
        <v>463</v>
      </c>
      <c r="C236" s="54">
        <v>2023</v>
      </c>
      <c r="D236" s="27">
        <v>7025.53</v>
      </c>
      <c r="E236" s="43">
        <v>800</v>
      </c>
      <c r="F236" s="35">
        <v>378.05</v>
      </c>
      <c r="G236" s="41">
        <v>1714.5</v>
      </c>
      <c r="H236" s="36">
        <v>114.84</v>
      </c>
      <c r="I236" s="39">
        <v>148.32</v>
      </c>
      <c r="J236" s="45">
        <v>167.9</v>
      </c>
      <c r="K236" s="36">
        <v>131.80000000000001</v>
      </c>
      <c r="L236" s="36">
        <v>56.98</v>
      </c>
      <c r="M236" s="46">
        <v>132.78</v>
      </c>
      <c r="N236" s="36">
        <v>89.67</v>
      </c>
      <c r="O236" s="47">
        <v>62.9</v>
      </c>
      <c r="P236" s="33">
        <v>792</v>
      </c>
      <c r="Q236" s="47">
        <v>28.62</v>
      </c>
      <c r="R236" s="33">
        <v>103.64</v>
      </c>
      <c r="S236" s="47">
        <v>50.31</v>
      </c>
      <c r="T236" s="33">
        <v>11.04</v>
      </c>
      <c r="U236" s="33">
        <v>121.4</v>
      </c>
      <c r="V236" s="33">
        <v>52.55</v>
      </c>
      <c r="W236" s="33">
        <v>13.02</v>
      </c>
      <c r="X236" s="56">
        <v>27.28</v>
      </c>
      <c r="Y236" s="38">
        <v>27.28</v>
      </c>
      <c r="Z236" s="36">
        <v>9.7200000000000006</v>
      </c>
      <c r="AA236" s="41">
        <v>34.06</v>
      </c>
      <c r="AB236" s="45">
        <v>81.72</v>
      </c>
      <c r="AC236" s="39">
        <v>570.5</v>
      </c>
      <c r="AD236" s="36">
        <v>189.9</v>
      </c>
      <c r="AE236" s="36">
        <v>14.39</v>
      </c>
      <c r="AF236" s="41">
        <v>28.96</v>
      </c>
      <c r="AG236" s="39">
        <v>173.9</v>
      </c>
      <c r="AI236" s="60" t="s">
        <v>463</v>
      </c>
      <c r="AJ236" s="58">
        <f t="shared" si="9"/>
        <v>297.57333333333332</v>
      </c>
      <c r="AK236" s="57">
        <f t="shared" si="10"/>
        <v>444.38</v>
      </c>
      <c r="AL236" s="47">
        <f t="shared" si="11"/>
        <v>150.16777777777779</v>
      </c>
      <c r="AM236" s="65"/>
      <c r="AN236" s="65"/>
      <c r="AO236" s="65"/>
    </row>
    <row r="237" spans="1:41" x14ac:dyDescent="0.25">
      <c r="A237">
        <v>793</v>
      </c>
      <c r="B237" s="54" t="s">
        <v>464</v>
      </c>
      <c r="C237" s="54">
        <v>2023</v>
      </c>
      <c r="D237" s="27">
        <v>7030.95</v>
      </c>
      <c r="E237" s="43">
        <v>798.8</v>
      </c>
      <c r="F237" s="35">
        <v>380.3</v>
      </c>
      <c r="G237" s="41">
        <v>1706</v>
      </c>
      <c r="H237" s="36">
        <v>115.52</v>
      </c>
      <c r="I237" s="39">
        <v>147.18</v>
      </c>
      <c r="J237" s="45">
        <v>166.4</v>
      </c>
      <c r="K237" s="36">
        <v>131.80000000000001</v>
      </c>
      <c r="L237" s="36">
        <v>57.91</v>
      </c>
      <c r="M237" s="46">
        <v>134.4</v>
      </c>
      <c r="N237" s="36">
        <v>89.79</v>
      </c>
      <c r="O237" s="47">
        <v>62.11</v>
      </c>
      <c r="P237" s="33">
        <v>785</v>
      </c>
      <c r="Q237" s="47">
        <v>28.64</v>
      </c>
      <c r="R237" s="33">
        <v>103.92</v>
      </c>
      <c r="S237" s="47">
        <v>50.1</v>
      </c>
      <c r="T237" s="33">
        <v>10.94</v>
      </c>
      <c r="U237" s="33">
        <v>123.2</v>
      </c>
      <c r="V237" s="33">
        <v>53.4</v>
      </c>
      <c r="W237" s="33">
        <v>12.97</v>
      </c>
      <c r="X237" s="56">
        <v>26.62</v>
      </c>
      <c r="Y237" s="38">
        <v>26.62</v>
      </c>
      <c r="Z237" s="36">
        <v>9.6199999999999992</v>
      </c>
      <c r="AA237" s="41">
        <v>33.53</v>
      </c>
      <c r="AB237" s="45">
        <v>82.5</v>
      </c>
      <c r="AC237" s="39">
        <v>566</v>
      </c>
      <c r="AD237" s="36">
        <v>186.1</v>
      </c>
      <c r="AE237" s="36">
        <v>14.02</v>
      </c>
      <c r="AF237" s="41">
        <v>28.62</v>
      </c>
      <c r="AG237" s="39">
        <v>172.85</v>
      </c>
      <c r="AI237" s="60" t="s">
        <v>464</v>
      </c>
      <c r="AJ237" s="58">
        <f t="shared" si="9"/>
        <v>295.34333333333336</v>
      </c>
      <c r="AK237" s="57">
        <f t="shared" si="10"/>
        <v>442.03749999999997</v>
      </c>
      <c r="AL237" s="47">
        <f t="shared" si="11"/>
        <v>149.95222222222222</v>
      </c>
      <c r="AM237" s="65"/>
      <c r="AN237" s="65"/>
      <c r="AO237" s="65"/>
    </row>
    <row r="238" spans="1:41" x14ac:dyDescent="0.25">
      <c r="A238">
        <v>792</v>
      </c>
      <c r="B238" s="54" t="s">
        <v>465</v>
      </c>
      <c r="C238" s="54">
        <v>2023</v>
      </c>
      <c r="D238" s="27">
        <v>7062.69</v>
      </c>
      <c r="E238" s="43">
        <v>801</v>
      </c>
      <c r="F238" s="35">
        <v>378.45</v>
      </c>
      <c r="G238" s="41">
        <v>1697.5</v>
      </c>
      <c r="H238" s="36">
        <v>116.62</v>
      </c>
      <c r="I238" s="39">
        <v>147.88</v>
      </c>
      <c r="J238" s="45">
        <v>166.15</v>
      </c>
      <c r="K238" s="36">
        <v>132.19999999999999</v>
      </c>
      <c r="L238" s="36">
        <v>58.62</v>
      </c>
      <c r="M238" s="46">
        <v>134.78</v>
      </c>
      <c r="N238" s="36">
        <v>89.55</v>
      </c>
      <c r="O238" s="47">
        <v>62.03</v>
      </c>
      <c r="P238" s="33">
        <v>788</v>
      </c>
      <c r="Q238" s="47">
        <v>28.64</v>
      </c>
      <c r="R238" s="33">
        <v>105.04</v>
      </c>
      <c r="S238" s="47">
        <v>49.53</v>
      </c>
      <c r="T238" s="33">
        <v>10.96</v>
      </c>
      <c r="U238" s="33">
        <v>121.3</v>
      </c>
      <c r="V238" s="33">
        <v>54.19</v>
      </c>
      <c r="W238" s="33">
        <v>13</v>
      </c>
      <c r="X238" s="56">
        <v>26.6</v>
      </c>
      <c r="Y238" s="38">
        <v>26.6</v>
      </c>
      <c r="Z238" s="36">
        <v>9.5500000000000007</v>
      </c>
      <c r="AA238" s="41">
        <v>33.69</v>
      </c>
      <c r="AB238" s="45">
        <v>82.96</v>
      </c>
      <c r="AC238" s="39">
        <v>557.70000000000005</v>
      </c>
      <c r="AD238" s="36">
        <v>184.2</v>
      </c>
      <c r="AE238" s="36">
        <v>14.21</v>
      </c>
      <c r="AF238" s="41">
        <v>28.91</v>
      </c>
      <c r="AG238" s="39">
        <v>173</v>
      </c>
      <c r="AI238" s="60" t="s">
        <v>465</v>
      </c>
      <c r="AJ238" s="58">
        <f t="shared" si="9"/>
        <v>292.86</v>
      </c>
      <c r="AK238" s="57">
        <f t="shared" si="10"/>
        <v>440.02500000000003</v>
      </c>
      <c r="AL238" s="47">
        <f t="shared" si="11"/>
        <v>150.1877777777778</v>
      </c>
      <c r="AM238" s="65"/>
      <c r="AN238" s="65"/>
      <c r="AO238" s="65"/>
    </row>
    <row r="239" spans="1:41" x14ac:dyDescent="0.25">
      <c r="A239">
        <v>791</v>
      </c>
      <c r="B239" s="54" t="s">
        <v>466</v>
      </c>
      <c r="C239" s="54">
        <v>2023</v>
      </c>
      <c r="D239" s="27">
        <v>7078.02</v>
      </c>
      <c r="E239" s="43">
        <v>801.6</v>
      </c>
      <c r="F239" s="35">
        <v>385.3</v>
      </c>
      <c r="G239" s="41">
        <v>1696.5</v>
      </c>
      <c r="H239" s="36">
        <v>120.94</v>
      </c>
      <c r="I239" s="39">
        <v>146.84</v>
      </c>
      <c r="J239" s="45">
        <v>167.9</v>
      </c>
      <c r="K239" s="36">
        <v>132</v>
      </c>
      <c r="L239" s="36">
        <v>58.51</v>
      </c>
      <c r="M239" s="46">
        <v>133.94999999999999</v>
      </c>
      <c r="N239" s="36">
        <v>89.72</v>
      </c>
      <c r="O239" s="47">
        <v>61.73</v>
      </c>
      <c r="P239" s="33">
        <v>790</v>
      </c>
      <c r="Q239" s="47">
        <v>28.65</v>
      </c>
      <c r="R239" s="33">
        <v>104.6</v>
      </c>
      <c r="S239" s="47">
        <v>49.2</v>
      </c>
      <c r="T239" s="33">
        <v>10.85</v>
      </c>
      <c r="U239" s="33">
        <v>123.15</v>
      </c>
      <c r="V239" s="33">
        <v>52.65</v>
      </c>
      <c r="W239" s="33">
        <v>13.07</v>
      </c>
      <c r="X239" s="56">
        <v>25.46</v>
      </c>
      <c r="Y239" s="38">
        <v>25.46</v>
      </c>
      <c r="Z239" s="36">
        <v>9.56</v>
      </c>
      <c r="AA239" s="41">
        <v>34.31</v>
      </c>
      <c r="AB239" s="45">
        <v>82.66</v>
      </c>
      <c r="AC239" s="39">
        <v>547.9</v>
      </c>
      <c r="AD239" s="36">
        <v>187.65</v>
      </c>
      <c r="AE239" s="36">
        <v>14.06</v>
      </c>
      <c r="AF239" s="41">
        <v>28.97</v>
      </c>
      <c r="AG239" s="39">
        <v>172</v>
      </c>
      <c r="AI239" s="60" t="s">
        <v>466</v>
      </c>
      <c r="AJ239" s="58">
        <f t="shared" si="9"/>
        <v>288.91333333333336</v>
      </c>
      <c r="AK239" s="57">
        <f t="shared" si="10"/>
        <v>439.94499999999999</v>
      </c>
      <c r="AL239" s="47">
        <f t="shared" si="11"/>
        <v>150.12777777777779</v>
      </c>
      <c r="AM239" s="65"/>
      <c r="AN239" s="65"/>
      <c r="AO239" s="65"/>
    </row>
    <row r="240" spans="1:41" x14ac:dyDescent="0.25">
      <c r="A240">
        <v>790</v>
      </c>
      <c r="B240" s="54" t="s">
        <v>467</v>
      </c>
      <c r="C240" s="54">
        <v>2023</v>
      </c>
      <c r="D240" s="27">
        <v>6999.93</v>
      </c>
      <c r="E240" s="43">
        <v>792.3</v>
      </c>
      <c r="F240" s="35">
        <v>381.25</v>
      </c>
      <c r="G240" s="41">
        <v>1658</v>
      </c>
      <c r="H240" s="36">
        <v>120.14</v>
      </c>
      <c r="I240" s="39">
        <v>145.9</v>
      </c>
      <c r="J240" s="45">
        <v>171.25</v>
      </c>
      <c r="K240" s="36">
        <v>130.30000000000001</v>
      </c>
      <c r="L240" s="36">
        <v>58.39</v>
      </c>
      <c r="M240" s="46">
        <v>132.85</v>
      </c>
      <c r="N240" s="36">
        <v>89.91</v>
      </c>
      <c r="O240" s="47">
        <v>60.99</v>
      </c>
      <c r="P240" s="33">
        <v>784</v>
      </c>
      <c r="Q240" s="47">
        <v>28.53</v>
      </c>
      <c r="R240" s="33">
        <v>103.68</v>
      </c>
      <c r="S240" s="47">
        <v>49.8</v>
      </c>
      <c r="T240" s="33">
        <v>10.69</v>
      </c>
      <c r="U240" s="33">
        <v>121.2</v>
      </c>
      <c r="V240" s="33">
        <v>52.98</v>
      </c>
      <c r="W240" s="33">
        <v>13.1</v>
      </c>
      <c r="X240" s="56">
        <v>24.99</v>
      </c>
      <c r="Y240" s="38">
        <v>24.99</v>
      </c>
      <c r="Z240" s="36">
        <v>9.61</v>
      </c>
      <c r="AA240" s="41">
        <v>34.1</v>
      </c>
      <c r="AB240" s="45">
        <v>82.3</v>
      </c>
      <c r="AC240" s="39">
        <v>534.20000000000005</v>
      </c>
      <c r="AD240" s="36">
        <v>193.15</v>
      </c>
      <c r="AE240" s="36">
        <v>13.92</v>
      </c>
      <c r="AF240" s="41">
        <v>28.87</v>
      </c>
      <c r="AG240" s="39">
        <v>171.85</v>
      </c>
      <c r="AI240" s="60" t="s">
        <v>467</v>
      </c>
      <c r="AJ240" s="58">
        <f t="shared" si="9"/>
        <v>283.98333333333335</v>
      </c>
      <c r="AK240" s="57">
        <f t="shared" si="10"/>
        <v>430.24249999999995</v>
      </c>
      <c r="AL240" s="47">
        <f t="shared" si="11"/>
        <v>149.22333333333333</v>
      </c>
      <c r="AM240" s="65"/>
      <c r="AN240" s="65"/>
      <c r="AO240" s="65"/>
    </row>
    <row r="241" spans="1:41" x14ac:dyDescent="0.25">
      <c r="A241">
        <v>789</v>
      </c>
      <c r="B241" s="54" t="s">
        <v>468</v>
      </c>
      <c r="C241" s="54">
        <v>2023</v>
      </c>
      <c r="D241" s="27">
        <v>7011.4</v>
      </c>
      <c r="E241" s="43">
        <v>794.8</v>
      </c>
      <c r="F241" s="35">
        <v>379.5</v>
      </c>
      <c r="G241" s="41">
        <v>1650.5</v>
      </c>
      <c r="H241" s="36">
        <v>120.78</v>
      </c>
      <c r="I241" s="39">
        <v>146.08000000000001</v>
      </c>
      <c r="J241" s="45">
        <v>170.95</v>
      </c>
      <c r="K241" s="36">
        <v>131.28</v>
      </c>
      <c r="L241" s="36">
        <v>58.69</v>
      </c>
      <c r="M241" s="46">
        <v>131.53</v>
      </c>
      <c r="N241" s="36">
        <v>89.38</v>
      </c>
      <c r="O241" s="47">
        <v>60.75</v>
      </c>
      <c r="P241" s="33">
        <v>786</v>
      </c>
      <c r="Q241" s="47">
        <v>28.27</v>
      </c>
      <c r="R241" s="33">
        <v>104.54</v>
      </c>
      <c r="S241" s="47">
        <v>50.15</v>
      </c>
      <c r="T241" s="33">
        <v>10.65</v>
      </c>
      <c r="U241" s="33">
        <v>122.9</v>
      </c>
      <c r="V241" s="33">
        <v>53.34</v>
      </c>
      <c r="W241" s="33">
        <v>12.96</v>
      </c>
      <c r="X241" s="56">
        <v>25.1</v>
      </c>
      <c r="Y241" s="38">
        <v>25.1</v>
      </c>
      <c r="Z241" s="36">
        <v>9.6300000000000008</v>
      </c>
      <c r="AA241" s="41">
        <v>34.729999999999997</v>
      </c>
      <c r="AB241" s="45">
        <v>82.34</v>
      </c>
      <c r="AC241" s="39">
        <v>538.79999999999995</v>
      </c>
      <c r="AD241" s="36">
        <v>193.75</v>
      </c>
      <c r="AE241" s="36">
        <v>14.03</v>
      </c>
      <c r="AF241" s="41">
        <v>28.86</v>
      </c>
      <c r="AG241" s="39">
        <v>173.15</v>
      </c>
      <c r="AI241" s="60" t="s">
        <v>468</v>
      </c>
      <c r="AJ241" s="58">
        <f t="shared" si="9"/>
        <v>286.01</v>
      </c>
      <c r="AK241" s="57">
        <f t="shared" si="10"/>
        <v>428.52249999999998</v>
      </c>
      <c r="AL241" s="47">
        <f t="shared" si="11"/>
        <v>149.32111111111109</v>
      </c>
      <c r="AM241" s="65"/>
      <c r="AN241" s="65"/>
      <c r="AO241" s="65"/>
    </row>
    <row r="242" spans="1:41" x14ac:dyDescent="0.25">
      <c r="A242">
        <v>788</v>
      </c>
      <c r="B242" s="54" t="s">
        <v>469</v>
      </c>
      <c r="C242" s="54">
        <v>2023</v>
      </c>
      <c r="D242" s="27">
        <v>6988.51</v>
      </c>
      <c r="E242" s="43">
        <v>788.1</v>
      </c>
      <c r="F242" s="35">
        <v>383</v>
      </c>
      <c r="G242" s="41">
        <v>1643</v>
      </c>
      <c r="H242" s="36">
        <v>119.22</v>
      </c>
      <c r="I242" s="39">
        <v>145.58000000000001</v>
      </c>
      <c r="J242" s="45">
        <v>174.1</v>
      </c>
      <c r="K242" s="36">
        <v>131.38</v>
      </c>
      <c r="L242" s="36">
        <v>59.2</v>
      </c>
      <c r="M242" s="46">
        <v>130.58000000000001</v>
      </c>
      <c r="N242" s="36">
        <v>89.93</v>
      </c>
      <c r="O242" s="47">
        <v>60.2</v>
      </c>
      <c r="P242" s="33">
        <v>781</v>
      </c>
      <c r="Q242" s="47">
        <v>28.04</v>
      </c>
      <c r="R242" s="33">
        <v>102.9</v>
      </c>
      <c r="S242" s="47">
        <v>50.31</v>
      </c>
      <c r="T242" s="33">
        <v>10.58</v>
      </c>
      <c r="U242" s="33">
        <v>121.5</v>
      </c>
      <c r="V242" s="33">
        <v>53.48</v>
      </c>
      <c r="W242" s="33">
        <v>12.61</v>
      </c>
      <c r="X242" s="56">
        <v>24.7</v>
      </c>
      <c r="Y242" s="38">
        <v>24.7</v>
      </c>
      <c r="Z242" s="36">
        <v>9.59</v>
      </c>
      <c r="AA242" s="41">
        <v>34.42</v>
      </c>
      <c r="AB242" s="45">
        <v>81.680000000000007</v>
      </c>
      <c r="AC242" s="39">
        <v>537.29999999999995</v>
      </c>
      <c r="AD242" s="36">
        <v>195.05</v>
      </c>
      <c r="AE242" s="36">
        <v>14.01</v>
      </c>
      <c r="AF242" s="41">
        <v>28.83</v>
      </c>
      <c r="AG242" s="39">
        <v>173.55</v>
      </c>
      <c r="AI242" s="60" t="s">
        <v>469</v>
      </c>
      <c r="AJ242" s="58">
        <f t="shared" si="9"/>
        <v>285.47666666666669</v>
      </c>
      <c r="AK242" s="57">
        <f t="shared" si="10"/>
        <v>426.5625</v>
      </c>
      <c r="AL242" s="47">
        <f t="shared" si="11"/>
        <v>148.63444444444445</v>
      </c>
      <c r="AM242" s="65"/>
      <c r="AN242" s="65"/>
      <c r="AO242" s="65"/>
    </row>
    <row r="243" spans="1:41" x14ac:dyDescent="0.25">
      <c r="A243">
        <v>787</v>
      </c>
      <c r="B243" s="54" t="s">
        <v>470</v>
      </c>
      <c r="C243" s="54">
        <v>2023</v>
      </c>
      <c r="D243" s="27">
        <v>6965.45</v>
      </c>
      <c r="E243" s="43">
        <v>782.8</v>
      </c>
      <c r="F243" s="35">
        <v>380.4</v>
      </c>
      <c r="G243" s="41">
        <v>1628</v>
      </c>
      <c r="H243" s="36">
        <v>118.92</v>
      </c>
      <c r="I243" s="39">
        <v>143.44</v>
      </c>
      <c r="J243" s="45">
        <v>174.45</v>
      </c>
      <c r="K243" s="36">
        <v>129.41999999999999</v>
      </c>
      <c r="L243" s="36">
        <v>58.85</v>
      </c>
      <c r="M243" s="46">
        <v>131.66999999999999</v>
      </c>
      <c r="N243" s="36">
        <v>90.73</v>
      </c>
      <c r="O243" s="47">
        <v>59.65</v>
      </c>
      <c r="P243" s="33">
        <v>772</v>
      </c>
      <c r="Q243" s="47">
        <v>28.26</v>
      </c>
      <c r="R243" s="33">
        <v>103.68</v>
      </c>
      <c r="S243" s="47">
        <v>50.35</v>
      </c>
      <c r="T243" s="33">
        <v>10.51</v>
      </c>
      <c r="U243" s="33">
        <v>120.25</v>
      </c>
      <c r="V243" s="33">
        <v>52.82</v>
      </c>
      <c r="W243" s="33">
        <v>12.52</v>
      </c>
      <c r="X243" s="56">
        <v>24.48</v>
      </c>
      <c r="Y243" s="38">
        <v>24.48</v>
      </c>
      <c r="Z243" s="36">
        <v>9.6199999999999992</v>
      </c>
      <c r="AA243" s="41">
        <v>34.29</v>
      </c>
      <c r="AB243" s="45">
        <v>81.02</v>
      </c>
      <c r="AC243" s="39">
        <v>531.6</v>
      </c>
      <c r="AD243" s="36">
        <v>191.5</v>
      </c>
      <c r="AE243" s="36">
        <v>14.01</v>
      </c>
      <c r="AF243" s="41">
        <v>28.29</v>
      </c>
      <c r="AG243" s="39">
        <v>170.8</v>
      </c>
      <c r="AI243" s="60" t="s">
        <v>470</v>
      </c>
      <c r="AJ243" s="58">
        <f t="shared" si="9"/>
        <v>281.94666666666666</v>
      </c>
      <c r="AK243" s="57">
        <f t="shared" si="10"/>
        <v>422.64499999999998</v>
      </c>
      <c r="AL243" s="47">
        <f t="shared" si="11"/>
        <v>148.07555555555552</v>
      </c>
      <c r="AM243" s="65"/>
      <c r="AN243" s="65"/>
      <c r="AO243" s="65"/>
    </row>
    <row r="244" spans="1:41" x14ac:dyDescent="0.25">
      <c r="A244">
        <v>786</v>
      </c>
      <c r="B244" s="54" t="s">
        <v>471</v>
      </c>
      <c r="C244" s="54">
        <v>2023</v>
      </c>
      <c r="D244" s="27">
        <v>6946.74</v>
      </c>
      <c r="E244" s="43">
        <v>776.6</v>
      </c>
      <c r="F244" s="35">
        <v>376.6</v>
      </c>
      <c r="G244" s="41">
        <v>1614.5</v>
      </c>
      <c r="H244" s="36">
        <v>116.92</v>
      </c>
      <c r="I244" s="39">
        <v>142.97999999999999</v>
      </c>
      <c r="J244" s="45">
        <v>170.95</v>
      </c>
      <c r="K244" s="36">
        <v>127.22</v>
      </c>
      <c r="L244" s="36">
        <v>58.34</v>
      </c>
      <c r="M244" s="46">
        <v>131.63999999999999</v>
      </c>
      <c r="N244" s="36">
        <v>91.25</v>
      </c>
      <c r="O244" s="47">
        <v>58.9</v>
      </c>
      <c r="P244" s="33">
        <v>765.5</v>
      </c>
      <c r="Q244" s="47">
        <v>27.88</v>
      </c>
      <c r="R244" s="33">
        <v>102.38</v>
      </c>
      <c r="S244" s="47">
        <v>50.21</v>
      </c>
      <c r="T244" s="33">
        <v>10.43</v>
      </c>
      <c r="U244" s="33">
        <v>118</v>
      </c>
      <c r="V244" s="33">
        <v>53.08</v>
      </c>
      <c r="W244" s="33">
        <v>12.47</v>
      </c>
      <c r="X244" s="56">
        <v>24.22</v>
      </c>
      <c r="Y244" s="38">
        <v>24.22</v>
      </c>
      <c r="Z244" s="36">
        <v>9.57</v>
      </c>
      <c r="AA244" s="41">
        <v>34.840000000000003</v>
      </c>
      <c r="AB244" s="45">
        <v>80.56</v>
      </c>
      <c r="AC244" s="39">
        <v>530</v>
      </c>
      <c r="AD244" s="36">
        <v>192.3</v>
      </c>
      <c r="AE244" s="36">
        <v>13.91</v>
      </c>
      <c r="AF244" s="41">
        <v>28.86</v>
      </c>
      <c r="AG244" s="39">
        <v>172</v>
      </c>
      <c r="AI244" s="60" t="s">
        <v>471</v>
      </c>
      <c r="AJ244" s="58">
        <f t="shared" si="9"/>
        <v>281.66000000000003</v>
      </c>
      <c r="AK244" s="57">
        <f t="shared" si="10"/>
        <v>419.54999999999995</v>
      </c>
      <c r="AL244" s="47">
        <f t="shared" si="11"/>
        <v>146.77333333333334</v>
      </c>
      <c r="AM244" s="65"/>
      <c r="AN244" s="65"/>
      <c r="AO244" s="65"/>
    </row>
    <row r="245" spans="1:41" x14ac:dyDescent="0.25">
      <c r="A245">
        <v>785</v>
      </c>
      <c r="B245" s="54" t="s">
        <v>472</v>
      </c>
      <c r="C245" s="54">
        <v>2023</v>
      </c>
      <c r="D245" s="27">
        <v>7072.45</v>
      </c>
      <c r="E245" s="43">
        <v>801.9</v>
      </c>
      <c r="F245" s="35">
        <v>383.6</v>
      </c>
      <c r="G245" s="41">
        <v>1662</v>
      </c>
      <c r="H245" s="36">
        <v>118.54</v>
      </c>
      <c r="I245" s="39">
        <v>148.34</v>
      </c>
      <c r="J245" s="45">
        <v>175.65</v>
      </c>
      <c r="K245" s="36">
        <v>129.30000000000001</v>
      </c>
      <c r="L245" s="36">
        <v>59.6</v>
      </c>
      <c r="M245" s="46">
        <v>131.19999999999999</v>
      </c>
      <c r="N245" s="36">
        <v>91.33</v>
      </c>
      <c r="O245" s="47">
        <v>59.64</v>
      </c>
      <c r="P245" s="33">
        <v>785.5</v>
      </c>
      <c r="Q245" s="47">
        <v>28.26</v>
      </c>
      <c r="R245" s="33">
        <v>103.88</v>
      </c>
      <c r="S245" s="47">
        <v>49.98</v>
      </c>
      <c r="T245" s="33">
        <v>10.6</v>
      </c>
      <c r="U245" s="33">
        <v>116.15</v>
      </c>
      <c r="V245" s="33">
        <v>54.5</v>
      </c>
      <c r="W245" s="33">
        <v>12.53</v>
      </c>
      <c r="X245" s="56">
        <v>24.74</v>
      </c>
      <c r="Y245" s="38">
        <v>24.74</v>
      </c>
      <c r="Z245" s="36">
        <v>9.6199999999999992</v>
      </c>
      <c r="AA245" s="41">
        <v>35.58</v>
      </c>
      <c r="AB245" s="45">
        <v>82.4</v>
      </c>
      <c r="AC245" s="39">
        <v>543.70000000000005</v>
      </c>
      <c r="AD245" s="36">
        <v>191.05</v>
      </c>
      <c r="AE245" s="36">
        <v>14.26</v>
      </c>
      <c r="AF245" s="41">
        <v>29.45</v>
      </c>
      <c r="AG245" s="39">
        <v>176.3</v>
      </c>
      <c r="AI245" s="60" t="s">
        <v>472</v>
      </c>
      <c r="AJ245" s="58">
        <f t="shared" si="9"/>
        <v>289.44666666666672</v>
      </c>
      <c r="AK245" s="57">
        <f t="shared" si="10"/>
        <v>431.75749999999999</v>
      </c>
      <c r="AL245" s="47">
        <f t="shared" si="11"/>
        <v>150.41888888888889</v>
      </c>
      <c r="AM245" s="65"/>
      <c r="AN245" s="65"/>
      <c r="AO245" s="65"/>
    </row>
    <row r="246" spans="1:41" x14ac:dyDescent="0.25">
      <c r="A246">
        <v>784</v>
      </c>
      <c r="B246" s="54" t="s">
        <v>473</v>
      </c>
      <c r="C246" s="54">
        <v>2023</v>
      </c>
      <c r="D246" s="27">
        <v>7020.82</v>
      </c>
      <c r="E246" s="43">
        <v>797.4</v>
      </c>
      <c r="F246" s="35">
        <v>387</v>
      </c>
      <c r="G246" s="41">
        <v>1658</v>
      </c>
      <c r="H246" s="36">
        <v>116.32</v>
      </c>
      <c r="I246" s="39">
        <v>148.16</v>
      </c>
      <c r="J246" s="45">
        <v>176.75</v>
      </c>
      <c r="K246" s="36">
        <v>127.98</v>
      </c>
      <c r="L246" s="36">
        <v>59.6</v>
      </c>
      <c r="M246" s="46">
        <v>131.53</v>
      </c>
      <c r="N246" s="36">
        <v>91.9</v>
      </c>
      <c r="O246" s="47">
        <v>59.49</v>
      </c>
      <c r="P246" s="33">
        <v>778</v>
      </c>
      <c r="Q246" s="47">
        <v>28.06</v>
      </c>
      <c r="R246" s="33">
        <v>102.88</v>
      </c>
      <c r="S246" s="47">
        <v>50.08</v>
      </c>
      <c r="T246" s="33">
        <v>10.57</v>
      </c>
      <c r="U246" s="33">
        <v>116.95</v>
      </c>
      <c r="V246" s="33">
        <v>53.8</v>
      </c>
      <c r="W246" s="33">
        <v>12.47</v>
      </c>
      <c r="X246" s="56">
        <v>24.57</v>
      </c>
      <c r="Y246" s="38">
        <v>24.57</v>
      </c>
      <c r="Z246" s="36">
        <v>9.68</v>
      </c>
      <c r="AA246" s="41">
        <v>35.840000000000003</v>
      </c>
      <c r="AB246" s="45">
        <v>82.5</v>
      </c>
      <c r="AC246" s="39">
        <v>555.1</v>
      </c>
      <c r="AD246" s="36">
        <v>196.75</v>
      </c>
      <c r="AE246" s="36">
        <v>14.36</v>
      </c>
      <c r="AF246" s="41">
        <v>29.54</v>
      </c>
      <c r="AG246" s="39">
        <v>171.25</v>
      </c>
      <c r="AI246" s="60" t="s">
        <v>473</v>
      </c>
      <c r="AJ246" s="58">
        <f t="shared" si="9"/>
        <v>291.50333333333333</v>
      </c>
      <c r="AK246" s="57">
        <f t="shared" si="10"/>
        <v>430.84499999999997</v>
      </c>
      <c r="AL246" s="47">
        <f t="shared" si="11"/>
        <v>150.04222222222222</v>
      </c>
      <c r="AM246" s="65"/>
      <c r="AN246" s="65"/>
      <c r="AO246" s="65"/>
    </row>
    <row r="247" spans="1:41" x14ac:dyDescent="0.25">
      <c r="A247">
        <v>783</v>
      </c>
      <c r="B247" s="54" t="s">
        <v>474</v>
      </c>
      <c r="C247" s="54">
        <v>2023</v>
      </c>
      <c r="D247" s="27">
        <v>7016.32</v>
      </c>
      <c r="E247" s="43">
        <v>792.7</v>
      </c>
      <c r="F247" s="35">
        <v>377.45</v>
      </c>
      <c r="G247" s="41">
        <v>1629</v>
      </c>
      <c r="H247" s="36">
        <v>115.32</v>
      </c>
      <c r="I247" s="39">
        <v>147.34</v>
      </c>
      <c r="J247" s="45">
        <v>173.75</v>
      </c>
      <c r="K247" s="36">
        <v>126.7</v>
      </c>
      <c r="L247" s="36">
        <v>59.38</v>
      </c>
      <c r="M247" s="46">
        <v>131.11000000000001</v>
      </c>
      <c r="N247" s="36">
        <v>91.85</v>
      </c>
      <c r="O247" s="47">
        <v>59.56</v>
      </c>
      <c r="P247" s="33">
        <v>777.5</v>
      </c>
      <c r="Q247" s="47">
        <v>28.05</v>
      </c>
      <c r="R247" s="33">
        <v>101.1</v>
      </c>
      <c r="S247" s="47">
        <v>50.13</v>
      </c>
      <c r="T247" s="33">
        <v>10.61</v>
      </c>
      <c r="U247" s="33">
        <v>115.65</v>
      </c>
      <c r="V247" s="33">
        <v>53.94</v>
      </c>
      <c r="W247" s="33">
        <v>13.19</v>
      </c>
      <c r="X247" s="56">
        <v>24.79</v>
      </c>
      <c r="Y247" s="38">
        <v>24.79</v>
      </c>
      <c r="Z247" s="36">
        <v>9.6999999999999993</v>
      </c>
      <c r="AA247" s="41">
        <v>35.53</v>
      </c>
      <c r="AB247" s="45">
        <v>82.02</v>
      </c>
      <c r="AC247" s="39">
        <v>560.6</v>
      </c>
      <c r="AD247" s="36">
        <v>195.2</v>
      </c>
      <c r="AE247" s="36">
        <v>14.32</v>
      </c>
      <c r="AF247" s="41">
        <v>29.75</v>
      </c>
      <c r="AG247" s="39">
        <v>172.75</v>
      </c>
      <c r="AI247" s="60" t="s">
        <v>474</v>
      </c>
      <c r="AJ247" s="58">
        <f t="shared" si="9"/>
        <v>293.56333333333333</v>
      </c>
      <c r="AK247" s="57">
        <f t="shared" si="10"/>
        <v>423.57</v>
      </c>
      <c r="AL247" s="47">
        <f t="shared" si="11"/>
        <v>149.12333333333333</v>
      </c>
      <c r="AM247" s="65"/>
      <c r="AN247" s="65"/>
      <c r="AO247" s="65"/>
    </row>
    <row r="248" spans="1:41" x14ac:dyDescent="0.25">
      <c r="A248">
        <v>782</v>
      </c>
      <c r="B248" s="54" t="s">
        <v>475</v>
      </c>
      <c r="C248" s="54">
        <v>2023</v>
      </c>
      <c r="D248" s="27">
        <v>6977.86</v>
      </c>
      <c r="E248" s="43">
        <v>785.3</v>
      </c>
      <c r="F248" s="35">
        <v>373.9</v>
      </c>
      <c r="G248" s="41">
        <v>1651</v>
      </c>
      <c r="H248" s="36">
        <v>116.84</v>
      </c>
      <c r="I248" s="39">
        <v>148.38</v>
      </c>
      <c r="J248" s="45">
        <v>173.85</v>
      </c>
      <c r="K248" s="36">
        <v>126.54</v>
      </c>
      <c r="L248" s="36">
        <v>59.73</v>
      </c>
      <c r="M248" s="46">
        <v>129.27000000000001</v>
      </c>
      <c r="N248" s="36">
        <v>91.18</v>
      </c>
      <c r="O248" s="47">
        <v>59.86</v>
      </c>
      <c r="P248" s="33">
        <v>774.5</v>
      </c>
      <c r="Q248" s="47">
        <v>27.81</v>
      </c>
      <c r="R248" s="33">
        <v>101.38</v>
      </c>
      <c r="S248" s="47">
        <v>49.72</v>
      </c>
      <c r="T248" s="33">
        <v>10.49</v>
      </c>
      <c r="U248" s="33">
        <v>112.85</v>
      </c>
      <c r="V248" s="33">
        <v>53.25</v>
      </c>
      <c r="W248" s="33">
        <v>13.32</v>
      </c>
      <c r="X248" s="56">
        <v>24.7</v>
      </c>
      <c r="Y248" s="38">
        <v>24.7</v>
      </c>
      <c r="Z248" s="36">
        <v>9.92</v>
      </c>
      <c r="AA248" s="41">
        <v>35.6</v>
      </c>
      <c r="AB248" s="45">
        <v>81.58</v>
      </c>
      <c r="AC248" s="39">
        <v>563.6</v>
      </c>
      <c r="AD248" s="36">
        <v>193.9</v>
      </c>
      <c r="AE248" s="36">
        <v>14.22</v>
      </c>
      <c r="AF248" s="41">
        <v>29.31</v>
      </c>
      <c r="AG248" s="39">
        <v>170.9</v>
      </c>
      <c r="AI248" s="60" t="s">
        <v>475</v>
      </c>
      <c r="AJ248" s="58">
        <f t="shared" si="9"/>
        <v>294.29333333333335</v>
      </c>
      <c r="AK248" s="57">
        <f t="shared" si="10"/>
        <v>428.97749999999996</v>
      </c>
      <c r="AL248" s="47">
        <f t="shared" si="11"/>
        <v>148.01000000000002</v>
      </c>
      <c r="AM248" s="65"/>
      <c r="AN248" s="65"/>
      <c r="AO248" s="65"/>
    </row>
    <row r="249" spans="1:41" x14ac:dyDescent="0.25">
      <c r="A249">
        <v>781</v>
      </c>
      <c r="B249" s="55">
        <v>45261</v>
      </c>
      <c r="C249" s="54">
        <v>2023</v>
      </c>
      <c r="D249" s="27">
        <v>6946.3</v>
      </c>
      <c r="E249" s="43">
        <v>773.7</v>
      </c>
      <c r="F249" s="35">
        <v>367.15</v>
      </c>
      <c r="G249" s="41">
        <v>1615.5</v>
      </c>
      <c r="H249" s="36">
        <v>116.24</v>
      </c>
      <c r="I249" s="39">
        <v>147.06</v>
      </c>
      <c r="J249" s="45">
        <v>170.45</v>
      </c>
      <c r="K249" s="36">
        <v>125.24</v>
      </c>
      <c r="L249" s="36">
        <v>59.45</v>
      </c>
      <c r="M249" s="46">
        <v>130.41999999999999</v>
      </c>
      <c r="N249" s="36">
        <v>90.3</v>
      </c>
      <c r="O249" s="47">
        <v>59.68</v>
      </c>
      <c r="P249" s="33">
        <v>762.5</v>
      </c>
      <c r="Q249" s="47">
        <v>27.81</v>
      </c>
      <c r="R249" s="33">
        <v>101.04</v>
      </c>
      <c r="S249" s="47">
        <v>49.36</v>
      </c>
      <c r="T249" s="33">
        <v>10.52</v>
      </c>
      <c r="U249" s="33">
        <v>113.85</v>
      </c>
      <c r="V249" s="33">
        <v>52.7</v>
      </c>
      <c r="W249" s="33">
        <v>13.43</v>
      </c>
      <c r="X249" s="56">
        <v>24.84</v>
      </c>
      <c r="Y249" s="38">
        <v>24.84</v>
      </c>
      <c r="Z249" s="36">
        <v>9.91</v>
      </c>
      <c r="AA249" s="41">
        <v>34.950000000000003</v>
      </c>
      <c r="AB249" s="45">
        <v>81.36</v>
      </c>
      <c r="AC249" s="39">
        <v>554</v>
      </c>
      <c r="AD249" s="36">
        <v>191.35</v>
      </c>
      <c r="AE249" s="36">
        <v>14.78</v>
      </c>
      <c r="AF249" s="41">
        <v>29.3</v>
      </c>
      <c r="AG249" s="39">
        <v>168.95</v>
      </c>
      <c r="AI249" s="61">
        <v>45261</v>
      </c>
      <c r="AJ249" s="58">
        <f t="shared" si="9"/>
        <v>290.00333333333333</v>
      </c>
      <c r="AK249" s="57">
        <f t="shared" si="10"/>
        <v>419.9375</v>
      </c>
      <c r="AL249" s="47">
        <f t="shared" si="11"/>
        <v>146.40222222222224</v>
      </c>
      <c r="AM249" s="65"/>
      <c r="AN249" s="65"/>
      <c r="AO249" s="65"/>
    </row>
    <row r="250" spans="1:41" x14ac:dyDescent="0.25">
      <c r="A250">
        <v>780</v>
      </c>
      <c r="B250" s="55">
        <v>45231</v>
      </c>
      <c r="C250" s="54">
        <v>2023</v>
      </c>
      <c r="D250" s="27">
        <v>6874.71</v>
      </c>
      <c r="E250" s="43">
        <v>772.3</v>
      </c>
      <c r="F250" s="35">
        <v>367.7</v>
      </c>
      <c r="G250" s="41">
        <v>1620.5</v>
      </c>
      <c r="H250" s="36">
        <v>113.9</v>
      </c>
      <c r="I250" s="39">
        <v>146.78</v>
      </c>
      <c r="J250" s="45">
        <v>173.15</v>
      </c>
      <c r="K250" s="36">
        <v>123.1</v>
      </c>
      <c r="L250" s="36">
        <v>58.79</v>
      </c>
      <c r="M250" s="46">
        <v>131.36000000000001</v>
      </c>
      <c r="N250" s="36">
        <v>90.07</v>
      </c>
      <c r="O250" s="47">
        <v>58.6</v>
      </c>
      <c r="P250" s="33">
        <v>763</v>
      </c>
      <c r="Q250" s="47">
        <v>27.33</v>
      </c>
      <c r="R250" s="33">
        <v>99.68</v>
      </c>
      <c r="S250" s="47">
        <v>49.78</v>
      </c>
      <c r="T250" s="33">
        <v>10.43</v>
      </c>
      <c r="U250" s="33">
        <v>113.5</v>
      </c>
      <c r="V250" s="33">
        <v>52.04</v>
      </c>
      <c r="W250" s="33">
        <v>13.3</v>
      </c>
      <c r="X250" s="56">
        <v>24.26</v>
      </c>
      <c r="Y250" s="38">
        <v>24.26</v>
      </c>
      <c r="Z250" s="36">
        <v>9.7899999999999991</v>
      </c>
      <c r="AA250" s="41">
        <v>34.97</v>
      </c>
      <c r="AB250" s="45">
        <v>80.900000000000006</v>
      </c>
      <c r="AC250" s="39">
        <v>543.4</v>
      </c>
      <c r="AD250" s="36">
        <v>190.2</v>
      </c>
      <c r="AE250" s="36">
        <v>14.64</v>
      </c>
      <c r="AF250" s="41">
        <v>28.85</v>
      </c>
      <c r="AG250" s="39">
        <v>163.55000000000001</v>
      </c>
      <c r="AI250" s="61">
        <v>45231</v>
      </c>
      <c r="AJ250" s="58">
        <f t="shared" si="9"/>
        <v>284.57666666666665</v>
      </c>
      <c r="AK250" s="57">
        <f t="shared" si="10"/>
        <v>421.08</v>
      </c>
      <c r="AL250" s="47">
        <f t="shared" si="11"/>
        <v>146.40888888888887</v>
      </c>
      <c r="AM250" s="65"/>
      <c r="AN250" s="65"/>
      <c r="AO250" s="65"/>
    </row>
    <row r="251" spans="1:41" x14ac:dyDescent="0.25">
      <c r="A251">
        <v>779</v>
      </c>
      <c r="B251" s="55">
        <v>45200</v>
      </c>
      <c r="C251" s="54">
        <v>2023</v>
      </c>
      <c r="D251" s="27">
        <v>6845.81</v>
      </c>
      <c r="E251" s="43">
        <v>756.3</v>
      </c>
      <c r="F251" s="35">
        <v>364.35</v>
      </c>
      <c r="G251" s="41">
        <v>1606.5</v>
      </c>
      <c r="H251" s="36">
        <v>115.1</v>
      </c>
      <c r="I251" s="39">
        <v>144.28</v>
      </c>
      <c r="J251" s="45">
        <v>172.65</v>
      </c>
      <c r="K251" s="36">
        <v>121.84</v>
      </c>
      <c r="L251" s="36">
        <v>58.41</v>
      </c>
      <c r="M251" s="46">
        <v>128.82</v>
      </c>
      <c r="N251" s="36">
        <v>90.07</v>
      </c>
      <c r="O251" s="47">
        <v>58.35</v>
      </c>
      <c r="P251" s="33">
        <v>745</v>
      </c>
      <c r="Q251" s="47">
        <v>27.45</v>
      </c>
      <c r="R251" s="33">
        <v>99.4</v>
      </c>
      <c r="S251" s="47">
        <v>49.49</v>
      </c>
      <c r="T251" s="33">
        <v>10.48</v>
      </c>
      <c r="U251" s="33">
        <v>115.6</v>
      </c>
      <c r="V251" s="33">
        <v>51.72</v>
      </c>
      <c r="W251" s="33">
        <v>13.16</v>
      </c>
      <c r="X251" s="56">
        <v>24.55</v>
      </c>
      <c r="Y251" s="38">
        <v>24.55</v>
      </c>
      <c r="Z251" s="36">
        <v>9.89</v>
      </c>
      <c r="AA251" s="41">
        <v>34.39</v>
      </c>
      <c r="AB251" s="45">
        <v>79.36</v>
      </c>
      <c r="AC251" s="39">
        <v>524.29999999999995</v>
      </c>
      <c r="AD251" s="36">
        <v>187.5</v>
      </c>
      <c r="AE251" s="36">
        <v>14.66</v>
      </c>
      <c r="AF251" s="41">
        <v>28.71</v>
      </c>
      <c r="AG251" s="39">
        <v>163.6</v>
      </c>
      <c r="AI251" s="61">
        <v>45200</v>
      </c>
      <c r="AJ251" s="58">
        <f t="shared" si="9"/>
        <v>277.39333333333332</v>
      </c>
      <c r="AK251" s="57">
        <f t="shared" si="10"/>
        <v>417.40000000000003</v>
      </c>
      <c r="AL251" s="47">
        <f t="shared" si="11"/>
        <v>144.10777777777776</v>
      </c>
      <c r="AM251" s="65"/>
      <c r="AN251" s="65"/>
      <c r="AO251" s="65"/>
    </row>
    <row r="252" spans="1:41" x14ac:dyDescent="0.25">
      <c r="A252">
        <v>778</v>
      </c>
      <c r="B252" s="55">
        <v>45170</v>
      </c>
      <c r="C252" s="54">
        <v>2023</v>
      </c>
      <c r="D252" s="27">
        <v>6851.66</v>
      </c>
      <c r="E252" s="43">
        <v>759.6</v>
      </c>
      <c r="F252" s="35">
        <v>365.85</v>
      </c>
      <c r="G252" s="41">
        <v>1611</v>
      </c>
      <c r="H252" s="36">
        <v>117.5</v>
      </c>
      <c r="I252" s="39">
        <v>144.82</v>
      </c>
      <c r="J252" s="45">
        <v>175.85</v>
      </c>
      <c r="K252" s="36">
        <v>122.14</v>
      </c>
      <c r="L252" s="36">
        <v>58.32</v>
      </c>
      <c r="M252" s="46">
        <v>129.58000000000001</v>
      </c>
      <c r="N252" s="36">
        <v>90.44</v>
      </c>
      <c r="O252" s="47">
        <v>59.02</v>
      </c>
      <c r="P252" s="33">
        <v>752.5</v>
      </c>
      <c r="Q252" s="47">
        <v>27.41</v>
      </c>
      <c r="R252" s="33">
        <v>99.75</v>
      </c>
      <c r="S252" s="47">
        <v>49.14</v>
      </c>
      <c r="T252" s="33">
        <v>10.53</v>
      </c>
      <c r="U252" s="33">
        <v>114.6</v>
      </c>
      <c r="V252" s="33">
        <v>52.99</v>
      </c>
      <c r="W252" s="33">
        <v>13.16</v>
      </c>
      <c r="X252" s="56">
        <v>25.07</v>
      </c>
      <c r="Y252" s="38">
        <v>25.07</v>
      </c>
      <c r="Z252" s="36">
        <v>9.89</v>
      </c>
      <c r="AA252" s="41">
        <v>34.99</v>
      </c>
      <c r="AB252" s="45">
        <v>80.819999999999993</v>
      </c>
      <c r="AC252" s="39">
        <v>526.5</v>
      </c>
      <c r="AD252" s="36">
        <v>187.85</v>
      </c>
      <c r="AE252" s="36">
        <v>14.55</v>
      </c>
      <c r="AF252" s="41">
        <v>29.24</v>
      </c>
      <c r="AG252" s="39">
        <v>166.8</v>
      </c>
      <c r="AI252" s="61">
        <v>45170</v>
      </c>
      <c r="AJ252" s="58">
        <f t="shared" si="9"/>
        <v>279.37333333333328</v>
      </c>
      <c r="AK252" s="57">
        <f t="shared" si="10"/>
        <v>418.8075</v>
      </c>
      <c r="AL252" s="47">
        <f t="shared" si="11"/>
        <v>145.16555555555556</v>
      </c>
      <c r="AM252" s="65"/>
      <c r="AN252" s="65"/>
      <c r="AO252" s="65"/>
    </row>
    <row r="253" spans="1:41" x14ac:dyDescent="0.25">
      <c r="A253">
        <v>777</v>
      </c>
      <c r="B253" s="55">
        <v>45078</v>
      </c>
      <c r="C253" s="54">
        <v>2023</v>
      </c>
      <c r="D253" s="27">
        <v>6757.46</v>
      </c>
      <c r="E253" s="43">
        <v>748.8</v>
      </c>
      <c r="F253" s="35">
        <v>358.6</v>
      </c>
      <c r="G253" s="41">
        <v>1591.5</v>
      </c>
      <c r="H253" s="36">
        <v>116.54</v>
      </c>
      <c r="I253" s="39">
        <v>141.9</v>
      </c>
      <c r="J253" s="45">
        <v>176.1</v>
      </c>
      <c r="K253" s="36">
        <v>122.4</v>
      </c>
      <c r="L253" s="36">
        <v>58.68</v>
      </c>
      <c r="M253" s="46">
        <v>128.44</v>
      </c>
      <c r="N253" s="36">
        <v>91.12</v>
      </c>
      <c r="O253" s="47">
        <v>59.11</v>
      </c>
      <c r="P253" s="33">
        <v>742.5</v>
      </c>
      <c r="Q253" s="47">
        <v>27.35</v>
      </c>
      <c r="R253" s="33">
        <v>98.48</v>
      </c>
      <c r="S253" s="47">
        <v>49.65</v>
      </c>
      <c r="T253" s="33">
        <v>10.52</v>
      </c>
      <c r="U253" s="33">
        <v>115.95</v>
      </c>
      <c r="V253" s="33">
        <v>52.38</v>
      </c>
      <c r="W253" s="33">
        <v>12.95</v>
      </c>
      <c r="X253" s="56">
        <v>25.51</v>
      </c>
      <c r="Y253" s="38">
        <v>25.51</v>
      </c>
      <c r="Z253" s="36">
        <v>9.89</v>
      </c>
      <c r="AA253" s="41">
        <v>35.090000000000003</v>
      </c>
      <c r="AB253" s="45">
        <v>79.48</v>
      </c>
      <c r="AC253" s="39">
        <v>527.6</v>
      </c>
      <c r="AD253" s="36">
        <v>186.3</v>
      </c>
      <c r="AE253" s="36">
        <v>14.44</v>
      </c>
      <c r="AF253" s="41">
        <v>28.92</v>
      </c>
      <c r="AG253" s="39">
        <v>165.65</v>
      </c>
      <c r="AI253" s="61">
        <v>45078</v>
      </c>
      <c r="AJ253" s="58">
        <f t="shared" si="9"/>
        <v>278.38333333333333</v>
      </c>
      <c r="AK253" s="57">
        <f t="shared" si="10"/>
        <v>413.8775</v>
      </c>
      <c r="AL253" s="47">
        <f t="shared" si="11"/>
        <v>143.82666666666668</v>
      </c>
      <c r="AM253" s="65"/>
      <c r="AN253" s="65"/>
      <c r="AO253" s="65"/>
    </row>
    <row r="254" spans="1:41" x14ac:dyDescent="0.25">
      <c r="A254">
        <v>776</v>
      </c>
      <c r="B254" s="55">
        <v>45047</v>
      </c>
      <c r="C254" s="54">
        <v>2023</v>
      </c>
      <c r="D254" s="27">
        <v>6732.04</v>
      </c>
      <c r="E254" s="43">
        <v>728.4</v>
      </c>
      <c r="F254" s="35">
        <v>354.05</v>
      </c>
      <c r="G254" s="41">
        <v>1548.5</v>
      </c>
      <c r="H254" s="36">
        <v>115.2</v>
      </c>
      <c r="I254" s="39">
        <v>139.62</v>
      </c>
      <c r="J254" s="45">
        <v>173.95</v>
      </c>
      <c r="K254" s="36">
        <v>118.8</v>
      </c>
      <c r="L254" s="36">
        <v>57.94</v>
      </c>
      <c r="M254" s="46">
        <v>125.09</v>
      </c>
      <c r="N254" s="36">
        <v>90.35</v>
      </c>
      <c r="O254" s="47">
        <v>58.61</v>
      </c>
      <c r="P254" s="33">
        <v>726</v>
      </c>
      <c r="Q254" s="47">
        <v>26.75</v>
      </c>
      <c r="R254" s="33">
        <v>97.41</v>
      </c>
      <c r="S254" s="47">
        <v>50.57</v>
      </c>
      <c r="T254" s="33">
        <v>10.4</v>
      </c>
      <c r="U254" s="33">
        <v>113.5</v>
      </c>
      <c r="V254" s="33">
        <v>51.37</v>
      </c>
      <c r="W254" s="33">
        <v>13.35</v>
      </c>
      <c r="X254" s="56">
        <v>25.44</v>
      </c>
      <c r="Y254" s="38">
        <v>25.44</v>
      </c>
      <c r="Z254" s="36">
        <v>9.9</v>
      </c>
      <c r="AA254" s="41">
        <v>35.1</v>
      </c>
      <c r="AB254" s="45">
        <v>78.400000000000006</v>
      </c>
      <c r="AC254" s="39">
        <v>518</v>
      </c>
      <c r="AD254" s="36">
        <v>184.3</v>
      </c>
      <c r="AE254" s="36">
        <v>14.34</v>
      </c>
      <c r="AF254" s="41">
        <v>28.38</v>
      </c>
      <c r="AG254" s="39">
        <v>163.69999999999999</v>
      </c>
      <c r="AI254" s="61">
        <v>45047</v>
      </c>
      <c r="AJ254" s="58">
        <f t="shared" si="9"/>
        <v>273.77333333333331</v>
      </c>
      <c r="AK254" s="57">
        <f t="shared" si="10"/>
        <v>402.995</v>
      </c>
      <c r="AL254" s="47">
        <f t="shared" si="11"/>
        <v>140.80111111111111</v>
      </c>
      <c r="AM254" s="65"/>
      <c r="AN254" s="65"/>
      <c r="AO254" s="65"/>
    </row>
    <row r="255" spans="1:41" x14ac:dyDescent="0.25">
      <c r="A255">
        <v>775</v>
      </c>
      <c r="B255" s="55">
        <v>45017</v>
      </c>
      <c r="C255" s="54">
        <v>2023</v>
      </c>
      <c r="D255" s="27">
        <v>6659.83</v>
      </c>
      <c r="E255" s="43">
        <v>738</v>
      </c>
      <c r="F255" s="35">
        <v>356.15</v>
      </c>
      <c r="G255" s="41">
        <v>1553</v>
      </c>
      <c r="H255" s="36">
        <v>115.38</v>
      </c>
      <c r="I255" s="39">
        <v>139.80000000000001</v>
      </c>
      <c r="J255" s="45">
        <v>173.3</v>
      </c>
      <c r="K255" s="36">
        <v>119</v>
      </c>
      <c r="L255" s="36">
        <v>57.6</v>
      </c>
      <c r="M255" s="46">
        <v>125.71</v>
      </c>
      <c r="N255" s="36">
        <v>92.27</v>
      </c>
      <c r="O255" s="47">
        <v>58.31</v>
      </c>
      <c r="P255" s="33">
        <v>731</v>
      </c>
      <c r="Q255" s="47">
        <v>27.05</v>
      </c>
      <c r="R255" s="33">
        <v>97.08</v>
      </c>
      <c r="S255" s="47">
        <v>50.42</v>
      </c>
      <c r="T255" s="33">
        <v>10.38</v>
      </c>
      <c r="U255" s="33">
        <v>113.95</v>
      </c>
      <c r="V255" s="33">
        <v>50.34</v>
      </c>
      <c r="W255" s="33">
        <v>13.25</v>
      </c>
      <c r="X255" s="56">
        <v>25.47</v>
      </c>
      <c r="Y255" s="38">
        <v>25.47</v>
      </c>
      <c r="Z255" s="36">
        <v>9.81</v>
      </c>
      <c r="AA255" s="41">
        <v>34.94</v>
      </c>
      <c r="AB255" s="45">
        <v>77.760000000000005</v>
      </c>
      <c r="AC255" s="39">
        <v>511</v>
      </c>
      <c r="AD255" s="36">
        <v>186.4</v>
      </c>
      <c r="AE255" s="36">
        <v>14.18</v>
      </c>
      <c r="AF255" s="41">
        <v>28.28</v>
      </c>
      <c r="AG255" s="39">
        <v>163.30000000000001</v>
      </c>
      <c r="AI255" s="61">
        <v>45017</v>
      </c>
      <c r="AJ255" s="58">
        <f t="shared" si="9"/>
        <v>271.36666666666662</v>
      </c>
      <c r="AK255" s="57">
        <f t="shared" si="10"/>
        <v>404.05500000000001</v>
      </c>
      <c r="AL255" s="47">
        <f t="shared" si="11"/>
        <v>141.78</v>
      </c>
      <c r="AM255" s="65"/>
      <c r="AN255" s="65"/>
      <c r="AO255" s="65"/>
    </row>
    <row r="256" spans="1:41" x14ac:dyDescent="0.25">
      <c r="A256">
        <v>774</v>
      </c>
      <c r="B256" s="55">
        <v>44986</v>
      </c>
      <c r="C256" s="54">
        <v>2023</v>
      </c>
      <c r="D256" s="27">
        <v>6580.09</v>
      </c>
      <c r="E256" s="43">
        <v>702.8</v>
      </c>
      <c r="F256" s="35">
        <v>338.4</v>
      </c>
      <c r="G256" s="41">
        <v>1490</v>
      </c>
      <c r="H256" s="36">
        <v>114.54</v>
      </c>
      <c r="I256" s="39">
        <v>133.9</v>
      </c>
      <c r="J256" s="45">
        <v>170.1</v>
      </c>
      <c r="K256" s="36">
        <v>118</v>
      </c>
      <c r="L256" s="36">
        <v>58.98</v>
      </c>
      <c r="M256" s="46">
        <v>122.42</v>
      </c>
      <c r="N256" s="36">
        <v>92.33</v>
      </c>
      <c r="O256" s="47">
        <v>56.01</v>
      </c>
      <c r="P256" s="33">
        <v>699.5</v>
      </c>
      <c r="Q256" s="47">
        <v>26.66</v>
      </c>
      <c r="R256" s="33">
        <v>94.84</v>
      </c>
      <c r="S256" s="47">
        <v>49.96</v>
      </c>
      <c r="T256" s="33">
        <v>10.11</v>
      </c>
      <c r="U256" s="33">
        <v>116.05</v>
      </c>
      <c r="V256" s="33">
        <v>48.19</v>
      </c>
      <c r="W256" s="33">
        <v>13.51</v>
      </c>
      <c r="X256" s="56">
        <v>24.57</v>
      </c>
      <c r="Y256" s="38">
        <v>24.57</v>
      </c>
      <c r="Z256" s="36">
        <v>9.5299999999999994</v>
      </c>
      <c r="AA256" s="41">
        <v>34.1</v>
      </c>
      <c r="AB256" s="45">
        <v>75.900000000000006</v>
      </c>
      <c r="AC256" s="39">
        <v>489.1</v>
      </c>
      <c r="AD256" s="36">
        <v>184.45</v>
      </c>
      <c r="AE256" s="36">
        <v>13.81</v>
      </c>
      <c r="AF256" s="41">
        <v>27.63</v>
      </c>
      <c r="AG256" s="39">
        <v>159.65</v>
      </c>
      <c r="AI256" s="61">
        <v>44986</v>
      </c>
      <c r="AJ256" s="58">
        <f t="shared" si="9"/>
        <v>260.88333333333333</v>
      </c>
      <c r="AK256" s="57">
        <f t="shared" si="10"/>
        <v>387.9325</v>
      </c>
      <c r="AL256" s="47">
        <f t="shared" si="11"/>
        <v>136.49111111111111</v>
      </c>
      <c r="AM256" s="65"/>
      <c r="AN256" s="65"/>
      <c r="AO256" s="65"/>
    </row>
    <row r="257" spans="1:41" x14ac:dyDescent="0.25">
      <c r="A257">
        <v>773</v>
      </c>
      <c r="B257" s="55">
        <v>44958</v>
      </c>
      <c r="C257" s="54">
        <v>2023</v>
      </c>
      <c r="D257" s="27">
        <v>6518.21</v>
      </c>
      <c r="E257" s="43">
        <v>694.1</v>
      </c>
      <c r="F257" s="35">
        <v>337.1</v>
      </c>
      <c r="G257" s="41">
        <v>1473</v>
      </c>
      <c r="H257" s="36">
        <v>113.86</v>
      </c>
      <c r="I257" s="39">
        <v>132.74</v>
      </c>
      <c r="J257" s="45">
        <v>170.95</v>
      </c>
      <c r="K257" s="36">
        <v>118.54</v>
      </c>
      <c r="L257" s="36">
        <v>60.02</v>
      </c>
      <c r="M257" s="46">
        <v>122.73</v>
      </c>
      <c r="N257" s="36">
        <v>91.68</v>
      </c>
      <c r="O257" s="47">
        <v>54.93</v>
      </c>
      <c r="P257" s="33">
        <v>687</v>
      </c>
      <c r="Q257" s="47">
        <v>26.49</v>
      </c>
      <c r="R257" s="33">
        <v>94.95</v>
      </c>
      <c r="S257" s="47">
        <v>49.58</v>
      </c>
      <c r="T257" s="33">
        <v>9.99</v>
      </c>
      <c r="U257" s="33">
        <v>120</v>
      </c>
      <c r="V257" s="33">
        <v>46.96</v>
      </c>
      <c r="W257" s="33">
        <v>13.56</v>
      </c>
      <c r="X257" s="56">
        <v>24.19</v>
      </c>
      <c r="Y257" s="38">
        <v>24.19</v>
      </c>
      <c r="Z257" s="36">
        <v>9.39</v>
      </c>
      <c r="AA257" s="41">
        <v>33.78</v>
      </c>
      <c r="AB257" s="45">
        <v>75.22</v>
      </c>
      <c r="AC257" s="39">
        <v>483.6</v>
      </c>
      <c r="AD257" s="36">
        <v>184.9</v>
      </c>
      <c r="AE257" s="36">
        <v>13.65</v>
      </c>
      <c r="AF257" s="41">
        <v>26.92</v>
      </c>
      <c r="AG257" s="39">
        <v>158.6</v>
      </c>
      <c r="AI257" s="61">
        <v>44958</v>
      </c>
      <c r="AJ257" s="58">
        <f t="shared" si="9"/>
        <v>258.31333333333333</v>
      </c>
      <c r="AK257" s="57">
        <f t="shared" si="10"/>
        <v>383.42500000000001</v>
      </c>
      <c r="AL257" s="47">
        <f t="shared" si="11"/>
        <v>135.35444444444445</v>
      </c>
      <c r="AM257" s="65"/>
      <c r="AN257" s="65"/>
      <c r="AO257" s="65"/>
    </row>
    <row r="258" spans="1:41" x14ac:dyDescent="0.25">
      <c r="A258">
        <v>772</v>
      </c>
      <c r="B258" s="54" t="s">
        <v>476</v>
      </c>
      <c r="C258" s="54">
        <v>2022</v>
      </c>
      <c r="D258" s="27">
        <v>6470.64</v>
      </c>
      <c r="E258" s="43">
        <v>679.9</v>
      </c>
      <c r="F258" s="35">
        <v>333.6</v>
      </c>
      <c r="G258" s="41">
        <v>1445</v>
      </c>
      <c r="H258" s="36">
        <v>111.02</v>
      </c>
      <c r="I258" s="39">
        <v>130.72</v>
      </c>
      <c r="J258" s="45">
        <v>169.2</v>
      </c>
      <c r="K258" s="36">
        <v>116.92</v>
      </c>
      <c r="L258" s="36">
        <v>58.65</v>
      </c>
      <c r="M258" s="46">
        <v>120.36</v>
      </c>
      <c r="N258" s="36">
        <v>89.84</v>
      </c>
      <c r="O258" s="47">
        <v>53.25</v>
      </c>
      <c r="P258" s="33">
        <v>681</v>
      </c>
      <c r="Q258" s="47">
        <v>26.06</v>
      </c>
      <c r="R258" s="33">
        <v>93.29</v>
      </c>
      <c r="S258" s="47">
        <v>49.23</v>
      </c>
      <c r="T258" s="33">
        <v>9.83</v>
      </c>
      <c r="U258" s="33">
        <v>119.3</v>
      </c>
      <c r="V258" s="33">
        <v>45.65</v>
      </c>
      <c r="W258" s="33">
        <v>13.39</v>
      </c>
      <c r="X258" s="56">
        <v>23.48</v>
      </c>
      <c r="Y258" s="38">
        <v>23.48</v>
      </c>
      <c r="Z258" s="36">
        <v>9.2799999999999994</v>
      </c>
      <c r="AA258" s="41">
        <v>33.49</v>
      </c>
      <c r="AB258" s="45">
        <v>74.819999999999993</v>
      </c>
      <c r="AC258" s="39">
        <v>475.5</v>
      </c>
      <c r="AD258" s="36">
        <v>183.75</v>
      </c>
      <c r="AE258" s="36">
        <v>13.27</v>
      </c>
      <c r="AF258" s="41">
        <v>25.99</v>
      </c>
      <c r="AG258" s="39">
        <v>155.94999999999999</v>
      </c>
      <c r="AI258" s="60" t="s">
        <v>476</v>
      </c>
      <c r="AJ258" s="58">
        <f t="shared" si="9"/>
        <v>254.0566666666667</v>
      </c>
      <c r="AK258" s="57">
        <f t="shared" si="10"/>
        <v>376.12</v>
      </c>
      <c r="AL258" s="47">
        <f t="shared" si="11"/>
        <v>132.92222222222222</v>
      </c>
      <c r="AM258" s="65"/>
      <c r="AN258" s="65"/>
      <c r="AO258" s="65"/>
    </row>
    <row r="259" spans="1:41" x14ac:dyDescent="0.25">
      <c r="A259">
        <v>771</v>
      </c>
      <c r="B259" s="54" t="s">
        <v>477</v>
      </c>
      <c r="C259" s="54">
        <v>2022</v>
      </c>
      <c r="D259" s="27">
        <v>6474.73</v>
      </c>
      <c r="E259" s="43">
        <v>696.5</v>
      </c>
      <c r="F259" s="35">
        <v>338.7</v>
      </c>
      <c r="G259" s="41">
        <v>1485</v>
      </c>
      <c r="H259" s="36">
        <v>112.02</v>
      </c>
      <c r="I259" s="39">
        <v>133.5</v>
      </c>
      <c r="J259" s="45">
        <v>171.95</v>
      </c>
      <c r="K259" s="36">
        <v>118.02</v>
      </c>
      <c r="L259" s="36">
        <v>59.38</v>
      </c>
      <c r="M259" s="46">
        <v>122.45</v>
      </c>
      <c r="N259" s="36">
        <v>90.98</v>
      </c>
      <c r="O259" s="47">
        <v>53.91</v>
      </c>
      <c r="P259" s="33">
        <v>693.5</v>
      </c>
      <c r="Q259" s="47">
        <v>26.4</v>
      </c>
      <c r="R259" s="33">
        <v>94.25</v>
      </c>
      <c r="S259" s="47">
        <v>50.06</v>
      </c>
      <c r="T259" s="33">
        <v>9.86</v>
      </c>
      <c r="U259" s="33">
        <v>119.4</v>
      </c>
      <c r="V259" s="33">
        <v>46.38</v>
      </c>
      <c r="W259" s="33">
        <v>13.53</v>
      </c>
      <c r="X259" s="56">
        <v>23.62</v>
      </c>
      <c r="Y259" s="38">
        <v>23.62</v>
      </c>
      <c r="Z259" s="36">
        <v>9.39</v>
      </c>
      <c r="AA259" s="41">
        <v>34.04</v>
      </c>
      <c r="AB259" s="45">
        <v>76.28</v>
      </c>
      <c r="AC259" s="39">
        <v>482.6</v>
      </c>
      <c r="AD259" s="36">
        <v>186.25</v>
      </c>
      <c r="AE259" s="36">
        <v>13.39</v>
      </c>
      <c r="AF259" s="41">
        <v>26.8</v>
      </c>
      <c r="AG259" s="39">
        <v>158</v>
      </c>
      <c r="AI259" s="60" t="s">
        <v>477</v>
      </c>
      <c r="AJ259" s="58">
        <f t="shared" si="9"/>
        <v>258.03333333333336</v>
      </c>
      <c r="AK259" s="57">
        <f t="shared" si="10"/>
        <v>386.46</v>
      </c>
      <c r="AL259" s="47">
        <f t="shared" si="11"/>
        <v>135.68555555555557</v>
      </c>
      <c r="AM259" s="65"/>
      <c r="AN259" s="65"/>
      <c r="AO259" s="65"/>
    </row>
    <row r="260" spans="1:41" x14ac:dyDescent="0.25">
      <c r="A260">
        <v>770</v>
      </c>
      <c r="B260" s="54" t="s">
        <v>478</v>
      </c>
      <c r="C260" s="54">
        <v>2022</v>
      </c>
      <c r="D260" s="27">
        <v>6505.67</v>
      </c>
      <c r="E260" s="43">
        <v>686.6</v>
      </c>
      <c r="F260" s="35">
        <v>335.4</v>
      </c>
      <c r="G260" s="41">
        <v>1462.5</v>
      </c>
      <c r="H260" s="36">
        <v>111.62</v>
      </c>
      <c r="I260" s="39">
        <v>131.82</v>
      </c>
      <c r="J260" s="45">
        <v>169.75</v>
      </c>
      <c r="K260" s="36">
        <v>117.98</v>
      </c>
      <c r="L260" s="36">
        <v>59.37</v>
      </c>
      <c r="M260" s="46">
        <v>121.24</v>
      </c>
      <c r="N260" s="36">
        <v>89.94</v>
      </c>
      <c r="O260" s="47">
        <v>53.56</v>
      </c>
      <c r="P260" s="33">
        <v>684.5</v>
      </c>
      <c r="Q260" s="47">
        <v>26.35</v>
      </c>
      <c r="R260" s="33">
        <v>93.49</v>
      </c>
      <c r="S260" s="47">
        <v>49.84</v>
      </c>
      <c r="T260" s="33">
        <v>9.82</v>
      </c>
      <c r="U260" s="33">
        <v>118.4</v>
      </c>
      <c r="V260" s="33">
        <v>45.69</v>
      </c>
      <c r="W260" s="33">
        <v>13.41</v>
      </c>
      <c r="X260" s="56">
        <v>23.52</v>
      </c>
      <c r="Y260" s="38">
        <v>23.52</v>
      </c>
      <c r="Z260" s="36">
        <v>9.33</v>
      </c>
      <c r="AA260" s="41">
        <v>33.299999999999997</v>
      </c>
      <c r="AB260" s="45">
        <v>75.3</v>
      </c>
      <c r="AC260" s="39">
        <v>476.3</v>
      </c>
      <c r="AD260" s="36">
        <v>184.7</v>
      </c>
      <c r="AE260" s="36">
        <v>13.11</v>
      </c>
      <c r="AF260" s="41">
        <v>26.64</v>
      </c>
      <c r="AG260" s="39">
        <v>155.55000000000001</v>
      </c>
      <c r="AI260" s="60" t="s">
        <v>478</v>
      </c>
      <c r="AJ260" s="58">
        <f t="shared" ref="AJ260:AJ323" si="12">AVERAGE(I260,AC260,AG260)</f>
        <v>254.5566666666667</v>
      </c>
      <c r="AK260" s="57">
        <f t="shared" ref="AK260:AK323" si="13">AVERAGE(G260,AA260,AF260,)</f>
        <v>380.61</v>
      </c>
      <c r="AL260" s="47">
        <f t="shared" ref="AL260:AL323" si="14">AVERAGE(AB260,X260,S260,Q260,O260,M260,J260,E260,)</f>
        <v>134.01777777777775</v>
      </c>
      <c r="AM260" s="65"/>
      <c r="AN260" s="65"/>
      <c r="AO260" s="65"/>
    </row>
    <row r="261" spans="1:41" x14ac:dyDescent="0.25">
      <c r="A261">
        <v>769</v>
      </c>
      <c r="B261" s="54" t="s">
        <v>479</v>
      </c>
      <c r="C261" s="54">
        <v>2022</v>
      </c>
      <c r="D261" s="27">
        <v>6543.26</v>
      </c>
      <c r="E261" s="43">
        <v>690.2</v>
      </c>
      <c r="F261" s="35">
        <v>336.75</v>
      </c>
      <c r="G261" s="41">
        <v>1472.5</v>
      </c>
      <c r="H261" s="36">
        <v>112.82</v>
      </c>
      <c r="I261" s="39">
        <v>132.47999999999999</v>
      </c>
      <c r="J261" s="45">
        <v>171.65</v>
      </c>
      <c r="K261" s="36">
        <v>119.36</v>
      </c>
      <c r="L261" s="36">
        <v>59.63</v>
      </c>
      <c r="M261" s="46">
        <v>121.75</v>
      </c>
      <c r="N261" s="36">
        <v>90.41</v>
      </c>
      <c r="O261" s="47">
        <v>54</v>
      </c>
      <c r="P261" s="33">
        <v>689</v>
      </c>
      <c r="Q261" s="47">
        <v>26.51</v>
      </c>
      <c r="R261" s="33">
        <v>93.95</v>
      </c>
      <c r="S261" s="47">
        <v>49.97</v>
      </c>
      <c r="T261" s="33">
        <v>9.83</v>
      </c>
      <c r="U261" s="33">
        <v>119.15</v>
      </c>
      <c r="V261" s="33">
        <v>46.27</v>
      </c>
      <c r="W261" s="33">
        <v>13.62</v>
      </c>
      <c r="X261" s="56">
        <v>23.63</v>
      </c>
      <c r="Y261" s="38">
        <v>23.63</v>
      </c>
      <c r="Z261" s="36">
        <v>9.3699999999999992</v>
      </c>
      <c r="AA261" s="41">
        <v>33.54</v>
      </c>
      <c r="AB261" s="45">
        <v>75.86</v>
      </c>
      <c r="AC261" s="39">
        <v>478.5</v>
      </c>
      <c r="AD261" s="36">
        <v>185.5</v>
      </c>
      <c r="AE261" s="36">
        <v>13.15</v>
      </c>
      <c r="AF261" s="41">
        <v>26.8</v>
      </c>
      <c r="AG261" s="39">
        <v>156.30000000000001</v>
      </c>
      <c r="AI261" s="60" t="s">
        <v>479</v>
      </c>
      <c r="AJ261" s="58">
        <f t="shared" si="12"/>
        <v>255.76</v>
      </c>
      <c r="AK261" s="57">
        <f t="shared" si="13"/>
        <v>383.21</v>
      </c>
      <c r="AL261" s="47">
        <f t="shared" si="14"/>
        <v>134.84111111111113</v>
      </c>
      <c r="AM261" s="65"/>
      <c r="AN261" s="65"/>
      <c r="AO261" s="65"/>
    </row>
    <row r="262" spans="1:41" x14ac:dyDescent="0.25">
      <c r="A262">
        <v>768</v>
      </c>
      <c r="B262" s="54" t="s">
        <v>480</v>
      </c>
      <c r="C262" s="54">
        <v>2022</v>
      </c>
      <c r="D262" s="27">
        <v>6476.05</v>
      </c>
      <c r="E262" s="43">
        <v>673.8</v>
      </c>
      <c r="F262" s="35">
        <v>333.25</v>
      </c>
      <c r="G262" s="41">
        <v>1443</v>
      </c>
      <c r="H262" s="36">
        <v>111.74</v>
      </c>
      <c r="I262" s="39">
        <v>131.18</v>
      </c>
      <c r="J262" s="45">
        <v>170.05</v>
      </c>
      <c r="K262" s="36">
        <v>117.56</v>
      </c>
      <c r="L262" s="36">
        <v>59.21</v>
      </c>
      <c r="M262" s="46">
        <v>121.55</v>
      </c>
      <c r="N262" s="36">
        <v>90.98</v>
      </c>
      <c r="O262" s="47">
        <v>53.8</v>
      </c>
      <c r="P262" s="33">
        <v>673</v>
      </c>
      <c r="Q262" s="47">
        <v>26.43</v>
      </c>
      <c r="R262" s="33">
        <v>94.19</v>
      </c>
      <c r="S262" s="47">
        <v>49.97</v>
      </c>
      <c r="T262" s="33">
        <v>9.77</v>
      </c>
      <c r="U262" s="33">
        <v>118.6</v>
      </c>
      <c r="V262" s="33">
        <v>46.14</v>
      </c>
      <c r="W262" s="33">
        <v>13.58</v>
      </c>
      <c r="X262" s="56">
        <v>23.57</v>
      </c>
      <c r="Y262" s="38">
        <v>23.57</v>
      </c>
      <c r="Z262" s="36">
        <v>9.36</v>
      </c>
      <c r="AA262" s="41">
        <v>33.31</v>
      </c>
      <c r="AB262" s="45">
        <v>75.58</v>
      </c>
      <c r="AC262" s="39">
        <v>471.95</v>
      </c>
      <c r="AD262" s="36">
        <v>184.95</v>
      </c>
      <c r="AE262" s="36">
        <v>13.19</v>
      </c>
      <c r="AF262" s="41">
        <v>26.61</v>
      </c>
      <c r="AG262" s="39">
        <v>155.6</v>
      </c>
      <c r="AI262" s="60" t="s">
        <v>480</v>
      </c>
      <c r="AJ262" s="58">
        <f t="shared" si="12"/>
        <v>252.91</v>
      </c>
      <c r="AK262" s="57">
        <f t="shared" si="13"/>
        <v>375.72999999999996</v>
      </c>
      <c r="AL262" s="47">
        <f t="shared" si="14"/>
        <v>132.75</v>
      </c>
      <c r="AM262" s="65"/>
      <c r="AN262" s="65"/>
      <c r="AO262" s="65"/>
    </row>
    <row r="263" spans="1:41" x14ac:dyDescent="0.25">
      <c r="A263">
        <v>767</v>
      </c>
      <c r="B263" s="54" t="s">
        <v>481</v>
      </c>
      <c r="C263" s="54">
        <v>2022</v>
      </c>
      <c r="D263" s="27">
        <v>6503.88</v>
      </c>
      <c r="E263" s="43">
        <v>684</v>
      </c>
      <c r="F263" s="35">
        <v>334.7</v>
      </c>
      <c r="G263" s="41">
        <v>1464.5</v>
      </c>
      <c r="H263" s="36">
        <v>111.84</v>
      </c>
      <c r="I263" s="39">
        <v>130.84</v>
      </c>
      <c r="J263" s="45">
        <v>171.65</v>
      </c>
      <c r="K263" s="36">
        <v>117.88</v>
      </c>
      <c r="L263" s="36">
        <v>59</v>
      </c>
      <c r="M263" s="46">
        <v>121.49</v>
      </c>
      <c r="N263" s="36">
        <v>91.29</v>
      </c>
      <c r="O263" s="47">
        <v>53.81</v>
      </c>
      <c r="P263" s="33">
        <v>683.5</v>
      </c>
      <c r="Q263" s="47">
        <v>26.58</v>
      </c>
      <c r="R263" s="33">
        <v>93.76</v>
      </c>
      <c r="S263" s="47">
        <v>49.73</v>
      </c>
      <c r="T263" s="33">
        <v>9.75</v>
      </c>
      <c r="U263" s="33">
        <v>120.5</v>
      </c>
      <c r="V263" s="33">
        <v>45.62</v>
      </c>
      <c r="W263" s="33">
        <v>13.61</v>
      </c>
      <c r="X263" s="56">
        <v>23.38</v>
      </c>
      <c r="Y263" s="38">
        <v>23.38</v>
      </c>
      <c r="Z263" s="36">
        <v>9.3000000000000007</v>
      </c>
      <c r="AA263" s="41">
        <v>33.340000000000003</v>
      </c>
      <c r="AB263" s="45">
        <v>75.040000000000006</v>
      </c>
      <c r="AC263" s="39">
        <v>475.1</v>
      </c>
      <c r="AD263" s="36">
        <v>186.05</v>
      </c>
      <c r="AE263" s="36">
        <v>13.11</v>
      </c>
      <c r="AF263" s="41">
        <v>26.04</v>
      </c>
      <c r="AG263" s="39">
        <v>156.75</v>
      </c>
      <c r="AI263" s="60" t="s">
        <v>481</v>
      </c>
      <c r="AJ263" s="58">
        <f t="shared" si="12"/>
        <v>254.23000000000002</v>
      </c>
      <c r="AK263" s="57">
        <f t="shared" si="13"/>
        <v>380.96999999999997</v>
      </c>
      <c r="AL263" s="47">
        <f t="shared" si="14"/>
        <v>133.96444444444444</v>
      </c>
      <c r="AM263" s="65"/>
      <c r="AN263" s="65"/>
      <c r="AO263" s="65"/>
    </row>
    <row r="264" spans="1:41" x14ac:dyDescent="0.25">
      <c r="A264">
        <v>766</v>
      </c>
      <c r="B264" s="54" t="s">
        <v>482</v>
      </c>
      <c r="C264" s="54">
        <v>2022</v>
      </c>
      <c r="D264" s="27">
        <v>6467.57</v>
      </c>
      <c r="E264" s="43">
        <v>691.5</v>
      </c>
      <c r="F264" s="35">
        <v>340.1</v>
      </c>
      <c r="G264" s="41">
        <v>1495.5</v>
      </c>
      <c r="H264" s="36">
        <v>113.3</v>
      </c>
      <c r="I264" s="39">
        <v>133.91999999999999</v>
      </c>
      <c r="J264" s="45">
        <v>172.5</v>
      </c>
      <c r="K264" s="36">
        <v>119.54</v>
      </c>
      <c r="L264" s="36">
        <v>58.99</v>
      </c>
      <c r="M264" s="46">
        <v>123.18</v>
      </c>
      <c r="N264" s="36">
        <v>91.09</v>
      </c>
      <c r="O264" s="47">
        <v>54.02</v>
      </c>
      <c r="P264" s="33">
        <v>690</v>
      </c>
      <c r="Q264" s="47">
        <v>26.7</v>
      </c>
      <c r="R264" s="33">
        <v>94.18</v>
      </c>
      <c r="S264" s="47">
        <v>49.71</v>
      </c>
      <c r="T264" s="33">
        <v>9.73</v>
      </c>
      <c r="U264" s="33">
        <v>121.3</v>
      </c>
      <c r="V264" s="33">
        <v>46.02</v>
      </c>
      <c r="W264" s="33">
        <v>13.72</v>
      </c>
      <c r="X264" s="56">
        <v>23.55</v>
      </c>
      <c r="Y264" s="38">
        <v>23.55</v>
      </c>
      <c r="Z264" s="36">
        <v>9.24</v>
      </c>
      <c r="AA264" s="41">
        <v>33.770000000000003</v>
      </c>
      <c r="AB264" s="45">
        <v>76.66</v>
      </c>
      <c r="AC264" s="39">
        <v>481.35</v>
      </c>
      <c r="AD264" s="36">
        <v>187.15</v>
      </c>
      <c r="AE264" s="36">
        <v>13.54</v>
      </c>
      <c r="AF264" s="41">
        <v>26.37</v>
      </c>
      <c r="AG264" s="39">
        <v>157.5</v>
      </c>
      <c r="AI264" s="60" t="s">
        <v>482</v>
      </c>
      <c r="AJ264" s="58">
        <f t="shared" si="12"/>
        <v>257.58999999999997</v>
      </c>
      <c r="AK264" s="57">
        <f t="shared" si="13"/>
        <v>388.90999999999997</v>
      </c>
      <c r="AL264" s="47">
        <f t="shared" si="14"/>
        <v>135.31333333333333</v>
      </c>
      <c r="AM264" s="65"/>
      <c r="AN264" s="65"/>
      <c r="AO264" s="65"/>
    </row>
    <row r="265" spans="1:41" x14ac:dyDescent="0.25">
      <c r="A265">
        <v>765</v>
      </c>
      <c r="B265" s="54" t="s">
        <v>483</v>
      </c>
      <c r="C265" s="54">
        <v>2022</v>
      </c>
      <c r="D265" s="27">
        <v>6388.23</v>
      </c>
      <c r="E265" s="43">
        <v>682.9</v>
      </c>
      <c r="F265" s="35">
        <v>330</v>
      </c>
      <c r="G265" s="41">
        <v>1466</v>
      </c>
      <c r="H265" s="36">
        <v>111.08</v>
      </c>
      <c r="I265" s="39">
        <v>130.72</v>
      </c>
      <c r="J265" s="45">
        <v>170.45</v>
      </c>
      <c r="K265" s="36">
        <v>116.9</v>
      </c>
      <c r="L265" s="36">
        <v>57.3</v>
      </c>
      <c r="M265" s="46">
        <v>121.45</v>
      </c>
      <c r="N265" s="36">
        <v>88.81</v>
      </c>
      <c r="O265" s="47">
        <v>52.94</v>
      </c>
      <c r="P265" s="33">
        <v>680</v>
      </c>
      <c r="Q265" s="47">
        <v>26.39</v>
      </c>
      <c r="R265" s="33">
        <v>93.43</v>
      </c>
      <c r="S265" s="47">
        <v>48.82</v>
      </c>
      <c r="T265" s="33">
        <v>9.5299999999999994</v>
      </c>
      <c r="U265" s="33">
        <v>119.5</v>
      </c>
      <c r="V265" s="33">
        <v>44.94</v>
      </c>
      <c r="W265" s="33">
        <v>13.49</v>
      </c>
      <c r="X265" s="56">
        <v>22.9</v>
      </c>
      <c r="Y265" s="38">
        <v>22.9</v>
      </c>
      <c r="Z265" s="36">
        <v>9.14</v>
      </c>
      <c r="AA265" s="41">
        <v>33.380000000000003</v>
      </c>
      <c r="AB265" s="45">
        <v>75.72</v>
      </c>
      <c r="AC265" s="39">
        <v>467.35</v>
      </c>
      <c r="AD265" s="36">
        <v>183.1</v>
      </c>
      <c r="AE265" s="36">
        <v>13.25</v>
      </c>
      <c r="AF265" s="41">
        <v>25.85</v>
      </c>
      <c r="AG265" s="39">
        <v>156.1</v>
      </c>
      <c r="AI265" s="60" t="s">
        <v>483</v>
      </c>
      <c r="AJ265" s="58">
        <f t="shared" si="12"/>
        <v>251.39000000000001</v>
      </c>
      <c r="AK265" s="57">
        <f t="shared" si="13"/>
        <v>381.3075</v>
      </c>
      <c r="AL265" s="47">
        <f t="shared" si="14"/>
        <v>133.50777777777776</v>
      </c>
      <c r="AM265" s="65"/>
      <c r="AN265" s="65"/>
      <c r="AO265" s="65"/>
    </row>
    <row r="266" spans="1:41" x14ac:dyDescent="0.25">
      <c r="A266">
        <v>764</v>
      </c>
      <c r="B266" s="54" t="s">
        <v>484</v>
      </c>
      <c r="C266" s="54">
        <v>2022</v>
      </c>
      <c r="D266" s="27">
        <v>6470.93</v>
      </c>
      <c r="E266" s="43">
        <v>687.3</v>
      </c>
      <c r="F266" s="35">
        <v>335.05</v>
      </c>
      <c r="G266" s="41">
        <v>1478.5</v>
      </c>
      <c r="H266" s="36">
        <v>110.94</v>
      </c>
      <c r="I266" s="39">
        <v>131.96</v>
      </c>
      <c r="J266" s="45">
        <v>171.75</v>
      </c>
      <c r="K266" s="36">
        <v>116.58</v>
      </c>
      <c r="L266" s="36">
        <v>56.65</v>
      </c>
      <c r="M266" s="46">
        <v>121</v>
      </c>
      <c r="N266" s="36">
        <v>88.76</v>
      </c>
      <c r="O266" s="47">
        <v>52.2</v>
      </c>
      <c r="P266" s="33">
        <v>688</v>
      </c>
      <c r="Q266" s="47">
        <v>26.26</v>
      </c>
      <c r="R266" s="33">
        <v>92.86</v>
      </c>
      <c r="S266" s="47">
        <v>49.56</v>
      </c>
      <c r="T266" s="33">
        <v>9.4499999999999993</v>
      </c>
      <c r="U266" s="33">
        <v>119.6</v>
      </c>
      <c r="V266" s="33">
        <v>44.63</v>
      </c>
      <c r="W266" s="33">
        <v>13.95</v>
      </c>
      <c r="X266" s="56">
        <v>22.39</v>
      </c>
      <c r="Y266" s="38">
        <v>22.39</v>
      </c>
      <c r="Z266" s="36">
        <v>9.23</v>
      </c>
      <c r="AA266" s="41">
        <v>34.090000000000003</v>
      </c>
      <c r="AB266" s="45">
        <v>76.64</v>
      </c>
      <c r="AC266" s="39">
        <v>485.85</v>
      </c>
      <c r="AD266" s="36">
        <v>183.15</v>
      </c>
      <c r="AE266" s="36">
        <v>13.48</v>
      </c>
      <c r="AF266" s="41">
        <v>25.9</v>
      </c>
      <c r="AG266" s="39">
        <v>157.5</v>
      </c>
      <c r="AI266" s="60" t="s">
        <v>484</v>
      </c>
      <c r="AJ266" s="58">
        <f t="shared" si="12"/>
        <v>258.43666666666667</v>
      </c>
      <c r="AK266" s="57">
        <f t="shared" si="13"/>
        <v>384.6225</v>
      </c>
      <c r="AL266" s="47">
        <f t="shared" si="14"/>
        <v>134.12222222222221</v>
      </c>
      <c r="AM266" s="65"/>
      <c r="AN266" s="65"/>
      <c r="AO266" s="65"/>
    </row>
    <row r="267" spans="1:41" x14ac:dyDescent="0.25">
      <c r="A267">
        <v>763</v>
      </c>
      <c r="B267" s="54" t="s">
        <v>485</v>
      </c>
      <c r="C267" s="54">
        <v>2022</v>
      </c>
      <c r="D267" s="27">
        <v>6418.95</v>
      </c>
      <c r="E267" s="43">
        <v>693.8</v>
      </c>
      <c r="F267" s="35">
        <v>335.75</v>
      </c>
      <c r="G267" s="41">
        <v>1486.5</v>
      </c>
      <c r="H267" s="36">
        <v>109.98</v>
      </c>
      <c r="I267" s="39">
        <v>130.82</v>
      </c>
      <c r="J267" s="45">
        <v>170.95</v>
      </c>
      <c r="K267" s="36">
        <v>115.82</v>
      </c>
      <c r="L267" s="36">
        <v>55.66</v>
      </c>
      <c r="M267" s="46">
        <v>120.69</v>
      </c>
      <c r="N267" s="36">
        <v>87.62</v>
      </c>
      <c r="O267" s="47">
        <v>52.54</v>
      </c>
      <c r="P267" s="33">
        <v>692</v>
      </c>
      <c r="Q267" s="47">
        <v>26.03</v>
      </c>
      <c r="R267" s="33">
        <v>92.39</v>
      </c>
      <c r="S267" s="47">
        <v>48.63</v>
      </c>
      <c r="T267" s="33">
        <v>9.3800000000000008</v>
      </c>
      <c r="U267" s="33">
        <v>119.5</v>
      </c>
      <c r="V267" s="33">
        <v>44.61</v>
      </c>
      <c r="W267" s="33">
        <v>13.89</v>
      </c>
      <c r="X267" s="56">
        <v>22.41</v>
      </c>
      <c r="Y267" s="38">
        <v>22.41</v>
      </c>
      <c r="Z267" s="36">
        <v>9.18</v>
      </c>
      <c r="AA267" s="41">
        <v>34.17</v>
      </c>
      <c r="AB267" s="45">
        <v>76.66</v>
      </c>
      <c r="AC267" s="39">
        <v>491.05</v>
      </c>
      <c r="AD267" s="36">
        <v>182.95</v>
      </c>
      <c r="AE267" s="36">
        <v>13.36</v>
      </c>
      <c r="AF267" s="41">
        <v>25.84</v>
      </c>
      <c r="AG267" s="39">
        <v>159.44999999999999</v>
      </c>
      <c r="AI267" s="60" t="s">
        <v>485</v>
      </c>
      <c r="AJ267" s="58">
        <f t="shared" si="12"/>
        <v>260.44</v>
      </c>
      <c r="AK267" s="57">
        <f t="shared" si="13"/>
        <v>386.6275</v>
      </c>
      <c r="AL267" s="47">
        <f t="shared" si="14"/>
        <v>134.63444444444445</v>
      </c>
      <c r="AM267" s="65"/>
      <c r="AN267" s="65"/>
      <c r="AO267" s="65"/>
    </row>
    <row r="268" spans="1:41" x14ac:dyDescent="0.25">
      <c r="A268">
        <v>762</v>
      </c>
      <c r="B268" s="54" t="s">
        <v>486</v>
      </c>
      <c r="C268" s="54">
        <v>2022</v>
      </c>
      <c r="D268" s="27">
        <v>6503</v>
      </c>
      <c r="E268" s="43">
        <v>701.6</v>
      </c>
      <c r="F268" s="35">
        <v>339.15</v>
      </c>
      <c r="G268" s="41">
        <v>1499</v>
      </c>
      <c r="H268" s="36">
        <v>110.68</v>
      </c>
      <c r="I268" s="39">
        <v>132.78</v>
      </c>
      <c r="J268" s="45">
        <v>174.95</v>
      </c>
      <c r="K268" s="36">
        <v>115.92</v>
      </c>
      <c r="L268" s="36">
        <v>56.43</v>
      </c>
      <c r="M268" s="46">
        <v>121.89</v>
      </c>
      <c r="N268" s="36">
        <v>88.93</v>
      </c>
      <c r="O268" s="47">
        <v>51.67</v>
      </c>
      <c r="P268" s="33">
        <v>696</v>
      </c>
      <c r="Q268" s="47">
        <v>26.22</v>
      </c>
      <c r="R268" s="33">
        <v>93.93</v>
      </c>
      <c r="S268" s="47">
        <v>48.63</v>
      </c>
      <c r="T268" s="33">
        <v>9.35</v>
      </c>
      <c r="U268" s="33">
        <v>119.7</v>
      </c>
      <c r="V268" s="33">
        <v>45.24</v>
      </c>
      <c r="W268" s="33">
        <v>13.99</v>
      </c>
      <c r="X268" s="56">
        <v>22.13</v>
      </c>
      <c r="Y268" s="38">
        <v>22.13</v>
      </c>
      <c r="Z268" s="36">
        <v>9.27</v>
      </c>
      <c r="AA268" s="41">
        <v>34.840000000000003</v>
      </c>
      <c r="AB268" s="45">
        <v>77.38</v>
      </c>
      <c r="AC268" s="39">
        <v>495.5</v>
      </c>
      <c r="AD268" s="36">
        <v>183.7</v>
      </c>
      <c r="AE268" s="36">
        <v>13.54</v>
      </c>
      <c r="AF268" s="41">
        <v>26.48</v>
      </c>
      <c r="AG268" s="39">
        <v>165.15</v>
      </c>
      <c r="AI268" s="60" t="s">
        <v>486</v>
      </c>
      <c r="AJ268" s="58">
        <f t="shared" si="12"/>
        <v>264.47666666666663</v>
      </c>
      <c r="AK268" s="57">
        <f t="shared" si="13"/>
        <v>390.08</v>
      </c>
      <c r="AL268" s="47">
        <f t="shared" si="14"/>
        <v>136.05222222222221</v>
      </c>
      <c r="AM268" s="65"/>
      <c r="AN268" s="65"/>
      <c r="AO268" s="65"/>
    </row>
    <row r="269" spans="1:41" x14ac:dyDescent="0.25">
      <c r="A269">
        <v>761</v>
      </c>
      <c r="B269" s="54" t="s">
        <v>487</v>
      </c>
      <c r="C269" s="54">
        <v>2022</v>
      </c>
      <c r="D269" s="27">
        <v>6694.33</v>
      </c>
      <c r="E269" s="43">
        <v>727.4</v>
      </c>
      <c r="F269" s="35">
        <v>355.5</v>
      </c>
      <c r="G269" s="41">
        <v>1578</v>
      </c>
      <c r="H269" s="36">
        <v>113</v>
      </c>
      <c r="I269" s="39">
        <v>139.5</v>
      </c>
      <c r="J269" s="45">
        <v>183.9</v>
      </c>
      <c r="K269" s="36">
        <v>118.16</v>
      </c>
      <c r="L269" s="36">
        <v>57.48</v>
      </c>
      <c r="M269" s="46">
        <v>125.6</v>
      </c>
      <c r="N269" s="36">
        <v>90.02</v>
      </c>
      <c r="O269" s="47">
        <v>53.51</v>
      </c>
      <c r="P269" s="33">
        <v>726</v>
      </c>
      <c r="Q269" s="47">
        <v>27.08</v>
      </c>
      <c r="R269" s="33">
        <v>95.48</v>
      </c>
      <c r="S269" s="47">
        <v>49.73</v>
      </c>
      <c r="T269" s="33">
        <v>9.67</v>
      </c>
      <c r="U269" s="33">
        <v>119.65</v>
      </c>
      <c r="V269" s="33">
        <v>47</v>
      </c>
      <c r="W269" s="33">
        <v>14.35</v>
      </c>
      <c r="X269" s="56">
        <v>22.72</v>
      </c>
      <c r="Y269" s="38">
        <v>22.72</v>
      </c>
      <c r="Z269" s="36">
        <v>9.27</v>
      </c>
      <c r="AA269" s="41">
        <v>36.4</v>
      </c>
      <c r="AB269" s="45">
        <v>80.02</v>
      </c>
      <c r="AC269" s="39">
        <v>524.70000000000005</v>
      </c>
      <c r="AD269" s="36">
        <v>189</v>
      </c>
      <c r="AE269" s="36">
        <v>13.89</v>
      </c>
      <c r="AF269" s="41">
        <v>27.02</v>
      </c>
      <c r="AG269" s="39">
        <v>172.35</v>
      </c>
      <c r="AI269" s="60" t="s">
        <v>487</v>
      </c>
      <c r="AJ269" s="58">
        <f t="shared" si="12"/>
        <v>278.85000000000002</v>
      </c>
      <c r="AK269" s="57">
        <f t="shared" si="13"/>
        <v>410.35500000000002</v>
      </c>
      <c r="AL269" s="47">
        <f t="shared" si="14"/>
        <v>141.10666666666668</v>
      </c>
      <c r="AM269" s="65"/>
      <c r="AN269" s="65"/>
      <c r="AO269" s="65"/>
    </row>
    <row r="270" spans="1:41" x14ac:dyDescent="0.25">
      <c r="A270">
        <v>760</v>
      </c>
      <c r="B270" s="54" t="s">
        <v>488</v>
      </c>
      <c r="C270" s="54">
        <v>2022</v>
      </c>
      <c r="D270" s="27">
        <v>6642.09</v>
      </c>
      <c r="E270" s="43">
        <v>726.7</v>
      </c>
      <c r="F270" s="35">
        <v>354.3</v>
      </c>
      <c r="G270" s="41">
        <v>1562</v>
      </c>
      <c r="H270" s="36">
        <v>113.48</v>
      </c>
      <c r="I270" s="39">
        <v>141.04</v>
      </c>
      <c r="J270" s="45">
        <v>183.7</v>
      </c>
      <c r="K270" s="36">
        <v>118.1</v>
      </c>
      <c r="L270" s="36">
        <v>57.89</v>
      </c>
      <c r="M270" s="46">
        <v>125.64</v>
      </c>
      <c r="N270" s="36">
        <v>88.93</v>
      </c>
      <c r="O270" s="47">
        <v>53.63</v>
      </c>
      <c r="P270" s="33">
        <v>723.5</v>
      </c>
      <c r="Q270" s="47">
        <v>27.41</v>
      </c>
      <c r="R270" s="33">
        <v>97.45</v>
      </c>
      <c r="S270" s="47">
        <v>49.73</v>
      </c>
      <c r="T270" s="33">
        <v>9.6999999999999993</v>
      </c>
      <c r="U270" s="33">
        <v>118.15</v>
      </c>
      <c r="V270" s="33">
        <v>47.03</v>
      </c>
      <c r="W270" s="33">
        <v>14.35</v>
      </c>
      <c r="X270" s="56">
        <v>23.09</v>
      </c>
      <c r="Y270" s="38">
        <v>23.09</v>
      </c>
      <c r="Z270" s="36">
        <v>9.23</v>
      </c>
      <c r="AA270" s="41">
        <v>36.57</v>
      </c>
      <c r="AB270" s="45">
        <v>80.099999999999994</v>
      </c>
      <c r="AC270" s="39">
        <v>524</v>
      </c>
      <c r="AD270" s="36">
        <v>188.45</v>
      </c>
      <c r="AE270" s="36">
        <v>13.8</v>
      </c>
      <c r="AF270" s="41">
        <v>27.06</v>
      </c>
      <c r="AG270" s="39">
        <v>174.7</v>
      </c>
      <c r="AI270" s="60" t="s">
        <v>488</v>
      </c>
      <c r="AJ270" s="58">
        <f t="shared" si="12"/>
        <v>279.91333333333336</v>
      </c>
      <c r="AK270" s="57">
        <f t="shared" si="13"/>
        <v>406.40749999999997</v>
      </c>
      <c r="AL270" s="47">
        <f t="shared" si="14"/>
        <v>141.11111111111111</v>
      </c>
      <c r="AM270" s="65"/>
      <c r="AN270" s="65"/>
      <c r="AO270" s="65"/>
    </row>
    <row r="271" spans="1:41" x14ac:dyDescent="0.25">
      <c r="A271">
        <v>759</v>
      </c>
      <c r="B271" s="55">
        <v>44907</v>
      </c>
      <c r="C271" s="54">
        <v>2022</v>
      </c>
      <c r="D271" s="27">
        <v>6634.97</v>
      </c>
      <c r="E271" s="43">
        <v>716.2</v>
      </c>
      <c r="F271" s="35">
        <v>349.7</v>
      </c>
      <c r="G271" s="41">
        <v>1536</v>
      </c>
      <c r="H271" s="36">
        <v>112.1</v>
      </c>
      <c r="I271" s="39">
        <v>137.16</v>
      </c>
      <c r="J271" s="45">
        <v>181.65</v>
      </c>
      <c r="K271" s="36">
        <v>117.1</v>
      </c>
      <c r="L271" s="36">
        <v>56.62</v>
      </c>
      <c r="M271" s="46">
        <v>123.82</v>
      </c>
      <c r="N271" s="36">
        <v>88.52</v>
      </c>
      <c r="O271" s="47">
        <v>52.68</v>
      </c>
      <c r="P271" s="33">
        <v>712</v>
      </c>
      <c r="Q271" s="47">
        <v>27.03</v>
      </c>
      <c r="R271" s="33">
        <v>97.38</v>
      </c>
      <c r="S271" s="47">
        <v>49.62</v>
      </c>
      <c r="T271" s="33">
        <v>9.57</v>
      </c>
      <c r="U271" s="33">
        <v>121.5</v>
      </c>
      <c r="V271" s="33">
        <v>46.12</v>
      </c>
      <c r="W271" s="33">
        <v>14.39</v>
      </c>
      <c r="X271" s="56">
        <v>22.44</v>
      </c>
      <c r="Y271" s="38">
        <v>22.44</v>
      </c>
      <c r="Z271" s="36">
        <v>9.26</v>
      </c>
      <c r="AA271" s="41">
        <v>35.42</v>
      </c>
      <c r="AB271" s="45">
        <v>78.34</v>
      </c>
      <c r="AC271" s="39">
        <v>517.9</v>
      </c>
      <c r="AD271" s="36">
        <v>184.45</v>
      </c>
      <c r="AE271" s="36">
        <v>13.77</v>
      </c>
      <c r="AF271" s="41">
        <v>26.57</v>
      </c>
      <c r="AG271" s="39">
        <v>171.9</v>
      </c>
      <c r="AI271" s="61">
        <v>44907</v>
      </c>
      <c r="AJ271" s="58">
        <f t="shared" si="12"/>
        <v>275.65333333333331</v>
      </c>
      <c r="AK271" s="57">
        <f t="shared" si="13"/>
        <v>399.4975</v>
      </c>
      <c r="AL271" s="47">
        <f t="shared" si="14"/>
        <v>139.0866666666667</v>
      </c>
      <c r="AM271" s="65"/>
      <c r="AN271" s="65"/>
      <c r="AO271" s="65"/>
    </row>
    <row r="272" spans="1:41" x14ac:dyDescent="0.25">
      <c r="A272">
        <v>758</v>
      </c>
      <c r="B272" s="55">
        <v>44816</v>
      </c>
      <c r="C272" s="54">
        <v>2022</v>
      </c>
      <c r="D272" s="27">
        <v>6618.27</v>
      </c>
      <c r="E272" s="43">
        <v>720.3</v>
      </c>
      <c r="F272" s="35">
        <v>355</v>
      </c>
      <c r="G272" s="41">
        <v>1528.5</v>
      </c>
      <c r="H272" s="36">
        <v>111.64</v>
      </c>
      <c r="I272" s="39">
        <v>138.38</v>
      </c>
      <c r="J272" s="45">
        <v>179.75</v>
      </c>
      <c r="K272" s="36">
        <v>117.18</v>
      </c>
      <c r="L272" s="36">
        <v>56.29</v>
      </c>
      <c r="M272" s="46">
        <v>124.4</v>
      </c>
      <c r="N272" s="36">
        <v>88.73</v>
      </c>
      <c r="O272" s="47">
        <v>52.89</v>
      </c>
      <c r="P272" s="33">
        <v>714</v>
      </c>
      <c r="Q272" s="47">
        <v>27.35</v>
      </c>
      <c r="R272" s="33">
        <v>98.62</v>
      </c>
      <c r="S272" s="47">
        <v>50.21</v>
      </c>
      <c r="T272" s="33">
        <v>9.5500000000000007</v>
      </c>
      <c r="U272" s="33">
        <v>120</v>
      </c>
      <c r="V272" s="33">
        <v>46.8</v>
      </c>
      <c r="W272" s="33">
        <v>14.38</v>
      </c>
      <c r="X272" s="56">
        <v>22.63</v>
      </c>
      <c r="Y272" s="38">
        <v>22.63</v>
      </c>
      <c r="Z272" s="36">
        <v>9.3000000000000007</v>
      </c>
      <c r="AA272" s="41">
        <v>34.78</v>
      </c>
      <c r="AB272" s="45">
        <v>79.12</v>
      </c>
      <c r="AC272" s="39">
        <v>523.5</v>
      </c>
      <c r="AD272" s="36">
        <v>186.35</v>
      </c>
      <c r="AE272" s="36">
        <v>13.77</v>
      </c>
      <c r="AF272" s="41">
        <v>26.65</v>
      </c>
      <c r="AG272" s="39">
        <v>171.95</v>
      </c>
      <c r="AI272" s="61">
        <v>44816</v>
      </c>
      <c r="AJ272" s="58">
        <f t="shared" si="12"/>
        <v>277.94333333333333</v>
      </c>
      <c r="AK272" s="57">
        <f t="shared" si="13"/>
        <v>397.48250000000002</v>
      </c>
      <c r="AL272" s="47">
        <f t="shared" si="14"/>
        <v>139.62777777777779</v>
      </c>
      <c r="AM272" s="65"/>
      <c r="AN272" s="65"/>
      <c r="AO272" s="65"/>
    </row>
    <row r="273" spans="1:41" x14ac:dyDescent="0.25">
      <c r="A273">
        <v>757</v>
      </c>
      <c r="B273" s="55">
        <v>44785</v>
      </c>
      <c r="C273" s="54">
        <v>2022</v>
      </c>
      <c r="D273" s="27">
        <v>6629.36</v>
      </c>
      <c r="E273" s="43">
        <v>719</v>
      </c>
      <c r="F273" s="35">
        <v>355</v>
      </c>
      <c r="G273" s="41">
        <v>1517.5</v>
      </c>
      <c r="H273" s="36">
        <v>110.14</v>
      </c>
      <c r="I273" s="39">
        <v>136.08000000000001</v>
      </c>
      <c r="J273" s="45">
        <v>178.4</v>
      </c>
      <c r="K273" s="36">
        <v>116.78</v>
      </c>
      <c r="L273" s="36">
        <v>56.81</v>
      </c>
      <c r="M273" s="46">
        <v>125.45</v>
      </c>
      <c r="N273" s="36">
        <v>89</v>
      </c>
      <c r="O273" s="47">
        <v>52</v>
      </c>
      <c r="P273" s="33">
        <v>717.5</v>
      </c>
      <c r="Q273" s="47">
        <v>27.02</v>
      </c>
      <c r="R273" s="33">
        <v>97.94</v>
      </c>
      <c r="S273" s="47">
        <v>49.88</v>
      </c>
      <c r="T273" s="33">
        <v>9.34</v>
      </c>
      <c r="U273" s="33">
        <v>122.75</v>
      </c>
      <c r="V273" s="33">
        <v>45.21</v>
      </c>
      <c r="W273" s="33">
        <v>14.29</v>
      </c>
      <c r="X273" s="56">
        <v>22.31</v>
      </c>
      <c r="Y273" s="38">
        <v>22.31</v>
      </c>
      <c r="Z273" s="36">
        <v>9.2200000000000006</v>
      </c>
      <c r="AA273" s="41">
        <v>34.479999999999997</v>
      </c>
      <c r="AB273" s="45">
        <v>77.92</v>
      </c>
      <c r="AC273" s="39">
        <v>522.6</v>
      </c>
      <c r="AD273" s="36">
        <v>186.15</v>
      </c>
      <c r="AE273" s="36">
        <v>14.08</v>
      </c>
      <c r="AF273" s="41">
        <v>26.21</v>
      </c>
      <c r="AG273" s="39">
        <v>168.35</v>
      </c>
      <c r="AI273" s="61">
        <v>44785</v>
      </c>
      <c r="AJ273" s="58">
        <f t="shared" si="12"/>
        <v>275.67666666666668</v>
      </c>
      <c r="AK273" s="57">
        <f t="shared" si="13"/>
        <v>394.54750000000001</v>
      </c>
      <c r="AL273" s="47">
        <f t="shared" si="14"/>
        <v>139.10888888888888</v>
      </c>
      <c r="AM273" s="65"/>
      <c r="AN273" s="65"/>
      <c r="AO273" s="65"/>
    </row>
    <row r="274" spans="1:41" x14ac:dyDescent="0.25">
      <c r="A274">
        <v>756</v>
      </c>
      <c r="B274" s="55">
        <v>44754</v>
      </c>
      <c r="C274" s="54">
        <v>2022</v>
      </c>
      <c r="D274" s="27">
        <v>6642.44</v>
      </c>
      <c r="E274" s="43">
        <v>712.8</v>
      </c>
      <c r="F274" s="35">
        <v>356.45</v>
      </c>
      <c r="G274" s="41">
        <v>1516.5</v>
      </c>
      <c r="H274" s="36">
        <v>108.4</v>
      </c>
      <c r="I274" s="39">
        <v>137.54</v>
      </c>
      <c r="J274" s="45">
        <v>178.2</v>
      </c>
      <c r="K274" s="36">
        <v>115.94</v>
      </c>
      <c r="L274" s="36">
        <v>56.54</v>
      </c>
      <c r="M274" s="46">
        <v>125.56</v>
      </c>
      <c r="N274" s="36">
        <v>90.6</v>
      </c>
      <c r="O274" s="47">
        <v>52</v>
      </c>
      <c r="P274" s="33">
        <v>712</v>
      </c>
      <c r="Q274" s="47">
        <v>27.27</v>
      </c>
      <c r="R274" s="33">
        <v>97.85</v>
      </c>
      <c r="S274" s="47">
        <v>50.56</v>
      </c>
      <c r="T274" s="33">
        <v>9.35</v>
      </c>
      <c r="U274" s="33">
        <v>120.5</v>
      </c>
      <c r="V274" s="33">
        <v>45.86</v>
      </c>
      <c r="W274" s="33">
        <v>14.49</v>
      </c>
      <c r="X274" s="56">
        <v>22.5</v>
      </c>
      <c r="Y274" s="38">
        <v>22.5</v>
      </c>
      <c r="Z274" s="36">
        <v>9.33</v>
      </c>
      <c r="AA274" s="41">
        <v>34.9</v>
      </c>
      <c r="AB274" s="45">
        <v>79.2</v>
      </c>
      <c r="AC274" s="39">
        <v>522.6</v>
      </c>
      <c r="AD274" s="36">
        <v>187.7</v>
      </c>
      <c r="AE274" s="36">
        <v>14.45</v>
      </c>
      <c r="AF274" s="41">
        <v>26.39</v>
      </c>
      <c r="AG274" s="39">
        <v>169.6</v>
      </c>
      <c r="AI274" s="61">
        <v>44754</v>
      </c>
      <c r="AJ274" s="58">
        <f t="shared" si="12"/>
        <v>276.58</v>
      </c>
      <c r="AK274" s="57">
        <f t="shared" si="13"/>
        <v>394.44750000000005</v>
      </c>
      <c r="AL274" s="47">
        <f t="shared" si="14"/>
        <v>138.67666666666665</v>
      </c>
      <c r="AM274" s="65"/>
      <c r="AN274" s="65"/>
      <c r="AO274" s="65"/>
    </row>
    <row r="275" spans="1:41" x14ac:dyDescent="0.25">
      <c r="A275">
        <v>755</v>
      </c>
      <c r="B275" s="55">
        <v>44724</v>
      </c>
      <c r="C275" s="54">
        <v>2022</v>
      </c>
      <c r="D275" s="27">
        <v>6656.93</v>
      </c>
      <c r="E275" s="43">
        <v>714.2</v>
      </c>
      <c r="F275" s="35">
        <v>358.95</v>
      </c>
      <c r="G275" s="41">
        <v>1517.5</v>
      </c>
      <c r="H275" s="36">
        <v>110.84</v>
      </c>
      <c r="I275" s="39">
        <v>138.24</v>
      </c>
      <c r="J275" s="45">
        <v>178.3</v>
      </c>
      <c r="K275" s="36">
        <v>116.1</v>
      </c>
      <c r="L275" s="36">
        <v>57.72</v>
      </c>
      <c r="M275" s="46">
        <v>126.82</v>
      </c>
      <c r="N275" s="36">
        <v>85.39</v>
      </c>
      <c r="O275" s="47">
        <v>52.46</v>
      </c>
      <c r="P275" s="33">
        <v>709.5</v>
      </c>
      <c r="Q275" s="47">
        <v>27.46</v>
      </c>
      <c r="R275" s="33">
        <v>97.9</v>
      </c>
      <c r="S275" s="47">
        <v>50.82</v>
      </c>
      <c r="T275" s="33">
        <v>9.44</v>
      </c>
      <c r="U275" s="33">
        <v>123.3</v>
      </c>
      <c r="V275" s="33">
        <v>46.05</v>
      </c>
      <c r="W275" s="33">
        <v>14.5</v>
      </c>
      <c r="X275" s="56">
        <v>22.75</v>
      </c>
      <c r="Y275" s="38">
        <v>22.75</v>
      </c>
      <c r="Z275" s="36">
        <v>9.4700000000000006</v>
      </c>
      <c r="AA275" s="41">
        <v>35.08</v>
      </c>
      <c r="AB275" s="45">
        <v>78.86</v>
      </c>
      <c r="AC275" s="39">
        <v>545.20000000000005</v>
      </c>
      <c r="AD275" s="36">
        <v>189.15</v>
      </c>
      <c r="AE275" s="36">
        <v>14.46</v>
      </c>
      <c r="AF275" s="41">
        <v>26.87</v>
      </c>
      <c r="AG275" s="39">
        <v>169.95</v>
      </c>
      <c r="AI275" s="61">
        <v>44724</v>
      </c>
      <c r="AJ275" s="58">
        <f t="shared" si="12"/>
        <v>284.46333333333337</v>
      </c>
      <c r="AK275" s="57">
        <f t="shared" si="13"/>
        <v>394.86249999999995</v>
      </c>
      <c r="AL275" s="47">
        <f t="shared" si="14"/>
        <v>139.07444444444445</v>
      </c>
      <c r="AM275" s="65"/>
      <c r="AN275" s="65"/>
      <c r="AO275" s="65"/>
    </row>
    <row r="276" spans="1:41" x14ac:dyDescent="0.25">
      <c r="A276">
        <v>754</v>
      </c>
      <c r="B276" s="55">
        <v>44693</v>
      </c>
      <c r="C276" s="54">
        <v>2022</v>
      </c>
      <c r="D276" s="27">
        <v>6685.52</v>
      </c>
      <c r="E276" s="43">
        <v>714.5</v>
      </c>
      <c r="F276" s="35">
        <v>356.8</v>
      </c>
      <c r="G276" s="41">
        <v>1509.5</v>
      </c>
      <c r="H276" s="36">
        <v>110.32</v>
      </c>
      <c r="I276" s="39">
        <v>139.5</v>
      </c>
      <c r="J276" s="45">
        <v>176.85</v>
      </c>
      <c r="K276" s="36">
        <v>116.6</v>
      </c>
      <c r="L276" s="36">
        <v>58.76</v>
      </c>
      <c r="M276" s="46">
        <v>127.49</v>
      </c>
      <c r="N276" s="36">
        <v>85.94</v>
      </c>
      <c r="O276" s="47">
        <v>52.32</v>
      </c>
      <c r="P276" s="33">
        <v>707.5</v>
      </c>
      <c r="Q276" s="47">
        <v>27.31</v>
      </c>
      <c r="R276" s="33">
        <v>97.71</v>
      </c>
      <c r="S276" s="47">
        <v>50.48</v>
      </c>
      <c r="T276" s="33">
        <v>9.51</v>
      </c>
      <c r="U276" s="33">
        <v>122.4</v>
      </c>
      <c r="V276" s="33">
        <v>45.86</v>
      </c>
      <c r="W276" s="33">
        <v>14.44</v>
      </c>
      <c r="X276" s="56">
        <v>23.13</v>
      </c>
      <c r="Y276" s="38">
        <v>23.13</v>
      </c>
      <c r="Z276" s="36">
        <v>9.3699999999999992</v>
      </c>
      <c r="AA276" s="41">
        <v>35.909999999999997</v>
      </c>
      <c r="AB276" s="45">
        <v>79.400000000000006</v>
      </c>
      <c r="AC276" s="39">
        <v>546.20000000000005</v>
      </c>
      <c r="AD276" s="36">
        <v>187.75</v>
      </c>
      <c r="AE276" s="36">
        <v>14.66</v>
      </c>
      <c r="AF276" s="41">
        <v>26.78</v>
      </c>
      <c r="AG276" s="39">
        <v>173.4</v>
      </c>
      <c r="AI276" s="61">
        <v>44693</v>
      </c>
      <c r="AJ276" s="58">
        <f t="shared" si="12"/>
        <v>286.36666666666667</v>
      </c>
      <c r="AK276" s="57">
        <f t="shared" si="13"/>
        <v>393.04750000000001</v>
      </c>
      <c r="AL276" s="47">
        <f t="shared" si="14"/>
        <v>139.05333333333334</v>
      </c>
      <c r="AM276" s="65"/>
      <c r="AN276" s="65"/>
      <c r="AO276" s="65"/>
    </row>
    <row r="277" spans="1:41" x14ac:dyDescent="0.25">
      <c r="A277">
        <v>753</v>
      </c>
      <c r="B277" s="55">
        <v>44604</v>
      </c>
      <c r="C277" s="54">
        <v>2022</v>
      </c>
      <c r="D277" s="27">
        <v>6689.76</v>
      </c>
      <c r="E277" s="43">
        <v>715.3</v>
      </c>
      <c r="F277" s="35">
        <v>360.75</v>
      </c>
      <c r="G277" s="41">
        <v>1520.5</v>
      </c>
      <c r="H277" s="36">
        <v>110.98</v>
      </c>
      <c r="I277" s="39">
        <v>140.47999999999999</v>
      </c>
      <c r="J277" s="45">
        <v>180.55</v>
      </c>
      <c r="K277" s="36">
        <v>117.16</v>
      </c>
      <c r="L277" s="36">
        <v>58.89</v>
      </c>
      <c r="M277" s="46">
        <v>127.73</v>
      </c>
      <c r="N277" s="36">
        <v>85.77</v>
      </c>
      <c r="O277" s="47">
        <v>52.75</v>
      </c>
      <c r="P277" s="33">
        <v>714</v>
      </c>
      <c r="Q277" s="47">
        <v>27.39</v>
      </c>
      <c r="R277" s="33">
        <v>98.25</v>
      </c>
      <c r="S277" s="47">
        <v>51.22</v>
      </c>
      <c r="T277" s="33">
        <v>9.5299999999999994</v>
      </c>
      <c r="U277" s="33">
        <v>121.9</v>
      </c>
      <c r="V277" s="33">
        <v>45.69</v>
      </c>
      <c r="W277" s="33">
        <v>14.45</v>
      </c>
      <c r="X277" s="56">
        <v>23.39</v>
      </c>
      <c r="Y277" s="38">
        <v>23.39</v>
      </c>
      <c r="Z277" s="36">
        <v>9.65</v>
      </c>
      <c r="AA277" s="41">
        <v>36.72</v>
      </c>
      <c r="AB277" s="45">
        <v>79.599999999999994</v>
      </c>
      <c r="AC277" s="39">
        <v>559.70000000000005</v>
      </c>
      <c r="AD277" s="36">
        <v>190.7</v>
      </c>
      <c r="AE277" s="36">
        <v>14.6</v>
      </c>
      <c r="AF277" s="41">
        <v>27.14</v>
      </c>
      <c r="AG277" s="39">
        <v>177.65</v>
      </c>
      <c r="AI277" s="61">
        <v>44604</v>
      </c>
      <c r="AJ277" s="58">
        <f t="shared" si="12"/>
        <v>292.61</v>
      </c>
      <c r="AK277" s="57">
        <f t="shared" si="13"/>
        <v>396.09000000000003</v>
      </c>
      <c r="AL277" s="47">
        <f t="shared" si="14"/>
        <v>139.76999999999998</v>
      </c>
      <c r="AM277" s="65"/>
      <c r="AN277" s="65"/>
      <c r="AO277" s="65"/>
    </row>
    <row r="278" spans="1:41" x14ac:dyDescent="0.25">
      <c r="A278">
        <v>752</v>
      </c>
      <c r="B278" s="55">
        <v>44573</v>
      </c>
      <c r="C278" s="54">
        <v>2022</v>
      </c>
      <c r="D278" s="27">
        <v>6730.55</v>
      </c>
      <c r="E278" s="43">
        <v>721</v>
      </c>
      <c r="F278" s="35">
        <v>358.4</v>
      </c>
      <c r="G278" s="41">
        <v>1532.5</v>
      </c>
      <c r="H278" s="36">
        <v>110.14</v>
      </c>
      <c r="I278" s="39">
        <v>141.12</v>
      </c>
      <c r="J278" s="45">
        <v>178</v>
      </c>
      <c r="K278" s="36">
        <v>116.54</v>
      </c>
      <c r="L278" s="36">
        <v>59.27</v>
      </c>
      <c r="M278" s="46">
        <v>126.84</v>
      </c>
      <c r="N278" s="36">
        <v>87.45</v>
      </c>
      <c r="O278" s="47">
        <v>52.63</v>
      </c>
      <c r="P278" s="33">
        <v>715</v>
      </c>
      <c r="Q278" s="47">
        <v>27.38</v>
      </c>
      <c r="R278" s="33">
        <v>98.26</v>
      </c>
      <c r="S278" s="47">
        <v>50.83</v>
      </c>
      <c r="T278" s="33">
        <v>9.5</v>
      </c>
      <c r="U278" s="33">
        <v>121.95</v>
      </c>
      <c r="V278" s="33">
        <v>44.99</v>
      </c>
      <c r="W278" s="33">
        <v>14.49</v>
      </c>
      <c r="X278" s="56">
        <v>23.37</v>
      </c>
      <c r="Y278" s="38">
        <v>23.37</v>
      </c>
      <c r="Z278" s="36">
        <v>9.76</v>
      </c>
      <c r="AA278" s="41">
        <v>36.67</v>
      </c>
      <c r="AB278" s="45">
        <v>79.64</v>
      </c>
      <c r="AC278" s="39">
        <v>567.1</v>
      </c>
      <c r="AD278" s="36">
        <v>190</v>
      </c>
      <c r="AE278" s="36">
        <v>14.91</v>
      </c>
      <c r="AF278" s="41">
        <v>27.04</v>
      </c>
      <c r="AG278" s="39">
        <v>178.6</v>
      </c>
      <c r="AI278" s="61">
        <v>44573</v>
      </c>
      <c r="AJ278" s="58">
        <f t="shared" si="12"/>
        <v>295.60666666666668</v>
      </c>
      <c r="AK278" s="57">
        <f t="shared" si="13"/>
        <v>399.05250000000001</v>
      </c>
      <c r="AL278" s="47">
        <f t="shared" si="14"/>
        <v>139.96555555555557</v>
      </c>
      <c r="AM278" s="65"/>
      <c r="AN278" s="65"/>
      <c r="AO278" s="65"/>
    </row>
    <row r="279" spans="1:41" x14ac:dyDescent="0.25">
      <c r="A279">
        <v>751</v>
      </c>
      <c r="B279" s="54" t="s">
        <v>489</v>
      </c>
      <c r="C279" s="54">
        <v>2022</v>
      </c>
      <c r="D279" s="27">
        <v>6678.75</v>
      </c>
      <c r="E279" s="43">
        <v>737.3</v>
      </c>
      <c r="F279" s="35">
        <v>354.8</v>
      </c>
      <c r="G279" s="41">
        <v>1542.5</v>
      </c>
      <c r="H279" s="36">
        <v>109.2</v>
      </c>
      <c r="I279" s="39">
        <v>138.91999999999999</v>
      </c>
      <c r="J279" s="45">
        <v>177.3</v>
      </c>
      <c r="K279" s="36">
        <v>117.42</v>
      </c>
      <c r="L279" s="36">
        <v>60.31</v>
      </c>
      <c r="M279" s="46">
        <v>125.65</v>
      </c>
      <c r="N279" s="36">
        <v>86.48</v>
      </c>
      <c r="O279" s="47">
        <v>53.43</v>
      </c>
      <c r="P279" s="33">
        <v>724</v>
      </c>
      <c r="Q279" s="47">
        <v>27.02</v>
      </c>
      <c r="R279" s="33">
        <v>96.62</v>
      </c>
      <c r="S279" s="47">
        <v>50.08</v>
      </c>
      <c r="T279" s="33">
        <v>9.61</v>
      </c>
      <c r="U279" s="33">
        <v>122.15</v>
      </c>
      <c r="V279" s="33">
        <v>43.75</v>
      </c>
      <c r="W279" s="33">
        <v>14.52</v>
      </c>
      <c r="X279" s="56">
        <v>23.99</v>
      </c>
      <c r="Y279" s="38">
        <v>23.99</v>
      </c>
      <c r="Z279" s="36">
        <v>9.77</v>
      </c>
      <c r="AA279" s="41">
        <v>35.090000000000003</v>
      </c>
      <c r="AB279" s="45">
        <v>77.48</v>
      </c>
      <c r="AC279" s="39">
        <v>567.4</v>
      </c>
      <c r="AD279" s="36">
        <v>188.95</v>
      </c>
      <c r="AE279" s="36">
        <v>14.88</v>
      </c>
      <c r="AF279" s="41">
        <v>26.73</v>
      </c>
      <c r="AG279" s="39">
        <v>171</v>
      </c>
      <c r="AI279" s="60" t="s">
        <v>489</v>
      </c>
      <c r="AJ279" s="58">
        <f t="shared" si="12"/>
        <v>292.44</v>
      </c>
      <c r="AK279" s="57">
        <f t="shared" si="13"/>
        <v>401.08</v>
      </c>
      <c r="AL279" s="47">
        <f t="shared" si="14"/>
        <v>141.36111111111111</v>
      </c>
      <c r="AM279" s="65"/>
      <c r="AN279" s="65"/>
      <c r="AO279" s="65"/>
    </row>
    <row r="280" spans="1:41" x14ac:dyDescent="0.25">
      <c r="A280">
        <v>750</v>
      </c>
      <c r="B280" s="54" t="s">
        <v>490</v>
      </c>
      <c r="C280" s="54">
        <v>2022</v>
      </c>
      <c r="D280" s="27">
        <v>6649.88</v>
      </c>
      <c r="E280" s="43">
        <v>702</v>
      </c>
      <c r="F280" s="35">
        <v>347.5</v>
      </c>
      <c r="G280" s="41">
        <v>1484</v>
      </c>
      <c r="H280" s="36">
        <v>109.18</v>
      </c>
      <c r="I280" s="39">
        <v>138.88</v>
      </c>
      <c r="J280" s="45">
        <v>175.5</v>
      </c>
      <c r="K280" s="36">
        <v>116.5</v>
      </c>
      <c r="L280" s="36">
        <v>58.94</v>
      </c>
      <c r="M280" s="46">
        <v>126.15</v>
      </c>
      <c r="N280" s="36">
        <v>88.19</v>
      </c>
      <c r="O280" s="47">
        <v>53.57</v>
      </c>
      <c r="P280" s="33">
        <v>693.5</v>
      </c>
      <c r="Q280" s="47">
        <v>27.36</v>
      </c>
      <c r="R280" s="33">
        <v>96.59</v>
      </c>
      <c r="S280" s="47">
        <v>50.3</v>
      </c>
      <c r="T280" s="33">
        <v>9.61</v>
      </c>
      <c r="U280" s="33">
        <v>121.85</v>
      </c>
      <c r="V280" s="33">
        <v>44.18</v>
      </c>
      <c r="W280" s="33">
        <v>14.36</v>
      </c>
      <c r="X280" s="56">
        <v>24.08</v>
      </c>
      <c r="Y280" s="38">
        <v>24.08</v>
      </c>
      <c r="Z280" s="36">
        <v>9.84</v>
      </c>
      <c r="AA280" s="41">
        <v>34.76</v>
      </c>
      <c r="AB280" s="45">
        <v>78.06</v>
      </c>
      <c r="AC280" s="39">
        <v>552.6</v>
      </c>
      <c r="AD280" s="36">
        <v>186.95</v>
      </c>
      <c r="AE280" s="36">
        <v>14.7</v>
      </c>
      <c r="AF280" s="41">
        <v>26.44</v>
      </c>
      <c r="AG280" s="39">
        <v>172.75</v>
      </c>
      <c r="AI280" s="60" t="s">
        <v>490</v>
      </c>
      <c r="AJ280" s="58">
        <f t="shared" si="12"/>
        <v>288.07666666666665</v>
      </c>
      <c r="AK280" s="57">
        <f t="shared" si="13"/>
        <v>386.3</v>
      </c>
      <c r="AL280" s="47">
        <f t="shared" si="14"/>
        <v>137.44666666666666</v>
      </c>
      <c r="AM280" s="65"/>
      <c r="AN280" s="65"/>
      <c r="AO280" s="65"/>
    </row>
    <row r="281" spans="1:41" x14ac:dyDescent="0.25">
      <c r="A281">
        <v>749</v>
      </c>
      <c r="B281" s="54" t="s">
        <v>491</v>
      </c>
      <c r="C281" s="54">
        <v>2022</v>
      </c>
      <c r="D281" s="27">
        <v>6641.3</v>
      </c>
      <c r="E281" s="43">
        <v>698.7</v>
      </c>
      <c r="F281" s="35">
        <v>352.7</v>
      </c>
      <c r="G281" s="41">
        <v>1496</v>
      </c>
      <c r="H281" s="36">
        <v>107.36</v>
      </c>
      <c r="I281" s="39">
        <v>141.08000000000001</v>
      </c>
      <c r="J281" s="45">
        <v>175.85</v>
      </c>
      <c r="K281" s="36">
        <v>115.3</v>
      </c>
      <c r="L281" s="36">
        <v>57.74</v>
      </c>
      <c r="M281" s="46">
        <v>128.13</v>
      </c>
      <c r="N281" s="36">
        <v>87.89</v>
      </c>
      <c r="O281" s="47">
        <v>52.8</v>
      </c>
      <c r="P281" s="33">
        <v>690</v>
      </c>
      <c r="Q281" s="47">
        <v>27.1</v>
      </c>
      <c r="R281" s="33">
        <v>96.79</v>
      </c>
      <c r="S281" s="47">
        <v>50.29</v>
      </c>
      <c r="T281" s="33">
        <v>9.6300000000000008</v>
      </c>
      <c r="U281" s="33">
        <v>122.4</v>
      </c>
      <c r="V281" s="33">
        <v>44.21</v>
      </c>
      <c r="W281" s="33">
        <v>14.37</v>
      </c>
      <c r="X281" s="56">
        <v>24.01</v>
      </c>
      <c r="Y281" s="38">
        <v>24.01</v>
      </c>
      <c r="Z281" s="36">
        <v>9.8800000000000008</v>
      </c>
      <c r="AA281" s="41">
        <v>35.53</v>
      </c>
      <c r="AB281" s="45">
        <v>79</v>
      </c>
      <c r="AC281" s="39">
        <v>545.20000000000005</v>
      </c>
      <c r="AD281" s="36">
        <v>186.4</v>
      </c>
      <c r="AE281" s="36">
        <v>14.55</v>
      </c>
      <c r="AF281" s="41">
        <v>26.8</v>
      </c>
      <c r="AG281" s="39">
        <v>178.05</v>
      </c>
      <c r="AI281" s="60" t="s">
        <v>491</v>
      </c>
      <c r="AJ281" s="58">
        <f t="shared" si="12"/>
        <v>288.11000000000007</v>
      </c>
      <c r="AK281" s="57">
        <f t="shared" si="13"/>
        <v>389.58249999999998</v>
      </c>
      <c r="AL281" s="47">
        <f t="shared" si="14"/>
        <v>137.32000000000002</v>
      </c>
      <c r="AM281" s="65"/>
      <c r="AN281" s="65"/>
      <c r="AO281" s="65"/>
    </row>
    <row r="282" spans="1:41" x14ac:dyDescent="0.25">
      <c r="A282">
        <v>748</v>
      </c>
      <c r="B282" s="54" t="s">
        <v>492</v>
      </c>
      <c r="C282" s="54">
        <v>2022</v>
      </c>
      <c r="D282" s="27">
        <v>6686.63</v>
      </c>
      <c r="E282" s="43">
        <v>700.2</v>
      </c>
      <c r="F282" s="35">
        <v>350.25</v>
      </c>
      <c r="G282" s="41">
        <v>1478.5</v>
      </c>
      <c r="H282" s="36">
        <v>113.82</v>
      </c>
      <c r="I282" s="39">
        <v>142.32</v>
      </c>
      <c r="J282" s="45">
        <v>175.2</v>
      </c>
      <c r="K282" s="36">
        <v>117.22</v>
      </c>
      <c r="L282" s="36">
        <v>58.44</v>
      </c>
      <c r="M282" s="46">
        <v>128.63999999999999</v>
      </c>
      <c r="N282" s="36">
        <v>87.54</v>
      </c>
      <c r="O282" s="47">
        <v>53.33</v>
      </c>
      <c r="P282" s="33">
        <v>691</v>
      </c>
      <c r="Q282" s="47">
        <v>27.27</v>
      </c>
      <c r="R282" s="33">
        <v>97.08</v>
      </c>
      <c r="S282" s="47">
        <v>50.47</v>
      </c>
      <c r="T282" s="33">
        <v>9.74</v>
      </c>
      <c r="U282" s="33">
        <v>122.8</v>
      </c>
      <c r="V282" s="33">
        <v>45.31</v>
      </c>
      <c r="W282" s="33">
        <v>14.43</v>
      </c>
      <c r="X282" s="56">
        <v>24.3</v>
      </c>
      <c r="Y282" s="38">
        <v>24.3</v>
      </c>
      <c r="Z282" s="36">
        <v>9.93</v>
      </c>
      <c r="AA282" s="41">
        <v>36.29</v>
      </c>
      <c r="AB282" s="45">
        <v>80.16</v>
      </c>
      <c r="AC282" s="39">
        <v>545.29999999999995</v>
      </c>
      <c r="AD282" s="36">
        <v>186.9</v>
      </c>
      <c r="AE282" s="36">
        <v>14.65</v>
      </c>
      <c r="AF282" s="41">
        <v>26.83</v>
      </c>
      <c r="AG282" s="39">
        <v>179.9</v>
      </c>
      <c r="AI282" s="60" t="s">
        <v>492</v>
      </c>
      <c r="AJ282" s="58">
        <f t="shared" si="12"/>
        <v>289.17333333333329</v>
      </c>
      <c r="AK282" s="57">
        <f t="shared" si="13"/>
        <v>385.40499999999997</v>
      </c>
      <c r="AL282" s="47">
        <f t="shared" si="14"/>
        <v>137.73000000000002</v>
      </c>
      <c r="AM282" s="65"/>
      <c r="AN282" s="65"/>
      <c r="AO282" s="65"/>
    </row>
    <row r="283" spans="1:41" x14ac:dyDescent="0.25">
      <c r="A283">
        <v>747</v>
      </c>
      <c r="B283" s="54" t="s">
        <v>493</v>
      </c>
      <c r="C283" s="54">
        <v>2022</v>
      </c>
      <c r="D283" s="27">
        <v>6679.8</v>
      </c>
      <c r="E283" s="43">
        <v>702.2</v>
      </c>
      <c r="F283" s="35">
        <v>351.3</v>
      </c>
      <c r="G283" s="41">
        <v>1487</v>
      </c>
      <c r="H283" s="36">
        <v>113.26</v>
      </c>
      <c r="I283" s="39">
        <v>142.78</v>
      </c>
      <c r="J283" s="45">
        <v>174.75</v>
      </c>
      <c r="K283" s="36">
        <v>116.44</v>
      </c>
      <c r="L283" s="36">
        <v>57.82</v>
      </c>
      <c r="M283" s="46">
        <v>128.15</v>
      </c>
      <c r="N283" s="36">
        <v>87</v>
      </c>
      <c r="O283" s="47">
        <v>53.23</v>
      </c>
      <c r="P283" s="33">
        <v>689</v>
      </c>
      <c r="Q283" s="47">
        <v>27.28</v>
      </c>
      <c r="R283" s="33">
        <v>96.8</v>
      </c>
      <c r="S283" s="47">
        <v>50.47</v>
      </c>
      <c r="T283" s="33">
        <v>9.73</v>
      </c>
      <c r="U283" s="33">
        <v>122.25</v>
      </c>
      <c r="V283" s="33">
        <v>45.1</v>
      </c>
      <c r="W283" s="33">
        <v>14.45</v>
      </c>
      <c r="X283" s="56">
        <v>24.37</v>
      </c>
      <c r="Y283" s="38">
        <v>24.37</v>
      </c>
      <c r="Z283" s="36">
        <v>9.93</v>
      </c>
      <c r="AA283" s="41">
        <v>36.24</v>
      </c>
      <c r="AB283" s="45">
        <v>79.959999999999994</v>
      </c>
      <c r="AC283" s="39">
        <v>547.70000000000005</v>
      </c>
      <c r="AD283" s="36">
        <v>190.65</v>
      </c>
      <c r="AE283" s="36">
        <v>14.65</v>
      </c>
      <c r="AF283" s="41">
        <v>26.82</v>
      </c>
      <c r="AG283" s="39">
        <v>179.65</v>
      </c>
      <c r="AI283" s="60" t="s">
        <v>493</v>
      </c>
      <c r="AJ283" s="58">
        <f t="shared" si="12"/>
        <v>290.04333333333335</v>
      </c>
      <c r="AK283" s="57">
        <f t="shared" si="13"/>
        <v>387.51499999999999</v>
      </c>
      <c r="AL283" s="47">
        <f t="shared" si="14"/>
        <v>137.82333333333335</v>
      </c>
      <c r="AM283" s="65"/>
      <c r="AN283" s="65"/>
      <c r="AO283" s="65"/>
    </row>
    <row r="284" spans="1:41" x14ac:dyDescent="0.25">
      <c r="A284">
        <v>746</v>
      </c>
      <c r="B284" s="54" t="s">
        <v>494</v>
      </c>
      <c r="C284" s="54">
        <v>2022</v>
      </c>
      <c r="D284" s="27">
        <v>6642.03</v>
      </c>
      <c r="E284" s="43">
        <v>701.9</v>
      </c>
      <c r="F284" s="35">
        <v>348.95</v>
      </c>
      <c r="G284" s="41">
        <v>1487</v>
      </c>
      <c r="H284" s="36">
        <v>113.76</v>
      </c>
      <c r="I284" s="39">
        <v>142.08000000000001</v>
      </c>
      <c r="J284" s="45">
        <v>175.15</v>
      </c>
      <c r="K284" s="36">
        <v>116.38</v>
      </c>
      <c r="L284" s="36">
        <v>57.61</v>
      </c>
      <c r="M284" s="46">
        <v>126.96</v>
      </c>
      <c r="N284" s="36">
        <v>86.55</v>
      </c>
      <c r="O284" s="47">
        <v>52.74</v>
      </c>
      <c r="P284" s="33">
        <v>690.5</v>
      </c>
      <c r="Q284" s="47">
        <v>27.13</v>
      </c>
      <c r="R284" s="33">
        <v>96.26</v>
      </c>
      <c r="S284" s="47">
        <v>50.58</v>
      </c>
      <c r="T284" s="33">
        <v>9.6999999999999993</v>
      </c>
      <c r="U284" s="33">
        <v>121.75</v>
      </c>
      <c r="V284" s="33">
        <v>45.08</v>
      </c>
      <c r="W284" s="33">
        <v>14.39</v>
      </c>
      <c r="X284" s="56">
        <v>24.08</v>
      </c>
      <c r="Y284" s="38">
        <v>24.08</v>
      </c>
      <c r="Z284" s="36">
        <v>9.8699999999999992</v>
      </c>
      <c r="AA284" s="41">
        <v>36.19</v>
      </c>
      <c r="AB284" s="45">
        <v>79.98</v>
      </c>
      <c r="AC284" s="39">
        <v>546.1</v>
      </c>
      <c r="AD284" s="36">
        <v>189.8</v>
      </c>
      <c r="AE284" s="36">
        <v>14.48</v>
      </c>
      <c r="AF284" s="41">
        <v>26.71</v>
      </c>
      <c r="AG284" s="39">
        <v>179.35</v>
      </c>
      <c r="AI284" s="60" t="s">
        <v>494</v>
      </c>
      <c r="AJ284" s="58">
        <f t="shared" si="12"/>
        <v>289.17666666666668</v>
      </c>
      <c r="AK284" s="57">
        <f t="shared" si="13"/>
        <v>387.47500000000002</v>
      </c>
      <c r="AL284" s="47">
        <f t="shared" si="14"/>
        <v>137.61333333333334</v>
      </c>
      <c r="AM284" s="65"/>
      <c r="AN284" s="65"/>
      <c r="AO284" s="65"/>
    </row>
    <row r="285" spans="1:41" x14ac:dyDescent="0.25">
      <c r="A285">
        <v>745</v>
      </c>
      <c r="B285" s="54" t="s">
        <v>495</v>
      </c>
      <c r="C285" s="54">
        <v>2022</v>
      </c>
      <c r="D285" s="27">
        <v>6615.58</v>
      </c>
      <c r="E285" s="43">
        <v>697.9</v>
      </c>
      <c r="F285" s="35">
        <v>344.75</v>
      </c>
      <c r="G285" s="41">
        <v>1463.5</v>
      </c>
      <c r="H285" s="36">
        <v>114.08</v>
      </c>
      <c r="I285" s="39">
        <v>140.86000000000001</v>
      </c>
      <c r="J285" s="45">
        <v>173.65</v>
      </c>
      <c r="K285" s="36">
        <v>115.56</v>
      </c>
      <c r="L285" s="36">
        <v>58.07</v>
      </c>
      <c r="M285" s="46">
        <v>124.27</v>
      </c>
      <c r="N285" s="36">
        <v>87.27</v>
      </c>
      <c r="O285" s="47">
        <v>52.44</v>
      </c>
      <c r="P285" s="33">
        <v>686</v>
      </c>
      <c r="Q285" s="47">
        <v>27.17</v>
      </c>
      <c r="R285" s="33">
        <v>96.25</v>
      </c>
      <c r="S285" s="47">
        <v>50.69</v>
      </c>
      <c r="T285" s="33">
        <v>9.6999999999999993</v>
      </c>
      <c r="U285" s="33">
        <v>120.7</v>
      </c>
      <c r="V285" s="33">
        <v>44.61</v>
      </c>
      <c r="W285" s="33">
        <v>14.49</v>
      </c>
      <c r="X285" s="56">
        <v>23.82</v>
      </c>
      <c r="Y285" s="38">
        <v>23.82</v>
      </c>
      <c r="Z285" s="36">
        <v>9.8800000000000008</v>
      </c>
      <c r="AA285" s="41">
        <v>35.92</v>
      </c>
      <c r="AB285" s="45">
        <v>79.16</v>
      </c>
      <c r="AC285" s="39">
        <v>542.9</v>
      </c>
      <c r="AD285" s="36">
        <v>188.7</v>
      </c>
      <c r="AE285" s="36">
        <v>14.69</v>
      </c>
      <c r="AF285" s="41">
        <v>26.63</v>
      </c>
      <c r="AG285" s="39">
        <v>179</v>
      </c>
      <c r="AI285" s="60" t="s">
        <v>495</v>
      </c>
      <c r="AJ285" s="58">
        <f t="shared" si="12"/>
        <v>287.58666666666664</v>
      </c>
      <c r="AK285" s="57">
        <f t="shared" si="13"/>
        <v>381.51250000000005</v>
      </c>
      <c r="AL285" s="47">
        <f t="shared" si="14"/>
        <v>136.56666666666666</v>
      </c>
      <c r="AM285" s="65"/>
      <c r="AN285" s="65"/>
      <c r="AO285" s="65"/>
    </row>
    <row r="286" spans="1:41" x14ac:dyDescent="0.25">
      <c r="A286">
        <v>744</v>
      </c>
      <c r="B286" s="54" t="s">
        <v>496</v>
      </c>
      <c r="C286" s="54">
        <v>2022</v>
      </c>
      <c r="D286" s="27">
        <v>6613.92</v>
      </c>
      <c r="E286" s="43">
        <v>699.3</v>
      </c>
      <c r="F286" s="35">
        <v>348.25</v>
      </c>
      <c r="G286" s="41">
        <v>1477.5</v>
      </c>
      <c r="H286" s="36">
        <v>114.18</v>
      </c>
      <c r="I286" s="39">
        <v>140.80000000000001</v>
      </c>
      <c r="J286" s="45">
        <v>174.85</v>
      </c>
      <c r="K286" s="36">
        <v>114.74</v>
      </c>
      <c r="L286" s="36">
        <v>55.63</v>
      </c>
      <c r="M286" s="46">
        <v>124.18</v>
      </c>
      <c r="N286" s="36">
        <v>87.18</v>
      </c>
      <c r="O286" s="47">
        <v>52.62</v>
      </c>
      <c r="P286" s="33">
        <v>688.5</v>
      </c>
      <c r="Q286" s="47">
        <v>26.99</v>
      </c>
      <c r="R286" s="33">
        <v>96.28</v>
      </c>
      <c r="S286" s="47">
        <v>50.64</v>
      </c>
      <c r="T286" s="33">
        <v>9.7100000000000009</v>
      </c>
      <c r="U286" s="33">
        <v>118.85</v>
      </c>
      <c r="V286" s="33">
        <v>44.16</v>
      </c>
      <c r="W286" s="33">
        <v>14.51</v>
      </c>
      <c r="X286" s="56">
        <v>23.92</v>
      </c>
      <c r="Y286" s="38">
        <v>23.92</v>
      </c>
      <c r="Z286" s="36">
        <v>9.89</v>
      </c>
      <c r="AA286" s="41">
        <v>36.07</v>
      </c>
      <c r="AB286" s="45">
        <v>78.88</v>
      </c>
      <c r="AC286" s="39">
        <v>549.6</v>
      </c>
      <c r="AD286" s="36">
        <v>189</v>
      </c>
      <c r="AE286" s="36">
        <v>14.55</v>
      </c>
      <c r="AF286" s="41">
        <v>26.25</v>
      </c>
      <c r="AG286" s="39">
        <v>177.8</v>
      </c>
      <c r="AI286" s="60" t="s">
        <v>496</v>
      </c>
      <c r="AJ286" s="58">
        <f t="shared" si="12"/>
        <v>289.40000000000003</v>
      </c>
      <c r="AK286" s="57">
        <f t="shared" si="13"/>
        <v>384.95499999999998</v>
      </c>
      <c r="AL286" s="47">
        <f t="shared" si="14"/>
        <v>136.82000000000002</v>
      </c>
      <c r="AM286" s="65"/>
      <c r="AN286" s="65"/>
      <c r="AO286" s="65"/>
    </row>
    <row r="287" spans="1:41" x14ac:dyDescent="0.25">
      <c r="A287">
        <v>743</v>
      </c>
      <c r="B287" s="54" t="s">
        <v>497</v>
      </c>
      <c r="C287" s="54">
        <v>2022</v>
      </c>
      <c r="D287" s="27">
        <v>6601.56</v>
      </c>
      <c r="E287" s="43">
        <v>698.2</v>
      </c>
      <c r="F287" s="35">
        <v>348.1</v>
      </c>
      <c r="G287" s="41">
        <v>1470</v>
      </c>
      <c r="H287" s="36">
        <v>114.64</v>
      </c>
      <c r="I287" s="39">
        <v>142.28</v>
      </c>
      <c r="J287" s="45">
        <v>173.35</v>
      </c>
      <c r="K287" s="36">
        <v>114.74</v>
      </c>
      <c r="L287" s="36">
        <v>57.4</v>
      </c>
      <c r="M287" s="46">
        <v>124.22</v>
      </c>
      <c r="N287" s="36">
        <v>86.04</v>
      </c>
      <c r="O287" s="47">
        <v>53.31</v>
      </c>
      <c r="P287" s="33">
        <v>687</v>
      </c>
      <c r="Q287" s="47">
        <v>27.08</v>
      </c>
      <c r="R287" s="33">
        <v>95.44</v>
      </c>
      <c r="S287" s="47">
        <v>49.89</v>
      </c>
      <c r="T287" s="33">
        <v>9.7100000000000009</v>
      </c>
      <c r="U287" s="33">
        <v>117</v>
      </c>
      <c r="V287" s="33">
        <v>44.32</v>
      </c>
      <c r="W287" s="33">
        <v>14.38</v>
      </c>
      <c r="X287" s="56">
        <v>24.03</v>
      </c>
      <c r="Y287" s="38">
        <v>24.03</v>
      </c>
      <c r="Z287" s="36">
        <v>9.81</v>
      </c>
      <c r="AA287" s="41">
        <v>36.24</v>
      </c>
      <c r="AB287" s="45">
        <v>79.44</v>
      </c>
      <c r="AC287" s="39">
        <v>551.1</v>
      </c>
      <c r="AD287" s="36">
        <v>185.7</v>
      </c>
      <c r="AE287" s="36">
        <v>14.4</v>
      </c>
      <c r="AF287" s="41">
        <v>26.27</v>
      </c>
      <c r="AG287" s="39">
        <v>178.05</v>
      </c>
      <c r="AI287" s="60" t="s">
        <v>497</v>
      </c>
      <c r="AJ287" s="58">
        <f t="shared" si="12"/>
        <v>290.47666666666669</v>
      </c>
      <c r="AK287" s="57">
        <f t="shared" si="13"/>
        <v>383.1275</v>
      </c>
      <c r="AL287" s="47">
        <f t="shared" si="14"/>
        <v>136.61333333333334</v>
      </c>
      <c r="AM287" s="65"/>
      <c r="AN287" s="65"/>
      <c r="AO287" s="65"/>
    </row>
    <row r="288" spans="1:41" x14ac:dyDescent="0.25">
      <c r="A288">
        <v>742</v>
      </c>
      <c r="B288" s="54" t="s">
        <v>498</v>
      </c>
      <c r="C288" s="54">
        <v>2022</v>
      </c>
      <c r="D288" s="27">
        <v>6522.28</v>
      </c>
      <c r="E288" s="43">
        <v>696.8</v>
      </c>
      <c r="F288" s="35">
        <v>346.55</v>
      </c>
      <c r="G288" s="41">
        <v>1453.5</v>
      </c>
      <c r="H288" s="36">
        <v>113.06</v>
      </c>
      <c r="I288" s="39">
        <v>138.4</v>
      </c>
      <c r="J288" s="45">
        <v>169.35</v>
      </c>
      <c r="K288" s="36">
        <v>112.34</v>
      </c>
      <c r="L288" s="36">
        <v>57.43</v>
      </c>
      <c r="M288" s="46">
        <v>122.64</v>
      </c>
      <c r="N288" s="36">
        <v>84.5</v>
      </c>
      <c r="O288" s="47">
        <v>52.51</v>
      </c>
      <c r="P288" s="33">
        <v>683</v>
      </c>
      <c r="Q288" s="47">
        <v>26.63</v>
      </c>
      <c r="R288" s="33">
        <v>94.64</v>
      </c>
      <c r="S288" s="47">
        <v>49.91</v>
      </c>
      <c r="T288" s="33">
        <v>9.56</v>
      </c>
      <c r="U288" s="33">
        <v>117.4</v>
      </c>
      <c r="V288" s="33">
        <v>43.37</v>
      </c>
      <c r="W288" s="33">
        <v>14.33</v>
      </c>
      <c r="X288" s="56">
        <v>24.08</v>
      </c>
      <c r="Y288" s="38">
        <v>24.08</v>
      </c>
      <c r="Z288" s="36">
        <v>9.73</v>
      </c>
      <c r="AA288" s="41">
        <v>36.299999999999997</v>
      </c>
      <c r="AB288" s="45">
        <v>78.2</v>
      </c>
      <c r="AC288" s="39">
        <v>540.4</v>
      </c>
      <c r="AD288" s="36">
        <v>184.15</v>
      </c>
      <c r="AE288" s="36">
        <v>14.12</v>
      </c>
      <c r="AF288" s="41">
        <v>25.99</v>
      </c>
      <c r="AG288" s="39">
        <v>178.65</v>
      </c>
      <c r="AI288" s="60" t="s">
        <v>498</v>
      </c>
      <c r="AJ288" s="58">
        <f t="shared" si="12"/>
        <v>285.81666666666666</v>
      </c>
      <c r="AK288" s="57">
        <f t="shared" si="13"/>
        <v>378.94749999999999</v>
      </c>
      <c r="AL288" s="47">
        <f t="shared" si="14"/>
        <v>135.56888888888886</v>
      </c>
      <c r="AM288" s="65"/>
      <c r="AN288" s="65"/>
      <c r="AO288" s="65"/>
    </row>
    <row r="289" spans="1:41" x14ac:dyDescent="0.25">
      <c r="A289">
        <v>741</v>
      </c>
      <c r="B289" s="54" t="s">
        <v>499</v>
      </c>
      <c r="C289" s="54">
        <v>2022</v>
      </c>
      <c r="D289" s="27">
        <v>6587.2</v>
      </c>
      <c r="E289" s="43">
        <v>698.6</v>
      </c>
      <c r="F289" s="35">
        <v>345.55</v>
      </c>
      <c r="G289" s="41">
        <v>1442.5</v>
      </c>
      <c r="H289" s="36">
        <v>114.26</v>
      </c>
      <c r="I289" s="39">
        <v>138.54</v>
      </c>
      <c r="J289" s="45">
        <v>171.25</v>
      </c>
      <c r="K289" s="36">
        <v>112.26</v>
      </c>
      <c r="L289" s="36">
        <v>58.24</v>
      </c>
      <c r="M289" s="46">
        <v>124.29</v>
      </c>
      <c r="N289" s="36">
        <v>84.72</v>
      </c>
      <c r="O289" s="47">
        <v>52.09</v>
      </c>
      <c r="P289" s="33">
        <v>683.5</v>
      </c>
      <c r="Q289" s="47">
        <v>26.7</v>
      </c>
      <c r="R289" s="33">
        <v>95.22</v>
      </c>
      <c r="S289" s="47">
        <v>50.29</v>
      </c>
      <c r="T289" s="33">
        <v>9.5299999999999994</v>
      </c>
      <c r="U289" s="33">
        <v>119.25</v>
      </c>
      <c r="V289" s="33">
        <v>43.51</v>
      </c>
      <c r="W289" s="33">
        <v>14.26</v>
      </c>
      <c r="X289" s="56">
        <v>23.88</v>
      </c>
      <c r="Y289" s="38">
        <v>23.88</v>
      </c>
      <c r="Z289" s="36">
        <v>9.76</v>
      </c>
      <c r="AA289" s="41">
        <v>36.56</v>
      </c>
      <c r="AB289" s="45">
        <v>78.36</v>
      </c>
      <c r="AC289" s="39">
        <v>538</v>
      </c>
      <c r="AD289" s="36">
        <v>185.4</v>
      </c>
      <c r="AE289" s="36">
        <v>14.24</v>
      </c>
      <c r="AF289" s="41">
        <v>26.51</v>
      </c>
      <c r="AG289" s="39">
        <v>179.1</v>
      </c>
      <c r="AI289" s="60" t="s">
        <v>499</v>
      </c>
      <c r="AJ289" s="58">
        <f t="shared" si="12"/>
        <v>285.21333333333331</v>
      </c>
      <c r="AK289" s="57">
        <f t="shared" si="13"/>
        <v>376.39249999999998</v>
      </c>
      <c r="AL289" s="47">
        <f t="shared" si="14"/>
        <v>136.16222222222223</v>
      </c>
      <c r="AM289" s="65"/>
      <c r="AN289" s="65"/>
      <c r="AO289" s="65"/>
    </row>
    <row r="290" spans="1:41" x14ac:dyDescent="0.25">
      <c r="A290">
        <v>740</v>
      </c>
      <c r="B290" s="54" t="s">
        <v>500</v>
      </c>
      <c r="C290" s="54">
        <v>2022</v>
      </c>
      <c r="D290" s="27">
        <v>6621.82</v>
      </c>
      <c r="E290" s="43">
        <v>704.2</v>
      </c>
      <c r="F290" s="35">
        <v>342.75</v>
      </c>
      <c r="G290" s="41">
        <v>1455</v>
      </c>
      <c r="H290" s="36">
        <v>114.38</v>
      </c>
      <c r="I290" s="39">
        <v>140.97999999999999</v>
      </c>
      <c r="J290" s="45">
        <v>170.95</v>
      </c>
      <c r="K290" s="36">
        <v>111.7</v>
      </c>
      <c r="L290" s="36">
        <v>57.78</v>
      </c>
      <c r="M290" s="46">
        <v>124.69</v>
      </c>
      <c r="N290" s="36">
        <v>84.63</v>
      </c>
      <c r="O290" s="47">
        <v>52.47</v>
      </c>
      <c r="P290" s="33">
        <v>691</v>
      </c>
      <c r="Q290" s="47">
        <v>26.63</v>
      </c>
      <c r="R290" s="33">
        <v>95.24</v>
      </c>
      <c r="S290" s="47">
        <v>49.86</v>
      </c>
      <c r="T290" s="33">
        <v>9.64</v>
      </c>
      <c r="U290" s="33">
        <v>116.2</v>
      </c>
      <c r="V290" s="33">
        <v>45.12</v>
      </c>
      <c r="W290" s="33">
        <v>14.36</v>
      </c>
      <c r="X290" s="56">
        <v>24.41</v>
      </c>
      <c r="Y290" s="38">
        <v>24.41</v>
      </c>
      <c r="Z290" s="36">
        <v>9.76</v>
      </c>
      <c r="AA290" s="41">
        <v>37.35</v>
      </c>
      <c r="AB290" s="45">
        <v>79.92</v>
      </c>
      <c r="AC290" s="39">
        <v>547.20000000000005</v>
      </c>
      <c r="AD290" s="36">
        <v>184.5</v>
      </c>
      <c r="AE290" s="36">
        <v>14.53</v>
      </c>
      <c r="AF290" s="41">
        <v>26.9</v>
      </c>
      <c r="AG290" s="39">
        <v>181.85</v>
      </c>
      <c r="AI290" s="60" t="s">
        <v>500</v>
      </c>
      <c r="AJ290" s="58">
        <f t="shared" si="12"/>
        <v>290.01000000000005</v>
      </c>
      <c r="AK290" s="57">
        <f t="shared" si="13"/>
        <v>379.8125</v>
      </c>
      <c r="AL290" s="47">
        <f t="shared" si="14"/>
        <v>137.01444444444445</v>
      </c>
      <c r="AM290" s="65"/>
      <c r="AN290" s="65"/>
      <c r="AO290" s="65"/>
    </row>
    <row r="291" spans="1:41" x14ac:dyDescent="0.25">
      <c r="A291">
        <v>739</v>
      </c>
      <c r="B291" s="54" t="s">
        <v>501</v>
      </c>
      <c r="C291" s="54">
        <v>2022</v>
      </c>
      <c r="D291" s="27">
        <v>6603.56</v>
      </c>
      <c r="E291" s="43">
        <v>700.7</v>
      </c>
      <c r="F291" s="35">
        <v>346.5</v>
      </c>
      <c r="G291" s="41">
        <v>1448.5</v>
      </c>
      <c r="H291" s="36">
        <v>112.86</v>
      </c>
      <c r="I291" s="39">
        <v>141.13999999999999</v>
      </c>
      <c r="J291" s="45">
        <v>170.25</v>
      </c>
      <c r="K291" s="36">
        <v>109.34</v>
      </c>
      <c r="L291" s="36">
        <v>56.92</v>
      </c>
      <c r="M291" s="46">
        <v>124.62</v>
      </c>
      <c r="N291" s="36">
        <v>84.09</v>
      </c>
      <c r="O291" s="47">
        <v>52.18</v>
      </c>
      <c r="P291" s="33">
        <v>686</v>
      </c>
      <c r="Q291" s="47">
        <v>26.7</v>
      </c>
      <c r="R291" s="33">
        <v>95.14</v>
      </c>
      <c r="S291" s="47">
        <v>50.22</v>
      </c>
      <c r="T291" s="33">
        <v>9.6300000000000008</v>
      </c>
      <c r="U291" s="33">
        <v>112.75</v>
      </c>
      <c r="V291" s="33">
        <v>45.4</v>
      </c>
      <c r="W291" s="33">
        <v>14.24</v>
      </c>
      <c r="X291" s="56">
        <v>24.16</v>
      </c>
      <c r="Y291" s="38">
        <v>24.16</v>
      </c>
      <c r="Z291" s="36">
        <v>9.75</v>
      </c>
      <c r="AA291" s="41">
        <v>37.340000000000003</v>
      </c>
      <c r="AB291" s="45">
        <v>79.739999999999995</v>
      </c>
      <c r="AC291" s="39">
        <v>541.79999999999995</v>
      </c>
      <c r="AD291" s="36">
        <v>188.25</v>
      </c>
      <c r="AE291" s="36">
        <v>14.39</v>
      </c>
      <c r="AF291" s="41">
        <v>26.89</v>
      </c>
      <c r="AG291" s="39">
        <v>181.25</v>
      </c>
      <c r="AI291" s="60" t="s">
        <v>501</v>
      </c>
      <c r="AJ291" s="58">
        <f t="shared" si="12"/>
        <v>288.06333333333333</v>
      </c>
      <c r="AK291" s="57">
        <f t="shared" si="13"/>
        <v>378.1825</v>
      </c>
      <c r="AL291" s="47">
        <f t="shared" si="14"/>
        <v>136.50777777777779</v>
      </c>
      <c r="AM291" s="65"/>
      <c r="AN291" s="65"/>
      <c r="AO291" s="65"/>
    </row>
    <row r="292" spans="1:41" x14ac:dyDescent="0.25">
      <c r="A292">
        <v>738</v>
      </c>
      <c r="B292" s="55">
        <v>44876</v>
      </c>
      <c r="C292" s="54">
        <v>2022</v>
      </c>
      <c r="D292" s="27">
        <v>6573.87</v>
      </c>
      <c r="E292" s="43">
        <v>706.2</v>
      </c>
      <c r="F292" s="35">
        <v>346.8</v>
      </c>
      <c r="G292" s="41">
        <v>1468</v>
      </c>
      <c r="H292" s="36">
        <v>113</v>
      </c>
      <c r="I292" s="39">
        <v>141.97999999999999</v>
      </c>
      <c r="J292" s="45">
        <v>170.9</v>
      </c>
      <c r="K292" s="36">
        <v>110.8</v>
      </c>
      <c r="L292" s="36">
        <v>57.03</v>
      </c>
      <c r="M292" s="46">
        <v>122.8</v>
      </c>
      <c r="N292" s="36">
        <v>82.43</v>
      </c>
      <c r="O292" s="47">
        <v>51.76</v>
      </c>
      <c r="P292" s="33">
        <v>694.5</v>
      </c>
      <c r="Q292" s="47">
        <v>26.59</v>
      </c>
      <c r="R292" s="33">
        <v>95.31</v>
      </c>
      <c r="S292" s="47">
        <v>49.33</v>
      </c>
      <c r="T292" s="33">
        <v>9.5399999999999991</v>
      </c>
      <c r="U292" s="33">
        <v>112.25</v>
      </c>
      <c r="V292" s="33">
        <v>45.33</v>
      </c>
      <c r="W292" s="33">
        <v>13.99</v>
      </c>
      <c r="X292" s="56">
        <v>23.93</v>
      </c>
      <c r="Y292" s="38">
        <v>23.93</v>
      </c>
      <c r="Z292" s="36">
        <v>9.68</v>
      </c>
      <c r="AA292" s="41">
        <v>37.4</v>
      </c>
      <c r="AB292" s="45">
        <v>80.06</v>
      </c>
      <c r="AC292" s="39">
        <v>543.6</v>
      </c>
      <c r="AD292" s="36">
        <v>186.95</v>
      </c>
      <c r="AE292" s="36">
        <v>14.23</v>
      </c>
      <c r="AF292" s="41">
        <v>26.68</v>
      </c>
      <c r="AG292" s="39">
        <v>181.9</v>
      </c>
      <c r="AI292" s="61">
        <v>44876</v>
      </c>
      <c r="AJ292" s="58">
        <f t="shared" si="12"/>
        <v>289.16000000000003</v>
      </c>
      <c r="AK292" s="57">
        <f t="shared" si="13"/>
        <v>383.02000000000004</v>
      </c>
      <c r="AL292" s="47">
        <f t="shared" si="14"/>
        <v>136.84111111111113</v>
      </c>
      <c r="AM292" s="65"/>
      <c r="AN292" s="65"/>
      <c r="AO292" s="65"/>
    </row>
    <row r="293" spans="1:41" x14ac:dyDescent="0.25">
      <c r="A293">
        <v>737</v>
      </c>
      <c r="B293" s="55">
        <v>44845</v>
      </c>
      <c r="C293" s="54">
        <v>2022</v>
      </c>
      <c r="D293" s="27">
        <v>6381.42</v>
      </c>
      <c r="E293" s="43">
        <v>686.8</v>
      </c>
      <c r="F293" s="35">
        <v>338.55</v>
      </c>
      <c r="G293" s="41">
        <v>1434</v>
      </c>
      <c r="H293" s="36">
        <v>113.14</v>
      </c>
      <c r="I293" s="39">
        <v>140.58000000000001</v>
      </c>
      <c r="J293" s="45">
        <v>172.25</v>
      </c>
      <c r="K293" s="36">
        <v>112.2</v>
      </c>
      <c r="L293" s="36">
        <v>56.52</v>
      </c>
      <c r="M293" s="46">
        <v>124.95</v>
      </c>
      <c r="N293" s="36">
        <v>86.97</v>
      </c>
      <c r="O293" s="47">
        <v>50.85</v>
      </c>
      <c r="P293" s="33">
        <v>675</v>
      </c>
      <c r="Q293" s="47">
        <v>26.62</v>
      </c>
      <c r="R293" s="33">
        <v>95.89</v>
      </c>
      <c r="S293" s="47">
        <v>49.53</v>
      </c>
      <c r="T293" s="33">
        <v>9.4600000000000009</v>
      </c>
      <c r="U293" s="33">
        <v>122.85</v>
      </c>
      <c r="V293" s="33">
        <v>44.36</v>
      </c>
      <c r="W293" s="33">
        <v>13.9</v>
      </c>
      <c r="X293" s="56">
        <v>23.58</v>
      </c>
      <c r="Y293" s="38">
        <v>23.58</v>
      </c>
      <c r="Z293" s="36">
        <v>9.76</v>
      </c>
      <c r="AA293" s="41">
        <v>36.43</v>
      </c>
      <c r="AB293" s="45">
        <v>78.900000000000006</v>
      </c>
      <c r="AC293" s="39">
        <v>532</v>
      </c>
      <c r="AD293" s="36">
        <v>186.6</v>
      </c>
      <c r="AE293" s="36">
        <v>14.17</v>
      </c>
      <c r="AF293" s="41">
        <v>26.52</v>
      </c>
      <c r="AG293" s="39">
        <v>175.1</v>
      </c>
      <c r="AI293" s="61">
        <v>44845</v>
      </c>
      <c r="AJ293" s="58">
        <f t="shared" si="12"/>
        <v>282.56</v>
      </c>
      <c r="AK293" s="57">
        <f t="shared" si="13"/>
        <v>374.23750000000001</v>
      </c>
      <c r="AL293" s="47">
        <f t="shared" si="14"/>
        <v>134.83111111111111</v>
      </c>
      <c r="AM293" s="65"/>
      <c r="AN293" s="65"/>
      <c r="AO293" s="65"/>
    </row>
    <row r="294" spans="1:41" x14ac:dyDescent="0.25">
      <c r="A294">
        <v>736</v>
      </c>
      <c r="B294" s="55">
        <v>44815</v>
      </c>
      <c r="C294" s="54">
        <v>2022</v>
      </c>
      <c r="D294" s="27">
        <v>6405.84</v>
      </c>
      <c r="E294" s="43">
        <v>658</v>
      </c>
      <c r="F294" s="35">
        <v>327.8</v>
      </c>
      <c r="G294" s="41">
        <v>1354.5</v>
      </c>
      <c r="H294" s="36">
        <v>113.3</v>
      </c>
      <c r="I294" s="39">
        <v>134.56</v>
      </c>
      <c r="J294" s="45">
        <v>165.75</v>
      </c>
      <c r="K294" s="36">
        <v>114</v>
      </c>
      <c r="L294" s="36">
        <v>56.71</v>
      </c>
      <c r="M294" s="46">
        <v>122.33</v>
      </c>
      <c r="N294" s="36">
        <v>86.84</v>
      </c>
      <c r="O294" s="47">
        <v>50.26</v>
      </c>
      <c r="P294" s="33">
        <v>643.5</v>
      </c>
      <c r="Q294" s="47">
        <v>26.5</v>
      </c>
      <c r="R294" s="33">
        <v>94.43</v>
      </c>
      <c r="S294" s="47">
        <v>49.94</v>
      </c>
      <c r="T294" s="33">
        <v>9.6999999999999993</v>
      </c>
      <c r="U294" s="33">
        <v>125.2</v>
      </c>
      <c r="V294" s="33">
        <v>42.38</v>
      </c>
      <c r="W294" s="33">
        <v>13.37</v>
      </c>
      <c r="X294" s="56">
        <v>23.4</v>
      </c>
      <c r="Y294" s="38">
        <v>23.4</v>
      </c>
      <c r="Z294" s="36">
        <v>9.75</v>
      </c>
      <c r="AA294" s="41">
        <v>33.82</v>
      </c>
      <c r="AB294" s="45">
        <v>75.7</v>
      </c>
      <c r="AC294" s="39">
        <v>512.20000000000005</v>
      </c>
      <c r="AD294" s="36">
        <v>180.5</v>
      </c>
      <c r="AE294" s="36">
        <v>13.7</v>
      </c>
      <c r="AF294" s="41">
        <v>26.19</v>
      </c>
      <c r="AG294" s="39">
        <v>165.5</v>
      </c>
      <c r="AI294" s="61">
        <v>44815</v>
      </c>
      <c r="AJ294" s="58">
        <f t="shared" si="12"/>
        <v>270.75333333333333</v>
      </c>
      <c r="AK294" s="57">
        <f t="shared" si="13"/>
        <v>353.6275</v>
      </c>
      <c r="AL294" s="47">
        <f t="shared" si="14"/>
        <v>130.20888888888891</v>
      </c>
      <c r="AM294" s="65"/>
      <c r="AN294" s="65"/>
      <c r="AO294" s="65"/>
    </row>
    <row r="295" spans="1:41" x14ac:dyDescent="0.25">
      <c r="A295">
        <v>735</v>
      </c>
      <c r="B295" s="55">
        <v>44784</v>
      </c>
      <c r="C295" s="54">
        <v>2022</v>
      </c>
      <c r="D295" s="27">
        <v>6378.32</v>
      </c>
      <c r="E295" s="43">
        <v>657.5</v>
      </c>
      <c r="F295" s="35">
        <v>327.64999999999998</v>
      </c>
      <c r="G295" s="41">
        <v>1367</v>
      </c>
      <c r="H295" s="36">
        <v>113.16</v>
      </c>
      <c r="I295" s="39">
        <v>135</v>
      </c>
      <c r="J295" s="45">
        <v>165.5</v>
      </c>
      <c r="K295" s="36">
        <v>113.5</v>
      </c>
      <c r="L295" s="36">
        <v>57.14</v>
      </c>
      <c r="M295" s="46">
        <v>122.4</v>
      </c>
      <c r="N295" s="36">
        <v>86.45</v>
      </c>
      <c r="O295" s="47">
        <v>50.69</v>
      </c>
      <c r="P295" s="33">
        <v>645</v>
      </c>
      <c r="Q295" s="47">
        <v>26.57</v>
      </c>
      <c r="R295" s="33">
        <v>94.29</v>
      </c>
      <c r="S295" s="47">
        <v>49.28</v>
      </c>
      <c r="T295" s="33">
        <v>9.73</v>
      </c>
      <c r="U295" s="33">
        <v>124.55</v>
      </c>
      <c r="V295" s="33">
        <v>42.33</v>
      </c>
      <c r="W295" s="33">
        <v>13.41</v>
      </c>
      <c r="X295" s="56">
        <v>23.82</v>
      </c>
      <c r="Y295" s="38">
        <v>23.82</v>
      </c>
      <c r="Z295" s="36">
        <v>9.7799999999999994</v>
      </c>
      <c r="AA295" s="41">
        <v>34.17</v>
      </c>
      <c r="AB295" s="45">
        <v>75.38</v>
      </c>
      <c r="AC295" s="39">
        <v>515.6</v>
      </c>
      <c r="AD295" s="36">
        <v>179.35</v>
      </c>
      <c r="AE295" s="36">
        <v>13.7</v>
      </c>
      <c r="AF295" s="41">
        <v>26.4</v>
      </c>
      <c r="AG295" s="39">
        <v>166.4</v>
      </c>
      <c r="AI295" s="61">
        <v>44784</v>
      </c>
      <c r="AJ295" s="58">
        <f t="shared" si="12"/>
        <v>272.33333333333331</v>
      </c>
      <c r="AK295" s="57">
        <f t="shared" si="13"/>
        <v>356.89250000000004</v>
      </c>
      <c r="AL295" s="47">
        <f t="shared" si="14"/>
        <v>130.12666666666667</v>
      </c>
      <c r="AM295" s="65"/>
      <c r="AN295" s="65"/>
      <c r="AO295" s="65"/>
    </row>
    <row r="296" spans="1:41" x14ac:dyDescent="0.25">
      <c r="A296">
        <v>734</v>
      </c>
      <c r="B296" s="55">
        <v>44753</v>
      </c>
      <c r="C296" s="54">
        <v>2022</v>
      </c>
      <c r="D296" s="27">
        <v>6363.7</v>
      </c>
      <c r="E296" s="43">
        <v>656</v>
      </c>
      <c r="F296" s="35">
        <v>323.2</v>
      </c>
      <c r="G296" s="41">
        <v>1348</v>
      </c>
      <c r="H296" s="36">
        <v>113.98</v>
      </c>
      <c r="I296" s="39">
        <v>132.80000000000001</v>
      </c>
      <c r="J296" s="45">
        <v>165.2</v>
      </c>
      <c r="K296" s="36">
        <v>113.34</v>
      </c>
      <c r="L296" s="36">
        <v>58.16</v>
      </c>
      <c r="M296" s="46">
        <v>121.62</v>
      </c>
      <c r="N296" s="36">
        <v>86.79</v>
      </c>
      <c r="O296" s="47">
        <v>50.69</v>
      </c>
      <c r="P296" s="33">
        <v>640</v>
      </c>
      <c r="Q296" s="47">
        <v>26.49</v>
      </c>
      <c r="R296" s="33">
        <v>93.99</v>
      </c>
      <c r="S296" s="47">
        <v>49.1</v>
      </c>
      <c r="T296" s="33">
        <v>9.73</v>
      </c>
      <c r="U296" s="33">
        <v>124.5</v>
      </c>
      <c r="V296" s="33">
        <v>42.15</v>
      </c>
      <c r="W296" s="33">
        <v>13.48</v>
      </c>
      <c r="X296" s="56">
        <v>23.59</v>
      </c>
      <c r="Y296" s="38">
        <v>23.59</v>
      </c>
      <c r="Z296" s="36">
        <v>9.75</v>
      </c>
      <c r="AA296" s="41">
        <v>33.14</v>
      </c>
      <c r="AB296" s="45">
        <v>73.8</v>
      </c>
      <c r="AC296" s="39">
        <v>505</v>
      </c>
      <c r="AD296" s="36">
        <v>180.8</v>
      </c>
      <c r="AE296" s="36">
        <v>13.77</v>
      </c>
      <c r="AF296" s="41">
        <v>26.41</v>
      </c>
      <c r="AG296" s="39">
        <v>160.80000000000001</v>
      </c>
      <c r="AI296" s="61">
        <v>44753</v>
      </c>
      <c r="AJ296" s="58">
        <f t="shared" si="12"/>
        <v>266.2</v>
      </c>
      <c r="AK296" s="57">
        <f t="shared" si="13"/>
        <v>351.88750000000005</v>
      </c>
      <c r="AL296" s="47">
        <f t="shared" si="14"/>
        <v>129.61000000000001</v>
      </c>
      <c r="AM296" s="65"/>
      <c r="AN296" s="65"/>
      <c r="AO296" s="65"/>
    </row>
    <row r="297" spans="1:41" x14ac:dyDescent="0.25">
      <c r="A297">
        <v>733</v>
      </c>
      <c r="B297" s="55">
        <v>44662</v>
      </c>
      <c r="C297" s="54">
        <v>2022</v>
      </c>
      <c r="D297" s="27">
        <v>6289.07</v>
      </c>
      <c r="E297" s="43">
        <v>666.2</v>
      </c>
      <c r="F297" s="35">
        <v>321.39999999999998</v>
      </c>
      <c r="G297" s="41">
        <v>1357</v>
      </c>
      <c r="H297" s="36">
        <v>114</v>
      </c>
      <c r="I297" s="39">
        <v>131.63999999999999</v>
      </c>
      <c r="J297" s="45">
        <v>161.80000000000001</v>
      </c>
      <c r="K297" s="36">
        <v>113.6</v>
      </c>
      <c r="L297" s="36">
        <v>57.76</v>
      </c>
      <c r="M297" s="46">
        <v>120.84</v>
      </c>
      <c r="N297" s="36">
        <v>87.88</v>
      </c>
      <c r="O297" s="47">
        <v>50.63</v>
      </c>
      <c r="P297" s="33">
        <v>646.5</v>
      </c>
      <c r="Q297" s="47">
        <v>25.92</v>
      </c>
      <c r="R297" s="33">
        <v>96</v>
      </c>
      <c r="S297" s="47">
        <v>50.04</v>
      </c>
      <c r="T297" s="33">
        <v>9.6300000000000008</v>
      </c>
      <c r="U297" s="33">
        <v>125.35</v>
      </c>
      <c r="V297" s="33">
        <v>41.71</v>
      </c>
      <c r="W297" s="33">
        <v>13.54</v>
      </c>
      <c r="X297" s="56">
        <v>24.1</v>
      </c>
      <c r="Y297" s="38">
        <v>24.1</v>
      </c>
      <c r="Z297" s="36">
        <v>9.76</v>
      </c>
      <c r="AA297" s="41">
        <v>33.42</v>
      </c>
      <c r="AB297" s="45">
        <v>74.08</v>
      </c>
      <c r="AC297" s="39">
        <v>503.4</v>
      </c>
      <c r="AD297" s="36">
        <v>182.8</v>
      </c>
      <c r="AE297" s="36">
        <v>13.57</v>
      </c>
      <c r="AF297" s="41">
        <v>25.73</v>
      </c>
      <c r="AG297" s="39">
        <v>160.30000000000001</v>
      </c>
      <c r="AI297" s="61">
        <v>44662</v>
      </c>
      <c r="AJ297" s="58">
        <f t="shared" si="12"/>
        <v>265.11333333333329</v>
      </c>
      <c r="AK297" s="57">
        <f t="shared" si="13"/>
        <v>354.03750000000002</v>
      </c>
      <c r="AL297" s="47">
        <f t="shared" si="14"/>
        <v>130.40111111111113</v>
      </c>
      <c r="AM297" s="65"/>
      <c r="AN297" s="65"/>
      <c r="AO297" s="65"/>
    </row>
    <row r="298" spans="1:41" x14ac:dyDescent="0.25">
      <c r="A298">
        <v>732</v>
      </c>
      <c r="B298" s="55">
        <v>44631</v>
      </c>
      <c r="C298" s="54">
        <v>2022</v>
      </c>
      <c r="D298" s="27">
        <v>6191.73</v>
      </c>
      <c r="E298" s="43">
        <v>630</v>
      </c>
      <c r="F298" s="35">
        <v>301</v>
      </c>
      <c r="G298" s="41">
        <v>1308.5</v>
      </c>
      <c r="H298" s="36">
        <v>111.4</v>
      </c>
      <c r="I298" s="39">
        <v>127.6</v>
      </c>
      <c r="J298" s="45">
        <v>158.55000000000001</v>
      </c>
      <c r="K298" s="36">
        <v>112.08</v>
      </c>
      <c r="L298" s="36">
        <v>56.88</v>
      </c>
      <c r="M298" s="46">
        <v>118.53</v>
      </c>
      <c r="N298" s="36">
        <v>87.4</v>
      </c>
      <c r="O298" s="47">
        <v>49.39</v>
      </c>
      <c r="P298" s="33">
        <v>613</v>
      </c>
      <c r="Q298" s="47">
        <v>25.87</v>
      </c>
      <c r="R298" s="33">
        <v>93.82</v>
      </c>
      <c r="S298" s="47">
        <v>49.68</v>
      </c>
      <c r="T298" s="33">
        <v>9.39</v>
      </c>
      <c r="U298" s="33">
        <v>128.69999999999999</v>
      </c>
      <c r="V298" s="33">
        <v>40.29</v>
      </c>
      <c r="W298" s="33">
        <v>13.31</v>
      </c>
      <c r="X298" s="56">
        <v>23.5</v>
      </c>
      <c r="Y298" s="38">
        <v>23.5</v>
      </c>
      <c r="Z298" s="36">
        <v>9.69</v>
      </c>
      <c r="AA298" s="41">
        <v>32.700000000000003</v>
      </c>
      <c r="AB298" s="45">
        <v>73</v>
      </c>
      <c r="AC298" s="39">
        <v>470.15</v>
      </c>
      <c r="AD298" s="36">
        <v>176.85</v>
      </c>
      <c r="AE298" s="36">
        <v>13.29</v>
      </c>
      <c r="AF298" s="41">
        <v>24.82</v>
      </c>
      <c r="AG298" s="39">
        <v>158.4</v>
      </c>
      <c r="AI298" s="61">
        <v>44631</v>
      </c>
      <c r="AJ298" s="58">
        <f t="shared" si="12"/>
        <v>252.04999999999998</v>
      </c>
      <c r="AK298" s="57">
        <f t="shared" si="13"/>
        <v>341.505</v>
      </c>
      <c r="AL298" s="47">
        <f t="shared" si="14"/>
        <v>125.39111111111112</v>
      </c>
      <c r="AM298" s="65"/>
      <c r="AN298" s="65"/>
      <c r="AO298" s="65"/>
    </row>
    <row r="299" spans="1:41" x14ac:dyDescent="0.25">
      <c r="A299">
        <v>731</v>
      </c>
      <c r="B299" s="55">
        <v>44603</v>
      </c>
      <c r="C299" s="54">
        <v>2022</v>
      </c>
      <c r="D299" s="27">
        <v>6273.55</v>
      </c>
      <c r="E299" s="43">
        <v>636.70000000000005</v>
      </c>
      <c r="F299" s="35">
        <v>307.95</v>
      </c>
      <c r="G299" s="41">
        <v>1342.5</v>
      </c>
      <c r="H299" s="36">
        <v>111.86</v>
      </c>
      <c r="I299" s="39">
        <v>129.4</v>
      </c>
      <c r="J299" s="45">
        <v>159.19999999999999</v>
      </c>
      <c r="K299" s="36">
        <v>111.34</v>
      </c>
      <c r="L299" s="36">
        <v>56.23</v>
      </c>
      <c r="M299" s="46">
        <v>118.18</v>
      </c>
      <c r="N299" s="36">
        <v>87.33</v>
      </c>
      <c r="O299" s="47">
        <v>47.88</v>
      </c>
      <c r="P299" s="33">
        <v>619.5</v>
      </c>
      <c r="Q299" s="47">
        <v>25.09</v>
      </c>
      <c r="R299" s="33">
        <v>94.27</v>
      </c>
      <c r="S299" s="47">
        <v>50.04</v>
      </c>
      <c r="T299" s="33">
        <v>9.33</v>
      </c>
      <c r="U299" s="33">
        <v>129.1</v>
      </c>
      <c r="V299" s="33">
        <v>41.19</v>
      </c>
      <c r="W299" s="33">
        <v>13.3</v>
      </c>
      <c r="X299" s="56">
        <v>23.36</v>
      </c>
      <c r="Y299" s="38">
        <v>23.36</v>
      </c>
      <c r="Z299" s="36">
        <v>9.77</v>
      </c>
      <c r="AA299" s="41">
        <v>33.71</v>
      </c>
      <c r="AB299" s="45">
        <v>77.2</v>
      </c>
      <c r="AC299" s="39">
        <v>473.05</v>
      </c>
      <c r="AD299" s="36">
        <v>178.45</v>
      </c>
      <c r="AE299" s="36">
        <v>13.71</v>
      </c>
      <c r="AF299" s="41">
        <v>25.55</v>
      </c>
      <c r="AG299" s="39">
        <v>161.9</v>
      </c>
      <c r="AI299" s="61">
        <v>44603</v>
      </c>
      <c r="AJ299" s="58">
        <f t="shared" si="12"/>
        <v>254.78333333333333</v>
      </c>
      <c r="AK299" s="57">
        <f t="shared" si="13"/>
        <v>350.44</v>
      </c>
      <c r="AL299" s="47">
        <f t="shared" si="14"/>
        <v>126.40555555555557</v>
      </c>
      <c r="AM299" s="65"/>
      <c r="AN299" s="65"/>
      <c r="AO299" s="65"/>
    </row>
    <row r="300" spans="1:41" x14ac:dyDescent="0.25">
      <c r="A300">
        <v>730</v>
      </c>
      <c r="B300" s="55">
        <v>44572</v>
      </c>
      <c r="C300" s="54">
        <v>2022</v>
      </c>
      <c r="D300" s="27">
        <v>6306.05</v>
      </c>
      <c r="E300" s="43">
        <v>650.79999999999995</v>
      </c>
      <c r="F300" s="35">
        <v>317.5</v>
      </c>
      <c r="G300" s="41">
        <v>1350</v>
      </c>
      <c r="H300" s="36">
        <v>112.52</v>
      </c>
      <c r="I300" s="39">
        <v>129.63999999999999</v>
      </c>
      <c r="J300" s="45">
        <v>161.30000000000001</v>
      </c>
      <c r="K300" s="36">
        <v>113.42</v>
      </c>
      <c r="L300" s="36">
        <v>56.5</v>
      </c>
      <c r="M300" s="46">
        <v>119.85</v>
      </c>
      <c r="N300" s="36">
        <v>86.85</v>
      </c>
      <c r="O300" s="47">
        <v>47.84</v>
      </c>
      <c r="P300" s="33">
        <v>639</v>
      </c>
      <c r="Q300" s="47">
        <v>25.35</v>
      </c>
      <c r="R300" s="33">
        <v>94.23</v>
      </c>
      <c r="S300" s="47">
        <v>50.16</v>
      </c>
      <c r="T300" s="33">
        <v>9.3000000000000007</v>
      </c>
      <c r="U300" s="33">
        <v>127.9</v>
      </c>
      <c r="V300" s="33">
        <v>41.55</v>
      </c>
      <c r="W300" s="33">
        <v>13.4</v>
      </c>
      <c r="X300" s="56">
        <v>23.46</v>
      </c>
      <c r="Y300" s="38">
        <v>23.46</v>
      </c>
      <c r="Z300" s="36">
        <v>9.6999999999999993</v>
      </c>
      <c r="AA300" s="41">
        <v>33.35</v>
      </c>
      <c r="AB300" s="45">
        <v>77.72</v>
      </c>
      <c r="AC300" s="39">
        <v>476.45</v>
      </c>
      <c r="AD300" s="36">
        <v>179.2</v>
      </c>
      <c r="AE300" s="36">
        <v>13.8</v>
      </c>
      <c r="AF300" s="41">
        <v>25.27</v>
      </c>
      <c r="AG300" s="39">
        <v>167.45</v>
      </c>
      <c r="AI300" s="61">
        <v>44572</v>
      </c>
      <c r="AJ300" s="58">
        <f t="shared" si="12"/>
        <v>257.84666666666664</v>
      </c>
      <c r="AK300" s="57">
        <f t="shared" si="13"/>
        <v>352.15499999999997</v>
      </c>
      <c r="AL300" s="47">
        <f t="shared" si="14"/>
        <v>128.49777777777777</v>
      </c>
      <c r="AM300" s="65"/>
      <c r="AN300" s="65"/>
      <c r="AO300" s="65"/>
    </row>
    <row r="301" spans="1:41" x14ac:dyDescent="0.25">
      <c r="A301">
        <v>729</v>
      </c>
      <c r="B301" s="54" t="s">
        <v>502</v>
      </c>
      <c r="C301" s="54">
        <v>2022</v>
      </c>
      <c r="D301" s="27">
        <v>6244.08</v>
      </c>
      <c r="E301" s="43">
        <v>639</v>
      </c>
      <c r="F301" s="35">
        <v>318.10000000000002</v>
      </c>
      <c r="G301" s="41">
        <v>1310.5</v>
      </c>
      <c r="H301" s="36">
        <v>109.58</v>
      </c>
      <c r="I301" s="39">
        <v>128.26</v>
      </c>
      <c r="J301" s="45">
        <v>160.35</v>
      </c>
      <c r="K301" s="36">
        <v>112.72</v>
      </c>
      <c r="L301" s="36">
        <v>55.1</v>
      </c>
      <c r="M301" s="46">
        <v>120.27</v>
      </c>
      <c r="N301" s="36">
        <v>87.33</v>
      </c>
      <c r="O301" s="47">
        <v>47.5</v>
      </c>
      <c r="P301" s="33">
        <v>626.5</v>
      </c>
      <c r="Q301" s="47">
        <v>25</v>
      </c>
      <c r="R301" s="33">
        <v>93.18</v>
      </c>
      <c r="S301" s="47">
        <v>50.34</v>
      </c>
      <c r="T301" s="33">
        <v>9.19</v>
      </c>
      <c r="U301" s="33">
        <v>128.65</v>
      </c>
      <c r="V301" s="33">
        <v>41.4</v>
      </c>
      <c r="W301" s="33">
        <v>13.15</v>
      </c>
      <c r="X301" s="56">
        <v>23.23</v>
      </c>
      <c r="Y301" s="38">
        <v>23.23</v>
      </c>
      <c r="Z301" s="36">
        <v>9.6300000000000008</v>
      </c>
      <c r="AA301" s="41">
        <v>33.950000000000003</v>
      </c>
      <c r="AB301" s="45">
        <v>77.14</v>
      </c>
      <c r="AC301" s="39">
        <v>463.7</v>
      </c>
      <c r="AD301" s="36">
        <v>177.7</v>
      </c>
      <c r="AE301" s="36">
        <v>13.64</v>
      </c>
      <c r="AF301" s="41">
        <v>25.81</v>
      </c>
      <c r="AG301" s="39">
        <v>166.25</v>
      </c>
      <c r="AI301" s="60" t="s">
        <v>502</v>
      </c>
      <c r="AJ301" s="58">
        <f t="shared" si="12"/>
        <v>252.73666666666668</v>
      </c>
      <c r="AK301" s="57">
        <f t="shared" si="13"/>
        <v>342.565</v>
      </c>
      <c r="AL301" s="47">
        <f t="shared" si="14"/>
        <v>126.9811111111111</v>
      </c>
      <c r="AM301" s="65"/>
      <c r="AN301" s="65"/>
      <c r="AO301" s="65"/>
    </row>
    <row r="302" spans="1:41" x14ac:dyDescent="0.25">
      <c r="A302">
        <v>728</v>
      </c>
      <c r="B302" s="54" t="s">
        <v>503</v>
      </c>
      <c r="C302" s="54">
        <v>2022</v>
      </c>
      <c r="D302" s="27">
        <v>6183.41</v>
      </c>
      <c r="E302" s="43">
        <v>649.29999999999995</v>
      </c>
      <c r="F302" s="35">
        <v>314.25</v>
      </c>
      <c r="G302" s="41">
        <v>1320</v>
      </c>
      <c r="H302" s="36">
        <v>110</v>
      </c>
      <c r="I302" s="39">
        <v>130.22</v>
      </c>
      <c r="J302" s="45">
        <v>161.44999999999999</v>
      </c>
      <c r="K302" s="36">
        <v>113.7</v>
      </c>
      <c r="L302" s="36">
        <v>54.59</v>
      </c>
      <c r="M302" s="46">
        <v>121.29</v>
      </c>
      <c r="N302" s="36">
        <v>86.2</v>
      </c>
      <c r="O302" s="47">
        <v>47.29</v>
      </c>
      <c r="P302" s="33">
        <v>627.5</v>
      </c>
      <c r="Q302" s="47">
        <v>24.94</v>
      </c>
      <c r="R302" s="33">
        <v>93.28</v>
      </c>
      <c r="S302" s="47">
        <v>49.81</v>
      </c>
      <c r="T302" s="33">
        <v>9.14</v>
      </c>
      <c r="U302" s="33">
        <v>129</v>
      </c>
      <c r="V302" s="33">
        <v>41.2</v>
      </c>
      <c r="W302" s="33">
        <v>13.1</v>
      </c>
      <c r="X302" s="56">
        <v>22.93</v>
      </c>
      <c r="Y302" s="38">
        <v>22.93</v>
      </c>
      <c r="Z302" s="36">
        <v>9.5500000000000007</v>
      </c>
      <c r="AA302" s="41">
        <v>34.49</v>
      </c>
      <c r="AB302" s="45">
        <v>77.64</v>
      </c>
      <c r="AC302" s="39">
        <v>463.75</v>
      </c>
      <c r="AD302" s="36">
        <v>175.85</v>
      </c>
      <c r="AE302" s="36">
        <v>13.55</v>
      </c>
      <c r="AF302" s="41">
        <v>26.01</v>
      </c>
      <c r="AG302" s="39">
        <v>172.05</v>
      </c>
      <c r="AI302" s="60" t="s">
        <v>503</v>
      </c>
      <c r="AJ302" s="58">
        <f t="shared" si="12"/>
        <v>255.34</v>
      </c>
      <c r="AK302" s="57">
        <f t="shared" si="13"/>
        <v>345.125</v>
      </c>
      <c r="AL302" s="47">
        <f t="shared" si="14"/>
        <v>128.29444444444442</v>
      </c>
      <c r="AM302" s="65"/>
      <c r="AN302" s="65"/>
      <c r="AO302" s="65"/>
    </row>
    <row r="303" spans="1:41" x14ac:dyDescent="0.25">
      <c r="A303">
        <v>727</v>
      </c>
      <c r="B303" s="54" t="s">
        <v>504</v>
      </c>
      <c r="C303" s="54">
        <v>2022</v>
      </c>
      <c r="D303" s="27">
        <v>6194.33</v>
      </c>
      <c r="E303" s="43">
        <v>655.4</v>
      </c>
      <c r="F303" s="35">
        <v>315.75</v>
      </c>
      <c r="G303" s="41">
        <v>1344</v>
      </c>
      <c r="H303" s="36">
        <v>106.12</v>
      </c>
      <c r="I303" s="39">
        <v>128.04</v>
      </c>
      <c r="J303" s="45">
        <v>162.5</v>
      </c>
      <c r="K303" s="36">
        <v>111.06</v>
      </c>
      <c r="L303" s="36">
        <v>54.48</v>
      </c>
      <c r="M303" s="46">
        <v>119.73</v>
      </c>
      <c r="N303" s="36">
        <v>83.49</v>
      </c>
      <c r="O303" s="47">
        <v>47.4</v>
      </c>
      <c r="P303" s="33">
        <v>638.5</v>
      </c>
      <c r="Q303" s="47">
        <v>24.99</v>
      </c>
      <c r="R303" s="33">
        <v>92.29</v>
      </c>
      <c r="S303" s="47">
        <v>48.4</v>
      </c>
      <c r="T303" s="33">
        <v>9.14</v>
      </c>
      <c r="U303" s="33">
        <v>126.8</v>
      </c>
      <c r="V303" s="33">
        <v>41.06</v>
      </c>
      <c r="W303" s="33">
        <v>13.03</v>
      </c>
      <c r="X303" s="56">
        <v>23.28</v>
      </c>
      <c r="Y303" s="38">
        <v>23.28</v>
      </c>
      <c r="Z303" s="36">
        <v>9.43</v>
      </c>
      <c r="AA303" s="41">
        <v>34.58</v>
      </c>
      <c r="AB303" s="45">
        <v>76.959999999999994</v>
      </c>
      <c r="AC303" s="39">
        <v>471.1</v>
      </c>
      <c r="AD303" s="36">
        <v>175.6</v>
      </c>
      <c r="AE303" s="36">
        <v>13.62</v>
      </c>
      <c r="AF303" s="41">
        <v>25.68</v>
      </c>
      <c r="AG303" s="39">
        <v>170.95</v>
      </c>
      <c r="AI303" s="60" t="s">
        <v>504</v>
      </c>
      <c r="AJ303" s="58">
        <f t="shared" si="12"/>
        <v>256.69666666666666</v>
      </c>
      <c r="AK303" s="57">
        <f t="shared" si="13"/>
        <v>351.065</v>
      </c>
      <c r="AL303" s="47">
        <f t="shared" si="14"/>
        <v>128.73999999999998</v>
      </c>
      <c r="AM303" s="65"/>
      <c r="AN303" s="65"/>
      <c r="AO303" s="65"/>
    </row>
    <row r="304" spans="1:41" x14ac:dyDescent="0.25">
      <c r="A304">
        <v>726</v>
      </c>
      <c r="B304" s="54" t="s">
        <v>505</v>
      </c>
      <c r="C304" s="54">
        <v>2022</v>
      </c>
      <c r="D304" s="27">
        <v>6219.33</v>
      </c>
      <c r="E304" s="43">
        <v>663</v>
      </c>
      <c r="F304" s="35">
        <v>319.8</v>
      </c>
      <c r="G304" s="41">
        <v>1367</v>
      </c>
      <c r="H304" s="36">
        <v>105.9</v>
      </c>
      <c r="I304" s="39">
        <v>132.56</v>
      </c>
      <c r="J304" s="45">
        <v>166.05</v>
      </c>
      <c r="K304" s="36">
        <v>112</v>
      </c>
      <c r="L304" s="36">
        <v>52.92</v>
      </c>
      <c r="M304" s="46">
        <v>120.75</v>
      </c>
      <c r="N304" s="36">
        <v>83.34</v>
      </c>
      <c r="O304" s="47">
        <v>47.23</v>
      </c>
      <c r="P304" s="33">
        <v>644.5</v>
      </c>
      <c r="Q304" s="47">
        <v>24.83</v>
      </c>
      <c r="R304" s="33">
        <v>92.03</v>
      </c>
      <c r="S304" s="47">
        <v>48.27</v>
      </c>
      <c r="T304" s="33">
        <v>9.09</v>
      </c>
      <c r="U304" s="33">
        <v>126.25</v>
      </c>
      <c r="V304" s="33">
        <v>41.95</v>
      </c>
      <c r="W304" s="33">
        <v>12.99</v>
      </c>
      <c r="X304" s="56">
        <v>23.27</v>
      </c>
      <c r="Y304" s="38">
        <v>23.27</v>
      </c>
      <c r="Z304" s="36">
        <v>9.42</v>
      </c>
      <c r="AA304" s="41">
        <v>35.67</v>
      </c>
      <c r="AB304" s="45">
        <v>78.42</v>
      </c>
      <c r="AC304" s="39">
        <v>477.2</v>
      </c>
      <c r="AD304" s="36">
        <v>176.3</v>
      </c>
      <c r="AE304" s="36">
        <v>13.65</v>
      </c>
      <c r="AF304" s="41">
        <v>25.07</v>
      </c>
      <c r="AG304" s="39">
        <v>174.05</v>
      </c>
      <c r="AI304" s="60" t="s">
        <v>505</v>
      </c>
      <c r="AJ304" s="58">
        <f t="shared" si="12"/>
        <v>261.27</v>
      </c>
      <c r="AK304" s="57">
        <f t="shared" si="13"/>
        <v>356.935</v>
      </c>
      <c r="AL304" s="47">
        <f t="shared" si="14"/>
        <v>130.20222222222222</v>
      </c>
      <c r="AM304" s="65"/>
      <c r="AN304" s="65"/>
      <c r="AO304" s="65"/>
    </row>
    <row r="305" spans="1:41" x14ac:dyDescent="0.25">
      <c r="A305">
        <v>725</v>
      </c>
      <c r="B305" s="54" t="s">
        <v>506</v>
      </c>
      <c r="C305" s="54">
        <v>2022</v>
      </c>
      <c r="D305" s="27">
        <v>6135.38</v>
      </c>
      <c r="E305" s="43">
        <v>658</v>
      </c>
      <c r="F305" s="35">
        <v>321.64999999999998</v>
      </c>
      <c r="G305" s="41">
        <v>1354.5</v>
      </c>
      <c r="H305" s="36">
        <v>104.06</v>
      </c>
      <c r="I305" s="39">
        <v>131.30000000000001</v>
      </c>
      <c r="J305" s="45">
        <v>165</v>
      </c>
      <c r="K305" s="36">
        <v>110.34</v>
      </c>
      <c r="L305" s="36">
        <v>53.25</v>
      </c>
      <c r="M305" s="46">
        <v>120.45</v>
      </c>
      <c r="N305" s="36">
        <v>82.29</v>
      </c>
      <c r="O305" s="47">
        <v>47.34</v>
      </c>
      <c r="P305" s="33">
        <v>643</v>
      </c>
      <c r="Q305" s="47">
        <v>24.97</v>
      </c>
      <c r="R305" s="33">
        <v>90.19</v>
      </c>
      <c r="S305" s="47">
        <v>48.59</v>
      </c>
      <c r="T305" s="33">
        <v>9.09</v>
      </c>
      <c r="U305" s="33">
        <v>121.6</v>
      </c>
      <c r="V305" s="33">
        <v>41.49</v>
      </c>
      <c r="W305" s="33">
        <v>13.04</v>
      </c>
      <c r="X305" s="56">
        <v>23.27</v>
      </c>
      <c r="Y305" s="38">
        <v>23.27</v>
      </c>
      <c r="Z305" s="36">
        <v>9.4</v>
      </c>
      <c r="AA305" s="41">
        <v>36.67</v>
      </c>
      <c r="AB305" s="45">
        <v>76.44</v>
      </c>
      <c r="AC305" s="39">
        <v>472.4</v>
      </c>
      <c r="AD305" s="36">
        <v>177.55</v>
      </c>
      <c r="AE305" s="36">
        <v>13.53</v>
      </c>
      <c r="AF305" s="41">
        <v>25.53</v>
      </c>
      <c r="AG305" s="39">
        <v>173</v>
      </c>
      <c r="AI305" s="60" t="s">
        <v>506</v>
      </c>
      <c r="AJ305" s="58">
        <f t="shared" si="12"/>
        <v>258.90000000000003</v>
      </c>
      <c r="AK305" s="57">
        <f t="shared" si="13"/>
        <v>354.17500000000001</v>
      </c>
      <c r="AL305" s="47">
        <f t="shared" si="14"/>
        <v>129.34</v>
      </c>
      <c r="AM305" s="65"/>
      <c r="AN305" s="65"/>
      <c r="AO305" s="65"/>
    </row>
    <row r="306" spans="1:41" x14ac:dyDescent="0.25">
      <c r="A306">
        <v>724</v>
      </c>
      <c r="B306" s="54" t="s">
        <v>507</v>
      </c>
      <c r="C306" s="54">
        <v>2022</v>
      </c>
      <c r="D306" s="27">
        <v>6041.14</v>
      </c>
      <c r="E306" s="43">
        <v>635.9</v>
      </c>
      <c r="F306" s="35">
        <v>316.10000000000002</v>
      </c>
      <c r="G306" s="41">
        <v>1292</v>
      </c>
      <c r="H306" s="36">
        <v>102.54</v>
      </c>
      <c r="I306" s="39">
        <v>127.6</v>
      </c>
      <c r="J306" s="45">
        <v>160.05000000000001</v>
      </c>
      <c r="K306" s="36">
        <v>109.48</v>
      </c>
      <c r="L306" s="36">
        <v>53.5</v>
      </c>
      <c r="M306" s="46">
        <v>112.93</v>
      </c>
      <c r="N306" s="36">
        <v>82.19</v>
      </c>
      <c r="O306" s="47">
        <v>46.97</v>
      </c>
      <c r="P306" s="33">
        <v>619</v>
      </c>
      <c r="Q306" s="47">
        <v>24.84</v>
      </c>
      <c r="R306" s="33">
        <v>88.63</v>
      </c>
      <c r="S306" s="47">
        <v>48.4</v>
      </c>
      <c r="T306" s="33">
        <v>9.02</v>
      </c>
      <c r="U306" s="33">
        <v>119.2</v>
      </c>
      <c r="V306" s="33">
        <v>40.6</v>
      </c>
      <c r="W306" s="33">
        <v>12.68</v>
      </c>
      <c r="X306" s="56">
        <v>23.01</v>
      </c>
      <c r="Y306" s="38">
        <v>23.01</v>
      </c>
      <c r="Z306" s="36">
        <v>9.49</v>
      </c>
      <c r="AA306" s="41">
        <v>34.979999999999997</v>
      </c>
      <c r="AB306" s="45">
        <v>74.42</v>
      </c>
      <c r="AC306" s="39">
        <v>456.4</v>
      </c>
      <c r="AD306" s="36">
        <v>175.5</v>
      </c>
      <c r="AE306" s="36">
        <v>13.47</v>
      </c>
      <c r="AF306" s="41">
        <v>24.92</v>
      </c>
      <c r="AG306" s="39">
        <v>169.35</v>
      </c>
      <c r="AI306" s="60" t="s">
        <v>507</v>
      </c>
      <c r="AJ306" s="58">
        <f t="shared" si="12"/>
        <v>251.11666666666667</v>
      </c>
      <c r="AK306" s="57">
        <f t="shared" si="13"/>
        <v>337.97500000000002</v>
      </c>
      <c r="AL306" s="47">
        <f t="shared" si="14"/>
        <v>125.16888888888889</v>
      </c>
      <c r="AM306" s="65"/>
      <c r="AN306" s="65"/>
      <c r="AO306" s="65"/>
    </row>
    <row r="307" spans="1:41" x14ac:dyDescent="0.25">
      <c r="A307">
        <v>723</v>
      </c>
      <c r="B307" s="54" t="s">
        <v>508</v>
      </c>
      <c r="C307" s="54">
        <v>2022</v>
      </c>
      <c r="D307" s="27">
        <v>5952.88</v>
      </c>
      <c r="E307" s="43">
        <v>631.5</v>
      </c>
      <c r="F307" s="35">
        <v>310.10000000000002</v>
      </c>
      <c r="G307" s="41">
        <v>1304</v>
      </c>
      <c r="H307" s="36">
        <v>100.92</v>
      </c>
      <c r="I307" s="39">
        <v>125.42</v>
      </c>
      <c r="J307" s="45">
        <v>153.44999999999999</v>
      </c>
      <c r="K307" s="36">
        <v>108.14</v>
      </c>
      <c r="L307" s="36">
        <v>52.97</v>
      </c>
      <c r="M307" s="46">
        <v>110.91</v>
      </c>
      <c r="N307" s="36">
        <v>81.569999999999993</v>
      </c>
      <c r="O307" s="47">
        <v>46.38</v>
      </c>
      <c r="P307" s="33">
        <v>617</v>
      </c>
      <c r="Q307" s="47">
        <v>24.23</v>
      </c>
      <c r="R307" s="33">
        <v>86.14</v>
      </c>
      <c r="S307" s="47">
        <v>47.63</v>
      </c>
      <c r="T307" s="33">
        <v>8.93</v>
      </c>
      <c r="U307" s="33">
        <v>117.95</v>
      </c>
      <c r="V307" s="33">
        <v>39.21</v>
      </c>
      <c r="W307" s="33">
        <v>12.22</v>
      </c>
      <c r="X307" s="56">
        <v>22.63</v>
      </c>
      <c r="Y307" s="38">
        <v>22.63</v>
      </c>
      <c r="Z307" s="36">
        <v>9.4499999999999993</v>
      </c>
      <c r="AA307" s="41">
        <v>34.4</v>
      </c>
      <c r="AB307" s="45">
        <v>72.7</v>
      </c>
      <c r="AC307" s="39">
        <v>454.1</v>
      </c>
      <c r="AD307" s="36">
        <v>172.35</v>
      </c>
      <c r="AE307" s="36">
        <v>13.08</v>
      </c>
      <c r="AF307" s="41">
        <v>23.64</v>
      </c>
      <c r="AG307" s="39">
        <v>164.45</v>
      </c>
      <c r="AI307" s="60" t="s">
        <v>508</v>
      </c>
      <c r="AJ307" s="58">
        <f t="shared" si="12"/>
        <v>247.99</v>
      </c>
      <c r="AK307" s="57">
        <f t="shared" si="13"/>
        <v>340.51000000000005</v>
      </c>
      <c r="AL307" s="47">
        <f t="shared" si="14"/>
        <v>123.27000000000001</v>
      </c>
      <c r="AM307" s="65"/>
      <c r="AN307" s="65"/>
      <c r="AO307" s="65"/>
    </row>
    <row r="308" spans="1:41" x14ac:dyDescent="0.25">
      <c r="A308">
        <v>722</v>
      </c>
      <c r="B308" s="54" t="s">
        <v>509</v>
      </c>
      <c r="C308" s="54">
        <v>2022</v>
      </c>
      <c r="D308" s="27">
        <v>6029.53</v>
      </c>
      <c r="E308" s="43">
        <v>634</v>
      </c>
      <c r="F308" s="35">
        <v>329.2</v>
      </c>
      <c r="G308" s="41">
        <v>1325.5</v>
      </c>
      <c r="H308" s="36">
        <v>101.36</v>
      </c>
      <c r="I308" s="39">
        <v>125.74</v>
      </c>
      <c r="J308" s="45">
        <v>158.94999999999999</v>
      </c>
      <c r="K308" s="36">
        <v>107.5</v>
      </c>
      <c r="L308" s="36">
        <v>52.96</v>
      </c>
      <c r="M308" s="46">
        <v>111.47</v>
      </c>
      <c r="N308" s="36">
        <v>80.81</v>
      </c>
      <c r="O308" s="47">
        <v>46.4</v>
      </c>
      <c r="P308" s="33">
        <v>622</v>
      </c>
      <c r="Q308" s="47">
        <v>24.29</v>
      </c>
      <c r="R308" s="33">
        <v>86.21</v>
      </c>
      <c r="S308" s="47">
        <v>47.88</v>
      </c>
      <c r="T308" s="33">
        <v>8.9</v>
      </c>
      <c r="U308" s="33">
        <v>118.05</v>
      </c>
      <c r="V308" s="33">
        <v>39.67</v>
      </c>
      <c r="W308" s="33">
        <v>12.24</v>
      </c>
      <c r="X308" s="56">
        <v>22.73</v>
      </c>
      <c r="Y308" s="38">
        <v>22.73</v>
      </c>
      <c r="Z308" s="36">
        <v>9.48</v>
      </c>
      <c r="AA308" s="41">
        <v>35.450000000000003</v>
      </c>
      <c r="AB308" s="45">
        <v>72.5</v>
      </c>
      <c r="AC308" s="39">
        <v>469.6</v>
      </c>
      <c r="AD308" s="36">
        <v>177.9</v>
      </c>
      <c r="AE308" s="36">
        <v>13.17</v>
      </c>
      <c r="AF308" s="41">
        <v>23.52</v>
      </c>
      <c r="AG308" s="39">
        <v>166.5</v>
      </c>
      <c r="AI308" s="60" t="s">
        <v>509</v>
      </c>
      <c r="AJ308" s="58">
        <f t="shared" si="12"/>
        <v>253.94666666666669</v>
      </c>
      <c r="AK308" s="57">
        <f t="shared" si="13"/>
        <v>346.11750000000001</v>
      </c>
      <c r="AL308" s="47">
        <f t="shared" si="14"/>
        <v>124.24666666666667</v>
      </c>
      <c r="AM308" s="65"/>
      <c r="AN308" s="65"/>
      <c r="AO308" s="65"/>
    </row>
    <row r="309" spans="1:41" x14ac:dyDescent="0.25">
      <c r="A309">
        <v>721</v>
      </c>
      <c r="B309" s="54" t="s">
        <v>510</v>
      </c>
      <c r="C309" s="54">
        <v>2022</v>
      </c>
      <c r="D309" s="27">
        <v>6040.72</v>
      </c>
      <c r="E309" s="43">
        <v>625</v>
      </c>
      <c r="F309" s="35">
        <v>327.60000000000002</v>
      </c>
      <c r="G309" s="41">
        <v>1305</v>
      </c>
      <c r="H309" s="36">
        <v>100.88</v>
      </c>
      <c r="I309" s="39">
        <v>125.46</v>
      </c>
      <c r="J309" s="45">
        <v>157.15</v>
      </c>
      <c r="K309" s="36">
        <v>106.04</v>
      </c>
      <c r="L309" s="36">
        <v>52.61</v>
      </c>
      <c r="M309" s="46">
        <v>109.96</v>
      </c>
      <c r="N309" s="36">
        <v>80.930000000000007</v>
      </c>
      <c r="O309" s="47">
        <v>45.92</v>
      </c>
      <c r="P309" s="33">
        <v>613</v>
      </c>
      <c r="Q309" s="47">
        <v>24.5</v>
      </c>
      <c r="R309" s="33">
        <v>86.55</v>
      </c>
      <c r="S309" s="47">
        <v>48.09</v>
      </c>
      <c r="T309" s="33">
        <v>8.84</v>
      </c>
      <c r="U309" s="33">
        <v>116</v>
      </c>
      <c r="V309" s="33">
        <v>39.44</v>
      </c>
      <c r="W309" s="33">
        <v>12.26</v>
      </c>
      <c r="X309" s="56">
        <v>22.54</v>
      </c>
      <c r="Y309" s="38">
        <v>22.54</v>
      </c>
      <c r="Z309" s="36">
        <v>9.5299999999999994</v>
      </c>
      <c r="AA309" s="41">
        <v>34.26</v>
      </c>
      <c r="AB309" s="45">
        <v>72.84</v>
      </c>
      <c r="AC309" s="39">
        <v>459</v>
      </c>
      <c r="AD309" s="36">
        <v>180</v>
      </c>
      <c r="AE309" s="36">
        <v>12.97</v>
      </c>
      <c r="AF309" s="41">
        <v>23.3</v>
      </c>
      <c r="AG309" s="39">
        <v>162.9</v>
      </c>
      <c r="AI309" s="60" t="s">
        <v>510</v>
      </c>
      <c r="AJ309" s="58">
        <f t="shared" si="12"/>
        <v>249.12</v>
      </c>
      <c r="AK309" s="57">
        <f t="shared" si="13"/>
        <v>340.64</v>
      </c>
      <c r="AL309" s="47">
        <f t="shared" si="14"/>
        <v>122.88888888888889</v>
      </c>
      <c r="AM309" s="65"/>
      <c r="AN309" s="65"/>
      <c r="AO309" s="65"/>
    </row>
    <row r="310" spans="1:41" x14ac:dyDescent="0.25">
      <c r="A310">
        <v>720</v>
      </c>
      <c r="B310" s="54" t="s">
        <v>511</v>
      </c>
      <c r="C310" s="54">
        <v>2022</v>
      </c>
      <c r="D310" s="27">
        <v>6057.38</v>
      </c>
      <c r="E310" s="43">
        <v>636.1</v>
      </c>
      <c r="F310" s="35">
        <v>330.15</v>
      </c>
      <c r="G310" s="41">
        <v>1313</v>
      </c>
      <c r="H310" s="36">
        <v>100.24</v>
      </c>
      <c r="I310" s="39">
        <v>127.24</v>
      </c>
      <c r="J310" s="45">
        <v>158.35</v>
      </c>
      <c r="K310" s="36">
        <v>106.84</v>
      </c>
      <c r="L310" s="36">
        <v>52.12</v>
      </c>
      <c r="M310" s="46">
        <v>109.05</v>
      </c>
      <c r="N310" s="36">
        <v>81.709999999999994</v>
      </c>
      <c r="O310" s="47">
        <v>46.17</v>
      </c>
      <c r="P310" s="33">
        <v>622.5</v>
      </c>
      <c r="Q310" s="47">
        <v>23.97</v>
      </c>
      <c r="R310" s="33">
        <v>86.76</v>
      </c>
      <c r="S310" s="47">
        <v>48.68</v>
      </c>
      <c r="T310" s="33">
        <v>8.82</v>
      </c>
      <c r="U310" s="33">
        <v>114.7</v>
      </c>
      <c r="V310" s="33">
        <v>40.770000000000003</v>
      </c>
      <c r="W310" s="33">
        <v>12.14</v>
      </c>
      <c r="X310" s="56">
        <v>22.75</v>
      </c>
      <c r="Y310" s="38">
        <v>22.75</v>
      </c>
      <c r="Z310" s="36">
        <v>9.41</v>
      </c>
      <c r="AA310" s="41">
        <v>34.6</v>
      </c>
      <c r="AB310" s="45">
        <v>73.599999999999994</v>
      </c>
      <c r="AC310" s="39">
        <v>465.5</v>
      </c>
      <c r="AD310" s="36">
        <v>181.9</v>
      </c>
      <c r="AE310" s="36">
        <v>13.01</v>
      </c>
      <c r="AF310" s="41">
        <v>23.47</v>
      </c>
      <c r="AG310" s="39">
        <v>165.25</v>
      </c>
      <c r="AI310" s="60" t="s">
        <v>511</v>
      </c>
      <c r="AJ310" s="58">
        <f t="shared" si="12"/>
        <v>252.66333333333333</v>
      </c>
      <c r="AK310" s="57">
        <f t="shared" si="13"/>
        <v>342.76749999999998</v>
      </c>
      <c r="AL310" s="47">
        <f t="shared" si="14"/>
        <v>124.29666666666668</v>
      </c>
      <c r="AM310" s="65"/>
      <c r="AN310" s="65"/>
      <c r="AO310" s="65"/>
    </row>
    <row r="311" spans="1:41" x14ac:dyDescent="0.25">
      <c r="A311">
        <v>719</v>
      </c>
      <c r="B311" s="54" t="s">
        <v>512</v>
      </c>
      <c r="C311" s="54">
        <v>2022</v>
      </c>
      <c r="D311" s="27">
        <v>5910.39</v>
      </c>
      <c r="E311" s="43">
        <v>637.70000000000005</v>
      </c>
      <c r="F311" s="35">
        <v>328.5</v>
      </c>
      <c r="G311" s="41">
        <v>1307.5</v>
      </c>
      <c r="H311" s="36">
        <v>99.1</v>
      </c>
      <c r="I311" s="39">
        <v>124.8</v>
      </c>
      <c r="J311" s="45">
        <v>157.1</v>
      </c>
      <c r="K311" s="36">
        <v>105.56</v>
      </c>
      <c r="L311" s="36">
        <v>52.99</v>
      </c>
      <c r="M311" s="46">
        <v>108.02</v>
      </c>
      <c r="N311" s="36">
        <v>82.12</v>
      </c>
      <c r="O311" s="47">
        <v>45.38</v>
      </c>
      <c r="P311" s="33">
        <v>622.5</v>
      </c>
      <c r="Q311" s="47">
        <v>23.92</v>
      </c>
      <c r="R311" s="33">
        <v>86.24</v>
      </c>
      <c r="S311" s="47">
        <v>48.25</v>
      </c>
      <c r="T311" s="33">
        <v>8.66</v>
      </c>
      <c r="U311" s="33">
        <v>114.05</v>
      </c>
      <c r="V311" s="33">
        <v>39.659999999999997</v>
      </c>
      <c r="W311" s="33">
        <v>12.14</v>
      </c>
      <c r="X311" s="56">
        <v>22.5</v>
      </c>
      <c r="Y311" s="38">
        <v>22.5</v>
      </c>
      <c r="Z311" s="36">
        <v>9.41</v>
      </c>
      <c r="AA311" s="41">
        <v>34.56</v>
      </c>
      <c r="AB311" s="45">
        <v>71.459999999999994</v>
      </c>
      <c r="AC311" s="39">
        <v>462.9</v>
      </c>
      <c r="AD311" s="36">
        <v>180.9</v>
      </c>
      <c r="AE311" s="36">
        <v>12.82</v>
      </c>
      <c r="AF311" s="41">
        <v>23.5</v>
      </c>
      <c r="AG311" s="39">
        <v>165.8</v>
      </c>
      <c r="AI311" s="60" t="s">
        <v>512</v>
      </c>
      <c r="AJ311" s="58">
        <f t="shared" si="12"/>
        <v>251.16666666666666</v>
      </c>
      <c r="AK311" s="57">
        <f t="shared" si="13"/>
        <v>341.39</v>
      </c>
      <c r="AL311" s="47">
        <f t="shared" si="14"/>
        <v>123.81444444444443</v>
      </c>
      <c r="AM311" s="65"/>
      <c r="AN311" s="65"/>
      <c r="AO311" s="65"/>
    </row>
    <row r="312" spans="1:41" x14ac:dyDescent="0.25">
      <c r="A312">
        <v>718</v>
      </c>
      <c r="B312" s="54" t="s">
        <v>513</v>
      </c>
      <c r="C312" s="54">
        <v>2022</v>
      </c>
      <c r="D312" s="27">
        <v>5921.15</v>
      </c>
      <c r="E312" s="43">
        <v>625.20000000000005</v>
      </c>
      <c r="F312" s="35">
        <v>326.35000000000002</v>
      </c>
      <c r="G312" s="41">
        <v>1274.5</v>
      </c>
      <c r="H312" s="36">
        <v>96.59</v>
      </c>
      <c r="I312" s="39">
        <v>121.88</v>
      </c>
      <c r="J312" s="45">
        <v>155.35</v>
      </c>
      <c r="K312" s="36">
        <v>102.24</v>
      </c>
      <c r="L312" s="36">
        <v>52.2</v>
      </c>
      <c r="M312" s="46">
        <v>107.85</v>
      </c>
      <c r="N312" s="36">
        <v>81.569999999999993</v>
      </c>
      <c r="O312" s="47">
        <v>44.06</v>
      </c>
      <c r="P312" s="33">
        <v>610.5</v>
      </c>
      <c r="Q312" s="47">
        <v>23.72</v>
      </c>
      <c r="R312" s="33">
        <v>84.34</v>
      </c>
      <c r="S312" s="47">
        <v>47.98</v>
      </c>
      <c r="T312" s="33">
        <v>8.5399999999999991</v>
      </c>
      <c r="U312" s="33">
        <v>110.8</v>
      </c>
      <c r="V312" s="33">
        <v>38.82</v>
      </c>
      <c r="W312" s="33">
        <v>11.94</v>
      </c>
      <c r="X312" s="56">
        <v>22.22</v>
      </c>
      <c r="Y312" s="38">
        <v>22.22</v>
      </c>
      <c r="Z312" s="36">
        <v>9.32</v>
      </c>
      <c r="AA312" s="41">
        <v>33.53</v>
      </c>
      <c r="AB312" s="45">
        <v>70</v>
      </c>
      <c r="AC312" s="39">
        <v>448</v>
      </c>
      <c r="AD312" s="36">
        <v>177.75</v>
      </c>
      <c r="AE312" s="36">
        <v>12.47</v>
      </c>
      <c r="AF312" s="41">
        <v>22.83</v>
      </c>
      <c r="AG312" s="39">
        <v>161.44999999999999</v>
      </c>
      <c r="AI312" s="60" t="s">
        <v>513</v>
      </c>
      <c r="AJ312" s="58">
        <f t="shared" si="12"/>
        <v>243.77666666666664</v>
      </c>
      <c r="AK312" s="57">
        <f t="shared" si="13"/>
        <v>332.71499999999997</v>
      </c>
      <c r="AL312" s="47">
        <f t="shared" si="14"/>
        <v>121.82000000000001</v>
      </c>
      <c r="AM312" s="65"/>
      <c r="AN312" s="65"/>
      <c r="AO312" s="65"/>
    </row>
    <row r="313" spans="1:41" x14ac:dyDescent="0.25">
      <c r="A313">
        <v>717</v>
      </c>
      <c r="B313" s="54" t="s">
        <v>514</v>
      </c>
      <c r="C313" s="54">
        <v>2022</v>
      </c>
      <c r="D313" s="27">
        <v>5704.87</v>
      </c>
      <c r="E313" s="43">
        <v>617.5</v>
      </c>
      <c r="F313" s="35">
        <v>320.35000000000002</v>
      </c>
      <c r="G313" s="41">
        <v>1254.5</v>
      </c>
      <c r="H313" s="36">
        <v>96.9</v>
      </c>
      <c r="I313" s="39">
        <v>123.2</v>
      </c>
      <c r="J313" s="45">
        <v>150.55000000000001</v>
      </c>
      <c r="K313" s="36">
        <v>102.04</v>
      </c>
      <c r="L313" s="36">
        <v>51.3</v>
      </c>
      <c r="M313" s="46">
        <v>107.31</v>
      </c>
      <c r="N313" s="36">
        <v>81.23</v>
      </c>
      <c r="O313" s="47">
        <v>43.44</v>
      </c>
      <c r="P313" s="33">
        <v>600</v>
      </c>
      <c r="Q313" s="47">
        <v>23.26</v>
      </c>
      <c r="R313" s="33">
        <v>83.92</v>
      </c>
      <c r="S313" s="47">
        <v>47.69</v>
      </c>
      <c r="T313" s="33">
        <v>8.43</v>
      </c>
      <c r="U313" s="33">
        <v>113.25</v>
      </c>
      <c r="V313" s="33">
        <v>38.49</v>
      </c>
      <c r="W313" s="33">
        <v>11.75</v>
      </c>
      <c r="X313" s="56">
        <v>22.06</v>
      </c>
      <c r="Y313" s="38">
        <v>22.06</v>
      </c>
      <c r="Z313" s="36">
        <v>9.27</v>
      </c>
      <c r="AA313" s="41">
        <v>33.42</v>
      </c>
      <c r="AB313" s="45">
        <v>69.3</v>
      </c>
      <c r="AC313" s="39">
        <v>443.2</v>
      </c>
      <c r="AD313" s="36">
        <v>174.55</v>
      </c>
      <c r="AE313" s="36">
        <v>12.49</v>
      </c>
      <c r="AF313" s="41">
        <v>22.82</v>
      </c>
      <c r="AG313" s="39">
        <v>161.80000000000001</v>
      </c>
      <c r="AI313" s="60" t="s">
        <v>514</v>
      </c>
      <c r="AJ313" s="58">
        <f t="shared" si="12"/>
        <v>242.73333333333335</v>
      </c>
      <c r="AK313" s="57">
        <f t="shared" si="13"/>
        <v>327.685</v>
      </c>
      <c r="AL313" s="47">
        <f t="shared" si="14"/>
        <v>120.12333333333335</v>
      </c>
      <c r="AM313" s="65"/>
      <c r="AN313" s="65"/>
      <c r="AO313" s="65"/>
    </row>
    <row r="314" spans="1:41" x14ac:dyDescent="0.25">
      <c r="A314">
        <v>716</v>
      </c>
      <c r="B314" s="55">
        <v>44905</v>
      </c>
      <c r="C314" s="54">
        <v>2022</v>
      </c>
      <c r="D314" s="27">
        <v>5788.66</v>
      </c>
      <c r="E314" s="43">
        <v>621.9</v>
      </c>
      <c r="F314" s="35">
        <v>328.6</v>
      </c>
      <c r="G314" s="41">
        <v>1284</v>
      </c>
      <c r="H314" s="36">
        <v>93.25</v>
      </c>
      <c r="I314" s="39">
        <v>119.12</v>
      </c>
      <c r="J314" s="45">
        <v>149.94999999999999</v>
      </c>
      <c r="K314" s="36">
        <v>97.32</v>
      </c>
      <c r="L314" s="36">
        <v>49.76</v>
      </c>
      <c r="M314" s="46">
        <v>106.45</v>
      </c>
      <c r="N314" s="36">
        <v>81.39</v>
      </c>
      <c r="O314" s="47">
        <v>42.35</v>
      </c>
      <c r="P314" s="33">
        <v>608.5</v>
      </c>
      <c r="Q314" s="47">
        <v>22.65</v>
      </c>
      <c r="R314" s="33">
        <v>83</v>
      </c>
      <c r="S314" s="47">
        <v>47.77</v>
      </c>
      <c r="T314" s="33">
        <v>8.26</v>
      </c>
      <c r="U314" s="33">
        <v>110.75</v>
      </c>
      <c r="V314" s="33">
        <v>38.229999999999997</v>
      </c>
      <c r="W314" s="33">
        <v>11.54</v>
      </c>
      <c r="X314" s="56">
        <v>21.23</v>
      </c>
      <c r="Y314" s="38">
        <v>21.23</v>
      </c>
      <c r="Z314" s="36">
        <v>9.26</v>
      </c>
      <c r="AA314" s="41">
        <v>33.520000000000003</v>
      </c>
      <c r="AB314" s="45">
        <v>68.02</v>
      </c>
      <c r="AC314" s="39">
        <v>445.45</v>
      </c>
      <c r="AD314" s="36">
        <v>179.1</v>
      </c>
      <c r="AE314" s="36">
        <v>12.19</v>
      </c>
      <c r="AF314" s="41">
        <v>22.31</v>
      </c>
      <c r="AG314" s="39">
        <v>159.69999999999999</v>
      </c>
      <c r="AI314" s="61">
        <v>44905</v>
      </c>
      <c r="AJ314" s="58">
        <f t="shared" si="12"/>
        <v>241.42333333333332</v>
      </c>
      <c r="AK314" s="57">
        <f t="shared" si="13"/>
        <v>334.95749999999998</v>
      </c>
      <c r="AL314" s="47">
        <f t="shared" si="14"/>
        <v>120.03555555555555</v>
      </c>
      <c r="AM314" s="65"/>
      <c r="AN314" s="65"/>
      <c r="AO314" s="65"/>
    </row>
    <row r="315" spans="1:41" x14ac:dyDescent="0.25">
      <c r="A315">
        <v>715</v>
      </c>
      <c r="B315" s="55">
        <v>44875</v>
      </c>
      <c r="C315" s="54">
        <v>2022</v>
      </c>
      <c r="D315" s="27">
        <v>5770.48</v>
      </c>
      <c r="E315" s="43">
        <v>610.5</v>
      </c>
      <c r="F315" s="35">
        <v>327.5</v>
      </c>
      <c r="G315" s="41">
        <v>1261</v>
      </c>
      <c r="H315" s="36">
        <v>93.93</v>
      </c>
      <c r="I315" s="39">
        <v>118.62</v>
      </c>
      <c r="J315" s="45">
        <v>150.35</v>
      </c>
      <c r="K315" s="36">
        <v>98.82</v>
      </c>
      <c r="L315" s="36">
        <v>50.44</v>
      </c>
      <c r="M315" s="46">
        <v>106.91</v>
      </c>
      <c r="N315" s="36">
        <v>81.81</v>
      </c>
      <c r="O315" s="47">
        <v>42.77</v>
      </c>
      <c r="P315" s="33">
        <v>596.5</v>
      </c>
      <c r="Q315" s="47">
        <v>23.01</v>
      </c>
      <c r="R315" s="33">
        <v>84.02</v>
      </c>
      <c r="S315" s="47">
        <v>47.79</v>
      </c>
      <c r="T315" s="33">
        <v>8.33</v>
      </c>
      <c r="U315" s="33">
        <v>112.85</v>
      </c>
      <c r="V315" s="33">
        <v>38.51</v>
      </c>
      <c r="W315" s="33">
        <v>11.57</v>
      </c>
      <c r="X315" s="56">
        <v>21.37</v>
      </c>
      <c r="Y315" s="38">
        <v>21.37</v>
      </c>
      <c r="Z315" s="36">
        <v>9.3000000000000007</v>
      </c>
      <c r="AA315" s="41">
        <v>33.840000000000003</v>
      </c>
      <c r="AB315" s="45">
        <v>68.88</v>
      </c>
      <c r="AC315" s="39">
        <v>445.25</v>
      </c>
      <c r="AD315" s="36">
        <v>177.9</v>
      </c>
      <c r="AE315" s="36">
        <v>12.29</v>
      </c>
      <c r="AF315" s="41">
        <v>22.58</v>
      </c>
      <c r="AG315" s="39">
        <v>160.55000000000001</v>
      </c>
      <c r="AI315" s="61">
        <v>44875</v>
      </c>
      <c r="AJ315" s="58">
        <f t="shared" si="12"/>
        <v>241.47333333333336</v>
      </c>
      <c r="AK315" s="57">
        <f t="shared" si="13"/>
        <v>329.35499999999996</v>
      </c>
      <c r="AL315" s="47">
        <f t="shared" si="14"/>
        <v>119.06444444444443</v>
      </c>
      <c r="AM315" s="65"/>
      <c r="AN315" s="65"/>
      <c r="AO315" s="65"/>
    </row>
    <row r="316" spans="1:41" x14ac:dyDescent="0.25">
      <c r="A316">
        <v>714</v>
      </c>
      <c r="B316" s="55">
        <v>44844</v>
      </c>
      <c r="C316" s="54">
        <v>2022</v>
      </c>
      <c r="D316" s="27">
        <v>5796.31</v>
      </c>
      <c r="E316" s="43">
        <v>610.5</v>
      </c>
      <c r="F316" s="35">
        <v>324.75</v>
      </c>
      <c r="G316" s="41">
        <v>1248.5</v>
      </c>
      <c r="H316" s="36">
        <v>93.01</v>
      </c>
      <c r="I316" s="39">
        <v>118.84</v>
      </c>
      <c r="J316" s="45">
        <v>149.80000000000001</v>
      </c>
      <c r="K316" s="36">
        <v>99.13</v>
      </c>
      <c r="L316" s="36">
        <v>51.5</v>
      </c>
      <c r="M316" s="46">
        <v>107.38</v>
      </c>
      <c r="N316" s="36">
        <v>80.08</v>
      </c>
      <c r="O316" s="47">
        <v>43.79</v>
      </c>
      <c r="P316" s="33">
        <v>595.5</v>
      </c>
      <c r="Q316" s="47">
        <v>23.18</v>
      </c>
      <c r="R316" s="33">
        <v>83.04</v>
      </c>
      <c r="S316" s="47">
        <v>47.48</v>
      </c>
      <c r="T316" s="33">
        <v>8.44</v>
      </c>
      <c r="U316" s="33">
        <v>113.6</v>
      </c>
      <c r="V316" s="33">
        <v>38.29</v>
      </c>
      <c r="W316" s="33">
        <v>11.72</v>
      </c>
      <c r="X316" s="56">
        <v>21.56</v>
      </c>
      <c r="Y316" s="38">
        <v>21.56</v>
      </c>
      <c r="Z316" s="36">
        <v>9.2799999999999994</v>
      </c>
      <c r="AA316" s="41">
        <v>33.83</v>
      </c>
      <c r="AB316" s="45">
        <v>68.959999999999994</v>
      </c>
      <c r="AC316" s="39">
        <v>443.55</v>
      </c>
      <c r="AD316" s="36">
        <v>176.65</v>
      </c>
      <c r="AE316" s="36">
        <v>12.18</v>
      </c>
      <c r="AF316" s="41">
        <v>22.34</v>
      </c>
      <c r="AG316" s="39">
        <v>163</v>
      </c>
      <c r="AI316" s="61">
        <v>44844</v>
      </c>
      <c r="AJ316" s="58">
        <f t="shared" si="12"/>
        <v>241.79666666666665</v>
      </c>
      <c r="AK316" s="57">
        <f t="shared" si="13"/>
        <v>326.16749999999996</v>
      </c>
      <c r="AL316" s="47">
        <f t="shared" si="14"/>
        <v>119.18333333333334</v>
      </c>
      <c r="AM316" s="65"/>
      <c r="AN316" s="65"/>
      <c r="AO316" s="65"/>
    </row>
    <row r="317" spans="1:41" x14ac:dyDescent="0.25">
      <c r="A317">
        <v>713</v>
      </c>
      <c r="B317" s="55">
        <v>44752</v>
      </c>
      <c r="C317" s="54">
        <v>2022</v>
      </c>
      <c r="D317" s="27">
        <v>5855.66</v>
      </c>
      <c r="E317" s="43">
        <v>618.20000000000005</v>
      </c>
      <c r="F317" s="35">
        <v>328.15</v>
      </c>
      <c r="G317" s="41">
        <v>1265</v>
      </c>
      <c r="H317" s="36">
        <v>92.33</v>
      </c>
      <c r="I317" s="39">
        <v>118.72</v>
      </c>
      <c r="J317" s="45">
        <v>149.4</v>
      </c>
      <c r="K317" s="36">
        <v>99.59</v>
      </c>
      <c r="L317" s="36">
        <v>52.6</v>
      </c>
      <c r="M317" s="46">
        <v>106.91</v>
      </c>
      <c r="N317" s="36">
        <v>80.16</v>
      </c>
      <c r="O317" s="47">
        <v>43.62</v>
      </c>
      <c r="P317" s="33">
        <v>603</v>
      </c>
      <c r="Q317" s="47">
        <v>23.12</v>
      </c>
      <c r="R317" s="33">
        <v>81.180000000000007</v>
      </c>
      <c r="S317" s="47">
        <v>47.38</v>
      </c>
      <c r="T317" s="33">
        <v>8.4700000000000006</v>
      </c>
      <c r="U317" s="33">
        <v>112.35</v>
      </c>
      <c r="V317" s="33">
        <v>37.549999999999997</v>
      </c>
      <c r="W317" s="33">
        <v>11.95</v>
      </c>
      <c r="X317" s="56">
        <v>21.31</v>
      </c>
      <c r="Y317" s="38">
        <v>21.31</v>
      </c>
      <c r="Z317" s="36">
        <v>9.2100000000000009</v>
      </c>
      <c r="AA317" s="41">
        <v>34.450000000000003</v>
      </c>
      <c r="AB317" s="45">
        <v>68.5</v>
      </c>
      <c r="AC317" s="39">
        <v>449.5</v>
      </c>
      <c r="AD317" s="36">
        <v>182.95</v>
      </c>
      <c r="AE317" s="36">
        <v>12.3</v>
      </c>
      <c r="AF317" s="41">
        <v>22.32</v>
      </c>
      <c r="AG317" s="39">
        <v>164</v>
      </c>
      <c r="AI317" s="61">
        <v>44752</v>
      </c>
      <c r="AJ317" s="58">
        <f t="shared" si="12"/>
        <v>244.07333333333335</v>
      </c>
      <c r="AK317" s="57">
        <f t="shared" si="13"/>
        <v>330.4425</v>
      </c>
      <c r="AL317" s="47">
        <f t="shared" si="14"/>
        <v>119.82666666666667</v>
      </c>
      <c r="AM317" s="65"/>
      <c r="AN317" s="65"/>
      <c r="AO317" s="65"/>
    </row>
    <row r="318" spans="1:41" x14ac:dyDescent="0.25">
      <c r="A318">
        <v>712</v>
      </c>
      <c r="B318" s="55">
        <v>44722</v>
      </c>
      <c r="C318" s="54">
        <v>2022</v>
      </c>
      <c r="D318" s="27">
        <v>5917.27</v>
      </c>
      <c r="E318" s="43">
        <v>635.1</v>
      </c>
      <c r="F318" s="35">
        <v>334.25</v>
      </c>
      <c r="G318" s="41">
        <v>1297</v>
      </c>
      <c r="H318" s="36">
        <v>93.14</v>
      </c>
      <c r="I318" s="39">
        <v>122.6</v>
      </c>
      <c r="J318" s="45">
        <v>152.25</v>
      </c>
      <c r="K318" s="36">
        <v>99.45</v>
      </c>
      <c r="L318" s="36">
        <v>51.27</v>
      </c>
      <c r="M318" s="46">
        <v>109.18</v>
      </c>
      <c r="N318" s="36">
        <v>79.33</v>
      </c>
      <c r="O318" s="47">
        <v>43.64</v>
      </c>
      <c r="P318" s="33">
        <v>622.5</v>
      </c>
      <c r="Q318" s="47">
        <v>23.16</v>
      </c>
      <c r="R318" s="33">
        <v>81.56</v>
      </c>
      <c r="S318" s="47">
        <v>47.92</v>
      </c>
      <c r="T318" s="33">
        <v>8.52</v>
      </c>
      <c r="U318" s="33">
        <v>113.35</v>
      </c>
      <c r="V318" s="33">
        <v>38.729999999999997</v>
      </c>
      <c r="W318" s="33">
        <v>11.95</v>
      </c>
      <c r="X318" s="56">
        <v>21.12</v>
      </c>
      <c r="Y318" s="38">
        <v>21.12</v>
      </c>
      <c r="Z318" s="36">
        <v>9.1199999999999992</v>
      </c>
      <c r="AA318" s="41">
        <v>36.85</v>
      </c>
      <c r="AB318" s="45">
        <v>71.5</v>
      </c>
      <c r="AC318" s="39">
        <v>456</v>
      </c>
      <c r="AD318" s="36">
        <v>184.85</v>
      </c>
      <c r="AE318" s="36">
        <v>12.52</v>
      </c>
      <c r="AF318" s="41">
        <v>22.9</v>
      </c>
      <c r="AG318" s="39">
        <v>170.95</v>
      </c>
      <c r="AI318" s="61">
        <v>44722</v>
      </c>
      <c r="AJ318" s="58">
        <f t="shared" si="12"/>
        <v>249.85</v>
      </c>
      <c r="AK318" s="57">
        <f t="shared" si="13"/>
        <v>339.1875</v>
      </c>
      <c r="AL318" s="47">
        <f t="shared" si="14"/>
        <v>122.65222222222224</v>
      </c>
      <c r="AM318" s="65"/>
      <c r="AN318" s="65"/>
      <c r="AO318" s="65"/>
    </row>
    <row r="319" spans="1:41" x14ac:dyDescent="0.25">
      <c r="A319">
        <v>711</v>
      </c>
      <c r="B319" s="55">
        <v>44691</v>
      </c>
      <c r="C319" s="54">
        <v>2022</v>
      </c>
      <c r="D319" s="27">
        <v>5953.55</v>
      </c>
      <c r="E319" s="43">
        <v>637.29999999999995</v>
      </c>
      <c r="F319" s="35">
        <v>335.6</v>
      </c>
      <c r="G319" s="41">
        <v>1296.5</v>
      </c>
      <c r="H319" s="36">
        <v>93.35</v>
      </c>
      <c r="I319" s="39">
        <v>123.26</v>
      </c>
      <c r="J319" s="45">
        <v>154.30000000000001</v>
      </c>
      <c r="K319" s="36">
        <v>99.83</v>
      </c>
      <c r="L319" s="36">
        <v>51.87</v>
      </c>
      <c r="M319" s="46">
        <v>110.73</v>
      </c>
      <c r="N319" s="36">
        <v>80.37</v>
      </c>
      <c r="O319" s="47">
        <v>44.12</v>
      </c>
      <c r="P319" s="33">
        <v>622</v>
      </c>
      <c r="Q319" s="47">
        <v>23.46</v>
      </c>
      <c r="R319" s="33">
        <v>83.7</v>
      </c>
      <c r="S319" s="47">
        <v>48.35</v>
      </c>
      <c r="T319" s="33">
        <v>8.59</v>
      </c>
      <c r="U319" s="33">
        <v>114.5</v>
      </c>
      <c r="V319" s="33">
        <v>38.869999999999997</v>
      </c>
      <c r="W319" s="33">
        <v>12.23</v>
      </c>
      <c r="X319" s="56">
        <v>21.14</v>
      </c>
      <c r="Y319" s="38">
        <v>21.14</v>
      </c>
      <c r="Z319" s="36">
        <v>9.32</v>
      </c>
      <c r="AA319" s="41">
        <v>36.799999999999997</v>
      </c>
      <c r="AB319" s="45">
        <v>70.48</v>
      </c>
      <c r="AC319" s="39">
        <v>464.6</v>
      </c>
      <c r="AD319" s="36">
        <v>187.25</v>
      </c>
      <c r="AE319" s="36">
        <v>12.6</v>
      </c>
      <c r="AF319" s="41">
        <v>22.81</v>
      </c>
      <c r="AG319" s="39">
        <v>172.9</v>
      </c>
      <c r="AI319" s="61">
        <v>44691</v>
      </c>
      <c r="AJ319" s="58">
        <f t="shared" si="12"/>
        <v>253.58666666666667</v>
      </c>
      <c r="AK319" s="57">
        <f t="shared" si="13"/>
        <v>339.02749999999997</v>
      </c>
      <c r="AL319" s="47">
        <f t="shared" si="14"/>
        <v>123.32000000000001</v>
      </c>
      <c r="AM319" s="65"/>
      <c r="AN319" s="65"/>
      <c r="AO319" s="65"/>
    </row>
    <row r="320" spans="1:41" x14ac:dyDescent="0.25">
      <c r="A320">
        <v>710</v>
      </c>
      <c r="B320" s="55">
        <v>44661</v>
      </c>
      <c r="C320" s="54">
        <v>2022</v>
      </c>
      <c r="D320" s="27">
        <v>5852.92</v>
      </c>
      <c r="E320" s="43">
        <v>646.79999999999995</v>
      </c>
      <c r="F320" s="35">
        <v>338.2</v>
      </c>
      <c r="G320" s="41">
        <v>1303</v>
      </c>
      <c r="H320" s="36">
        <v>94.7</v>
      </c>
      <c r="I320" s="39">
        <v>123.98</v>
      </c>
      <c r="J320" s="45">
        <v>152.15</v>
      </c>
      <c r="K320" s="36">
        <v>99.15</v>
      </c>
      <c r="L320" s="36">
        <v>51.31</v>
      </c>
      <c r="M320" s="46">
        <v>111.67</v>
      </c>
      <c r="N320" s="36">
        <v>80.010000000000005</v>
      </c>
      <c r="O320" s="47">
        <v>45.48</v>
      </c>
      <c r="P320" s="33">
        <v>631.5</v>
      </c>
      <c r="Q320" s="47">
        <v>23.82</v>
      </c>
      <c r="R320" s="33">
        <v>85.26</v>
      </c>
      <c r="S320" s="47">
        <v>49.17</v>
      </c>
      <c r="T320" s="33">
        <v>8.82</v>
      </c>
      <c r="U320" s="33">
        <v>114.4</v>
      </c>
      <c r="V320" s="33">
        <v>39.92</v>
      </c>
      <c r="W320" s="33">
        <v>12.32</v>
      </c>
      <c r="X320" s="56">
        <v>21.59</v>
      </c>
      <c r="Y320" s="38">
        <v>21.59</v>
      </c>
      <c r="Z320" s="36">
        <v>9.49</v>
      </c>
      <c r="AA320" s="41">
        <v>37.090000000000003</v>
      </c>
      <c r="AB320" s="45">
        <v>71.08</v>
      </c>
      <c r="AC320" s="39">
        <v>480.5</v>
      </c>
      <c r="AD320" s="36">
        <v>188.05</v>
      </c>
      <c r="AE320" s="36">
        <v>12.92</v>
      </c>
      <c r="AF320" s="41">
        <v>24.04</v>
      </c>
      <c r="AG320" s="39">
        <v>174.1</v>
      </c>
      <c r="AI320" s="61">
        <v>44661</v>
      </c>
      <c r="AJ320" s="58">
        <f t="shared" si="12"/>
        <v>259.5266666666667</v>
      </c>
      <c r="AK320" s="57">
        <f t="shared" si="13"/>
        <v>341.03249999999997</v>
      </c>
      <c r="AL320" s="47">
        <f t="shared" si="14"/>
        <v>124.64</v>
      </c>
      <c r="AM320" s="65"/>
      <c r="AN320" s="65"/>
      <c r="AO320" s="65"/>
    </row>
    <row r="321" spans="1:41" x14ac:dyDescent="0.25">
      <c r="A321">
        <v>709</v>
      </c>
      <c r="B321" s="55">
        <v>44630</v>
      </c>
      <c r="C321" s="54">
        <v>2022</v>
      </c>
      <c r="D321" s="27">
        <v>5654.44</v>
      </c>
      <c r="E321" s="43">
        <v>608</v>
      </c>
      <c r="F321" s="35">
        <v>326.7</v>
      </c>
      <c r="G321" s="41">
        <v>1228</v>
      </c>
      <c r="H321" s="36">
        <v>89.21</v>
      </c>
      <c r="I321" s="39">
        <v>116.62</v>
      </c>
      <c r="J321" s="45">
        <v>142.25</v>
      </c>
      <c r="K321" s="36">
        <v>94.19</v>
      </c>
      <c r="L321" s="36">
        <v>49.76</v>
      </c>
      <c r="M321" s="46">
        <v>107.09</v>
      </c>
      <c r="N321" s="36">
        <v>79.8</v>
      </c>
      <c r="O321" s="47">
        <v>43.88</v>
      </c>
      <c r="P321" s="33">
        <v>592.5</v>
      </c>
      <c r="Q321" s="47">
        <v>22.23</v>
      </c>
      <c r="R321" s="33">
        <v>83.58</v>
      </c>
      <c r="S321" s="47">
        <v>47.71</v>
      </c>
      <c r="T321" s="33">
        <v>8.4600000000000009</v>
      </c>
      <c r="U321" s="33">
        <v>114.1</v>
      </c>
      <c r="V321" s="33">
        <v>38.14</v>
      </c>
      <c r="W321" s="33">
        <v>12.11</v>
      </c>
      <c r="X321" s="56">
        <v>20.76</v>
      </c>
      <c r="Y321" s="38">
        <v>20.76</v>
      </c>
      <c r="Z321" s="36">
        <v>9.42</v>
      </c>
      <c r="AA321" s="41">
        <v>35.6</v>
      </c>
      <c r="AB321" s="45">
        <v>67.84</v>
      </c>
      <c r="AC321" s="39">
        <v>454.8</v>
      </c>
      <c r="AD321" s="36">
        <v>183.3</v>
      </c>
      <c r="AE321" s="36">
        <v>12.51</v>
      </c>
      <c r="AF321" s="41">
        <v>23.32</v>
      </c>
      <c r="AG321" s="39">
        <v>164.85</v>
      </c>
      <c r="AI321" s="61">
        <v>44630</v>
      </c>
      <c r="AJ321" s="58">
        <f t="shared" si="12"/>
        <v>245.42333333333337</v>
      </c>
      <c r="AK321" s="57">
        <f t="shared" si="13"/>
        <v>321.72999999999996</v>
      </c>
      <c r="AL321" s="47">
        <f t="shared" si="14"/>
        <v>117.75111111111111</v>
      </c>
      <c r="AM321" s="65"/>
      <c r="AN321" s="65"/>
      <c r="AO321" s="65"/>
    </row>
    <row r="322" spans="1:41" x14ac:dyDescent="0.25">
      <c r="A322">
        <v>708</v>
      </c>
      <c r="B322" s="54" t="s">
        <v>515</v>
      </c>
      <c r="C322" s="54">
        <v>2022</v>
      </c>
      <c r="D322" s="27">
        <v>5688.34</v>
      </c>
      <c r="E322" s="43">
        <v>610.4</v>
      </c>
      <c r="F322" s="35">
        <v>330.25</v>
      </c>
      <c r="G322" s="41">
        <v>1217</v>
      </c>
      <c r="H322" s="36">
        <v>88.89</v>
      </c>
      <c r="I322" s="39">
        <v>116.94</v>
      </c>
      <c r="J322" s="45">
        <v>140.35</v>
      </c>
      <c r="K322" s="36">
        <v>94.01</v>
      </c>
      <c r="L322" s="36">
        <v>48.28</v>
      </c>
      <c r="M322" s="46">
        <v>106.87</v>
      </c>
      <c r="N322" s="36">
        <v>78.400000000000006</v>
      </c>
      <c r="O322" s="47">
        <v>43.61</v>
      </c>
      <c r="P322" s="33">
        <v>595.5</v>
      </c>
      <c r="Q322" s="47">
        <v>22.48</v>
      </c>
      <c r="R322" s="33">
        <v>83.17</v>
      </c>
      <c r="S322" s="47">
        <v>48.57</v>
      </c>
      <c r="T322" s="33">
        <v>8.36</v>
      </c>
      <c r="U322" s="33">
        <v>113</v>
      </c>
      <c r="V322" s="33">
        <v>37.049999999999997</v>
      </c>
      <c r="W322" s="33">
        <v>11.84</v>
      </c>
      <c r="X322" s="56">
        <v>20.420000000000002</v>
      </c>
      <c r="Y322" s="38">
        <v>20.420000000000002</v>
      </c>
      <c r="Z322" s="36">
        <v>9.25</v>
      </c>
      <c r="AA322" s="41">
        <v>35.74</v>
      </c>
      <c r="AB322" s="45">
        <v>66.66</v>
      </c>
      <c r="AC322" s="39">
        <v>458.55</v>
      </c>
      <c r="AD322" s="36">
        <v>188.85</v>
      </c>
      <c r="AE322" s="36">
        <v>12.28</v>
      </c>
      <c r="AF322" s="41">
        <v>23.16</v>
      </c>
      <c r="AG322" s="39">
        <v>165.5</v>
      </c>
      <c r="AI322" s="60" t="s">
        <v>515</v>
      </c>
      <c r="AJ322" s="58">
        <f t="shared" si="12"/>
        <v>246.99666666666667</v>
      </c>
      <c r="AK322" s="57">
        <f t="shared" si="13"/>
        <v>318.97500000000002</v>
      </c>
      <c r="AL322" s="47">
        <f t="shared" si="14"/>
        <v>117.70666666666668</v>
      </c>
      <c r="AM322" s="65"/>
      <c r="AN322" s="65"/>
      <c r="AO322" s="65"/>
    </row>
    <row r="323" spans="1:41" x14ac:dyDescent="0.25">
      <c r="A323">
        <v>707</v>
      </c>
      <c r="B323" s="54" t="s">
        <v>516</v>
      </c>
      <c r="C323" s="54">
        <v>2022</v>
      </c>
      <c r="D323" s="27">
        <v>5628.42</v>
      </c>
      <c r="E323" s="43">
        <v>608</v>
      </c>
      <c r="F323" s="35">
        <v>323.35000000000002</v>
      </c>
      <c r="G323" s="41">
        <v>1207.5</v>
      </c>
      <c r="H323" s="36">
        <v>88.09</v>
      </c>
      <c r="I323" s="39">
        <v>114.16</v>
      </c>
      <c r="J323" s="45">
        <v>141</v>
      </c>
      <c r="K323" s="36">
        <v>93.01</v>
      </c>
      <c r="L323" s="36">
        <v>47.31</v>
      </c>
      <c r="M323" s="46">
        <v>105.18</v>
      </c>
      <c r="N323" s="36">
        <v>77.84</v>
      </c>
      <c r="O323" s="47">
        <v>42.54</v>
      </c>
      <c r="P323" s="33">
        <v>589.5</v>
      </c>
      <c r="Q323" s="47">
        <v>22.35</v>
      </c>
      <c r="R323" s="33">
        <v>82.61</v>
      </c>
      <c r="S323" s="47">
        <v>48.18</v>
      </c>
      <c r="T323" s="33">
        <v>8.19</v>
      </c>
      <c r="U323" s="33">
        <v>113.55</v>
      </c>
      <c r="V323" s="33">
        <v>35.6</v>
      </c>
      <c r="W323" s="33">
        <v>11.87</v>
      </c>
      <c r="X323" s="56">
        <v>20.13</v>
      </c>
      <c r="Y323" s="38">
        <v>20.13</v>
      </c>
      <c r="Z323" s="36">
        <v>9.3000000000000007</v>
      </c>
      <c r="AA323" s="41">
        <v>34.24</v>
      </c>
      <c r="AB323" s="45">
        <v>64.959999999999994</v>
      </c>
      <c r="AC323" s="39">
        <v>455.05</v>
      </c>
      <c r="AD323" s="36">
        <v>184.35</v>
      </c>
      <c r="AE323" s="36">
        <v>12.22</v>
      </c>
      <c r="AF323" s="41">
        <v>22.45</v>
      </c>
      <c r="AG323" s="39">
        <v>159.65</v>
      </c>
      <c r="AI323" s="60" t="s">
        <v>516</v>
      </c>
      <c r="AJ323" s="58">
        <f t="shared" si="12"/>
        <v>242.95333333333335</v>
      </c>
      <c r="AK323" s="57">
        <f t="shared" si="13"/>
        <v>316.04750000000001</v>
      </c>
      <c r="AL323" s="47">
        <f t="shared" si="14"/>
        <v>116.92666666666666</v>
      </c>
      <c r="AM323" s="65"/>
      <c r="AN323" s="65"/>
      <c r="AO323" s="65"/>
    </row>
    <row r="324" spans="1:41" x14ac:dyDescent="0.25">
      <c r="A324">
        <v>706</v>
      </c>
      <c r="B324" s="54" t="s">
        <v>517</v>
      </c>
      <c r="C324" s="54">
        <v>2022</v>
      </c>
      <c r="D324" s="27">
        <v>5651.49</v>
      </c>
      <c r="E324" s="43">
        <v>613.20000000000005</v>
      </c>
      <c r="F324" s="35">
        <v>325.14999999999998</v>
      </c>
      <c r="G324" s="41">
        <v>1212.5</v>
      </c>
      <c r="H324" s="36">
        <v>89.29</v>
      </c>
      <c r="I324" s="39">
        <v>115.86</v>
      </c>
      <c r="J324" s="45">
        <v>142.69999999999999</v>
      </c>
      <c r="K324" s="36">
        <v>92.51</v>
      </c>
      <c r="L324" s="36">
        <v>47.16</v>
      </c>
      <c r="M324" s="46">
        <v>107.65</v>
      </c>
      <c r="N324" s="36">
        <v>78.709999999999994</v>
      </c>
      <c r="O324" s="47">
        <v>43.35</v>
      </c>
      <c r="P324" s="33">
        <v>592</v>
      </c>
      <c r="Q324" s="47">
        <v>22.88</v>
      </c>
      <c r="R324" s="33">
        <v>84.23</v>
      </c>
      <c r="S324" s="47">
        <v>48.47</v>
      </c>
      <c r="T324" s="33">
        <v>8.44</v>
      </c>
      <c r="U324" s="33">
        <v>110.5</v>
      </c>
      <c r="V324" s="33">
        <v>37.19</v>
      </c>
      <c r="W324" s="33">
        <v>12.06</v>
      </c>
      <c r="X324" s="56">
        <v>21</v>
      </c>
      <c r="Y324" s="38">
        <v>21</v>
      </c>
      <c r="Z324" s="36">
        <v>9.5</v>
      </c>
      <c r="AA324" s="41">
        <v>35.1</v>
      </c>
      <c r="AB324" s="45">
        <v>66.819999999999993</v>
      </c>
      <c r="AC324" s="39">
        <v>462.7</v>
      </c>
      <c r="AD324" s="36">
        <v>184.35</v>
      </c>
      <c r="AE324" s="36">
        <v>12.82</v>
      </c>
      <c r="AF324" s="41">
        <v>23.4</v>
      </c>
      <c r="AG324" s="39">
        <v>162</v>
      </c>
      <c r="AI324" s="60" t="s">
        <v>517</v>
      </c>
      <c r="AJ324" s="58">
        <f t="shared" ref="AJ324:AJ387" si="15">AVERAGE(I324,AC324,AG324)</f>
        <v>246.85333333333332</v>
      </c>
      <c r="AK324" s="57">
        <f t="shared" ref="AK324:AK387" si="16">AVERAGE(G324,AA324,AF324,)</f>
        <v>317.75</v>
      </c>
      <c r="AL324" s="47">
        <f t="shared" ref="AL324:AL387" si="17">AVERAGE(AB324,X324,S324,Q324,O324,M324,J324,E324,)</f>
        <v>118.45222222222222</v>
      </c>
      <c r="AM324" s="65"/>
      <c r="AN324" s="65"/>
      <c r="AO324" s="65"/>
    </row>
    <row r="325" spans="1:41" x14ac:dyDescent="0.25">
      <c r="A325">
        <v>705</v>
      </c>
      <c r="B325" s="54" t="s">
        <v>518</v>
      </c>
      <c r="C325" s="54">
        <v>2022</v>
      </c>
      <c r="D325" s="27">
        <v>5753.82</v>
      </c>
      <c r="E325" s="43">
        <v>604.20000000000005</v>
      </c>
      <c r="F325" s="35">
        <v>325.75</v>
      </c>
      <c r="G325" s="41">
        <v>1184.5</v>
      </c>
      <c r="H325" s="36">
        <v>89.8</v>
      </c>
      <c r="I325" s="39">
        <v>113.12</v>
      </c>
      <c r="J325" s="45">
        <v>140.65</v>
      </c>
      <c r="K325" s="36">
        <v>91.71</v>
      </c>
      <c r="L325" s="36">
        <v>47.85</v>
      </c>
      <c r="M325" s="46">
        <v>106.02</v>
      </c>
      <c r="N325" s="36">
        <v>77.45</v>
      </c>
      <c r="O325" s="47">
        <v>45.11</v>
      </c>
      <c r="P325" s="33">
        <v>586</v>
      </c>
      <c r="Q325" s="47">
        <v>23.3</v>
      </c>
      <c r="R325" s="33">
        <v>84.41</v>
      </c>
      <c r="S325" s="47">
        <v>48.44</v>
      </c>
      <c r="T325" s="33">
        <v>8.6999999999999993</v>
      </c>
      <c r="U325" s="33">
        <v>110.75</v>
      </c>
      <c r="V325" s="33">
        <v>37.19</v>
      </c>
      <c r="W325" s="33">
        <v>12</v>
      </c>
      <c r="X325" s="56">
        <v>21.95</v>
      </c>
      <c r="Y325" s="38">
        <v>21.95</v>
      </c>
      <c r="Z325" s="36">
        <v>9.51</v>
      </c>
      <c r="AA325" s="41">
        <v>34.85</v>
      </c>
      <c r="AB325" s="45">
        <v>65.66</v>
      </c>
      <c r="AC325" s="39">
        <v>458.4</v>
      </c>
      <c r="AD325" s="36">
        <v>184.4</v>
      </c>
      <c r="AE325" s="36">
        <v>12.84</v>
      </c>
      <c r="AF325" s="41">
        <v>23.54</v>
      </c>
      <c r="AG325" s="39">
        <v>155.94999999999999</v>
      </c>
      <c r="AI325" s="60" t="s">
        <v>518</v>
      </c>
      <c r="AJ325" s="58">
        <f t="shared" si="15"/>
        <v>242.49</v>
      </c>
      <c r="AK325" s="57">
        <f t="shared" si="16"/>
        <v>310.72249999999997</v>
      </c>
      <c r="AL325" s="47">
        <f t="shared" si="17"/>
        <v>117.25888888888888</v>
      </c>
      <c r="AM325" s="65"/>
      <c r="AN325" s="65"/>
      <c r="AO325" s="65"/>
    </row>
    <row r="326" spans="1:41" x14ac:dyDescent="0.25">
      <c r="A326">
        <v>704</v>
      </c>
      <c r="B326" s="54" t="s">
        <v>519</v>
      </c>
      <c r="C326" s="54">
        <v>2022</v>
      </c>
      <c r="D326" s="27">
        <v>5736</v>
      </c>
      <c r="E326" s="43">
        <v>606.79999999999995</v>
      </c>
      <c r="F326" s="35">
        <v>328.8</v>
      </c>
      <c r="G326" s="41">
        <v>1174</v>
      </c>
      <c r="H326" s="36">
        <v>91.48</v>
      </c>
      <c r="I326" s="39">
        <v>114.18</v>
      </c>
      <c r="J326" s="45">
        <v>139.9</v>
      </c>
      <c r="K326" s="36">
        <v>92.89</v>
      </c>
      <c r="L326" s="36">
        <v>47.03</v>
      </c>
      <c r="M326" s="46">
        <v>106.25</v>
      </c>
      <c r="N326" s="36">
        <v>77.44</v>
      </c>
      <c r="O326" s="47">
        <v>46.21</v>
      </c>
      <c r="P326" s="33">
        <v>587.5</v>
      </c>
      <c r="Q326" s="47">
        <v>23.52</v>
      </c>
      <c r="R326" s="33">
        <v>83.53</v>
      </c>
      <c r="S326" s="47">
        <v>48.61</v>
      </c>
      <c r="T326" s="33">
        <v>8.86</v>
      </c>
      <c r="U326" s="33">
        <v>112.2</v>
      </c>
      <c r="V326" s="33">
        <v>37.49</v>
      </c>
      <c r="W326" s="33">
        <v>12.07</v>
      </c>
      <c r="X326" s="56">
        <v>22.11</v>
      </c>
      <c r="Y326" s="38">
        <v>22.11</v>
      </c>
      <c r="Z326" s="36">
        <v>9.57</v>
      </c>
      <c r="AA326" s="41">
        <v>35.07</v>
      </c>
      <c r="AB326" s="45">
        <v>66.06</v>
      </c>
      <c r="AC326" s="39">
        <v>473.05</v>
      </c>
      <c r="AD326" s="36">
        <v>183.85</v>
      </c>
      <c r="AE326" s="36">
        <v>12.73</v>
      </c>
      <c r="AF326" s="41">
        <v>23.13</v>
      </c>
      <c r="AG326" s="39">
        <v>155.1</v>
      </c>
      <c r="AI326" s="60" t="s">
        <v>519</v>
      </c>
      <c r="AJ326" s="58">
        <f t="shared" si="15"/>
        <v>247.44333333333336</v>
      </c>
      <c r="AK326" s="57">
        <f t="shared" si="16"/>
        <v>308.05</v>
      </c>
      <c r="AL326" s="47">
        <f t="shared" si="17"/>
        <v>117.71777777777778</v>
      </c>
      <c r="AM326" s="65"/>
      <c r="AN326" s="65"/>
      <c r="AO326" s="65"/>
    </row>
    <row r="327" spans="1:41" x14ac:dyDescent="0.25">
      <c r="A327">
        <v>703</v>
      </c>
      <c r="B327" s="54" t="s">
        <v>520</v>
      </c>
      <c r="C327" s="54">
        <v>2022</v>
      </c>
      <c r="D327" s="27">
        <v>5765.65</v>
      </c>
      <c r="E327" s="43">
        <v>603.20000000000005</v>
      </c>
      <c r="F327" s="35">
        <v>325.8</v>
      </c>
      <c r="G327" s="41">
        <v>1171.5</v>
      </c>
      <c r="H327" s="36">
        <v>91.98</v>
      </c>
      <c r="I327" s="39">
        <v>114.4</v>
      </c>
      <c r="J327" s="45">
        <v>138.65</v>
      </c>
      <c r="K327" s="36">
        <v>92.55</v>
      </c>
      <c r="L327" s="36">
        <v>46.51</v>
      </c>
      <c r="M327" s="46">
        <v>107.38</v>
      </c>
      <c r="N327" s="36">
        <v>78.81</v>
      </c>
      <c r="O327" s="47">
        <v>46.91</v>
      </c>
      <c r="P327" s="33">
        <v>586.5</v>
      </c>
      <c r="Q327" s="47">
        <v>24.03</v>
      </c>
      <c r="R327" s="33">
        <v>84.26</v>
      </c>
      <c r="S327" s="47">
        <v>49.5</v>
      </c>
      <c r="T327" s="33">
        <v>8.9600000000000009</v>
      </c>
      <c r="U327" s="33">
        <v>109.65</v>
      </c>
      <c r="V327" s="33">
        <v>37.299999999999997</v>
      </c>
      <c r="W327" s="33">
        <v>12.5</v>
      </c>
      <c r="X327" s="56">
        <v>22.59</v>
      </c>
      <c r="Y327" s="38">
        <v>22.59</v>
      </c>
      <c r="Z327" s="36">
        <v>9.7100000000000009</v>
      </c>
      <c r="AA327" s="41">
        <v>35.01</v>
      </c>
      <c r="AB327" s="45">
        <v>65.94</v>
      </c>
      <c r="AC327" s="39">
        <v>477.2</v>
      </c>
      <c r="AD327" s="36">
        <v>183.4</v>
      </c>
      <c r="AE327" s="36">
        <v>12.48</v>
      </c>
      <c r="AF327" s="41">
        <v>23.07</v>
      </c>
      <c r="AG327" s="39">
        <v>154.94999999999999</v>
      </c>
      <c r="AI327" s="60" t="s">
        <v>520</v>
      </c>
      <c r="AJ327" s="58">
        <f t="shared" si="15"/>
        <v>248.85</v>
      </c>
      <c r="AK327" s="57">
        <f t="shared" si="16"/>
        <v>307.39499999999998</v>
      </c>
      <c r="AL327" s="47">
        <f t="shared" si="17"/>
        <v>117.57777777777778</v>
      </c>
      <c r="AM327" s="65"/>
      <c r="AN327" s="65"/>
      <c r="AO327" s="65"/>
    </row>
    <row r="328" spans="1:41" x14ac:dyDescent="0.25">
      <c r="A328">
        <v>702</v>
      </c>
      <c r="B328" s="54" t="s">
        <v>521</v>
      </c>
      <c r="C328" s="54">
        <v>2022</v>
      </c>
      <c r="D328" s="27">
        <v>5918.5</v>
      </c>
      <c r="E328" s="43">
        <v>624.9</v>
      </c>
      <c r="F328" s="35">
        <v>328.2</v>
      </c>
      <c r="G328" s="41">
        <v>1208</v>
      </c>
      <c r="H328" s="36">
        <v>92.34</v>
      </c>
      <c r="I328" s="39">
        <v>115.26</v>
      </c>
      <c r="J328" s="45">
        <v>138.80000000000001</v>
      </c>
      <c r="K328" s="36">
        <v>95.7</v>
      </c>
      <c r="L328" s="36">
        <v>48.92</v>
      </c>
      <c r="M328" s="46">
        <v>107.58</v>
      </c>
      <c r="N328" s="36">
        <v>78.849999999999994</v>
      </c>
      <c r="O328" s="47">
        <v>48.22</v>
      </c>
      <c r="P328" s="33">
        <v>604.5</v>
      </c>
      <c r="Q328" s="47">
        <v>24.64</v>
      </c>
      <c r="R328" s="33">
        <v>87.65</v>
      </c>
      <c r="S328" s="47">
        <v>50</v>
      </c>
      <c r="T328" s="33">
        <v>9.16</v>
      </c>
      <c r="U328" s="33">
        <v>116</v>
      </c>
      <c r="V328" s="33">
        <v>38.549999999999997</v>
      </c>
      <c r="W328" s="33">
        <v>12.69</v>
      </c>
      <c r="X328" s="56">
        <v>23.51</v>
      </c>
      <c r="Y328" s="38">
        <v>23.51</v>
      </c>
      <c r="Z328" s="36">
        <v>9.84</v>
      </c>
      <c r="AA328" s="41">
        <v>34.85</v>
      </c>
      <c r="AB328" s="45">
        <v>67.22</v>
      </c>
      <c r="AC328" s="39">
        <v>495.5</v>
      </c>
      <c r="AD328" s="36">
        <v>185.9</v>
      </c>
      <c r="AE328" s="36">
        <v>13</v>
      </c>
      <c r="AF328" s="41">
        <v>24.11</v>
      </c>
      <c r="AG328" s="39">
        <v>157.9</v>
      </c>
      <c r="AI328" s="60" t="s">
        <v>521</v>
      </c>
      <c r="AJ328" s="58">
        <f t="shared" si="15"/>
        <v>256.21999999999997</v>
      </c>
      <c r="AK328" s="57">
        <f t="shared" si="16"/>
        <v>316.73999999999995</v>
      </c>
      <c r="AL328" s="47">
        <f t="shared" si="17"/>
        <v>120.54111111111109</v>
      </c>
      <c r="AM328" s="65"/>
      <c r="AN328" s="65"/>
      <c r="AO328" s="65"/>
    </row>
    <row r="329" spans="1:41" x14ac:dyDescent="0.25">
      <c r="A329">
        <v>701</v>
      </c>
      <c r="B329" s="54" t="s">
        <v>522</v>
      </c>
      <c r="C329" s="54">
        <v>2022</v>
      </c>
      <c r="D329" s="27">
        <v>5915.57</v>
      </c>
      <c r="E329" s="43">
        <v>643.6</v>
      </c>
      <c r="F329" s="35">
        <v>337.3</v>
      </c>
      <c r="G329" s="41">
        <v>1270.5</v>
      </c>
      <c r="H329" s="36">
        <v>93.37</v>
      </c>
      <c r="I329" s="39">
        <v>118.22</v>
      </c>
      <c r="J329" s="45">
        <v>144.85</v>
      </c>
      <c r="K329" s="36">
        <v>97.35</v>
      </c>
      <c r="L329" s="36">
        <v>48.93</v>
      </c>
      <c r="M329" s="46">
        <v>110.78</v>
      </c>
      <c r="N329" s="36">
        <v>79.09</v>
      </c>
      <c r="O329" s="47">
        <v>47.97</v>
      </c>
      <c r="P329" s="33">
        <v>621.5</v>
      </c>
      <c r="Q329" s="47">
        <v>24.93</v>
      </c>
      <c r="R329" s="33">
        <v>89.7</v>
      </c>
      <c r="S329" s="47">
        <v>49.36</v>
      </c>
      <c r="T329" s="33">
        <v>9.19</v>
      </c>
      <c r="U329" s="33">
        <v>117.65</v>
      </c>
      <c r="V329" s="33">
        <v>39.950000000000003</v>
      </c>
      <c r="W329" s="33">
        <v>12.82</v>
      </c>
      <c r="X329" s="56">
        <v>23.14</v>
      </c>
      <c r="Y329" s="38">
        <v>23.14</v>
      </c>
      <c r="Z329" s="36">
        <v>9.75</v>
      </c>
      <c r="AA329" s="41">
        <v>36.520000000000003</v>
      </c>
      <c r="AB329" s="45">
        <v>68.959999999999994</v>
      </c>
      <c r="AC329" s="39">
        <v>501.5</v>
      </c>
      <c r="AD329" s="36">
        <v>187.05</v>
      </c>
      <c r="AE329" s="36">
        <v>13.32</v>
      </c>
      <c r="AF329" s="41">
        <v>24.49</v>
      </c>
      <c r="AG329" s="39">
        <v>163.55000000000001</v>
      </c>
      <c r="AI329" s="60" t="s">
        <v>522</v>
      </c>
      <c r="AJ329" s="58">
        <f t="shared" si="15"/>
        <v>261.08999999999997</v>
      </c>
      <c r="AK329" s="57">
        <f t="shared" si="16"/>
        <v>332.8775</v>
      </c>
      <c r="AL329" s="47">
        <f t="shared" si="17"/>
        <v>123.73222222222223</v>
      </c>
      <c r="AM329" s="65"/>
      <c r="AN329" s="65"/>
      <c r="AO329" s="65"/>
    </row>
    <row r="330" spans="1:41" x14ac:dyDescent="0.25">
      <c r="A330">
        <v>700</v>
      </c>
      <c r="B330" s="54" t="s">
        <v>523</v>
      </c>
      <c r="C330" s="54">
        <v>2022</v>
      </c>
      <c r="D330" s="27">
        <v>5970.23</v>
      </c>
      <c r="E330" s="43">
        <v>634</v>
      </c>
      <c r="F330" s="35">
        <v>334.05</v>
      </c>
      <c r="G330" s="41">
        <v>1244.5</v>
      </c>
      <c r="H330" s="36">
        <v>91.97</v>
      </c>
      <c r="I330" s="39">
        <v>116.06</v>
      </c>
      <c r="J330" s="45">
        <v>143.9</v>
      </c>
      <c r="K330" s="36">
        <v>96.52</v>
      </c>
      <c r="L330" s="36">
        <v>48.87</v>
      </c>
      <c r="M330" s="46">
        <v>107.78</v>
      </c>
      <c r="N330" s="36">
        <v>79.77</v>
      </c>
      <c r="O330" s="47">
        <v>48.44</v>
      </c>
      <c r="P330" s="33">
        <v>613</v>
      </c>
      <c r="Q330" s="47">
        <v>24.94</v>
      </c>
      <c r="R330" s="33">
        <v>90.4</v>
      </c>
      <c r="S330" s="47">
        <v>49.53</v>
      </c>
      <c r="T330" s="33">
        <v>9.27</v>
      </c>
      <c r="U330" s="33">
        <v>113.15</v>
      </c>
      <c r="V330" s="33">
        <v>39.619999999999997</v>
      </c>
      <c r="W330" s="33">
        <v>12.6</v>
      </c>
      <c r="X330" s="56">
        <v>23.45</v>
      </c>
      <c r="Y330" s="38">
        <v>23.45</v>
      </c>
      <c r="Z330" s="36">
        <v>9.8000000000000007</v>
      </c>
      <c r="AA330" s="41">
        <v>35.65</v>
      </c>
      <c r="AB330" s="45">
        <v>67.42</v>
      </c>
      <c r="AC330" s="39">
        <v>495.4</v>
      </c>
      <c r="AD330" s="36">
        <v>184.65</v>
      </c>
      <c r="AE330" s="36">
        <v>13.19</v>
      </c>
      <c r="AF330" s="41">
        <v>24.2</v>
      </c>
      <c r="AG330" s="39">
        <v>161.80000000000001</v>
      </c>
      <c r="AI330" s="60" t="s">
        <v>523</v>
      </c>
      <c r="AJ330" s="58">
        <f t="shared" si="15"/>
        <v>257.75333333333333</v>
      </c>
      <c r="AK330" s="57">
        <f t="shared" si="16"/>
        <v>326.08750000000003</v>
      </c>
      <c r="AL330" s="47">
        <f t="shared" si="17"/>
        <v>122.16222222222223</v>
      </c>
      <c r="AM330" s="65"/>
      <c r="AN330" s="65"/>
      <c r="AO330" s="65"/>
    </row>
    <row r="331" spans="1:41" x14ac:dyDescent="0.25">
      <c r="A331">
        <v>699</v>
      </c>
      <c r="B331" s="54" t="s">
        <v>524</v>
      </c>
      <c r="C331" s="54">
        <v>2022</v>
      </c>
      <c r="D331" s="27">
        <v>5974.72</v>
      </c>
      <c r="E331" s="43">
        <v>641</v>
      </c>
      <c r="F331" s="35">
        <v>333.05</v>
      </c>
      <c r="G331" s="41">
        <v>1242</v>
      </c>
      <c r="H331" s="36">
        <v>93.44</v>
      </c>
      <c r="I331" s="39">
        <v>118.5</v>
      </c>
      <c r="J331" s="45">
        <v>144.9</v>
      </c>
      <c r="K331" s="36">
        <v>99.12</v>
      </c>
      <c r="L331" s="36">
        <v>49.3</v>
      </c>
      <c r="M331" s="46">
        <v>110.25</v>
      </c>
      <c r="N331" s="36">
        <v>80.34</v>
      </c>
      <c r="O331" s="47">
        <v>49.36</v>
      </c>
      <c r="P331" s="33">
        <v>621</v>
      </c>
      <c r="Q331" s="47">
        <v>25.05</v>
      </c>
      <c r="R331" s="33">
        <v>91.89</v>
      </c>
      <c r="S331" s="47">
        <v>49.65</v>
      </c>
      <c r="T331" s="33">
        <v>9.41</v>
      </c>
      <c r="U331" s="33">
        <v>114.75</v>
      </c>
      <c r="V331" s="33">
        <v>40.54</v>
      </c>
      <c r="W331" s="33">
        <v>12.88</v>
      </c>
      <c r="X331" s="56">
        <v>23.95</v>
      </c>
      <c r="Y331" s="38">
        <v>23.95</v>
      </c>
      <c r="Z331" s="36">
        <v>10.039999999999999</v>
      </c>
      <c r="AA331" s="41">
        <v>36.35</v>
      </c>
      <c r="AB331" s="45">
        <v>69.28</v>
      </c>
      <c r="AC331" s="39">
        <v>493.15</v>
      </c>
      <c r="AD331" s="36">
        <v>188.85</v>
      </c>
      <c r="AE331" s="36">
        <v>13.52</v>
      </c>
      <c r="AF331" s="41">
        <v>24.32</v>
      </c>
      <c r="AG331" s="39">
        <v>168.05</v>
      </c>
      <c r="AI331" s="60" t="s">
        <v>524</v>
      </c>
      <c r="AJ331" s="58">
        <f t="shared" si="15"/>
        <v>259.90000000000003</v>
      </c>
      <c r="AK331" s="57">
        <f t="shared" si="16"/>
        <v>325.66749999999996</v>
      </c>
      <c r="AL331" s="47">
        <f t="shared" si="17"/>
        <v>123.71555555555557</v>
      </c>
      <c r="AM331" s="65"/>
      <c r="AN331" s="65"/>
      <c r="AO331" s="65"/>
    </row>
    <row r="332" spans="1:41" x14ac:dyDescent="0.25">
      <c r="A332">
        <v>698</v>
      </c>
      <c r="B332" s="54" t="s">
        <v>525</v>
      </c>
      <c r="C332" s="54">
        <v>2022</v>
      </c>
      <c r="D332" s="27">
        <v>6052.42</v>
      </c>
      <c r="E332" s="43">
        <v>639.5</v>
      </c>
      <c r="F332" s="35">
        <v>339.05</v>
      </c>
      <c r="G332" s="41">
        <v>1226.5</v>
      </c>
      <c r="H332" s="36">
        <v>91.74</v>
      </c>
      <c r="I332" s="39">
        <v>120.92</v>
      </c>
      <c r="J332" s="45">
        <v>145</v>
      </c>
      <c r="K332" s="36">
        <v>98.53</v>
      </c>
      <c r="L332" s="36">
        <v>49.78</v>
      </c>
      <c r="M332" s="46">
        <v>110.73</v>
      </c>
      <c r="N332" s="36">
        <v>81.86</v>
      </c>
      <c r="O332" s="47">
        <v>49.33</v>
      </c>
      <c r="P332" s="33">
        <v>613.5</v>
      </c>
      <c r="Q332" s="47">
        <v>25.2</v>
      </c>
      <c r="R332" s="33">
        <v>91.7</v>
      </c>
      <c r="S332" s="47">
        <v>49.51</v>
      </c>
      <c r="T332" s="33">
        <v>9.3800000000000008</v>
      </c>
      <c r="U332" s="33">
        <v>113.7</v>
      </c>
      <c r="V332" s="33">
        <v>40.33</v>
      </c>
      <c r="W332" s="33">
        <v>12.84</v>
      </c>
      <c r="X332" s="56">
        <v>24</v>
      </c>
      <c r="Y332" s="38">
        <v>24</v>
      </c>
      <c r="Z332" s="36">
        <v>10.07</v>
      </c>
      <c r="AA332" s="41">
        <v>35.89</v>
      </c>
      <c r="AB332" s="45">
        <v>69.38</v>
      </c>
      <c r="AC332" s="39">
        <v>494.15</v>
      </c>
      <c r="AD332" s="36">
        <v>187.5</v>
      </c>
      <c r="AE332" s="36">
        <v>13.39</v>
      </c>
      <c r="AF332" s="41">
        <v>24.37</v>
      </c>
      <c r="AG332" s="39">
        <v>166.25</v>
      </c>
      <c r="AI332" s="60" t="s">
        <v>525</v>
      </c>
      <c r="AJ332" s="58">
        <f t="shared" si="15"/>
        <v>260.44</v>
      </c>
      <c r="AK332" s="57">
        <f t="shared" si="16"/>
        <v>321.69</v>
      </c>
      <c r="AL332" s="47">
        <f t="shared" si="17"/>
        <v>123.62777777777779</v>
      </c>
      <c r="AM332" s="65"/>
      <c r="AN332" s="65"/>
      <c r="AO332" s="65"/>
    </row>
    <row r="333" spans="1:41" x14ac:dyDescent="0.25">
      <c r="A333">
        <v>697</v>
      </c>
      <c r="B333" s="54" t="s">
        <v>526</v>
      </c>
      <c r="C333" s="54">
        <v>2022</v>
      </c>
      <c r="D333" s="27">
        <v>6143.36</v>
      </c>
      <c r="E333" s="43">
        <v>641.4</v>
      </c>
      <c r="F333" s="35">
        <v>342.75</v>
      </c>
      <c r="G333" s="41">
        <v>1245.5</v>
      </c>
      <c r="H333" s="36">
        <v>94.9</v>
      </c>
      <c r="I333" s="39">
        <v>124.68</v>
      </c>
      <c r="J333" s="45">
        <v>149.1</v>
      </c>
      <c r="K333" s="36">
        <v>101.68</v>
      </c>
      <c r="L333" s="36">
        <v>50.03</v>
      </c>
      <c r="M333" s="46">
        <v>111.18</v>
      </c>
      <c r="N333" s="36">
        <v>81.599999999999994</v>
      </c>
      <c r="O333" s="47">
        <v>50.36</v>
      </c>
      <c r="P333" s="33">
        <v>619</v>
      </c>
      <c r="Q333" s="47">
        <v>25.38</v>
      </c>
      <c r="R333" s="33">
        <v>94.86</v>
      </c>
      <c r="S333" s="47">
        <v>50.1</v>
      </c>
      <c r="T333" s="33">
        <v>9.65</v>
      </c>
      <c r="U333" s="33">
        <v>115.45</v>
      </c>
      <c r="V333" s="33">
        <v>40.82</v>
      </c>
      <c r="W333" s="33">
        <v>12.94</v>
      </c>
      <c r="X333" s="56">
        <v>24.51</v>
      </c>
      <c r="Y333" s="38">
        <v>24.51</v>
      </c>
      <c r="Z333" s="36">
        <v>10.15</v>
      </c>
      <c r="AA333" s="41">
        <v>36.409999999999997</v>
      </c>
      <c r="AB333" s="45">
        <v>71.08</v>
      </c>
      <c r="AC333" s="39">
        <v>504.2</v>
      </c>
      <c r="AD333" s="36">
        <v>187.1</v>
      </c>
      <c r="AE333" s="36">
        <v>13.7</v>
      </c>
      <c r="AF333" s="41">
        <v>24.2</v>
      </c>
      <c r="AG333" s="39">
        <v>171.2</v>
      </c>
      <c r="AI333" s="60" t="s">
        <v>526</v>
      </c>
      <c r="AJ333" s="58">
        <f t="shared" si="15"/>
        <v>266.69333333333333</v>
      </c>
      <c r="AK333" s="57">
        <f t="shared" si="16"/>
        <v>326.52750000000003</v>
      </c>
      <c r="AL333" s="47">
        <f t="shared" si="17"/>
        <v>124.79000000000002</v>
      </c>
      <c r="AM333" s="65"/>
      <c r="AN333" s="65"/>
      <c r="AO333" s="65"/>
    </row>
    <row r="334" spans="1:41" x14ac:dyDescent="0.25">
      <c r="A334">
        <v>696</v>
      </c>
      <c r="B334" s="54" t="s">
        <v>527</v>
      </c>
      <c r="C334" s="54">
        <v>2022</v>
      </c>
      <c r="D334" s="27">
        <v>6183.55</v>
      </c>
      <c r="E334" s="43">
        <v>654.20000000000005</v>
      </c>
      <c r="F334" s="35">
        <v>344.8</v>
      </c>
      <c r="G334" s="41">
        <v>1295.5</v>
      </c>
      <c r="H334" s="36">
        <v>95.48</v>
      </c>
      <c r="I334" s="39">
        <v>125.84</v>
      </c>
      <c r="J334" s="45">
        <v>152.9</v>
      </c>
      <c r="K334" s="36">
        <v>102.98</v>
      </c>
      <c r="L334" s="36">
        <v>51.26</v>
      </c>
      <c r="M334" s="46">
        <v>112.69</v>
      </c>
      <c r="N334" s="36">
        <v>80.69</v>
      </c>
      <c r="O334" s="47">
        <v>50.25</v>
      </c>
      <c r="P334" s="33">
        <v>633</v>
      </c>
      <c r="Q334" s="47">
        <v>25.17</v>
      </c>
      <c r="R334" s="33">
        <v>94.77</v>
      </c>
      <c r="S334" s="47">
        <v>50.51</v>
      </c>
      <c r="T334" s="33">
        <v>9.68</v>
      </c>
      <c r="U334" s="33">
        <v>117.05</v>
      </c>
      <c r="V334" s="33">
        <v>40.81</v>
      </c>
      <c r="W334" s="33">
        <v>13.08</v>
      </c>
      <c r="X334" s="56">
        <v>24.23</v>
      </c>
      <c r="Y334" s="38">
        <v>24.23</v>
      </c>
      <c r="Z334" s="36">
        <v>10.14</v>
      </c>
      <c r="AA334" s="41">
        <v>37.96</v>
      </c>
      <c r="AB334" s="45">
        <v>72.180000000000007</v>
      </c>
      <c r="AC334" s="39">
        <v>519.1</v>
      </c>
      <c r="AD334" s="36">
        <v>189.25</v>
      </c>
      <c r="AE334" s="36">
        <v>13.67</v>
      </c>
      <c r="AF334" s="41">
        <v>24.05</v>
      </c>
      <c r="AG334" s="39">
        <v>178.3</v>
      </c>
      <c r="AI334" s="60" t="s">
        <v>527</v>
      </c>
      <c r="AJ334" s="58">
        <f t="shared" si="15"/>
        <v>274.41333333333336</v>
      </c>
      <c r="AK334" s="57">
        <f t="shared" si="16"/>
        <v>339.3775</v>
      </c>
      <c r="AL334" s="47">
        <f t="shared" si="17"/>
        <v>126.90333333333335</v>
      </c>
      <c r="AM334" s="65"/>
      <c r="AN334" s="65"/>
      <c r="AO334" s="65"/>
    </row>
    <row r="335" spans="1:41" x14ac:dyDescent="0.25">
      <c r="A335">
        <v>695</v>
      </c>
      <c r="B335" s="54" t="s">
        <v>528</v>
      </c>
      <c r="C335" s="54">
        <v>2022</v>
      </c>
      <c r="D335" s="27">
        <v>6245.69</v>
      </c>
      <c r="E335" s="43">
        <v>650.9</v>
      </c>
      <c r="F335" s="35">
        <v>348.2</v>
      </c>
      <c r="G335" s="41">
        <v>1298.5</v>
      </c>
      <c r="H335" s="36">
        <v>97.5</v>
      </c>
      <c r="I335" s="39">
        <v>126.58</v>
      </c>
      <c r="J335" s="45">
        <v>153.05000000000001</v>
      </c>
      <c r="K335" s="36">
        <v>104.02</v>
      </c>
      <c r="L335" s="36">
        <v>50.02</v>
      </c>
      <c r="M335" s="46">
        <v>113.38</v>
      </c>
      <c r="N335" s="36">
        <v>81.48</v>
      </c>
      <c r="O335" s="47">
        <v>50.29</v>
      </c>
      <c r="P335" s="33">
        <v>629</v>
      </c>
      <c r="Q335" s="47">
        <v>25.43</v>
      </c>
      <c r="R335" s="33">
        <v>95.36</v>
      </c>
      <c r="S335" s="47">
        <v>51.52</v>
      </c>
      <c r="T335" s="33">
        <v>9.6999999999999993</v>
      </c>
      <c r="U335" s="33">
        <v>119.45</v>
      </c>
      <c r="V335" s="33">
        <v>41.77</v>
      </c>
      <c r="W335" s="33">
        <v>13.26</v>
      </c>
      <c r="X335" s="56">
        <v>24.24</v>
      </c>
      <c r="Y335" s="38">
        <v>24.24</v>
      </c>
      <c r="Z335" s="36">
        <v>10.23</v>
      </c>
      <c r="AA335" s="41">
        <v>37.74</v>
      </c>
      <c r="AB335" s="45">
        <v>74.56</v>
      </c>
      <c r="AC335" s="39">
        <v>523.1</v>
      </c>
      <c r="AD335" s="36">
        <v>188.9</v>
      </c>
      <c r="AE335" s="36">
        <v>13.56</v>
      </c>
      <c r="AF335" s="41">
        <v>24.18</v>
      </c>
      <c r="AG335" s="39">
        <v>178.15</v>
      </c>
      <c r="AI335" s="60" t="s">
        <v>528</v>
      </c>
      <c r="AJ335" s="58">
        <f t="shared" si="15"/>
        <v>275.94333333333333</v>
      </c>
      <c r="AK335" s="57">
        <f t="shared" si="16"/>
        <v>340.10500000000002</v>
      </c>
      <c r="AL335" s="47">
        <f t="shared" si="17"/>
        <v>127.04111111111109</v>
      </c>
      <c r="AM335" s="65"/>
      <c r="AN335" s="65"/>
      <c r="AO335" s="65"/>
    </row>
    <row r="336" spans="1:41" x14ac:dyDescent="0.25">
      <c r="A336">
        <v>694</v>
      </c>
      <c r="B336" s="55">
        <v>44904</v>
      </c>
      <c r="C336" s="54">
        <v>2022</v>
      </c>
      <c r="D336" s="27">
        <v>6224.51</v>
      </c>
      <c r="E336" s="43">
        <v>658.9</v>
      </c>
      <c r="F336" s="35">
        <v>352.4</v>
      </c>
      <c r="G336" s="41">
        <v>1317.5</v>
      </c>
      <c r="H336" s="36">
        <v>99.69</v>
      </c>
      <c r="I336" s="39">
        <v>129.6</v>
      </c>
      <c r="J336" s="45">
        <v>157.1</v>
      </c>
      <c r="K336" s="36">
        <v>105.92</v>
      </c>
      <c r="L336" s="36">
        <v>50.6</v>
      </c>
      <c r="M336" s="46">
        <v>114.69</v>
      </c>
      <c r="N336" s="36">
        <v>82.43</v>
      </c>
      <c r="O336" s="47">
        <v>50.56</v>
      </c>
      <c r="P336" s="33">
        <v>638.5</v>
      </c>
      <c r="Q336" s="47">
        <v>25.52</v>
      </c>
      <c r="R336" s="33">
        <v>96.33</v>
      </c>
      <c r="S336" s="47">
        <v>51.93</v>
      </c>
      <c r="T336" s="33">
        <v>9.7200000000000006</v>
      </c>
      <c r="U336" s="33">
        <v>119</v>
      </c>
      <c r="V336" s="33">
        <v>42.59</v>
      </c>
      <c r="W336" s="33">
        <v>12.89</v>
      </c>
      <c r="X336" s="56">
        <v>24.32</v>
      </c>
      <c r="Y336" s="38">
        <v>24.32</v>
      </c>
      <c r="Z336" s="36">
        <v>10.199999999999999</v>
      </c>
      <c r="AA336" s="41">
        <v>39.450000000000003</v>
      </c>
      <c r="AB336" s="45">
        <v>76.52</v>
      </c>
      <c r="AC336" s="39">
        <v>530.1</v>
      </c>
      <c r="AD336" s="36">
        <v>190.95</v>
      </c>
      <c r="AE336" s="36">
        <v>13.73</v>
      </c>
      <c r="AF336" s="41">
        <v>24.82</v>
      </c>
      <c r="AG336" s="39">
        <v>182.8</v>
      </c>
      <c r="AI336" s="61">
        <v>44904</v>
      </c>
      <c r="AJ336" s="58">
        <f t="shared" si="15"/>
        <v>280.83333333333331</v>
      </c>
      <c r="AK336" s="57">
        <f t="shared" si="16"/>
        <v>345.4425</v>
      </c>
      <c r="AL336" s="47">
        <f t="shared" si="17"/>
        <v>128.83777777777777</v>
      </c>
      <c r="AM336" s="65"/>
      <c r="AN336" s="65"/>
      <c r="AO336" s="65"/>
    </row>
    <row r="337" spans="1:41" x14ac:dyDescent="0.25">
      <c r="A337">
        <v>693</v>
      </c>
      <c r="B337" s="55">
        <v>44813</v>
      </c>
      <c r="C337" s="54">
        <v>2022</v>
      </c>
      <c r="D337" s="27">
        <v>6138.88</v>
      </c>
      <c r="E337" s="43">
        <v>652.29999999999995</v>
      </c>
      <c r="F337" s="35">
        <v>345.3</v>
      </c>
      <c r="G337" s="41">
        <v>1309</v>
      </c>
      <c r="H337" s="36">
        <v>96</v>
      </c>
      <c r="I337" s="39">
        <v>126.06</v>
      </c>
      <c r="J337" s="45">
        <v>153.1</v>
      </c>
      <c r="K337" s="36">
        <v>103.8</v>
      </c>
      <c r="L337" s="36">
        <v>49.84</v>
      </c>
      <c r="M337" s="46">
        <v>111.67</v>
      </c>
      <c r="N337" s="36">
        <v>81.2</v>
      </c>
      <c r="O337" s="47">
        <v>48.68</v>
      </c>
      <c r="P337" s="33">
        <v>627.5</v>
      </c>
      <c r="Q337" s="47">
        <v>24.89</v>
      </c>
      <c r="R337" s="33">
        <v>94.3</v>
      </c>
      <c r="S337" s="47">
        <v>51.08</v>
      </c>
      <c r="T337" s="33">
        <v>9.43</v>
      </c>
      <c r="U337" s="33">
        <v>116.5</v>
      </c>
      <c r="V337" s="33">
        <v>41.49</v>
      </c>
      <c r="W337" s="33">
        <v>12.78</v>
      </c>
      <c r="X337" s="56">
        <v>23.74</v>
      </c>
      <c r="Y337" s="38">
        <v>23.74</v>
      </c>
      <c r="Z337" s="36">
        <v>10.1</v>
      </c>
      <c r="AA337" s="41">
        <v>39.28</v>
      </c>
      <c r="AB337" s="45">
        <v>74.959999999999994</v>
      </c>
      <c r="AC337" s="39">
        <v>522.20000000000005</v>
      </c>
      <c r="AD337" s="36">
        <v>188.75</v>
      </c>
      <c r="AE337" s="36">
        <v>13.29</v>
      </c>
      <c r="AF337" s="41">
        <v>24.31</v>
      </c>
      <c r="AG337" s="39">
        <v>179.4</v>
      </c>
      <c r="AI337" s="61">
        <v>44813</v>
      </c>
      <c r="AJ337" s="58">
        <f t="shared" si="15"/>
        <v>275.88666666666666</v>
      </c>
      <c r="AK337" s="57">
        <f t="shared" si="16"/>
        <v>343.14749999999998</v>
      </c>
      <c r="AL337" s="47">
        <f t="shared" si="17"/>
        <v>126.71333333333334</v>
      </c>
      <c r="AM337" s="65"/>
      <c r="AN337" s="65"/>
      <c r="AO337" s="65"/>
    </row>
    <row r="338" spans="1:41" x14ac:dyDescent="0.25">
      <c r="A338">
        <v>692</v>
      </c>
      <c r="B338" s="55">
        <v>44782</v>
      </c>
      <c r="C338" s="54">
        <v>2022</v>
      </c>
      <c r="D338" s="27">
        <v>6034.79</v>
      </c>
      <c r="E338" s="43">
        <v>643.5</v>
      </c>
      <c r="F338" s="35">
        <v>341.6</v>
      </c>
      <c r="G338" s="41">
        <v>1284</v>
      </c>
      <c r="H338" s="36">
        <v>96.28</v>
      </c>
      <c r="I338" s="39">
        <v>121.6</v>
      </c>
      <c r="J338" s="45">
        <v>150.35</v>
      </c>
      <c r="K338" s="36">
        <v>102.62</v>
      </c>
      <c r="L338" s="36">
        <v>49.2</v>
      </c>
      <c r="M338" s="46">
        <v>111.31</v>
      </c>
      <c r="N338" s="36">
        <v>80.56</v>
      </c>
      <c r="O338" s="47">
        <v>47.44</v>
      </c>
      <c r="P338" s="33">
        <v>619</v>
      </c>
      <c r="Q338" s="47">
        <v>24.38</v>
      </c>
      <c r="R338" s="33">
        <v>93.46</v>
      </c>
      <c r="S338" s="47">
        <v>50.53</v>
      </c>
      <c r="T338" s="33">
        <v>9.2100000000000009</v>
      </c>
      <c r="U338" s="33">
        <v>118.7</v>
      </c>
      <c r="V338" s="33">
        <v>40.75</v>
      </c>
      <c r="W338" s="33">
        <v>12.76</v>
      </c>
      <c r="X338" s="56">
        <v>23.07</v>
      </c>
      <c r="Y338" s="38">
        <v>23.07</v>
      </c>
      <c r="Z338" s="36">
        <v>10.06</v>
      </c>
      <c r="AA338" s="41">
        <v>38.840000000000003</v>
      </c>
      <c r="AB338" s="45">
        <v>74.02</v>
      </c>
      <c r="AC338" s="39">
        <v>515.4</v>
      </c>
      <c r="AD338" s="36">
        <v>187.3</v>
      </c>
      <c r="AE338" s="36">
        <v>13.12</v>
      </c>
      <c r="AF338" s="41">
        <v>23.99</v>
      </c>
      <c r="AG338" s="39">
        <v>175.55</v>
      </c>
      <c r="AI338" s="61">
        <v>44782</v>
      </c>
      <c r="AJ338" s="58">
        <f t="shared" si="15"/>
        <v>270.84999999999997</v>
      </c>
      <c r="AK338" s="57">
        <f t="shared" si="16"/>
        <v>336.70749999999998</v>
      </c>
      <c r="AL338" s="47">
        <f t="shared" si="17"/>
        <v>124.95555555555555</v>
      </c>
      <c r="AM338" s="65"/>
      <c r="AN338" s="65"/>
      <c r="AO338" s="65"/>
    </row>
    <row r="339" spans="1:41" x14ac:dyDescent="0.25">
      <c r="A339">
        <v>691</v>
      </c>
      <c r="B339" s="55">
        <v>44751</v>
      </c>
      <c r="C339" s="54">
        <v>2022</v>
      </c>
      <c r="D339" s="27">
        <v>6045.27</v>
      </c>
      <c r="E339" s="43">
        <v>641.4</v>
      </c>
      <c r="F339" s="35">
        <v>342</v>
      </c>
      <c r="G339" s="41">
        <v>1275</v>
      </c>
      <c r="H339" s="36">
        <v>95.97</v>
      </c>
      <c r="I339" s="39">
        <v>120.48</v>
      </c>
      <c r="J339" s="45">
        <v>149.6</v>
      </c>
      <c r="K339" s="36">
        <v>102.64</v>
      </c>
      <c r="L339" s="36">
        <v>49.8</v>
      </c>
      <c r="M339" s="46">
        <v>112.09</v>
      </c>
      <c r="N339" s="36">
        <v>80.61</v>
      </c>
      <c r="O339" s="47">
        <v>46.52</v>
      </c>
      <c r="P339" s="33">
        <v>616</v>
      </c>
      <c r="Q339" s="47">
        <v>23.72</v>
      </c>
      <c r="R339" s="33">
        <v>93.51</v>
      </c>
      <c r="S339" s="47">
        <v>50.7</v>
      </c>
      <c r="T339" s="33">
        <v>9.09</v>
      </c>
      <c r="U339" s="33">
        <v>121.4</v>
      </c>
      <c r="V339" s="33">
        <v>40.39</v>
      </c>
      <c r="W339" s="33">
        <v>12.72</v>
      </c>
      <c r="X339" s="56">
        <v>22.48</v>
      </c>
      <c r="Y339" s="38">
        <v>22.48</v>
      </c>
      <c r="Z339" s="36">
        <v>10.1</v>
      </c>
      <c r="AA339" s="41">
        <v>38.74</v>
      </c>
      <c r="AB339" s="45">
        <v>74</v>
      </c>
      <c r="AC339" s="39">
        <v>511.7</v>
      </c>
      <c r="AD339" s="36">
        <v>185.2</v>
      </c>
      <c r="AE339" s="36">
        <v>13.13</v>
      </c>
      <c r="AF339" s="41">
        <v>24.04</v>
      </c>
      <c r="AG339" s="39">
        <v>174.3</v>
      </c>
      <c r="AI339" s="61">
        <v>44751</v>
      </c>
      <c r="AJ339" s="58">
        <f t="shared" si="15"/>
        <v>268.82666666666665</v>
      </c>
      <c r="AK339" s="57">
        <f t="shared" si="16"/>
        <v>334.44499999999999</v>
      </c>
      <c r="AL339" s="47">
        <f t="shared" si="17"/>
        <v>124.50111111111111</v>
      </c>
      <c r="AM339" s="65"/>
      <c r="AN339" s="65"/>
      <c r="AO339" s="65"/>
    </row>
    <row r="340" spans="1:41" x14ac:dyDescent="0.25">
      <c r="A340">
        <v>690</v>
      </c>
      <c r="B340" s="55">
        <v>44721</v>
      </c>
      <c r="C340" s="54">
        <v>2022</v>
      </c>
      <c r="D340" s="27">
        <v>6060.44</v>
      </c>
      <c r="E340" s="43">
        <v>638.1</v>
      </c>
      <c r="F340" s="35">
        <v>343.65</v>
      </c>
      <c r="G340" s="41">
        <v>1271.5</v>
      </c>
      <c r="H340" s="36">
        <v>97.09</v>
      </c>
      <c r="I340" s="39">
        <v>118.58</v>
      </c>
      <c r="J340" s="45">
        <v>148.80000000000001</v>
      </c>
      <c r="K340" s="36">
        <v>101.14</v>
      </c>
      <c r="L340" s="36">
        <v>51.71</v>
      </c>
      <c r="M340" s="46">
        <v>110.6</v>
      </c>
      <c r="N340" s="36">
        <v>80.55</v>
      </c>
      <c r="O340" s="47">
        <v>46.56</v>
      </c>
      <c r="P340" s="33">
        <v>613</v>
      </c>
      <c r="Q340" s="47">
        <v>23.78</v>
      </c>
      <c r="R340" s="33">
        <v>93.27</v>
      </c>
      <c r="S340" s="47">
        <v>50.88</v>
      </c>
      <c r="T340" s="33">
        <v>9.1199999999999992</v>
      </c>
      <c r="U340" s="33">
        <v>123</v>
      </c>
      <c r="V340" s="33">
        <v>39.979999999999997</v>
      </c>
      <c r="W340" s="33">
        <v>12.13</v>
      </c>
      <c r="X340" s="56">
        <v>22.66</v>
      </c>
      <c r="Y340" s="38">
        <v>22.66</v>
      </c>
      <c r="Z340" s="36">
        <v>10.19</v>
      </c>
      <c r="AA340" s="41">
        <v>38.83</v>
      </c>
      <c r="AB340" s="45">
        <v>73.66</v>
      </c>
      <c r="AC340" s="39">
        <v>499.5</v>
      </c>
      <c r="AD340" s="36">
        <v>185.65</v>
      </c>
      <c r="AE340" s="36">
        <v>13</v>
      </c>
      <c r="AF340" s="41">
        <v>23.9</v>
      </c>
      <c r="AG340" s="39">
        <v>174.85</v>
      </c>
      <c r="AI340" s="61">
        <v>44721</v>
      </c>
      <c r="AJ340" s="58">
        <f t="shared" si="15"/>
        <v>264.31</v>
      </c>
      <c r="AK340" s="57">
        <f t="shared" si="16"/>
        <v>333.5575</v>
      </c>
      <c r="AL340" s="47">
        <f t="shared" si="17"/>
        <v>123.89333333333333</v>
      </c>
      <c r="AM340" s="65"/>
      <c r="AN340" s="65"/>
      <c r="AO340" s="65"/>
    </row>
    <row r="341" spans="1:41" x14ac:dyDescent="0.25">
      <c r="A341">
        <v>689</v>
      </c>
      <c r="B341" s="55">
        <v>44690</v>
      </c>
      <c r="C341" s="54">
        <v>2022</v>
      </c>
      <c r="D341" s="27">
        <v>6018.02</v>
      </c>
      <c r="E341" s="43">
        <v>635</v>
      </c>
      <c r="F341" s="35">
        <v>341.65</v>
      </c>
      <c r="G341" s="41">
        <v>1255</v>
      </c>
      <c r="H341" s="36">
        <v>96.86</v>
      </c>
      <c r="I341" s="39">
        <v>118.4</v>
      </c>
      <c r="J341" s="45">
        <v>148.4</v>
      </c>
      <c r="K341" s="36">
        <v>100.76</v>
      </c>
      <c r="L341" s="36">
        <v>53.18</v>
      </c>
      <c r="M341" s="46">
        <v>109.67</v>
      </c>
      <c r="N341" s="36">
        <v>80.760000000000005</v>
      </c>
      <c r="O341" s="47">
        <v>46.46</v>
      </c>
      <c r="P341" s="33">
        <v>610.5</v>
      </c>
      <c r="Q341" s="47">
        <v>23.57</v>
      </c>
      <c r="R341" s="33">
        <v>92.95</v>
      </c>
      <c r="S341" s="47">
        <v>51.24</v>
      </c>
      <c r="T341" s="33">
        <v>9.0500000000000007</v>
      </c>
      <c r="U341" s="33">
        <v>123</v>
      </c>
      <c r="V341" s="33">
        <v>39.340000000000003</v>
      </c>
      <c r="W341" s="33">
        <v>12.23</v>
      </c>
      <c r="X341" s="56">
        <v>22.54</v>
      </c>
      <c r="Y341" s="38">
        <v>22.54</v>
      </c>
      <c r="Z341" s="36">
        <v>10.130000000000001</v>
      </c>
      <c r="AA341" s="41">
        <v>38.619999999999997</v>
      </c>
      <c r="AB341" s="45">
        <v>72.5</v>
      </c>
      <c r="AC341" s="39">
        <v>494.25</v>
      </c>
      <c r="AD341" s="36">
        <v>184.85</v>
      </c>
      <c r="AE341" s="36">
        <v>12.82</v>
      </c>
      <c r="AF341" s="41">
        <v>23.61</v>
      </c>
      <c r="AG341" s="39">
        <v>174.75</v>
      </c>
      <c r="AI341" s="61">
        <v>44690</v>
      </c>
      <c r="AJ341" s="58">
        <f t="shared" si="15"/>
        <v>262.46666666666664</v>
      </c>
      <c r="AK341" s="57">
        <f t="shared" si="16"/>
        <v>329.30749999999995</v>
      </c>
      <c r="AL341" s="47">
        <f t="shared" si="17"/>
        <v>123.26444444444445</v>
      </c>
      <c r="AM341" s="65"/>
      <c r="AN341" s="65"/>
      <c r="AO341" s="65"/>
    </row>
    <row r="342" spans="1:41" x14ac:dyDescent="0.25">
      <c r="A342">
        <v>688</v>
      </c>
      <c r="B342" s="55">
        <v>44601</v>
      </c>
      <c r="C342" s="54">
        <v>2022</v>
      </c>
      <c r="D342" s="27">
        <v>6051.02</v>
      </c>
      <c r="E342" s="43">
        <v>644.6</v>
      </c>
      <c r="F342" s="35">
        <v>344.8</v>
      </c>
      <c r="G342" s="41">
        <v>1271</v>
      </c>
      <c r="H342" s="36">
        <v>98.96</v>
      </c>
      <c r="I342" s="39">
        <v>120.9</v>
      </c>
      <c r="J342" s="45">
        <v>150.05000000000001</v>
      </c>
      <c r="K342" s="36">
        <v>102.36</v>
      </c>
      <c r="L342" s="36">
        <v>51.56</v>
      </c>
      <c r="M342" s="46">
        <v>113.56</v>
      </c>
      <c r="N342" s="36">
        <v>81.44</v>
      </c>
      <c r="O342" s="47">
        <v>47.48</v>
      </c>
      <c r="P342" s="33">
        <v>618</v>
      </c>
      <c r="Q342" s="47">
        <v>23.89</v>
      </c>
      <c r="R342" s="33">
        <v>93.77</v>
      </c>
      <c r="S342" s="47">
        <v>52.26</v>
      </c>
      <c r="T342" s="33">
        <v>9.3000000000000007</v>
      </c>
      <c r="U342" s="33">
        <v>120.2</v>
      </c>
      <c r="V342" s="33">
        <v>40.98</v>
      </c>
      <c r="W342" s="33">
        <v>12.17</v>
      </c>
      <c r="X342" s="56">
        <v>23.09</v>
      </c>
      <c r="Y342" s="38">
        <v>23.09</v>
      </c>
      <c r="Z342" s="36">
        <v>10.18</v>
      </c>
      <c r="AA342" s="41">
        <v>38.380000000000003</v>
      </c>
      <c r="AB342" s="45">
        <v>73.599999999999994</v>
      </c>
      <c r="AC342" s="39">
        <v>496.1</v>
      </c>
      <c r="AD342" s="36">
        <v>189.45</v>
      </c>
      <c r="AE342" s="36">
        <v>13.47</v>
      </c>
      <c r="AF342" s="41">
        <v>24.48</v>
      </c>
      <c r="AG342" s="39">
        <v>176.35</v>
      </c>
      <c r="AI342" s="61">
        <v>44601</v>
      </c>
      <c r="AJ342" s="58">
        <f t="shared" si="15"/>
        <v>264.45</v>
      </c>
      <c r="AK342" s="57">
        <f t="shared" si="16"/>
        <v>333.46500000000003</v>
      </c>
      <c r="AL342" s="47">
        <f t="shared" si="17"/>
        <v>125.39222222222222</v>
      </c>
      <c r="AM342" s="65"/>
      <c r="AN342" s="65"/>
      <c r="AO342" s="65"/>
    </row>
    <row r="343" spans="1:41" x14ac:dyDescent="0.25">
      <c r="A343">
        <v>687</v>
      </c>
      <c r="B343" s="55">
        <v>44570</v>
      </c>
      <c r="C343" s="54">
        <v>2022</v>
      </c>
      <c r="D343" s="27">
        <v>6009.09</v>
      </c>
      <c r="E343" s="43">
        <v>632.79999999999995</v>
      </c>
      <c r="F343" s="35">
        <v>338.2</v>
      </c>
      <c r="G343" s="41">
        <v>1250</v>
      </c>
      <c r="H343" s="36">
        <v>94.97</v>
      </c>
      <c r="I343" s="39">
        <v>117.92</v>
      </c>
      <c r="J343" s="45">
        <v>147.30000000000001</v>
      </c>
      <c r="K343" s="36">
        <v>99.47</v>
      </c>
      <c r="L343" s="36">
        <v>50.21</v>
      </c>
      <c r="M343" s="46">
        <v>112.33</v>
      </c>
      <c r="N343" s="36">
        <v>81.16</v>
      </c>
      <c r="O343" s="47">
        <v>45.98</v>
      </c>
      <c r="P343" s="33">
        <v>610.5</v>
      </c>
      <c r="Q343" s="47">
        <v>23.39</v>
      </c>
      <c r="R343" s="33">
        <v>91.71</v>
      </c>
      <c r="S343" s="47">
        <v>52.05</v>
      </c>
      <c r="T343" s="33">
        <v>9.02</v>
      </c>
      <c r="U343" s="33">
        <v>117.5</v>
      </c>
      <c r="V343" s="33">
        <v>39.520000000000003</v>
      </c>
      <c r="W343" s="33">
        <v>11.82</v>
      </c>
      <c r="X343" s="56">
        <v>22.06</v>
      </c>
      <c r="Y343" s="38">
        <v>22.06</v>
      </c>
      <c r="Z343" s="36">
        <v>10.14</v>
      </c>
      <c r="AA343" s="41">
        <v>37.340000000000003</v>
      </c>
      <c r="AB343" s="45">
        <v>72.08</v>
      </c>
      <c r="AC343" s="39">
        <v>492.2</v>
      </c>
      <c r="AD343" s="36">
        <v>184.4</v>
      </c>
      <c r="AE343" s="36">
        <v>13.13</v>
      </c>
      <c r="AF343" s="41">
        <v>24.09</v>
      </c>
      <c r="AG343" s="39">
        <v>170.15</v>
      </c>
      <c r="AI343" s="61">
        <v>44570</v>
      </c>
      <c r="AJ343" s="58">
        <f t="shared" si="15"/>
        <v>260.08999999999997</v>
      </c>
      <c r="AK343" s="57">
        <f t="shared" si="16"/>
        <v>327.85749999999996</v>
      </c>
      <c r="AL343" s="47">
        <f t="shared" si="17"/>
        <v>123.11</v>
      </c>
      <c r="AM343" s="65"/>
      <c r="AN343" s="65"/>
      <c r="AO343" s="65"/>
    </row>
    <row r="344" spans="1:41" x14ac:dyDescent="0.25">
      <c r="A344">
        <v>686</v>
      </c>
      <c r="B344" s="54" t="s">
        <v>529</v>
      </c>
      <c r="C344" s="54">
        <v>2022</v>
      </c>
      <c r="D344" s="27">
        <v>6125.1</v>
      </c>
      <c r="E344" s="43">
        <v>647.5</v>
      </c>
      <c r="F344" s="35">
        <v>343.25</v>
      </c>
      <c r="G344" s="41">
        <v>1282.5</v>
      </c>
      <c r="H344" s="36">
        <v>97.89</v>
      </c>
      <c r="I344" s="39">
        <v>118.78</v>
      </c>
      <c r="J344" s="45">
        <v>149.25</v>
      </c>
      <c r="K344" s="36">
        <v>101.9</v>
      </c>
      <c r="L344" s="36">
        <v>50.69</v>
      </c>
      <c r="M344" s="46">
        <v>113.82</v>
      </c>
      <c r="N344" s="36">
        <v>82.18</v>
      </c>
      <c r="O344" s="47">
        <v>46.49</v>
      </c>
      <c r="P344" s="33">
        <v>623.5</v>
      </c>
      <c r="Q344" s="47">
        <v>23.53</v>
      </c>
      <c r="R344" s="33">
        <v>92.25</v>
      </c>
      <c r="S344" s="47">
        <v>52.51</v>
      </c>
      <c r="T344" s="33">
        <v>9.19</v>
      </c>
      <c r="U344" s="33">
        <v>120.15</v>
      </c>
      <c r="V344" s="33">
        <v>40.35</v>
      </c>
      <c r="W344" s="33">
        <v>11.87</v>
      </c>
      <c r="X344" s="56">
        <v>22.08</v>
      </c>
      <c r="Y344" s="38">
        <v>22.08</v>
      </c>
      <c r="Z344" s="36">
        <v>10.1</v>
      </c>
      <c r="AA344" s="41">
        <v>38.58</v>
      </c>
      <c r="AB344" s="45">
        <v>72.28</v>
      </c>
      <c r="AC344" s="39">
        <v>503</v>
      </c>
      <c r="AD344" s="36">
        <v>183.55</v>
      </c>
      <c r="AE344" s="36">
        <v>13.34</v>
      </c>
      <c r="AF344" s="41">
        <v>24.31</v>
      </c>
      <c r="AG344" s="39">
        <v>173</v>
      </c>
      <c r="AI344" s="60" t="s">
        <v>529</v>
      </c>
      <c r="AJ344" s="58">
        <f t="shared" si="15"/>
        <v>264.92666666666668</v>
      </c>
      <c r="AK344" s="57">
        <f t="shared" si="16"/>
        <v>336.34749999999997</v>
      </c>
      <c r="AL344" s="47">
        <f t="shared" si="17"/>
        <v>125.27333333333334</v>
      </c>
      <c r="AM344" s="65"/>
      <c r="AN344" s="65"/>
      <c r="AO344" s="65"/>
    </row>
    <row r="345" spans="1:41" x14ac:dyDescent="0.25">
      <c r="A345">
        <v>685</v>
      </c>
      <c r="B345" s="54" t="s">
        <v>530</v>
      </c>
      <c r="C345" s="54">
        <v>2022</v>
      </c>
      <c r="D345" s="27">
        <v>6182.63</v>
      </c>
      <c r="E345" s="43">
        <v>661.8</v>
      </c>
      <c r="F345" s="35">
        <v>342.6</v>
      </c>
      <c r="G345" s="41">
        <v>1313</v>
      </c>
      <c r="H345" s="36">
        <v>100.62</v>
      </c>
      <c r="I345" s="39">
        <v>122.6</v>
      </c>
      <c r="J345" s="45">
        <v>151</v>
      </c>
      <c r="K345" s="36">
        <v>103.16</v>
      </c>
      <c r="L345" s="36">
        <v>52.43</v>
      </c>
      <c r="M345" s="46">
        <v>116</v>
      </c>
      <c r="N345" s="36">
        <v>82.6</v>
      </c>
      <c r="O345" s="47">
        <v>46.39</v>
      </c>
      <c r="P345" s="33">
        <v>637</v>
      </c>
      <c r="Q345" s="47">
        <v>23.55</v>
      </c>
      <c r="R345" s="33">
        <v>92</v>
      </c>
      <c r="S345" s="47">
        <v>52.17</v>
      </c>
      <c r="T345" s="33">
        <v>9.2200000000000006</v>
      </c>
      <c r="U345" s="33">
        <v>121.55</v>
      </c>
      <c r="V345" s="33">
        <v>41.28</v>
      </c>
      <c r="W345" s="33">
        <v>12.12</v>
      </c>
      <c r="X345" s="56">
        <v>22.07</v>
      </c>
      <c r="Y345" s="38">
        <v>22.07</v>
      </c>
      <c r="Z345" s="36">
        <v>10.16</v>
      </c>
      <c r="AA345" s="41">
        <v>38.619999999999997</v>
      </c>
      <c r="AB345" s="45">
        <v>73.540000000000006</v>
      </c>
      <c r="AC345" s="39">
        <v>515.5</v>
      </c>
      <c r="AD345" s="36">
        <v>185.65</v>
      </c>
      <c r="AE345" s="36">
        <v>13.62</v>
      </c>
      <c r="AF345" s="41">
        <v>24.41</v>
      </c>
      <c r="AG345" s="39">
        <v>175.1</v>
      </c>
      <c r="AI345" s="60" t="s">
        <v>530</v>
      </c>
      <c r="AJ345" s="58">
        <f t="shared" si="15"/>
        <v>271.06666666666666</v>
      </c>
      <c r="AK345" s="57">
        <f t="shared" si="16"/>
        <v>344.00749999999999</v>
      </c>
      <c r="AL345" s="47">
        <f t="shared" si="17"/>
        <v>127.39111111111112</v>
      </c>
      <c r="AM345" s="65"/>
      <c r="AN345" s="65"/>
      <c r="AO345" s="65"/>
    </row>
    <row r="346" spans="1:41" x14ac:dyDescent="0.25">
      <c r="A346">
        <v>684</v>
      </c>
      <c r="B346" s="54" t="s">
        <v>531</v>
      </c>
      <c r="C346" s="54">
        <v>2022</v>
      </c>
      <c r="D346" s="27">
        <v>6153.44</v>
      </c>
      <c r="E346" s="43">
        <v>662.9</v>
      </c>
      <c r="F346" s="35">
        <v>346.85</v>
      </c>
      <c r="G346" s="41">
        <v>1320.5</v>
      </c>
      <c r="H346" s="36">
        <v>100.38</v>
      </c>
      <c r="I346" s="39">
        <v>122.24</v>
      </c>
      <c r="J346" s="45">
        <v>150.44999999999999</v>
      </c>
      <c r="K346" s="36">
        <v>103.4</v>
      </c>
      <c r="L346" s="36">
        <v>54.4</v>
      </c>
      <c r="M346" s="46">
        <v>116.58</v>
      </c>
      <c r="N346" s="36">
        <v>81.41</v>
      </c>
      <c r="O346" s="47">
        <v>45.76</v>
      </c>
      <c r="P346" s="33">
        <v>632</v>
      </c>
      <c r="Q346" s="47">
        <v>23.3</v>
      </c>
      <c r="R346" s="33">
        <v>91.78</v>
      </c>
      <c r="S346" s="47">
        <v>52.37</v>
      </c>
      <c r="T346" s="33">
        <v>9.11</v>
      </c>
      <c r="U346" s="33">
        <v>121.9</v>
      </c>
      <c r="V346" s="33">
        <v>40.56</v>
      </c>
      <c r="W346" s="33">
        <v>12.2</v>
      </c>
      <c r="X346" s="56">
        <v>21.77</v>
      </c>
      <c r="Y346" s="38">
        <v>21.77</v>
      </c>
      <c r="Z346" s="36">
        <v>10.199999999999999</v>
      </c>
      <c r="AA346" s="41">
        <v>38.619999999999997</v>
      </c>
      <c r="AB346" s="45">
        <v>72.459999999999994</v>
      </c>
      <c r="AC346" s="39">
        <v>517.1</v>
      </c>
      <c r="AD346" s="36">
        <v>185.4</v>
      </c>
      <c r="AE346" s="36">
        <v>13.75</v>
      </c>
      <c r="AF346" s="41">
        <v>24.19</v>
      </c>
      <c r="AG346" s="39">
        <v>174.5</v>
      </c>
      <c r="AI346" s="60" t="s">
        <v>531</v>
      </c>
      <c r="AJ346" s="58">
        <f t="shared" si="15"/>
        <v>271.28000000000003</v>
      </c>
      <c r="AK346" s="57">
        <f t="shared" si="16"/>
        <v>345.82749999999999</v>
      </c>
      <c r="AL346" s="47">
        <f t="shared" si="17"/>
        <v>127.28777777777776</v>
      </c>
      <c r="AM346" s="65"/>
      <c r="AN346" s="65"/>
      <c r="AO346" s="65"/>
    </row>
    <row r="347" spans="1:41" x14ac:dyDescent="0.25">
      <c r="A347">
        <v>683</v>
      </c>
      <c r="B347" s="54" t="s">
        <v>532</v>
      </c>
      <c r="C347" s="54">
        <v>2022</v>
      </c>
      <c r="D347" s="27">
        <v>6252.59</v>
      </c>
      <c r="E347" s="43">
        <v>669</v>
      </c>
      <c r="F347" s="35">
        <v>352.75</v>
      </c>
      <c r="G347" s="41">
        <v>1336.5</v>
      </c>
      <c r="H347" s="36">
        <v>101.92</v>
      </c>
      <c r="I347" s="39">
        <v>124.7</v>
      </c>
      <c r="J347" s="45">
        <v>151.9</v>
      </c>
      <c r="K347" s="36">
        <v>104.8</v>
      </c>
      <c r="L347" s="36">
        <v>53.96</v>
      </c>
      <c r="M347" s="46">
        <v>117.85</v>
      </c>
      <c r="N347" s="36">
        <v>81.89</v>
      </c>
      <c r="O347" s="47">
        <v>45.85</v>
      </c>
      <c r="P347" s="33">
        <v>641</v>
      </c>
      <c r="Q347" s="47">
        <v>23.43</v>
      </c>
      <c r="R347" s="33">
        <v>91.95</v>
      </c>
      <c r="S347" s="47">
        <v>52.42</v>
      </c>
      <c r="T347" s="33">
        <v>9.1199999999999992</v>
      </c>
      <c r="U347" s="33">
        <v>123.9</v>
      </c>
      <c r="V347" s="33">
        <v>40.799999999999997</v>
      </c>
      <c r="W347" s="33">
        <v>12.75</v>
      </c>
      <c r="X347" s="56">
        <v>21.6</v>
      </c>
      <c r="Y347" s="38">
        <v>21.6</v>
      </c>
      <c r="Z347" s="36">
        <v>10.029999999999999</v>
      </c>
      <c r="AA347" s="41">
        <v>39.56</v>
      </c>
      <c r="AB347" s="45">
        <v>73.959999999999994</v>
      </c>
      <c r="AC347" s="39">
        <v>528.9</v>
      </c>
      <c r="AD347" s="36">
        <v>187.85</v>
      </c>
      <c r="AE347" s="36">
        <v>13.74</v>
      </c>
      <c r="AF347" s="41">
        <v>24.27</v>
      </c>
      <c r="AG347" s="39">
        <v>178.4</v>
      </c>
      <c r="AI347" s="60" t="s">
        <v>532</v>
      </c>
      <c r="AJ347" s="58">
        <f t="shared" si="15"/>
        <v>277.33333333333331</v>
      </c>
      <c r="AK347" s="57">
        <f t="shared" si="16"/>
        <v>350.08249999999998</v>
      </c>
      <c r="AL347" s="47">
        <f t="shared" si="17"/>
        <v>128.44555555555556</v>
      </c>
      <c r="AM347" s="65"/>
      <c r="AN347" s="65"/>
      <c r="AO347" s="65"/>
    </row>
    <row r="348" spans="1:41" x14ac:dyDescent="0.25">
      <c r="A348">
        <v>682</v>
      </c>
      <c r="B348" s="54" t="s">
        <v>533</v>
      </c>
      <c r="C348" s="54">
        <v>2022</v>
      </c>
      <c r="D348" s="27">
        <v>6361.53</v>
      </c>
      <c r="E348" s="43">
        <v>687.7</v>
      </c>
      <c r="F348" s="35">
        <v>359.55</v>
      </c>
      <c r="G348" s="41">
        <v>1388</v>
      </c>
      <c r="H348" s="36">
        <v>103.9</v>
      </c>
      <c r="I348" s="39">
        <v>127.32</v>
      </c>
      <c r="J348" s="45">
        <v>157.15</v>
      </c>
      <c r="K348" s="36">
        <v>107.1</v>
      </c>
      <c r="L348" s="36">
        <v>54.04</v>
      </c>
      <c r="M348" s="46">
        <v>120.09</v>
      </c>
      <c r="N348" s="36">
        <v>80.45</v>
      </c>
      <c r="O348" s="47">
        <v>46.64</v>
      </c>
      <c r="P348" s="33">
        <v>660.5</v>
      </c>
      <c r="Q348" s="47">
        <v>23.62</v>
      </c>
      <c r="R348" s="33">
        <v>93.07</v>
      </c>
      <c r="S348" s="47">
        <v>53.39</v>
      </c>
      <c r="T348" s="33">
        <v>9.2899999999999991</v>
      </c>
      <c r="U348" s="33">
        <v>124.85</v>
      </c>
      <c r="V348" s="33">
        <v>41.52</v>
      </c>
      <c r="W348" s="33">
        <v>12.91</v>
      </c>
      <c r="X348" s="56">
        <v>21.84</v>
      </c>
      <c r="Y348" s="38">
        <v>21.84</v>
      </c>
      <c r="Z348" s="36">
        <v>10.15</v>
      </c>
      <c r="AA348" s="41">
        <v>40.51</v>
      </c>
      <c r="AB348" s="45">
        <v>75.260000000000005</v>
      </c>
      <c r="AC348" s="39">
        <v>543.5</v>
      </c>
      <c r="AD348" s="36">
        <v>191.25</v>
      </c>
      <c r="AE348" s="36">
        <v>14.09</v>
      </c>
      <c r="AF348" s="41">
        <v>24.98</v>
      </c>
      <c r="AG348" s="39">
        <v>182.45</v>
      </c>
      <c r="AI348" s="60" t="s">
        <v>533</v>
      </c>
      <c r="AJ348" s="58">
        <f t="shared" si="15"/>
        <v>284.42333333333335</v>
      </c>
      <c r="AK348" s="57">
        <f t="shared" si="16"/>
        <v>363.3725</v>
      </c>
      <c r="AL348" s="47">
        <f t="shared" si="17"/>
        <v>131.74333333333334</v>
      </c>
      <c r="AM348" s="65"/>
      <c r="AN348" s="65"/>
      <c r="AO348" s="65"/>
    </row>
    <row r="349" spans="1:41" x14ac:dyDescent="0.25">
      <c r="A349">
        <v>681</v>
      </c>
      <c r="B349" s="54" t="s">
        <v>534</v>
      </c>
      <c r="C349" s="54">
        <v>2022</v>
      </c>
      <c r="D349" s="27">
        <v>6319.7</v>
      </c>
      <c r="E349" s="43">
        <v>686.8</v>
      </c>
      <c r="F349" s="35">
        <v>360.65</v>
      </c>
      <c r="G349" s="41">
        <v>1394</v>
      </c>
      <c r="H349" s="36">
        <v>103.32</v>
      </c>
      <c r="I349" s="39">
        <v>129.41999999999999</v>
      </c>
      <c r="J349" s="45">
        <v>157.75</v>
      </c>
      <c r="K349" s="36">
        <v>107.4</v>
      </c>
      <c r="L349" s="36">
        <v>53.64</v>
      </c>
      <c r="M349" s="46">
        <v>120.24</v>
      </c>
      <c r="N349" s="36">
        <v>81.349999999999994</v>
      </c>
      <c r="O349" s="47">
        <v>46.66</v>
      </c>
      <c r="P349" s="33">
        <v>662</v>
      </c>
      <c r="Q349" s="47">
        <v>23.67</v>
      </c>
      <c r="R349" s="33">
        <v>92.92</v>
      </c>
      <c r="S349" s="47">
        <v>53.51</v>
      </c>
      <c r="T349" s="33">
        <v>9.31</v>
      </c>
      <c r="U349" s="33">
        <v>123.7</v>
      </c>
      <c r="V349" s="33">
        <v>41.47</v>
      </c>
      <c r="W349" s="33">
        <v>12.95</v>
      </c>
      <c r="X349" s="56">
        <v>21.94</v>
      </c>
      <c r="Y349" s="38">
        <v>21.94</v>
      </c>
      <c r="Z349" s="36">
        <v>10.17</v>
      </c>
      <c r="AA349" s="41">
        <v>40.32</v>
      </c>
      <c r="AB349" s="45">
        <v>75.819999999999993</v>
      </c>
      <c r="AC349" s="39">
        <v>543.6</v>
      </c>
      <c r="AD349" s="36">
        <v>192.6</v>
      </c>
      <c r="AE349" s="36">
        <v>14.17</v>
      </c>
      <c r="AF349" s="41">
        <v>25.04</v>
      </c>
      <c r="AG349" s="39">
        <v>182.4</v>
      </c>
      <c r="AI349" s="60" t="s">
        <v>534</v>
      </c>
      <c r="AJ349" s="58">
        <f t="shared" si="15"/>
        <v>285.14</v>
      </c>
      <c r="AK349" s="57">
        <f t="shared" si="16"/>
        <v>364.84</v>
      </c>
      <c r="AL349" s="47">
        <f t="shared" si="17"/>
        <v>131.82111111111109</v>
      </c>
      <c r="AM349" s="65"/>
      <c r="AN349" s="65"/>
      <c r="AO349" s="65"/>
    </row>
    <row r="350" spans="1:41" x14ac:dyDescent="0.25">
      <c r="A350">
        <v>680</v>
      </c>
      <c r="B350" s="54" t="s">
        <v>535</v>
      </c>
      <c r="C350" s="54">
        <v>2022</v>
      </c>
      <c r="D350" s="27">
        <v>6331.17</v>
      </c>
      <c r="E350" s="43">
        <v>679.8</v>
      </c>
      <c r="F350" s="35">
        <v>354.1</v>
      </c>
      <c r="G350" s="41">
        <v>1363.5</v>
      </c>
      <c r="H350" s="36">
        <v>102.88</v>
      </c>
      <c r="I350" s="39">
        <v>128.06</v>
      </c>
      <c r="J350" s="45">
        <v>155.05000000000001</v>
      </c>
      <c r="K350" s="36">
        <v>107.02</v>
      </c>
      <c r="L350" s="36">
        <v>54.76</v>
      </c>
      <c r="M350" s="46">
        <v>119.09</v>
      </c>
      <c r="N350" s="36">
        <v>81.5</v>
      </c>
      <c r="O350" s="47">
        <v>46.63</v>
      </c>
      <c r="P350" s="33">
        <v>654.5</v>
      </c>
      <c r="Q350" s="47">
        <v>23.8</v>
      </c>
      <c r="R350" s="33">
        <v>92.64</v>
      </c>
      <c r="S350" s="47">
        <v>52.95</v>
      </c>
      <c r="T350" s="33">
        <v>9.36</v>
      </c>
      <c r="U350" s="33">
        <v>124.55</v>
      </c>
      <c r="V350" s="33">
        <v>41.73</v>
      </c>
      <c r="W350" s="33">
        <v>12.93</v>
      </c>
      <c r="X350" s="56">
        <v>21.95</v>
      </c>
      <c r="Y350" s="38">
        <v>21.95</v>
      </c>
      <c r="Z350" s="36">
        <v>10.3</v>
      </c>
      <c r="AA350" s="41">
        <v>39.549999999999997</v>
      </c>
      <c r="AB350" s="45">
        <v>76.180000000000007</v>
      </c>
      <c r="AC350" s="39">
        <v>538.70000000000005</v>
      </c>
      <c r="AD350" s="36">
        <v>190.45</v>
      </c>
      <c r="AE350" s="36">
        <v>14.03</v>
      </c>
      <c r="AF350" s="41">
        <v>24.85</v>
      </c>
      <c r="AG350" s="39">
        <v>180.6</v>
      </c>
      <c r="AI350" s="60" t="s">
        <v>535</v>
      </c>
      <c r="AJ350" s="58">
        <f t="shared" si="15"/>
        <v>282.45333333333332</v>
      </c>
      <c r="AK350" s="57">
        <f t="shared" si="16"/>
        <v>356.97499999999997</v>
      </c>
      <c r="AL350" s="47">
        <f t="shared" si="17"/>
        <v>130.60555555555555</v>
      </c>
      <c r="AM350" s="65"/>
      <c r="AN350" s="65"/>
      <c r="AO350" s="65"/>
    </row>
    <row r="351" spans="1:41" x14ac:dyDescent="0.25">
      <c r="A351">
        <v>679</v>
      </c>
      <c r="B351" s="54" t="s">
        <v>536</v>
      </c>
      <c r="C351" s="54">
        <v>2022</v>
      </c>
      <c r="D351" s="27">
        <v>6352.97</v>
      </c>
      <c r="E351" s="43">
        <v>682.6</v>
      </c>
      <c r="F351" s="35">
        <v>361.9</v>
      </c>
      <c r="G351" s="41">
        <v>1378</v>
      </c>
      <c r="H351" s="36">
        <v>103.24</v>
      </c>
      <c r="I351" s="39">
        <v>128.58000000000001</v>
      </c>
      <c r="J351" s="45">
        <v>156.5</v>
      </c>
      <c r="K351" s="36">
        <v>107.84</v>
      </c>
      <c r="L351" s="36">
        <v>53.04</v>
      </c>
      <c r="M351" s="46">
        <v>120.04</v>
      </c>
      <c r="N351" s="36">
        <v>82.98</v>
      </c>
      <c r="O351" s="47">
        <v>46.48</v>
      </c>
      <c r="P351" s="33">
        <v>658</v>
      </c>
      <c r="Q351" s="47">
        <v>23.78</v>
      </c>
      <c r="R351" s="33">
        <v>92.27</v>
      </c>
      <c r="S351" s="47">
        <v>53.23</v>
      </c>
      <c r="T351" s="33">
        <v>9.33</v>
      </c>
      <c r="U351" s="33">
        <v>125.2</v>
      </c>
      <c r="V351" s="33">
        <v>41.75</v>
      </c>
      <c r="W351" s="33">
        <v>12.91</v>
      </c>
      <c r="X351" s="56">
        <v>21.85</v>
      </c>
      <c r="Y351" s="38">
        <v>21.85</v>
      </c>
      <c r="Z351" s="36">
        <v>10.35</v>
      </c>
      <c r="AA351" s="41">
        <v>40.53</v>
      </c>
      <c r="AB351" s="45">
        <v>76.44</v>
      </c>
      <c r="AC351" s="39">
        <v>540.5</v>
      </c>
      <c r="AD351" s="36">
        <v>194.25</v>
      </c>
      <c r="AE351" s="36">
        <v>13.86</v>
      </c>
      <c r="AF351" s="41">
        <v>24.96</v>
      </c>
      <c r="AG351" s="39">
        <v>180.85</v>
      </c>
      <c r="AI351" s="60" t="s">
        <v>536</v>
      </c>
      <c r="AJ351" s="58">
        <f t="shared" si="15"/>
        <v>283.31</v>
      </c>
      <c r="AK351" s="57">
        <f t="shared" si="16"/>
        <v>360.8725</v>
      </c>
      <c r="AL351" s="47">
        <f t="shared" si="17"/>
        <v>131.21333333333334</v>
      </c>
      <c r="AM351" s="65"/>
      <c r="AN351" s="65"/>
      <c r="AO351" s="65"/>
    </row>
    <row r="352" spans="1:41" x14ac:dyDescent="0.25">
      <c r="A352">
        <v>678</v>
      </c>
      <c r="B352" s="54" t="s">
        <v>537</v>
      </c>
      <c r="C352" s="54">
        <v>2022</v>
      </c>
      <c r="D352" s="27">
        <v>6488</v>
      </c>
      <c r="E352" s="43">
        <v>698.3</v>
      </c>
      <c r="F352" s="35">
        <v>362.15</v>
      </c>
      <c r="G352" s="41">
        <v>1396.5</v>
      </c>
      <c r="H352" s="36">
        <v>106.24</v>
      </c>
      <c r="I352" s="39">
        <v>134.5</v>
      </c>
      <c r="J352" s="45">
        <v>161.69999999999999</v>
      </c>
      <c r="K352" s="36">
        <v>109.92</v>
      </c>
      <c r="L352" s="36">
        <v>52.69</v>
      </c>
      <c r="M352" s="46">
        <v>124.09</v>
      </c>
      <c r="N352" s="36">
        <v>81.66</v>
      </c>
      <c r="O352" s="47">
        <v>47.66</v>
      </c>
      <c r="P352" s="33">
        <v>673.5</v>
      </c>
      <c r="Q352" s="47">
        <v>24.26</v>
      </c>
      <c r="R352" s="33">
        <v>93.79</v>
      </c>
      <c r="S352" s="47">
        <v>53.65</v>
      </c>
      <c r="T352" s="33">
        <v>9.58</v>
      </c>
      <c r="U352" s="33">
        <v>125.1</v>
      </c>
      <c r="V352" s="33">
        <v>43.23</v>
      </c>
      <c r="W352" s="33">
        <v>12.94</v>
      </c>
      <c r="X352" s="56">
        <v>22.53</v>
      </c>
      <c r="Y352" s="38">
        <v>22.53</v>
      </c>
      <c r="Z352" s="36">
        <v>10.38</v>
      </c>
      <c r="AA352" s="41">
        <v>42.53</v>
      </c>
      <c r="AB352" s="45">
        <v>79.28</v>
      </c>
      <c r="AC352" s="39">
        <v>558.1</v>
      </c>
      <c r="AD352" s="36">
        <v>195.4</v>
      </c>
      <c r="AE352" s="36">
        <v>14.44</v>
      </c>
      <c r="AF352" s="41">
        <v>25.8</v>
      </c>
      <c r="AG352" s="39">
        <v>186.2</v>
      </c>
      <c r="AI352" s="60" t="s">
        <v>537</v>
      </c>
      <c r="AJ352" s="58">
        <f t="shared" si="15"/>
        <v>292.93333333333334</v>
      </c>
      <c r="AK352" s="57">
        <f t="shared" si="16"/>
        <v>366.20749999999998</v>
      </c>
      <c r="AL352" s="47">
        <f t="shared" si="17"/>
        <v>134.60777777777778</v>
      </c>
      <c r="AM352" s="65"/>
      <c r="AN352" s="65"/>
      <c r="AO352" s="65"/>
    </row>
    <row r="353" spans="1:41" x14ac:dyDescent="0.25">
      <c r="A353">
        <v>677</v>
      </c>
      <c r="B353" s="54" t="s">
        <v>538</v>
      </c>
      <c r="C353" s="54">
        <v>2022</v>
      </c>
      <c r="D353" s="27">
        <v>6519.57</v>
      </c>
      <c r="E353" s="43">
        <v>706.9</v>
      </c>
      <c r="F353" s="35">
        <v>363.8</v>
      </c>
      <c r="G353" s="41">
        <v>1407.5</v>
      </c>
      <c r="H353" s="36">
        <v>108.66</v>
      </c>
      <c r="I353" s="39">
        <v>136.82</v>
      </c>
      <c r="J353" s="45">
        <v>162.55000000000001</v>
      </c>
      <c r="K353" s="36">
        <v>111.58</v>
      </c>
      <c r="L353" s="36">
        <v>52.8</v>
      </c>
      <c r="M353" s="46">
        <v>124.02</v>
      </c>
      <c r="N353" s="36">
        <v>81.72</v>
      </c>
      <c r="O353" s="47">
        <v>49.03</v>
      </c>
      <c r="P353" s="33">
        <v>684</v>
      </c>
      <c r="Q353" s="47">
        <v>24.38</v>
      </c>
      <c r="R353" s="33">
        <v>94.31</v>
      </c>
      <c r="S353" s="47">
        <v>53.68</v>
      </c>
      <c r="T353" s="33">
        <v>9.7899999999999991</v>
      </c>
      <c r="U353" s="33">
        <v>124.65</v>
      </c>
      <c r="V353" s="33">
        <v>43.5</v>
      </c>
      <c r="W353" s="33">
        <v>12.92</v>
      </c>
      <c r="X353" s="56">
        <v>23.19</v>
      </c>
      <c r="Y353" s="38">
        <v>23.19</v>
      </c>
      <c r="Z353" s="36">
        <v>10.33</v>
      </c>
      <c r="AA353" s="41">
        <v>42.84</v>
      </c>
      <c r="AB353" s="45">
        <v>80.56</v>
      </c>
      <c r="AC353" s="39">
        <v>562.70000000000005</v>
      </c>
      <c r="AD353" s="36">
        <v>194.75</v>
      </c>
      <c r="AE353" s="36">
        <v>14.88</v>
      </c>
      <c r="AF353" s="41">
        <v>26.24</v>
      </c>
      <c r="AG353" s="39">
        <v>187.3</v>
      </c>
      <c r="AI353" s="60" t="s">
        <v>538</v>
      </c>
      <c r="AJ353" s="58">
        <f t="shared" si="15"/>
        <v>295.60666666666663</v>
      </c>
      <c r="AK353" s="57">
        <f t="shared" si="16"/>
        <v>369.14499999999998</v>
      </c>
      <c r="AL353" s="47">
        <f t="shared" si="17"/>
        <v>136.03444444444443</v>
      </c>
      <c r="AM353" s="65"/>
      <c r="AN353" s="65"/>
      <c r="AO353" s="65"/>
    </row>
    <row r="354" spans="1:41" x14ac:dyDescent="0.25">
      <c r="A354">
        <v>676</v>
      </c>
      <c r="B354" s="54" t="s">
        <v>539</v>
      </c>
      <c r="C354" s="54">
        <v>2022</v>
      </c>
      <c r="D354" s="27">
        <v>6517.99</v>
      </c>
      <c r="E354" s="43">
        <v>700.4</v>
      </c>
      <c r="F354" s="35">
        <v>364.5</v>
      </c>
      <c r="G354" s="41">
        <v>1393.5</v>
      </c>
      <c r="H354" s="36">
        <v>108.14</v>
      </c>
      <c r="I354" s="39">
        <v>135.46</v>
      </c>
      <c r="J354" s="45">
        <v>162.30000000000001</v>
      </c>
      <c r="K354" s="36">
        <v>111.62</v>
      </c>
      <c r="L354" s="36">
        <v>51.54</v>
      </c>
      <c r="M354" s="46">
        <v>123.18</v>
      </c>
      <c r="N354" s="36">
        <v>81.67</v>
      </c>
      <c r="O354" s="47">
        <v>49.48</v>
      </c>
      <c r="P354" s="33">
        <v>678.5</v>
      </c>
      <c r="Q354" s="47">
        <v>24.45</v>
      </c>
      <c r="R354" s="33">
        <v>94.17</v>
      </c>
      <c r="S354" s="47">
        <v>54.09</v>
      </c>
      <c r="T354" s="33">
        <v>9.9</v>
      </c>
      <c r="U354" s="33">
        <v>125.75</v>
      </c>
      <c r="V354" s="33">
        <v>44.66</v>
      </c>
      <c r="W354" s="33">
        <v>12.95</v>
      </c>
      <c r="X354" s="56">
        <v>23.29</v>
      </c>
      <c r="Y354" s="38">
        <v>23.29</v>
      </c>
      <c r="Z354" s="36">
        <v>10.33</v>
      </c>
      <c r="AA354" s="41">
        <v>42.51</v>
      </c>
      <c r="AB354" s="45">
        <v>80.040000000000006</v>
      </c>
      <c r="AC354" s="39">
        <v>563.5</v>
      </c>
      <c r="AD354" s="36">
        <v>194.7</v>
      </c>
      <c r="AE354" s="36">
        <v>14.71</v>
      </c>
      <c r="AF354" s="41">
        <v>26.18</v>
      </c>
      <c r="AG354" s="39">
        <v>186.45</v>
      </c>
      <c r="AI354" s="60" t="s">
        <v>539</v>
      </c>
      <c r="AJ354" s="58">
        <f t="shared" si="15"/>
        <v>295.13666666666671</v>
      </c>
      <c r="AK354" s="57">
        <f t="shared" si="16"/>
        <v>365.54750000000001</v>
      </c>
      <c r="AL354" s="47">
        <f t="shared" si="17"/>
        <v>135.24777777777777</v>
      </c>
      <c r="AM354" s="65"/>
      <c r="AN354" s="65"/>
      <c r="AO354" s="65"/>
    </row>
    <row r="355" spans="1:41" x14ac:dyDescent="0.25">
      <c r="A355">
        <v>675</v>
      </c>
      <c r="B355" s="54" t="s">
        <v>540</v>
      </c>
      <c r="C355" s="54">
        <v>2022</v>
      </c>
      <c r="D355" s="27">
        <v>6568.58</v>
      </c>
      <c r="E355" s="43">
        <v>698.9</v>
      </c>
      <c r="F355" s="35">
        <v>362.75</v>
      </c>
      <c r="G355" s="41">
        <v>1389.5</v>
      </c>
      <c r="H355" s="36">
        <v>110.54</v>
      </c>
      <c r="I355" s="39">
        <v>136.44</v>
      </c>
      <c r="J355" s="45">
        <v>162.5</v>
      </c>
      <c r="K355" s="36">
        <v>112.46</v>
      </c>
      <c r="L355" s="36">
        <v>51.5</v>
      </c>
      <c r="M355" s="46">
        <v>123.84</v>
      </c>
      <c r="N355" s="36">
        <v>86.59</v>
      </c>
      <c r="O355" s="47">
        <v>50.13</v>
      </c>
      <c r="P355" s="33">
        <v>678.5</v>
      </c>
      <c r="Q355" s="47">
        <v>24.59</v>
      </c>
      <c r="R355" s="33">
        <v>95.21</v>
      </c>
      <c r="S355" s="47">
        <v>54.14</v>
      </c>
      <c r="T355" s="33">
        <v>10.039999999999999</v>
      </c>
      <c r="U355" s="33">
        <v>124.55</v>
      </c>
      <c r="V355" s="33">
        <v>46.08</v>
      </c>
      <c r="W355" s="33">
        <v>12.98</v>
      </c>
      <c r="X355" s="56">
        <v>23.63</v>
      </c>
      <c r="Y355" s="38">
        <v>23.63</v>
      </c>
      <c r="Z355" s="36">
        <v>10.3</v>
      </c>
      <c r="AA355" s="41">
        <v>42.75</v>
      </c>
      <c r="AB355" s="45">
        <v>80.98</v>
      </c>
      <c r="AC355" s="39">
        <v>564.1</v>
      </c>
      <c r="AD355" s="36">
        <v>194.05</v>
      </c>
      <c r="AE355" s="36">
        <v>14.9</v>
      </c>
      <c r="AF355" s="41">
        <v>27.19</v>
      </c>
      <c r="AG355" s="39">
        <v>188.25</v>
      </c>
      <c r="AI355" s="60" t="s">
        <v>540</v>
      </c>
      <c r="AJ355" s="58">
        <f t="shared" si="15"/>
        <v>296.26333333333332</v>
      </c>
      <c r="AK355" s="57">
        <f t="shared" si="16"/>
        <v>364.86</v>
      </c>
      <c r="AL355" s="47">
        <f t="shared" si="17"/>
        <v>135.41222222222223</v>
      </c>
      <c r="AM355" s="65"/>
      <c r="AN355" s="65"/>
      <c r="AO355" s="65"/>
    </row>
    <row r="356" spans="1:41" x14ac:dyDescent="0.25">
      <c r="A356">
        <v>674</v>
      </c>
      <c r="B356" s="54" t="s">
        <v>541</v>
      </c>
      <c r="C356" s="54">
        <v>2022</v>
      </c>
      <c r="D356" s="27">
        <v>6532.48</v>
      </c>
      <c r="E356" s="43">
        <v>699.5</v>
      </c>
      <c r="F356" s="35">
        <v>363.3</v>
      </c>
      <c r="G356" s="41">
        <v>1388</v>
      </c>
      <c r="H356" s="36">
        <v>108.8</v>
      </c>
      <c r="I356" s="39">
        <v>135.78</v>
      </c>
      <c r="J356" s="45">
        <v>165.15</v>
      </c>
      <c r="K356" s="36">
        <v>111.98</v>
      </c>
      <c r="L356" s="36">
        <v>50.71</v>
      </c>
      <c r="M356" s="46">
        <v>124.87</v>
      </c>
      <c r="N356" s="36">
        <v>85.12</v>
      </c>
      <c r="O356" s="47">
        <v>50.08</v>
      </c>
      <c r="P356" s="33">
        <v>676.5</v>
      </c>
      <c r="Q356" s="47">
        <v>24.46</v>
      </c>
      <c r="R356" s="33">
        <v>94.48</v>
      </c>
      <c r="S356" s="47">
        <v>53.68</v>
      </c>
      <c r="T356" s="33">
        <v>10.029999999999999</v>
      </c>
      <c r="U356" s="33">
        <v>121.45</v>
      </c>
      <c r="V356" s="33">
        <v>45.82</v>
      </c>
      <c r="W356" s="33">
        <v>12.85</v>
      </c>
      <c r="X356" s="56">
        <v>23.59</v>
      </c>
      <c r="Y356" s="38">
        <v>23.59</v>
      </c>
      <c r="Z356" s="36">
        <v>10.17</v>
      </c>
      <c r="AA356" s="41">
        <v>43.4</v>
      </c>
      <c r="AB356" s="45">
        <v>81.3</v>
      </c>
      <c r="AC356" s="39">
        <v>561.29999999999995</v>
      </c>
      <c r="AD356" s="36">
        <v>195.35</v>
      </c>
      <c r="AE356" s="36">
        <v>14.92</v>
      </c>
      <c r="AF356" s="41">
        <v>26.76</v>
      </c>
      <c r="AG356" s="39">
        <v>188.9</v>
      </c>
      <c r="AI356" s="60" t="s">
        <v>541</v>
      </c>
      <c r="AJ356" s="58">
        <f t="shared" si="15"/>
        <v>295.32666666666665</v>
      </c>
      <c r="AK356" s="57">
        <f t="shared" si="16"/>
        <v>364.54</v>
      </c>
      <c r="AL356" s="47">
        <f t="shared" si="17"/>
        <v>135.84777777777779</v>
      </c>
      <c r="AM356" s="65"/>
      <c r="AN356" s="65"/>
      <c r="AO356" s="65"/>
    </row>
    <row r="357" spans="1:41" x14ac:dyDescent="0.25">
      <c r="A357">
        <v>673</v>
      </c>
      <c r="B357" s="55">
        <v>44903</v>
      </c>
      <c r="C357" s="54">
        <v>2022</v>
      </c>
      <c r="D357" s="27">
        <v>6539.75</v>
      </c>
      <c r="E357" s="43">
        <v>694.5</v>
      </c>
      <c r="F357" s="35">
        <v>359.95</v>
      </c>
      <c r="G357" s="41">
        <v>1378</v>
      </c>
      <c r="H357" s="36">
        <v>108.42</v>
      </c>
      <c r="I357" s="39">
        <v>135.13999999999999</v>
      </c>
      <c r="J357" s="45">
        <v>162.9</v>
      </c>
      <c r="K357" s="36">
        <v>109.74</v>
      </c>
      <c r="L357" s="36">
        <v>51.93</v>
      </c>
      <c r="M357" s="46">
        <v>123.45</v>
      </c>
      <c r="N357" s="36">
        <v>85.46</v>
      </c>
      <c r="O357" s="47">
        <v>50.43</v>
      </c>
      <c r="P357" s="33">
        <v>671.5</v>
      </c>
      <c r="Q357" s="47">
        <v>24.42</v>
      </c>
      <c r="R357" s="33">
        <v>94.01</v>
      </c>
      <c r="S357" s="47">
        <v>52.7</v>
      </c>
      <c r="T357" s="33">
        <v>10.07</v>
      </c>
      <c r="U357" s="33">
        <v>121</v>
      </c>
      <c r="V357" s="33">
        <v>45.8</v>
      </c>
      <c r="W357" s="33">
        <v>12.9</v>
      </c>
      <c r="X357" s="56">
        <v>23.71</v>
      </c>
      <c r="Y357" s="38">
        <v>23.71</v>
      </c>
      <c r="Z357" s="36">
        <v>10.119999999999999</v>
      </c>
      <c r="AA357" s="41">
        <v>42.75</v>
      </c>
      <c r="AB357" s="45">
        <v>80.56</v>
      </c>
      <c r="AC357" s="39">
        <v>561</v>
      </c>
      <c r="AD357" s="36">
        <v>194.05</v>
      </c>
      <c r="AE357" s="36">
        <v>14.84</v>
      </c>
      <c r="AF357" s="41">
        <v>26.77</v>
      </c>
      <c r="AG357" s="39">
        <v>188.05</v>
      </c>
      <c r="AI357" s="61">
        <v>44903</v>
      </c>
      <c r="AJ357" s="58">
        <f t="shared" si="15"/>
        <v>294.73</v>
      </c>
      <c r="AK357" s="57">
        <f t="shared" si="16"/>
        <v>361.88</v>
      </c>
      <c r="AL357" s="47">
        <f t="shared" si="17"/>
        <v>134.74111111111111</v>
      </c>
      <c r="AM357" s="65"/>
      <c r="AN357" s="65"/>
      <c r="AO357" s="65"/>
    </row>
    <row r="358" spans="1:41" x14ac:dyDescent="0.25">
      <c r="A358">
        <v>672</v>
      </c>
      <c r="B358" s="55">
        <v>44873</v>
      </c>
      <c r="C358" s="54">
        <v>2022</v>
      </c>
      <c r="D358" s="27">
        <v>6499.63</v>
      </c>
      <c r="E358" s="43">
        <v>693.6</v>
      </c>
      <c r="F358" s="35">
        <v>360.3</v>
      </c>
      <c r="G358" s="41">
        <v>1379.5</v>
      </c>
      <c r="H358" s="36">
        <v>107.84</v>
      </c>
      <c r="I358" s="39">
        <v>134.04</v>
      </c>
      <c r="J358" s="45">
        <v>163.15</v>
      </c>
      <c r="K358" s="36">
        <v>109.9</v>
      </c>
      <c r="L358" s="36">
        <v>52</v>
      </c>
      <c r="M358" s="46">
        <v>122.67</v>
      </c>
      <c r="N358" s="36">
        <v>84.75</v>
      </c>
      <c r="O358" s="47">
        <v>49.56</v>
      </c>
      <c r="P358" s="33">
        <v>670</v>
      </c>
      <c r="Q358" s="47">
        <v>24.26</v>
      </c>
      <c r="R358" s="33">
        <v>94.36</v>
      </c>
      <c r="S358" s="47">
        <v>53.55</v>
      </c>
      <c r="T358" s="33">
        <v>10.039999999999999</v>
      </c>
      <c r="U358" s="33">
        <v>123.45</v>
      </c>
      <c r="V358" s="33">
        <v>45.97</v>
      </c>
      <c r="W358" s="33">
        <v>12.81</v>
      </c>
      <c r="X358" s="56">
        <v>23.35</v>
      </c>
      <c r="Y358" s="38">
        <v>23.35</v>
      </c>
      <c r="Z358" s="36">
        <v>10.11</v>
      </c>
      <c r="AA358" s="41">
        <v>43.03</v>
      </c>
      <c r="AB358" s="45">
        <v>80.540000000000006</v>
      </c>
      <c r="AC358" s="39">
        <v>559.70000000000005</v>
      </c>
      <c r="AD358" s="36">
        <v>194.45</v>
      </c>
      <c r="AE358" s="36">
        <v>14.68</v>
      </c>
      <c r="AF358" s="41">
        <v>26.86</v>
      </c>
      <c r="AG358" s="39">
        <v>189.9</v>
      </c>
      <c r="AI358" s="61">
        <v>44873</v>
      </c>
      <c r="AJ358" s="58">
        <f t="shared" si="15"/>
        <v>294.54666666666668</v>
      </c>
      <c r="AK358" s="57">
        <f t="shared" si="16"/>
        <v>362.34749999999997</v>
      </c>
      <c r="AL358" s="47">
        <f t="shared" si="17"/>
        <v>134.52000000000001</v>
      </c>
      <c r="AM358" s="65"/>
      <c r="AN358" s="65"/>
      <c r="AO358" s="65"/>
    </row>
    <row r="359" spans="1:41" x14ac:dyDescent="0.25">
      <c r="A359">
        <v>671</v>
      </c>
      <c r="B359" s="55">
        <v>44842</v>
      </c>
      <c r="C359" s="54">
        <v>2022</v>
      </c>
      <c r="D359" s="27">
        <v>6453.79</v>
      </c>
      <c r="E359" s="43">
        <v>690</v>
      </c>
      <c r="F359" s="35">
        <v>361</v>
      </c>
      <c r="G359" s="41">
        <v>1370</v>
      </c>
      <c r="H359" s="36">
        <v>107.52</v>
      </c>
      <c r="I359" s="39">
        <v>134.22</v>
      </c>
      <c r="J359" s="45">
        <v>161.30000000000001</v>
      </c>
      <c r="K359" s="36">
        <v>109.82</v>
      </c>
      <c r="L359" s="36">
        <v>50.54</v>
      </c>
      <c r="M359" s="46">
        <v>122.95</v>
      </c>
      <c r="N359" s="36">
        <v>87.67</v>
      </c>
      <c r="O359" s="47">
        <v>49.24</v>
      </c>
      <c r="P359" s="33">
        <v>666</v>
      </c>
      <c r="Q359" s="47">
        <v>24.16</v>
      </c>
      <c r="R359" s="33">
        <v>93.49</v>
      </c>
      <c r="S359" s="47">
        <v>53.57</v>
      </c>
      <c r="T359" s="33">
        <v>9.9600000000000009</v>
      </c>
      <c r="U359" s="33">
        <v>122.8</v>
      </c>
      <c r="V359" s="33">
        <v>45.83</v>
      </c>
      <c r="W359" s="33">
        <v>12.75</v>
      </c>
      <c r="X359" s="56">
        <v>23.28</v>
      </c>
      <c r="Y359" s="38">
        <v>23.28</v>
      </c>
      <c r="Z359" s="36">
        <v>10.11</v>
      </c>
      <c r="AA359" s="41">
        <v>42.8</v>
      </c>
      <c r="AB359" s="45">
        <v>80.540000000000006</v>
      </c>
      <c r="AC359" s="39">
        <v>554</v>
      </c>
      <c r="AD359" s="36">
        <v>195.6</v>
      </c>
      <c r="AE359" s="36">
        <v>14.6</v>
      </c>
      <c r="AF359" s="41">
        <v>27.58</v>
      </c>
      <c r="AG359" s="39">
        <v>190.1</v>
      </c>
      <c r="AI359" s="61">
        <v>44842</v>
      </c>
      <c r="AJ359" s="58">
        <f t="shared" si="15"/>
        <v>292.77333333333337</v>
      </c>
      <c r="AK359" s="57">
        <f t="shared" si="16"/>
        <v>360.09499999999997</v>
      </c>
      <c r="AL359" s="47">
        <f t="shared" si="17"/>
        <v>133.89333333333332</v>
      </c>
      <c r="AM359" s="65"/>
      <c r="AN359" s="65"/>
      <c r="AO359" s="65"/>
    </row>
    <row r="360" spans="1:41" x14ac:dyDescent="0.25">
      <c r="A360">
        <v>670</v>
      </c>
      <c r="B360" s="55">
        <v>44812</v>
      </c>
      <c r="C360" s="54">
        <v>2022</v>
      </c>
      <c r="D360" s="27">
        <v>6480.06</v>
      </c>
      <c r="E360" s="43">
        <v>679.5</v>
      </c>
      <c r="F360" s="35">
        <v>359.3</v>
      </c>
      <c r="G360" s="41">
        <v>1338.5</v>
      </c>
      <c r="H360" s="36">
        <v>106.44</v>
      </c>
      <c r="I360" s="39">
        <v>131.02000000000001</v>
      </c>
      <c r="J360" s="45">
        <v>159.9</v>
      </c>
      <c r="K360" s="36">
        <v>107.98</v>
      </c>
      <c r="L360" s="36">
        <v>50.85</v>
      </c>
      <c r="M360" s="46">
        <v>121.71</v>
      </c>
      <c r="N360" s="36">
        <v>95.48</v>
      </c>
      <c r="O360" s="47">
        <v>48.51</v>
      </c>
      <c r="P360" s="33">
        <v>657</v>
      </c>
      <c r="Q360" s="47">
        <v>23.89</v>
      </c>
      <c r="R360" s="33">
        <v>93.2</v>
      </c>
      <c r="S360" s="47">
        <v>53.57</v>
      </c>
      <c r="T360" s="33">
        <v>9.8699999999999992</v>
      </c>
      <c r="U360" s="33">
        <v>124.45</v>
      </c>
      <c r="V360" s="33">
        <v>44.7</v>
      </c>
      <c r="W360" s="33">
        <v>12.6</v>
      </c>
      <c r="X360" s="56">
        <v>22.81</v>
      </c>
      <c r="Y360" s="38">
        <v>22.81</v>
      </c>
      <c r="Z360" s="36">
        <v>10.18</v>
      </c>
      <c r="AA360" s="41">
        <v>41.98</v>
      </c>
      <c r="AB360" s="45">
        <v>79.260000000000005</v>
      </c>
      <c r="AC360" s="39">
        <v>545.9</v>
      </c>
      <c r="AD360" s="36">
        <v>193.65</v>
      </c>
      <c r="AE360" s="36">
        <v>14.41</v>
      </c>
      <c r="AF360" s="41">
        <v>26.83</v>
      </c>
      <c r="AG360" s="39">
        <v>187</v>
      </c>
      <c r="AI360" s="61">
        <v>44812</v>
      </c>
      <c r="AJ360" s="58">
        <f t="shared" si="15"/>
        <v>287.9733333333333</v>
      </c>
      <c r="AK360" s="57">
        <f t="shared" si="16"/>
        <v>351.82749999999999</v>
      </c>
      <c r="AL360" s="47">
        <f t="shared" si="17"/>
        <v>132.12777777777779</v>
      </c>
      <c r="AM360" s="65"/>
      <c r="AN360" s="65"/>
      <c r="AO360" s="65"/>
    </row>
    <row r="361" spans="1:41" x14ac:dyDescent="0.25">
      <c r="A361">
        <v>669</v>
      </c>
      <c r="B361" s="55">
        <v>44781</v>
      </c>
      <c r="C361" s="54">
        <v>2022</v>
      </c>
      <c r="D361" s="27">
        <v>6503.27</v>
      </c>
      <c r="E361" s="43">
        <v>689.1</v>
      </c>
      <c r="F361" s="35">
        <v>361</v>
      </c>
      <c r="G361" s="41">
        <v>1356.5</v>
      </c>
      <c r="H361" s="36">
        <v>106.06</v>
      </c>
      <c r="I361" s="39">
        <v>132.38</v>
      </c>
      <c r="J361" s="45">
        <v>161.9</v>
      </c>
      <c r="K361" s="36">
        <v>107.34</v>
      </c>
      <c r="L361" s="36">
        <v>49.82</v>
      </c>
      <c r="M361" s="46">
        <v>122.31</v>
      </c>
      <c r="N361" s="36">
        <v>96.85</v>
      </c>
      <c r="O361" s="47">
        <v>48.51</v>
      </c>
      <c r="P361" s="33">
        <v>665.5</v>
      </c>
      <c r="Q361" s="47">
        <v>23.85</v>
      </c>
      <c r="R361" s="33">
        <v>92.7</v>
      </c>
      <c r="S361" s="47">
        <v>53.6</v>
      </c>
      <c r="T361" s="33">
        <v>9.8800000000000008</v>
      </c>
      <c r="U361" s="33">
        <v>123.15</v>
      </c>
      <c r="V361" s="33">
        <v>45.58</v>
      </c>
      <c r="W361" s="33">
        <v>12.56</v>
      </c>
      <c r="X361" s="56">
        <v>22.88</v>
      </c>
      <c r="Y361" s="38">
        <v>22.88</v>
      </c>
      <c r="Z361" s="36">
        <v>10.06</v>
      </c>
      <c r="AA361" s="41">
        <v>42.62</v>
      </c>
      <c r="AB361" s="45">
        <v>79.62</v>
      </c>
      <c r="AC361" s="39">
        <v>550.79999999999995</v>
      </c>
      <c r="AD361" s="36">
        <v>194</v>
      </c>
      <c r="AE361" s="36">
        <v>14.78</v>
      </c>
      <c r="AF361" s="41">
        <v>27.79</v>
      </c>
      <c r="AG361" s="39">
        <v>188.35</v>
      </c>
      <c r="AI361" s="61">
        <v>44781</v>
      </c>
      <c r="AJ361" s="58">
        <f t="shared" si="15"/>
        <v>290.51</v>
      </c>
      <c r="AK361" s="57">
        <f t="shared" si="16"/>
        <v>356.72749999999996</v>
      </c>
      <c r="AL361" s="47">
        <f t="shared" si="17"/>
        <v>133.53</v>
      </c>
      <c r="AM361" s="65"/>
      <c r="AN361" s="65"/>
      <c r="AO361" s="65"/>
    </row>
    <row r="362" spans="1:41" x14ac:dyDescent="0.25">
      <c r="A362">
        <v>668</v>
      </c>
      <c r="B362" s="55">
        <v>44689</v>
      </c>
      <c r="C362" s="54">
        <v>2022</v>
      </c>
      <c r="D362" s="27">
        <v>6449.72</v>
      </c>
      <c r="E362" s="43">
        <v>682.2</v>
      </c>
      <c r="F362" s="35">
        <v>358.15</v>
      </c>
      <c r="G362" s="41">
        <v>1348</v>
      </c>
      <c r="H362" s="36">
        <v>104.78</v>
      </c>
      <c r="I362" s="39">
        <v>132.13999999999999</v>
      </c>
      <c r="J362" s="45">
        <v>160.15</v>
      </c>
      <c r="K362" s="36">
        <v>106.06</v>
      </c>
      <c r="L362" s="36">
        <v>48.89</v>
      </c>
      <c r="M362" s="46">
        <v>121.22</v>
      </c>
      <c r="N362" s="36">
        <v>97.51</v>
      </c>
      <c r="O362" s="47">
        <v>48.84</v>
      </c>
      <c r="P362" s="33">
        <v>662</v>
      </c>
      <c r="Q362" s="47">
        <v>23.48</v>
      </c>
      <c r="R362" s="33">
        <v>91.9</v>
      </c>
      <c r="S362" s="47">
        <v>53.67</v>
      </c>
      <c r="T362" s="33">
        <v>9.73</v>
      </c>
      <c r="U362" s="33">
        <v>123.5</v>
      </c>
      <c r="V362" s="33">
        <v>45.43</v>
      </c>
      <c r="W362" s="33">
        <v>12.45</v>
      </c>
      <c r="X362" s="56">
        <v>22.77</v>
      </c>
      <c r="Y362" s="38">
        <v>22.77</v>
      </c>
      <c r="Z362" s="36">
        <v>10.119999999999999</v>
      </c>
      <c r="AA362" s="41">
        <v>42</v>
      </c>
      <c r="AB362" s="45">
        <v>79.5</v>
      </c>
      <c r="AC362" s="39">
        <v>543.6</v>
      </c>
      <c r="AD362" s="36">
        <v>191.7</v>
      </c>
      <c r="AE362" s="36">
        <v>14.33</v>
      </c>
      <c r="AF362" s="41">
        <v>27.54</v>
      </c>
      <c r="AG362" s="39">
        <v>188.35</v>
      </c>
      <c r="AI362" s="61">
        <v>44689</v>
      </c>
      <c r="AJ362" s="58">
        <f t="shared" si="15"/>
        <v>288.03000000000003</v>
      </c>
      <c r="AK362" s="57">
        <f t="shared" si="16"/>
        <v>354.38499999999999</v>
      </c>
      <c r="AL362" s="47">
        <f t="shared" si="17"/>
        <v>132.42555555555555</v>
      </c>
      <c r="AM362" s="65"/>
      <c r="AN362" s="65"/>
      <c r="AO362" s="65"/>
    </row>
    <row r="363" spans="1:41" x14ac:dyDescent="0.25">
      <c r="A363">
        <v>667</v>
      </c>
      <c r="B363" s="55">
        <v>44659</v>
      </c>
      <c r="C363" s="54">
        <v>2022</v>
      </c>
      <c r="D363" s="27">
        <v>6475.05</v>
      </c>
      <c r="E363" s="43">
        <v>693</v>
      </c>
      <c r="F363" s="35">
        <v>366.35</v>
      </c>
      <c r="G363" s="41">
        <v>1383</v>
      </c>
      <c r="H363" s="36">
        <v>103.84</v>
      </c>
      <c r="I363" s="39">
        <v>134.58000000000001</v>
      </c>
      <c r="J363" s="45">
        <v>160.4</v>
      </c>
      <c r="K363" s="36">
        <v>107.32</v>
      </c>
      <c r="L363" s="36">
        <v>48.64</v>
      </c>
      <c r="M363" s="46">
        <v>121.51</v>
      </c>
      <c r="N363" s="36">
        <v>96.33</v>
      </c>
      <c r="O363" s="47">
        <v>48.33</v>
      </c>
      <c r="P363" s="33">
        <v>674.5</v>
      </c>
      <c r="Q363" s="47">
        <v>23.14</v>
      </c>
      <c r="R363" s="33">
        <v>93.1</v>
      </c>
      <c r="S363" s="47">
        <v>54.1</v>
      </c>
      <c r="T363" s="33">
        <v>9.5399999999999991</v>
      </c>
      <c r="U363" s="33">
        <v>124</v>
      </c>
      <c r="V363" s="33">
        <v>45.32</v>
      </c>
      <c r="W363" s="33">
        <v>12.42</v>
      </c>
      <c r="X363" s="56">
        <v>22.77</v>
      </c>
      <c r="Y363" s="38">
        <v>22.77</v>
      </c>
      <c r="Z363" s="36">
        <v>9.93</v>
      </c>
      <c r="AA363" s="41">
        <v>42.94</v>
      </c>
      <c r="AB363" s="45">
        <v>81.319999999999993</v>
      </c>
      <c r="AC363" s="39">
        <v>556.4</v>
      </c>
      <c r="AD363" s="36">
        <v>193.1</v>
      </c>
      <c r="AE363" s="36">
        <v>14.33</v>
      </c>
      <c r="AF363" s="41">
        <v>27.35</v>
      </c>
      <c r="AG363" s="39">
        <v>190.65</v>
      </c>
      <c r="AI363" s="61">
        <v>44659</v>
      </c>
      <c r="AJ363" s="58">
        <f t="shared" si="15"/>
        <v>293.87666666666667</v>
      </c>
      <c r="AK363" s="57">
        <f t="shared" si="16"/>
        <v>363.32249999999999</v>
      </c>
      <c r="AL363" s="47">
        <f t="shared" si="17"/>
        <v>133.8411111111111</v>
      </c>
      <c r="AM363" s="65"/>
      <c r="AN363" s="65"/>
      <c r="AO363" s="65"/>
    </row>
    <row r="364" spans="1:41" x14ac:dyDescent="0.25">
      <c r="A364">
        <v>666</v>
      </c>
      <c r="B364" s="55">
        <v>44628</v>
      </c>
      <c r="C364" s="54">
        <v>2022</v>
      </c>
      <c r="D364" s="27">
        <v>6398.99</v>
      </c>
      <c r="E364" s="43">
        <v>685.6</v>
      </c>
      <c r="F364" s="35">
        <v>361.4</v>
      </c>
      <c r="G364" s="41">
        <v>1342.5</v>
      </c>
      <c r="H364" s="36">
        <v>104.1</v>
      </c>
      <c r="I364" s="39">
        <v>133.68</v>
      </c>
      <c r="J364" s="45">
        <v>158.4</v>
      </c>
      <c r="K364" s="36">
        <v>107.76</v>
      </c>
      <c r="L364" s="36">
        <v>48.65</v>
      </c>
      <c r="M364" s="46">
        <v>120.55</v>
      </c>
      <c r="N364" s="36">
        <v>96.76</v>
      </c>
      <c r="O364" s="47">
        <v>47.26</v>
      </c>
      <c r="P364" s="33">
        <v>667.5</v>
      </c>
      <c r="Q364" s="47">
        <v>23.43</v>
      </c>
      <c r="R364" s="33">
        <v>92.45</v>
      </c>
      <c r="S364" s="47">
        <v>54.02</v>
      </c>
      <c r="T364" s="33">
        <v>9.1199999999999992</v>
      </c>
      <c r="U364" s="33">
        <v>124.9</v>
      </c>
      <c r="V364" s="33">
        <v>44.7</v>
      </c>
      <c r="W364" s="33">
        <v>12.37</v>
      </c>
      <c r="X364" s="56">
        <v>22.31</v>
      </c>
      <c r="Y364" s="38">
        <v>22.31</v>
      </c>
      <c r="Z364" s="36">
        <v>9.94</v>
      </c>
      <c r="AA364" s="41">
        <v>42.3</v>
      </c>
      <c r="AB364" s="45">
        <v>79.900000000000006</v>
      </c>
      <c r="AC364" s="39">
        <v>553.4</v>
      </c>
      <c r="AD364" s="36">
        <v>191.25</v>
      </c>
      <c r="AE364" s="36">
        <v>14.42</v>
      </c>
      <c r="AF364" s="41">
        <v>27.36</v>
      </c>
      <c r="AG364" s="39">
        <v>189.5</v>
      </c>
      <c r="AI364" s="61">
        <v>44628</v>
      </c>
      <c r="AJ364" s="58">
        <f t="shared" si="15"/>
        <v>292.19333333333333</v>
      </c>
      <c r="AK364" s="57">
        <f t="shared" si="16"/>
        <v>353.03999999999996</v>
      </c>
      <c r="AL364" s="47">
        <f t="shared" si="17"/>
        <v>132.38555555555556</v>
      </c>
      <c r="AM364" s="65"/>
      <c r="AN364" s="65"/>
      <c r="AO364" s="65"/>
    </row>
    <row r="365" spans="1:41" x14ac:dyDescent="0.25">
      <c r="A365">
        <v>665</v>
      </c>
      <c r="B365" s="55">
        <v>44600</v>
      </c>
      <c r="C365" s="54">
        <v>2022</v>
      </c>
      <c r="D365" s="27">
        <v>6381.43</v>
      </c>
      <c r="E365" s="43">
        <v>679</v>
      </c>
      <c r="F365" s="35">
        <v>363.8</v>
      </c>
      <c r="G365" s="41">
        <v>1330</v>
      </c>
      <c r="H365" s="36">
        <v>102.74</v>
      </c>
      <c r="I365" s="39">
        <v>131.68</v>
      </c>
      <c r="J365" s="45">
        <v>155.5</v>
      </c>
      <c r="K365" s="36">
        <v>107.14</v>
      </c>
      <c r="L365" s="36">
        <v>48.24</v>
      </c>
      <c r="M365" s="46">
        <v>119.96</v>
      </c>
      <c r="N365" s="36">
        <v>96.95</v>
      </c>
      <c r="O365" s="47">
        <v>46.4</v>
      </c>
      <c r="P365" s="33">
        <v>660</v>
      </c>
      <c r="Q365" s="47">
        <v>22.18</v>
      </c>
      <c r="R365" s="33">
        <v>91.42</v>
      </c>
      <c r="S365" s="47">
        <v>54</v>
      </c>
      <c r="T365" s="33">
        <v>8.9499999999999993</v>
      </c>
      <c r="U365" s="33">
        <v>126.25</v>
      </c>
      <c r="V365" s="33">
        <v>44.16</v>
      </c>
      <c r="W365" s="33">
        <v>12.51</v>
      </c>
      <c r="X365" s="56">
        <v>21.64</v>
      </c>
      <c r="Y365" s="38">
        <v>21.64</v>
      </c>
      <c r="Z365" s="36">
        <v>10.08</v>
      </c>
      <c r="AA365" s="41">
        <v>41.86</v>
      </c>
      <c r="AB365" s="45">
        <v>79.5</v>
      </c>
      <c r="AC365" s="39">
        <v>543.5</v>
      </c>
      <c r="AD365" s="36">
        <v>189.55</v>
      </c>
      <c r="AE365" s="36">
        <v>14.28</v>
      </c>
      <c r="AF365" s="41">
        <v>26.31</v>
      </c>
      <c r="AG365" s="39">
        <v>185.5</v>
      </c>
      <c r="AI365" s="61">
        <v>44600</v>
      </c>
      <c r="AJ365" s="58">
        <f t="shared" si="15"/>
        <v>286.89333333333337</v>
      </c>
      <c r="AK365" s="57">
        <f t="shared" si="16"/>
        <v>349.54249999999996</v>
      </c>
      <c r="AL365" s="47">
        <f t="shared" si="17"/>
        <v>130.9088888888889</v>
      </c>
      <c r="AM365" s="65"/>
      <c r="AN365" s="65"/>
      <c r="AO365" s="65"/>
    </row>
    <row r="366" spans="1:41" x14ac:dyDescent="0.25">
      <c r="A366">
        <v>664</v>
      </c>
      <c r="B366" s="55">
        <v>44569</v>
      </c>
      <c r="C366" s="54">
        <v>2022</v>
      </c>
      <c r="D366" s="27">
        <v>6434.12</v>
      </c>
      <c r="E366" s="43">
        <v>688.3</v>
      </c>
      <c r="F366" s="35">
        <v>369.25</v>
      </c>
      <c r="G366" s="41">
        <v>1347.5</v>
      </c>
      <c r="H366" s="36">
        <v>102.48</v>
      </c>
      <c r="I366" s="39">
        <v>133.26</v>
      </c>
      <c r="J366" s="45">
        <v>157.4</v>
      </c>
      <c r="K366" s="36">
        <v>106.92</v>
      </c>
      <c r="L366" s="36">
        <v>48.95</v>
      </c>
      <c r="M366" s="46">
        <v>120.49</v>
      </c>
      <c r="N366" s="36">
        <v>94.5</v>
      </c>
      <c r="O366" s="47">
        <v>45.86</v>
      </c>
      <c r="P366" s="33">
        <v>670.5</v>
      </c>
      <c r="Q366" s="47">
        <v>22.34</v>
      </c>
      <c r="R366" s="33">
        <v>91.75</v>
      </c>
      <c r="S366" s="47">
        <v>53.73</v>
      </c>
      <c r="T366" s="33">
        <v>8.91</v>
      </c>
      <c r="U366" s="33">
        <v>125.1</v>
      </c>
      <c r="V366" s="33">
        <v>45.15</v>
      </c>
      <c r="W366" s="33">
        <v>12.42</v>
      </c>
      <c r="X366" s="56">
        <v>21.64</v>
      </c>
      <c r="Y366" s="38">
        <v>21.64</v>
      </c>
      <c r="Z366" s="36">
        <v>9.9600000000000009</v>
      </c>
      <c r="AA366" s="41">
        <v>42.04</v>
      </c>
      <c r="AB366" s="45">
        <v>80.44</v>
      </c>
      <c r="AC366" s="39">
        <v>552.9</v>
      </c>
      <c r="AD366" s="36">
        <v>193.25</v>
      </c>
      <c r="AE366" s="36">
        <v>14.05</v>
      </c>
      <c r="AF366" s="41">
        <v>26.83</v>
      </c>
      <c r="AG366" s="39">
        <v>185.4</v>
      </c>
      <c r="AI366" s="61">
        <v>44569</v>
      </c>
      <c r="AJ366" s="58">
        <f t="shared" si="15"/>
        <v>290.52</v>
      </c>
      <c r="AK366" s="57">
        <f t="shared" si="16"/>
        <v>354.09249999999997</v>
      </c>
      <c r="AL366" s="47">
        <f t="shared" si="17"/>
        <v>132.24444444444441</v>
      </c>
      <c r="AM366" s="65"/>
      <c r="AN366" s="65"/>
      <c r="AO366" s="65"/>
    </row>
    <row r="367" spans="1:41" x14ac:dyDescent="0.25">
      <c r="A367">
        <v>663</v>
      </c>
      <c r="B367" s="54" t="s">
        <v>542</v>
      </c>
      <c r="C367" s="54">
        <v>2022</v>
      </c>
      <c r="D367" s="27">
        <v>6397.91</v>
      </c>
      <c r="E367" s="43">
        <v>675</v>
      </c>
      <c r="F367" s="35">
        <v>368.1</v>
      </c>
      <c r="G367" s="41">
        <v>1334</v>
      </c>
      <c r="H367" s="36">
        <v>104.88</v>
      </c>
      <c r="I367" s="39">
        <v>134.54</v>
      </c>
      <c r="J367" s="45">
        <v>152.44999999999999</v>
      </c>
      <c r="K367" s="36">
        <v>106.98</v>
      </c>
      <c r="L367" s="36">
        <v>49.76</v>
      </c>
      <c r="M367" s="46">
        <v>121.93</v>
      </c>
      <c r="N367" s="36">
        <v>97.21</v>
      </c>
      <c r="O367" s="47">
        <v>46</v>
      </c>
      <c r="P367" s="33">
        <v>661.5</v>
      </c>
      <c r="Q367" s="47">
        <v>22.45</v>
      </c>
      <c r="R367" s="33">
        <v>93.38</v>
      </c>
      <c r="S367" s="47">
        <v>53.81</v>
      </c>
      <c r="T367" s="33">
        <v>8.98</v>
      </c>
      <c r="U367" s="33">
        <v>121.35</v>
      </c>
      <c r="V367" s="33">
        <v>45.33</v>
      </c>
      <c r="W367" s="33">
        <v>12.06</v>
      </c>
      <c r="X367" s="56">
        <v>21.84</v>
      </c>
      <c r="Y367" s="38">
        <v>21.84</v>
      </c>
      <c r="Z367" s="36">
        <v>10</v>
      </c>
      <c r="AA367" s="41">
        <v>41.66</v>
      </c>
      <c r="AB367" s="45">
        <v>79.88</v>
      </c>
      <c r="AC367" s="39">
        <v>556.9</v>
      </c>
      <c r="AD367" s="36">
        <v>191.5</v>
      </c>
      <c r="AE367" s="36">
        <v>13.92</v>
      </c>
      <c r="AF367" s="41">
        <v>27.17</v>
      </c>
      <c r="AG367" s="39">
        <v>185.35</v>
      </c>
      <c r="AI367" s="60" t="s">
        <v>542</v>
      </c>
      <c r="AJ367" s="58">
        <f t="shared" si="15"/>
        <v>292.26333333333332</v>
      </c>
      <c r="AK367" s="57">
        <f t="shared" si="16"/>
        <v>350.70750000000004</v>
      </c>
      <c r="AL367" s="47">
        <f t="shared" si="17"/>
        <v>130.37333333333333</v>
      </c>
      <c r="AM367" s="65"/>
      <c r="AN367" s="65"/>
      <c r="AO367" s="65"/>
    </row>
    <row r="368" spans="1:41" x14ac:dyDescent="0.25">
      <c r="A368">
        <v>662</v>
      </c>
      <c r="B368" s="54" t="s">
        <v>543</v>
      </c>
      <c r="C368" s="54">
        <v>2022</v>
      </c>
      <c r="D368" s="27">
        <v>6236.57</v>
      </c>
      <c r="E368" s="43">
        <v>662.9</v>
      </c>
      <c r="F368" s="35">
        <v>354.7</v>
      </c>
      <c r="G368" s="41">
        <v>1241</v>
      </c>
      <c r="H368" s="36">
        <v>103.04</v>
      </c>
      <c r="I368" s="39">
        <v>134.72</v>
      </c>
      <c r="J368" s="45">
        <v>155.44999999999999</v>
      </c>
      <c r="K368" s="36">
        <v>105.42</v>
      </c>
      <c r="L368" s="36">
        <v>48.09</v>
      </c>
      <c r="M368" s="46">
        <v>121.13</v>
      </c>
      <c r="N368" s="36">
        <v>98.6</v>
      </c>
      <c r="O368" s="47">
        <v>44.7</v>
      </c>
      <c r="P368" s="33">
        <v>652</v>
      </c>
      <c r="Q368" s="47">
        <v>21.96</v>
      </c>
      <c r="R368" s="33">
        <v>90.54</v>
      </c>
      <c r="S368" s="47">
        <v>53.4</v>
      </c>
      <c r="T368" s="33">
        <v>8.76</v>
      </c>
      <c r="U368" s="33">
        <v>124.05</v>
      </c>
      <c r="V368" s="33">
        <v>43.93</v>
      </c>
      <c r="W368" s="33">
        <v>12.05</v>
      </c>
      <c r="X368" s="56">
        <v>21.13</v>
      </c>
      <c r="Y368" s="38">
        <v>21.13</v>
      </c>
      <c r="Z368" s="36">
        <v>9.93</v>
      </c>
      <c r="AA368" s="41">
        <v>41.06</v>
      </c>
      <c r="AB368" s="45">
        <v>80.7</v>
      </c>
      <c r="AC368" s="39">
        <v>556.1</v>
      </c>
      <c r="AD368" s="36">
        <v>191.1</v>
      </c>
      <c r="AE368" s="36">
        <v>13.56</v>
      </c>
      <c r="AF368" s="41">
        <v>26.27</v>
      </c>
      <c r="AG368" s="39">
        <v>170.7</v>
      </c>
      <c r="AI368" s="60" t="s">
        <v>543</v>
      </c>
      <c r="AJ368" s="58">
        <f t="shared" si="15"/>
        <v>287.17333333333335</v>
      </c>
      <c r="AK368" s="57">
        <f t="shared" si="16"/>
        <v>327.08249999999998</v>
      </c>
      <c r="AL368" s="47">
        <f t="shared" si="17"/>
        <v>129.04111111111109</v>
      </c>
      <c r="AM368" s="65"/>
      <c r="AN368" s="65"/>
      <c r="AO368" s="65"/>
    </row>
    <row r="369" spans="1:41" x14ac:dyDescent="0.25">
      <c r="A369">
        <v>661</v>
      </c>
      <c r="B369" s="54" t="s">
        <v>544</v>
      </c>
      <c r="C369" s="54">
        <v>2022</v>
      </c>
      <c r="D369" s="27">
        <v>6199.93</v>
      </c>
      <c r="E369" s="43">
        <v>636</v>
      </c>
      <c r="F369" s="35">
        <v>355.75</v>
      </c>
      <c r="G369" s="41">
        <v>1203.5</v>
      </c>
      <c r="H369" s="36">
        <v>106.16</v>
      </c>
      <c r="I369" s="39">
        <v>126.5</v>
      </c>
      <c r="J369" s="45">
        <v>152.69999999999999</v>
      </c>
      <c r="K369" s="36">
        <v>103.94</v>
      </c>
      <c r="L369" s="36">
        <v>49.75</v>
      </c>
      <c r="M369" s="46">
        <v>117.38</v>
      </c>
      <c r="N369" s="36">
        <v>98.76</v>
      </c>
      <c r="O369" s="47">
        <v>44.37</v>
      </c>
      <c r="P369" s="33">
        <v>624.5</v>
      </c>
      <c r="Q369" s="47">
        <v>21.8</v>
      </c>
      <c r="R369" s="33">
        <v>89.85</v>
      </c>
      <c r="S369" s="47">
        <v>54.45</v>
      </c>
      <c r="T369" s="33">
        <v>8.67</v>
      </c>
      <c r="U369" s="33">
        <v>121.95</v>
      </c>
      <c r="V369" s="33">
        <v>42.79</v>
      </c>
      <c r="W369" s="33">
        <v>11.75</v>
      </c>
      <c r="X369" s="56">
        <v>20.98</v>
      </c>
      <c r="Y369" s="38">
        <v>20.98</v>
      </c>
      <c r="Z369" s="36">
        <v>10.16</v>
      </c>
      <c r="AA369" s="41">
        <v>40.31</v>
      </c>
      <c r="AB369" s="45">
        <v>77.540000000000006</v>
      </c>
      <c r="AC369" s="39">
        <v>528</v>
      </c>
      <c r="AD369" s="36">
        <v>188.35</v>
      </c>
      <c r="AE369" s="36">
        <v>12.93</v>
      </c>
      <c r="AF369" s="41">
        <v>26.24</v>
      </c>
      <c r="AG369" s="39">
        <v>167.8</v>
      </c>
      <c r="AI369" s="60" t="s">
        <v>544</v>
      </c>
      <c r="AJ369" s="58">
        <f t="shared" si="15"/>
        <v>274.09999999999997</v>
      </c>
      <c r="AK369" s="57">
        <f t="shared" si="16"/>
        <v>317.51249999999999</v>
      </c>
      <c r="AL369" s="47">
        <f t="shared" si="17"/>
        <v>125.02444444444444</v>
      </c>
      <c r="AM369" s="65"/>
      <c r="AN369" s="65"/>
      <c r="AO369" s="65"/>
    </row>
    <row r="370" spans="1:41" x14ac:dyDescent="0.25">
      <c r="A370">
        <v>660</v>
      </c>
      <c r="B370" s="54" t="s">
        <v>545</v>
      </c>
      <c r="C370" s="54">
        <v>2022</v>
      </c>
      <c r="D370" s="27">
        <v>6194.96</v>
      </c>
      <c r="E370" s="43">
        <v>625.20000000000005</v>
      </c>
      <c r="F370" s="35">
        <v>354.95</v>
      </c>
      <c r="G370" s="41">
        <v>1192</v>
      </c>
      <c r="H370" s="36">
        <v>105</v>
      </c>
      <c r="I370" s="39">
        <v>124.2</v>
      </c>
      <c r="J370" s="45">
        <v>150.69999999999999</v>
      </c>
      <c r="K370" s="36">
        <v>103.44</v>
      </c>
      <c r="L370" s="36">
        <v>49.2</v>
      </c>
      <c r="M370" s="46">
        <v>117.38</v>
      </c>
      <c r="N370" s="36">
        <v>99.6</v>
      </c>
      <c r="O370" s="47">
        <v>44.32</v>
      </c>
      <c r="P370" s="33">
        <v>611.5</v>
      </c>
      <c r="Q370" s="47">
        <v>21.41</v>
      </c>
      <c r="R370" s="33">
        <v>89.92</v>
      </c>
      <c r="S370" s="47">
        <v>54.98</v>
      </c>
      <c r="T370" s="33">
        <v>8.6</v>
      </c>
      <c r="U370" s="33">
        <v>120.8</v>
      </c>
      <c r="V370" s="33">
        <v>42.1</v>
      </c>
      <c r="W370" s="33">
        <v>11.49</v>
      </c>
      <c r="X370" s="56">
        <v>20.68</v>
      </c>
      <c r="Y370" s="38">
        <v>20.68</v>
      </c>
      <c r="Z370" s="36">
        <v>10.24</v>
      </c>
      <c r="AA370" s="41">
        <v>39.450000000000003</v>
      </c>
      <c r="AB370" s="45">
        <v>76.599999999999994</v>
      </c>
      <c r="AC370" s="39">
        <v>524.9</v>
      </c>
      <c r="AD370" s="36">
        <v>187.3</v>
      </c>
      <c r="AE370" s="36">
        <v>12.78</v>
      </c>
      <c r="AF370" s="41">
        <v>27.95</v>
      </c>
      <c r="AG370" s="39">
        <v>169.5</v>
      </c>
      <c r="AI370" s="60" t="s">
        <v>545</v>
      </c>
      <c r="AJ370" s="58">
        <f t="shared" si="15"/>
        <v>272.86666666666667</v>
      </c>
      <c r="AK370" s="57">
        <f t="shared" si="16"/>
        <v>314.85000000000002</v>
      </c>
      <c r="AL370" s="47">
        <f t="shared" si="17"/>
        <v>123.47444444444444</v>
      </c>
      <c r="AM370" s="65"/>
      <c r="AN370" s="65"/>
      <c r="AO370" s="65"/>
    </row>
    <row r="371" spans="1:41" x14ac:dyDescent="0.25">
      <c r="A371">
        <v>659</v>
      </c>
      <c r="B371" s="54" t="s">
        <v>546</v>
      </c>
      <c r="C371" s="54">
        <v>2022</v>
      </c>
      <c r="D371" s="27">
        <v>6177.14</v>
      </c>
      <c r="E371" s="43">
        <v>637.4</v>
      </c>
      <c r="F371" s="35">
        <v>353.75</v>
      </c>
      <c r="G371" s="41">
        <v>1209</v>
      </c>
      <c r="H371" s="36">
        <v>105.84</v>
      </c>
      <c r="I371" s="39">
        <v>124.36</v>
      </c>
      <c r="J371" s="45">
        <v>153.94999999999999</v>
      </c>
      <c r="K371" s="36">
        <v>102.6</v>
      </c>
      <c r="L371" s="36">
        <v>49.1</v>
      </c>
      <c r="M371" s="46">
        <v>117.2</v>
      </c>
      <c r="N371" s="36">
        <v>98.05</v>
      </c>
      <c r="O371" s="47">
        <v>44.73</v>
      </c>
      <c r="P371" s="33">
        <v>627</v>
      </c>
      <c r="Q371" s="47">
        <v>21.43</v>
      </c>
      <c r="R371" s="33">
        <v>90.05</v>
      </c>
      <c r="S371" s="47">
        <v>54.26</v>
      </c>
      <c r="T371" s="33">
        <v>8.67</v>
      </c>
      <c r="U371" s="33">
        <v>118.45</v>
      </c>
      <c r="V371" s="33">
        <v>43.02</v>
      </c>
      <c r="W371" s="33">
        <v>11.64</v>
      </c>
      <c r="X371" s="56">
        <v>20.84</v>
      </c>
      <c r="Y371" s="38">
        <v>20.84</v>
      </c>
      <c r="Z371" s="36">
        <v>10.27</v>
      </c>
      <c r="AA371" s="41">
        <v>39.130000000000003</v>
      </c>
      <c r="AB371" s="45">
        <v>77.2</v>
      </c>
      <c r="AC371" s="39">
        <v>533</v>
      </c>
      <c r="AD371" s="36">
        <v>186.9</v>
      </c>
      <c r="AE371" s="36">
        <v>12.85</v>
      </c>
      <c r="AF371" s="41">
        <v>28.33</v>
      </c>
      <c r="AG371" s="39">
        <v>169.8</v>
      </c>
      <c r="AI371" s="60" t="s">
        <v>546</v>
      </c>
      <c r="AJ371" s="58">
        <f t="shared" si="15"/>
        <v>275.72000000000003</v>
      </c>
      <c r="AK371" s="57">
        <f t="shared" si="16"/>
        <v>319.11500000000001</v>
      </c>
      <c r="AL371" s="47">
        <f t="shared" si="17"/>
        <v>125.22333333333333</v>
      </c>
      <c r="AM371" s="65"/>
      <c r="AN371" s="65"/>
      <c r="AO371" s="65"/>
    </row>
    <row r="372" spans="1:41" x14ac:dyDescent="0.25">
      <c r="A372">
        <v>658</v>
      </c>
      <c r="B372" s="54" t="s">
        <v>547</v>
      </c>
      <c r="C372" s="54">
        <v>2022</v>
      </c>
      <c r="D372" s="27">
        <v>6168.77</v>
      </c>
      <c r="E372" s="43">
        <v>634.70000000000005</v>
      </c>
      <c r="F372" s="35">
        <v>353.6</v>
      </c>
      <c r="G372" s="41">
        <v>1205</v>
      </c>
      <c r="H372" s="36">
        <v>105.58</v>
      </c>
      <c r="I372" s="39">
        <v>125.58</v>
      </c>
      <c r="J372" s="45">
        <v>154.9</v>
      </c>
      <c r="K372" s="36">
        <v>103.5</v>
      </c>
      <c r="L372" s="36">
        <v>48.54</v>
      </c>
      <c r="M372" s="46">
        <v>117.58</v>
      </c>
      <c r="N372" s="36">
        <v>97.36</v>
      </c>
      <c r="O372" s="47">
        <v>43.82</v>
      </c>
      <c r="P372" s="33">
        <v>623</v>
      </c>
      <c r="Q372" s="47">
        <v>21.21</v>
      </c>
      <c r="R372" s="33">
        <v>89.57</v>
      </c>
      <c r="S372" s="47">
        <v>53.74</v>
      </c>
      <c r="T372" s="33">
        <v>8.51</v>
      </c>
      <c r="U372" s="33">
        <v>119.85</v>
      </c>
      <c r="V372" s="33">
        <v>43.32</v>
      </c>
      <c r="W372" s="33">
        <v>11.42</v>
      </c>
      <c r="X372" s="56">
        <v>20.440000000000001</v>
      </c>
      <c r="Y372" s="38">
        <v>20.440000000000001</v>
      </c>
      <c r="Z372" s="36">
        <v>10.119999999999999</v>
      </c>
      <c r="AA372" s="41">
        <v>39.479999999999997</v>
      </c>
      <c r="AB372" s="45">
        <v>78.459999999999994</v>
      </c>
      <c r="AC372" s="39">
        <v>531.29999999999995</v>
      </c>
      <c r="AD372" s="36">
        <v>185.5</v>
      </c>
      <c r="AE372" s="36">
        <v>12.65</v>
      </c>
      <c r="AF372" s="41">
        <v>28.24</v>
      </c>
      <c r="AG372" s="39">
        <v>171.1</v>
      </c>
      <c r="AI372" s="60" t="s">
        <v>547</v>
      </c>
      <c r="AJ372" s="58">
        <f t="shared" si="15"/>
        <v>275.99333333333334</v>
      </c>
      <c r="AK372" s="57">
        <f t="shared" si="16"/>
        <v>318.18</v>
      </c>
      <c r="AL372" s="47">
        <f t="shared" si="17"/>
        <v>124.98333333333332</v>
      </c>
      <c r="AM372" s="65"/>
      <c r="AN372" s="65"/>
      <c r="AO372" s="65"/>
    </row>
    <row r="373" spans="1:41" x14ac:dyDescent="0.25">
      <c r="A373">
        <v>657</v>
      </c>
      <c r="B373" s="54" t="s">
        <v>548</v>
      </c>
      <c r="C373" s="54">
        <v>2022</v>
      </c>
      <c r="D373" s="27">
        <v>6143.06</v>
      </c>
      <c r="E373" s="43">
        <v>633.29999999999995</v>
      </c>
      <c r="F373" s="35">
        <v>347</v>
      </c>
      <c r="G373" s="41">
        <v>1196</v>
      </c>
      <c r="H373" s="36">
        <v>104.56</v>
      </c>
      <c r="I373" s="39">
        <v>125.4</v>
      </c>
      <c r="J373" s="45">
        <v>155</v>
      </c>
      <c r="K373" s="36">
        <v>103.04</v>
      </c>
      <c r="L373" s="36">
        <v>47.89</v>
      </c>
      <c r="M373" s="46">
        <v>117.04</v>
      </c>
      <c r="N373" s="36">
        <v>97.72</v>
      </c>
      <c r="O373" s="47">
        <v>44.53</v>
      </c>
      <c r="P373" s="33">
        <v>620.5</v>
      </c>
      <c r="Q373" s="47">
        <v>21.25</v>
      </c>
      <c r="R373" s="33">
        <v>89</v>
      </c>
      <c r="S373" s="47">
        <v>53.83</v>
      </c>
      <c r="T373" s="33">
        <v>8.61</v>
      </c>
      <c r="U373" s="33">
        <v>121.7</v>
      </c>
      <c r="V373" s="33">
        <v>43.76</v>
      </c>
      <c r="W373" s="33">
        <v>11.42</v>
      </c>
      <c r="X373" s="56">
        <v>20.76</v>
      </c>
      <c r="Y373" s="38">
        <v>20.76</v>
      </c>
      <c r="Z373" s="36">
        <v>10.3</v>
      </c>
      <c r="AA373" s="41">
        <v>39.29</v>
      </c>
      <c r="AB373" s="45">
        <v>78.28</v>
      </c>
      <c r="AC373" s="39">
        <v>530.20000000000005</v>
      </c>
      <c r="AD373" s="36">
        <v>186.35</v>
      </c>
      <c r="AE373" s="36">
        <v>12.57</v>
      </c>
      <c r="AF373" s="41">
        <v>28.23</v>
      </c>
      <c r="AG373" s="39">
        <v>171</v>
      </c>
      <c r="AI373" s="60" t="s">
        <v>548</v>
      </c>
      <c r="AJ373" s="58">
        <f t="shared" si="15"/>
        <v>275.53333333333336</v>
      </c>
      <c r="AK373" s="57">
        <f t="shared" si="16"/>
        <v>315.88</v>
      </c>
      <c r="AL373" s="47">
        <f t="shared" si="17"/>
        <v>124.88777777777779</v>
      </c>
      <c r="AM373" s="65"/>
      <c r="AN373" s="65"/>
      <c r="AO373" s="65"/>
    </row>
    <row r="374" spans="1:41" x14ac:dyDescent="0.25">
      <c r="A374">
        <v>656</v>
      </c>
      <c r="B374" s="54" t="s">
        <v>549</v>
      </c>
      <c r="C374" s="54">
        <v>2022</v>
      </c>
      <c r="D374" s="27">
        <v>6151.36</v>
      </c>
      <c r="E374" s="43">
        <v>625.70000000000005</v>
      </c>
      <c r="F374" s="35">
        <v>344.1</v>
      </c>
      <c r="G374" s="41">
        <v>1175.5</v>
      </c>
      <c r="H374" s="36">
        <v>104.66</v>
      </c>
      <c r="I374" s="39">
        <v>122.5</v>
      </c>
      <c r="J374" s="45">
        <v>153.55000000000001</v>
      </c>
      <c r="K374" s="36">
        <v>103.68</v>
      </c>
      <c r="L374" s="36">
        <v>49.2</v>
      </c>
      <c r="M374" s="46">
        <v>116.91</v>
      </c>
      <c r="N374" s="36">
        <v>98.84</v>
      </c>
      <c r="O374" s="47">
        <v>44.53</v>
      </c>
      <c r="P374" s="33">
        <v>614</v>
      </c>
      <c r="Q374" s="47">
        <v>21.2</v>
      </c>
      <c r="R374" s="33">
        <v>88.92</v>
      </c>
      <c r="S374" s="47">
        <v>54.02</v>
      </c>
      <c r="T374" s="33">
        <v>8.7100000000000009</v>
      </c>
      <c r="U374" s="33">
        <v>122.2</v>
      </c>
      <c r="V374" s="33">
        <v>43.43</v>
      </c>
      <c r="W374" s="33">
        <v>11.47</v>
      </c>
      <c r="X374" s="56">
        <v>20.94</v>
      </c>
      <c r="Y374" s="38">
        <v>20.94</v>
      </c>
      <c r="Z374" s="36">
        <v>10.43</v>
      </c>
      <c r="AA374" s="41">
        <v>39.159999999999997</v>
      </c>
      <c r="AB374" s="45">
        <v>76.42</v>
      </c>
      <c r="AC374" s="39">
        <v>526.79999999999995</v>
      </c>
      <c r="AD374" s="36">
        <v>182</v>
      </c>
      <c r="AE374" s="36">
        <v>12.62</v>
      </c>
      <c r="AF374" s="41">
        <v>28.08</v>
      </c>
      <c r="AG374" s="39">
        <v>167.05</v>
      </c>
      <c r="AI374" s="60" t="s">
        <v>549</v>
      </c>
      <c r="AJ374" s="58">
        <f t="shared" si="15"/>
        <v>272.11666666666662</v>
      </c>
      <c r="AK374" s="57">
        <f t="shared" si="16"/>
        <v>310.685</v>
      </c>
      <c r="AL374" s="47">
        <f t="shared" si="17"/>
        <v>123.69666666666666</v>
      </c>
      <c r="AM374" s="65"/>
      <c r="AN374" s="65"/>
      <c r="AO374" s="65"/>
    </row>
    <row r="375" spans="1:41" x14ac:dyDescent="0.25">
      <c r="A375">
        <v>655</v>
      </c>
      <c r="B375" s="54" t="s">
        <v>550</v>
      </c>
      <c r="C375" s="54">
        <v>2022</v>
      </c>
      <c r="D375" s="27">
        <v>6028.79</v>
      </c>
      <c r="E375" s="43">
        <v>628.1</v>
      </c>
      <c r="F375" s="35">
        <v>347.2</v>
      </c>
      <c r="G375" s="41">
        <v>1173.5</v>
      </c>
      <c r="H375" s="36">
        <v>105.84</v>
      </c>
      <c r="I375" s="39">
        <v>121.14</v>
      </c>
      <c r="J375" s="45">
        <v>153.44999999999999</v>
      </c>
      <c r="K375" s="36">
        <v>104.22</v>
      </c>
      <c r="L375" s="36">
        <v>49.1</v>
      </c>
      <c r="M375" s="46">
        <v>117.33</v>
      </c>
      <c r="N375" s="36">
        <v>101</v>
      </c>
      <c r="O375" s="47">
        <v>43.9</v>
      </c>
      <c r="P375" s="33">
        <v>616</v>
      </c>
      <c r="Q375" s="47">
        <v>21.4</v>
      </c>
      <c r="R375" s="33">
        <v>90.01</v>
      </c>
      <c r="S375" s="47">
        <v>54.62</v>
      </c>
      <c r="T375" s="33">
        <v>8.65</v>
      </c>
      <c r="U375" s="33">
        <v>124.5</v>
      </c>
      <c r="V375" s="33">
        <v>43.33</v>
      </c>
      <c r="W375" s="33">
        <v>11.51</v>
      </c>
      <c r="X375" s="56">
        <v>20.97</v>
      </c>
      <c r="Y375" s="38">
        <v>20.97</v>
      </c>
      <c r="Z375" s="36">
        <v>10.55</v>
      </c>
      <c r="AA375" s="41">
        <v>38.130000000000003</v>
      </c>
      <c r="AB375" s="45">
        <v>75.34</v>
      </c>
      <c r="AC375" s="39">
        <v>528.29999999999995</v>
      </c>
      <c r="AD375" s="36">
        <v>181.85</v>
      </c>
      <c r="AE375" s="36">
        <v>12.72</v>
      </c>
      <c r="AF375" s="41">
        <v>27.89</v>
      </c>
      <c r="AG375" s="39">
        <v>167.5</v>
      </c>
      <c r="AI375" s="60" t="s">
        <v>550</v>
      </c>
      <c r="AJ375" s="58">
        <f t="shared" si="15"/>
        <v>272.31333333333333</v>
      </c>
      <c r="AK375" s="57">
        <f t="shared" si="16"/>
        <v>309.88000000000005</v>
      </c>
      <c r="AL375" s="47">
        <f t="shared" si="17"/>
        <v>123.90111111111112</v>
      </c>
      <c r="AM375" s="65"/>
      <c r="AN375" s="65"/>
      <c r="AO375" s="65"/>
    </row>
    <row r="376" spans="1:41" x14ac:dyDescent="0.25">
      <c r="A376">
        <v>654</v>
      </c>
      <c r="B376" s="54" t="s">
        <v>551</v>
      </c>
      <c r="C376" s="54">
        <v>2022</v>
      </c>
      <c r="D376" s="27">
        <v>6059.87</v>
      </c>
      <c r="E376" s="43">
        <v>614.29999999999995</v>
      </c>
      <c r="F376" s="35">
        <v>342.2</v>
      </c>
      <c r="G376" s="41">
        <v>1139.5</v>
      </c>
      <c r="H376" s="36">
        <v>104.34</v>
      </c>
      <c r="I376" s="39">
        <v>118.62</v>
      </c>
      <c r="J376" s="45">
        <v>149.44999999999999</v>
      </c>
      <c r="K376" s="36">
        <v>104.28</v>
      </c>
      <c r="L376" s="36">
        <v>48.65</v>
      </c>
      <c r="M376" s="46">
        <v>115.45</v>
      </c>
      <c r="N376" s="36">
        <v>99.85</v>
      </c>
      <c r="O376" s="47">
        <v>42.45</v>
      </c>
      <c r="P376" s="33">
        <v>599</v>
      </c>
      <c r="Q376" s="47">
        <v>21.12</v>
      </c>
      <c r="R376" s="33">
        <v>87.83</v>
      </c>
      <c r="S376" s="47">
        <v>53.52</v>
      </c>
      <c r="T376" s="33">
        <v>8.4499999999999993</v>
      </c>
      <c r="U376" s="33">
        <v>122.9</v>
      </c>
      <c r="V376" s="33">
        <v>42.36</v>
      </c>
      <c r="W376" s="33">
        <v>11.2</v>
      </c>
      <c r="X376" s="56">
        <v>20.170000000000002</v>
      </c>
      <c r="Y376" s="38">
        <v>20.170000000000002</v>
      </c>
      <c r="Z376" s="36">
        <v>10.5</v>
      </c>
      <c r="AA376" s="41">
        <v>38.409999999999997</v>
      </c>
      <c r="AB376" s="45">
        <v>74.02</v>
      </c>
      <c r="AC376" s="39">
        <v>510.8</v>
      </c>
      <c r="AD376" s="36">
        <v>180.75</v>
      </c>
      <c r="AE376" s="36">
        <v>12.25</v>
      </c>
      <c r="AF376" s="41">
        <v>27.44</v>
      </c>
      <c r="AG376" s="39">
        <v>165.4</v>
      </c>
      <c r="AI376" s="60" t="s">
        <v>551</v>
      </c>
      <c r="AJ376" s="58">
        <f t="shared" si="15"/>
        <v>264.94</v>
      </c>
      <c r="AK376" s="57">
        <f t="shared" si="16"/>
        <v>301.33750000000003</v>
      </c>
      <c r="AL376" s="47">
        <f t="shared" si="17"/>
        <v>121.16444444444444</v>
      </c>
      <c r="AM376" s="65"/>
      <c r="AN376" s="65"/>
      <c r="AO376" s="65"/>
    </row>
    <row r="377" spans="1:41" x14ac:dyDescent="0.25">
      <c r="A377">
        <v>653</v>
      </c>
      <c r="B377" s="54" t="s">
        <v>552</v>
      </c>
      <c r="C377" s="54">
        <v>2022</v>
      </c>
      <c r="D377" s="27">
        <v>5901.38</v>
      </c>
      <c r="E377" s="43">
        <v>608.4</v>
      </c>
      <c r="F377" s="35">
        <v>340.4</v>
      </c>
      <c r="G377" s="41">
        <v>1123</v>
      </c>
      <c r="H377" s="36">
        <v>103.72</v>
      </c>
      <c r="I377" s="39">
        <v>117.56</v>
      </c>
      <c r="J377" s="45">
        <v>151.15</v>
      </c>
      <c r="K377" s="36">
        <v>103.94</v>
      </c>
      <c r="L377" s="36">
        <v>47.54</v>
      </c>
      <c r="M377" s="46">
        <v>115.47</v>
      </c>
      <c r="N377" s="36">
        <v>100.2</v>
      </c>
      <c r="O377" s="47">
        <v>41.58</v>
      </c>
      <c r="P377" s="33">
        <v>589</v>
      </c>
      <c r="Q377" s="47">
        <v>20.95</v>
      </c>
      <c r="R377" s="33">
        <v>87.77</v>
      </c>
      <c r="S377" s="47">
        <v>53.69</v>
      </c>
      <c r="T377" s="33">
        <v>8.24</v>
      </c>
      <c r="U377" s="33">
        <v>122.6</v>
      </c>
      <c r="V377" s="33">
        <v>41.66</v>
      </c>
      <c r="W377" s="33">
        <v>11.03</v>
      </c>
      <c r="X377" s="56">
        <v>19.5</v>
      </c>
      <c r="Y377" s="38">
        <v>19.5</v>
      </c>
      <c r="Z377" s="36">
        <v>10.55</v>
      </c>
      <c r="AA377" s="41">
        <v>37.99</v>
      </c>
      <c r="AB377" s="45">
        <v>73.14</v>
      </c>
      <c r="AC377" s="39">
        <v>496.9</v>
      </c>
      <c r="AD377" s="36">
        <v>180.7</v>
      </c>
      <c r="AE377" s="36">
        <v>11.97</v>
      </c>
      <c r="AF377" s="41">
        <v>27.16</v>
      </c>
      <c r="AG377" s="39">
        <v>165.15</v>
      </c>
      <c r="AI377" s="60" t="s">
        <v>552</v>
      </c>
      <c r="AJ377" s="58">
        <f t="shared" si="15"/>
        <v>259.87</v>
      </c>
      <c r="AK377" s="57">
        <f t="shared" si="16"/>
        <v>297.03750000000002</v>
      </c>
      <c r="AL377" s="47">
        <f t="shared" si="17"/>
        <v>120.43111111111109</v>
      </c>
      <c r="AM377" s="65"/>
      <c r="AN377" s="65"/>
      <c r="AO377" s="65"/>
    </row>
    <row r="378" spans="1:41" x14ac:dyDescent="0.25">
      <c r="A378">
        <v>652</v>
      </c>
      <c r="B378" s="54" t="s">
        <v>553</v>
      </c>
      <c r="C378" s="54">
        <v>2022</v>
      </c>
      <c r="D378" s="27">
        <v>5874.68</v>
      </c>
      <c r="E378" s="43">
        <v>606.4</v>
      </c>
      <c r="F378" s="35">
        <v>334.8</v>
      </c>
      <c r="G378" s="41">
        <v>1095.5</v>
      </c>
      <c r="H378" s="36">
        <v>99.62</v>
      </c>
      <c r="I378" s="39">
        <v>113.14</v>
      </c>
      <c r="J378" s="45">
        <v>146</v>
      </c>
      <c r="K378" s="36">
        <v>100.72</v>
      </c>
      <c r="L378" s="36">
        <v>46.09</v>
      </c>
      <c r="M378" s="46">
        <v>113.13</v>
      </c>
      <c r="N378" s="36">
        <v>98.47</v>
      </c>
      <c r="O378" s="47">
        <v>41.11</v>
      </c>
      <c r="P378" s="33">
        <v>585.5</v>
      </c>
      <c r="Q378" s="47">
        <v>20.75</v>
      </c>
      <c r="R378" s="33">
        <v>85.23</v>
      </c>
      <c r="S378" s="47">
        <v>53.04</v>
      </c>
      <c r="T378" s="33">
        <v>8.15</v>
      </c>
      <c r="U378" s="33">
        <v>120.25</v>
      </c>
      <c r="V378" s="33">
        <v>40.71</v>
      </c>
      <c r="W378" s="33">
        <v>10.87</v>
      </c>
      <c r="X378" s="56">
        <v>19.18</v>
      </c>
      <c r="Y378" s="38">
        <v>19.18</v>
      </c>
      <c r="Z378" s="36">
        <v>10.53</v>
      </c>
      <c r="AA378" s="41">
        <v>37.07</v>
      </c>
      <c r="AB378" s="45">
        <v>71.540000000000006</v>
      </c>
      <c r="AC378" s="39">
        <v>496.75</v>
      </c>
      <c r="AD378" s="36">
        <v>178.1</v>
      </c>
      <c r="AE378" s="36">
        <v>11.69</v>
      </c>
      <c r="AF378" s="41">
        <v>26.24</v>
      </c>
      <c r="AG378" s="39">
        <v>159.9</v>
      </c>
      <c r="AI378" s="60" t="s">
        <v>553</v>
      </c>
      <c r="AJ378" s="58">
        <f t="shared" si="15"/>
        <v>256.59666666666664</v>
      </c>
      <c r="AK378" s="57">
        <f t="shared" si="16"/>
        <v>289.70249999999999</v>
      </c>
      <c r="AL378" s="47">
        <f t="shared" si="17"/>
        <v>119.01666666666668</v>
      </c>
      <c r="AM378" s="65"/>
      <c r="AN378" s="65"/>
      <c r="AO378" s="65"/>
    </row>
    <row r="379" spans="1:41" x14ac:dyDescent="0.25">
      <c r="A379">
        <v>651</v>
      </c>
      <c r="B379" s="54" t="s">
        <v>554</v>
      </c>
      <c r="C379" s="54">
        <v>2022</v>
      </c>
      <c r="D379" s="27">
        <v>5922.94</v>
      </c>
      <c r="E379" s="43">
        <v>606.20000000000005</v>
      </c>
      <c r="F379" s="35">
        <v>336</v>
      </c>
      <c r="G379" s="41">
        <v>1102</v>
      </c>
      <c r="H379" s="36">
        <v>101.28</v>
      </c>
      <c r="I379" s="39">
        <v>114.76</v>
      </c>
      <c r="J379" s="45">
        <v>147.05000000000001</v>
      </c>
      <c r="K379" s="36">
        <v>101.02</v>
      </c>
      <c r="L379" s="36">
        <v>48.35</v>
      </c>
      <c r="M379" s="46">
        <v>114.44</v>
      </c>
      <c r="N379" s="36">
        <v>99.22</v>
      </c>
      <c r="O379" s="47">
        <v>42.73</v>
      </c>
      <c r="P379" s="33">
        <v>585.5</v>
      </c>
      <c r="Q379" s="47">
        <v>21.34</v>
      </c>
      <c r="R379" s="33">
        <v>86.66</v>
      </c>
      <c r="S379" s="47">
        <v>53.68</v>
      </c>
      <c r="T379" s="33">
        <v>8.4</v>
      </c>
      <c r="U379" s="33">
        <v>121.65</v>
      </c>
      <c r="V379" s="33">
        <v>41.16</v>
      </c>
      <c r="W379" s="33">
        <v>10.86</v>
      </c>
      <c r="X379" s="56">
        <v>19.899999999999999</v>
      </c>
      <c r="Y379" s="38">
        <v>19.899999999999999</v>
      </c>
      <c r="Z379" s="36">
        <v>10.72</v>
      </c>
      <c r="AA379" s="41">
        <v>37.03</v>
      </c>
      <c r="AB379" s="45">
        <v>72.66</v>
      </c>
      <c r="AC379" s="39">
        <v>500</v>
      </c>
      <c r="AD379" s="36">
        <v>181.55</v>
      </c>
      <c r="AE379" s="36">
        <v>12.01</v>
      </c>
      <c r="AF379" s="41">
        <v>26.14</v>
      </c>
      <c r="AG379" s="39">
        <v>162.75</v>
      </c>
      <c r="AI379" s="60" t="s">
        <v>554</v>
      </c>
      <c r="AJ379" s="58">
        <f t="shared" si="15"/>
        <v>259.17</v>
      </c>
      <c r="AK379" s="57">
        <f t="shared" si="16"/>
        <v>291.29250000000002</v>
      </c>
      <c r="AL379" s="47">
        <f t="shared" si="17"/>
        <v>119.77777777777777</v>
      </c>
      <c r="AM379" s="65"/>
      <c r="AN379" s="65"/>
      <c r="AO379" s="65"/>
    </row>
    <row r="380" spans="1:41" x14ac:dyDescent="0.25">
      <c r="A380">
        <v>650</v>
      </c>
      <c r="B380" s="55">
        <v>44902</v>
      </c>
      <c r="C380" s="54">
        <v>2022</v>
      </c>
      <c r="D380" s="27">
        <v>5930.98</v>
      </c>
      <c r="E380" s="43">
        <v>610.70000000000005</v>
      </c>
      <c r="F380" s="35">
        <v>338.85</v>
      </c>
      <c r="G380" s="41">
        <v>1107.5</v>
      </c>
      <c r="H380" s="36">
        <v>100.46</v>
      </c>
      <c r="I380" s="39">
        <v>116.06</v>
      </c>
      <c r="J380" s="45">
        <v>146.44999999999999</v>
      </c>
      <c r="K380" s="36">
        <v>101.32</v>
      </c>
      <c r="L380" s="36">
        <v>48.27</v>
      </c>
      <c r="M380" s="46">
        <v>116.2</v>
      </c>
      <c r="N380" s="36">
        <v>100.06</v>
      </c>
      <c r="O380" s="47">
        <v>43.82</v>
      </c>
      <c r="P380" s="33">
        <v>592</v>
      </c>
      <c r="Q380" s="47">
        <v>21.75</v>
      </c>
      <c r="R380" s="33">
        <v>87.63</v>
      </c>
      <c r="S380" s="47">
        <v>54.51</v>
      </c>
      <c r="T380" s="33">
        <v>8.56</v>
      </c>
      <c r="U380" s="33">
        <v>123.3</v>
      </c>
      <c r="V380" s="33">
        <v>41.72</v>
      </c>
      <c r="W380" s="33">
        <v>10.85</v>
      </c>
      <c r="X380" s="56">
        <v>20.36</v>
      </c>
      <c r="Y380" s="38">
        <v>20.36</v>
      </c>
      <c r="Z380" s="36">
        <v>10.77</v>
      </c>
      <c r="AA380" s="41">
        <v>37</v>
      </c>
      <c r="AB380" s="45">
        <v>73.14</v>
      </c>
      <c r="AC380" s="39">
        <v>504.9</v>
      </c>
      <c r="AD380" s="36">
        <v>179.5</v>
      </c>
      <c r="AE380" s="36">
        <v>12.28</v>
      </c>
      <c r="AF380" s="41">
        <v>26.3</v>
      </c>
      <c r="AG380" s="39">
        <v>164.55</v>
      </c>
      <c r="AI380" s="61">
        <v>44902</v>
      </c>
      <c r="AJ380" s="58">
        <f t="shared" si="15"/>
        <v>261.83666666666664</v>
      </c>
      <c r="AK380" s="57">
        <f t="shared" si="16"/>
        <v>292.7</v>
      </c>
      <c r="AL380" s="47">
        <f t="shared" si="17"/>
        <v>120.77000000000001</v>
      </c>
      <c r="AM380" s="65"/>
      <c r="AN380" s="65"/>
      <c r="AO380" s="65"/>
    </row>
    <row r="381" spans="1:41" x14ac:dyDescent="0.25">
      <c r="A381">
        <v>649</v>
      </c>
      <c r="B381" s="55">
        <v>44872</v>
      </c>
      <c r="C381" s="54">
        <v>2022</v>
      </c>
      <c r="D381" s="27">
        <v>5909.73</v>
      </c>
      <c r="E381" s="43">
        <v>604.29999999999995</v>
      </c>
      <c r="F381" s="35">
        <v>329.5</v>
      </c>
      <c r="G381" s="41">
        <v>1075</v>
      </c>
      <c r="H381" s="36">
        <v>96.71</v>
      </c>
      <c r="I381" s="39">
        <v>115.86</v>
      </c>
      <c r="J381" s="45">
        <v>145.6</v>
      </c>
      <c r="K381" s="36">
        <v>98.39</v>
      </c>
      <c r="L381" s="36">
        <v>48.92</v>
      </c>
      <c r="M381" s="46">
        <v>116.6</v>
      </c>
      <c r="N381" s="36">
        <v>100.14</v>
      </c>
      <c r="O381" s="47">
        <v>43.98</v>
      </c>
      <c r="P381" s="33">
        <v>582.5</v>
      </c>
      <c r="Q381" s="47">
        <v>21.44</v>
      </c>
      <c r="R381" s="33">
        <v>86.32</v>
      </c>
      <c r="S381" s="47">
        <v>53.42</v>
      </c>
      <c r="T381" s="33">
        <v>8.5500000000000007</v>
      </c>
      <c r="U381" s="33">
        <v>120.6</v>
      </c>
      <c r="V381" s="33">
        <v>41.53</v>
      </c>
      <c r="W381" s="33">
        <v>10.78</v>
      </c>
      <c r="X381" s="56">
        <v>20.29</v>
      </c>
      <c r="Y381" s="38">
        <v>20.29</v>
      </c>
      <c r="Z381" s="36">
        <v>10.6</v>
      </c>
      <c r="AA381" s="41">
        <v>37.07</v>
      </c>
      <c r="AB381" s="45">
        <v>72.42</v>
      </c>
      <c r="AC381" s="39">
        <v>496.15</v>
      </c>
      <c r="AD381" s="36">
        <v>179.2</v>
      </c>
      <c r="AE381" s="36">
        <v>12.19</v>
      </c>
      <c r="AF381" s="41">
        <v>26.38</v>
      </c>
      <c r="AG381" s="39">
        <v>166.2</v>
      </c>
      <c r="AI381" s="61">
        <v>44872</v>
      </c>
      <c r="AJ381" s="58">
        <f t="shared" si="15"/>
        <v>259.40333333333336</v>
      </c>
      <c r="AK381" s="57">
        <f t="shared" si="16"/>
        <v>284.61250000000001</v>
      </c>
      <c r="AL381" s="47">
        <f t="shared" si="17"/>
        <v>119.78333333333333</v>
      </c>
      <c r="AM381" s="65"/>
      <c r="AN381" s="65"/>
      <c r="AO381" s="65"/>
    </row>
    <row r="382" spans="1:41" x14ac:dyDescent="0.25">
      <c r="A382">
        <v>648</v>
      </c>
      <c r="B382" s="55">
        <v>44780</v>
      </c>
      <c r="C382" s="54">
        <v>2022</v>
      </c>
      <c r="D382" s="27">
        <v>5952.89</v>
      </c>
      <c r="E382" s="43">
        <v>606.9</v>
      </c>
      <c r="F382" s="35">
        <v>330.45</v>
      </c>
      <c r="G382" s="41">
        <v>1070</v>
      </c>
      <c r="H382" s="36">
        <v>96.04</v>
      </c>
      <c r="I382" s="39">
        <v>117.24</v>
      </c>
      <c r="J382" s="45">
        <v>143.65</v>
      </c>
      <c r="K382" s="36">
        <v>99.42</v>
      </c>
      <c r="L382" s="36">
        <v>49.27</v>
      </c>
      <c r="M382" s="46">
        <v>116.78</v>
      </c>
      <c r="N382" s="36">
        <v>99.33</v>
      </c>
      <c r="O382" s="47">
        <v>45.46</v>
      </c>
      <c r="P382" s="33">
        <v>586.5</v>
      </c>
      <c r="Q382" s="47">
        <v>21.61</v>
      </c>
      <c r="R382" s="33">
        <v>88.18</v>
      </c>
      <c r="S382" s="47">
        <v>53.59</v>
      </c>
      <c r="T382" s="33">
        <v>8.74</v>
      </c>
      <c r="U382" s="33">
        <v>119.9</v>
      </c>
      <c r="V382" s="33">
        <v>42.99</v>
      </c>
      <c r="W382" s="33">
        <v>10.83</v>
      </c>
      <c r="X382" s="56">
        <v>20.83</v>
      </c>
      <c r="Y382" s="38">
        <v>20.83</v>
      </c>
      <c r="Z382" s="36">
        <v>10.6</v>
      </c>
      <c r="AA382" s="41">
        <v>37.26</v>
      </c>
      <c r="AB382" s="45">
        <v>72.78</v>
      </c>
      <c r="AC382" s="39">
        <v>501</v>
      </c>
      <c r="AD382" s="36">
        <v>177.85</v>
      </c>
      <c r="AE382" s="36">
        <v>12.48</v>
      </c>
      <c r="AF382" s="41">
        <v>27.06</v>
      </c>
      <c r="AG382" s="39">
        <v>167.5</v>
      </c>
      <c r="AI382" s="61">
        <v>44780</v>
      </c>
      <c r="AJ382" s="58">
        <f t="shared" si="15"/>
        <v>261.91333333333336</v>
      </c>
      <c r="AK382" s="57">
        <f t="shared" si="16"/>
        <v>283.58</v>
      </c>
      <c r="AL382" s="47">
        <f t="shared" si="17"/>
        <v>120.17777777777776</v>
      </c>
      <c r="AM382" s="65"/>
      <c r="AN382" s="65"/>
      <c r="AO382" s="65"/>
    </row>
    <row r="383" spans="1:41" x14ac:dyDescent="0.25">
      <c r="A383">
        <v>647</v>
      </c>
      <c r="B383" s="55">
        <v>44749</v>
      </c>
      <c r="C383" s="54">
        <v>2022</v>
      </c>
      <c r="D383" s="27">
        <v>5967.98</v>
      </c>
      <c r="E383" s="43">
        <v>607.6</v>
      </c>
      <c r="F383" s="35">
        <v>343.9</v>
      </c>
      <c r="G383" s="41">
        <v>1085.5</v>
      </c>
      <c r="H383" s="36">
        <v>94.68</v>
      </c>
      <c r="I383" s="39">
        <v>116.18</v>
      </c>
      <c r="J383" s="45">
        <v>142.75</v>
      </c>
      <c r="K383" s="36">
        <v>98.72</v>
      </c>
      <c r="L383" s="36">
        <v>49.38</v>
      </c>
      <c r="M383" s="46">
        <v>116.13</v>
      </c>
      <c r="N383" s="36">
        <v>99.27</v>
      </c>
      <c r="O383" s="47">
        <v>44.55</v>
      </c>
      <c r="P383" s="33">
        <v>590</v>
      </c>
      <c r="Q383" s="47">
        <v>21.23</v>
      </c>
      <c r="R383" s="33">
        <v>86.37</v>
      </c>
      <c r="S383" s="47">
        <v>53.26</v>
      </c>
      <c r="T383" s="33">
        <v>8.56</v>
      </c>
      <c r="U383" s="33">
        <v>117.85</v>
      </c>
      <c r="V383" s="33">
        <v>41.73</v>
      </c>
      <c r="W383" s="33">
        <v>10.63</v>
      </c>
      <c r="X383" s="56">
        <v>20.34</v>
      </c>
      <c r="Y383" s="38">
        <v>20.34</v>
      </c>
      <c r="Z383" s="36">
        <v>10.74</v>
      </c>
      <c r="AA383" s="41">
        <v>37.159999999999997</v>
      </c>
      <c r="AB383" s="45">
        <v>72.56</v>
      </c>
      <c r="AC383" s="39">
        <v>505.2</v>
      </c>
      <c r="AD383" s="36">
        <v>176.35</v>
      </c>
      <c r="AE383" s="36">
        <v>12.02</v>
      </c>
      <c r="AF383" s="41">
        <v>26.63</v>
      </c>
      <c r="AG383" s="39">
        <v>164.1</v>
      </c>
      <c r="AI383" s="61">
        <v>44749</v>
      </c>
      <c r="AJ383" s="58">
        <f t="shared" si="15"/>
        <v>261.82666666666665</v>
      </c>
      <c r="AK383" s="57">
        <f t="shared" si="16"/>
        <v>287.32250000000005</v>
      </c>
      <c r="AL383" s="47">
        <f t="shared" si="17"/>
        <v>119.82444444444445</v>
      </c>
      <c r="AM383" s="65"/>
      <c r="AN383" s="65"/>
      <c r="AO383" s="65"/>
    </row>
    <row r="384" spans="1:41" x14ac:dyDescent="0.25">
      <c r="A384">
        <v>646</v>
      </c>
      <c r="B384" s="55">
        <v>44719</v>
      </c>
      <c r="C384" s="54">
        <v>2022</v>
      </c>
      <c r="D384" s="27">
        <v>5846.1</v>
      </c>
      <c r="E384" s="43">
        <v>597.6</v>
      </c>
      <c r="F384" s="35">
        <v>347.75</v>
      </c>
      <c r="G384" s="41">
        <v>1113.5</v>
      </c>
      <c r="H384" s="36">
        <v>92.66</v>
      </c>
      <c r="I384" s="39">
        <v>116.26</v>
      </c>
      <c r="J384" s="45">
        <v>143.25</v>
      </c>
      <c r="K384" s="36">
        <v>95.33</v>
      </c>
      <c r="L384" s="36">
        <v>47.64</v>
      </c>
      <c r="M384" s="46">
        <v>114.96</v>
      </c>
      <c r="N384" s="36">
        <v>97.9</v>
      </c>
      <c r="O384" s="47">
        <v>43.44</v>
      </c>
      <c r="P384" s="33">
        <v>579</v>
      </c>
      <c r="Q384" s="47">
        <v>20.69</v>
      </c>
      <c r="R384" s="33">
        <v>84.66</v>
      </c>
      <c r="S384" s="47">
        <v>53.58</v>
      </c>
      <c r="T384" s="33">
        <v>8.41</v>
      </c>
      <c r="U384" s="33">
        <v>115.95</v>
      </c>
      <c r="V384" s="33">
        <v>40.18</v>
      </c>
      <c r="W384" s="33">
        <v>10.38</v>
      </c>
      <c r="X384" s="56">
        <v>19.57</v>
      </c>
      <c r="Y384" s="38">
        <v>19.57</v>
      </c>
      <c r="Z384" s="36">
        <v>11.01</v>
      </c>
      <c r="AA384" s="41">
        <v>36.74</v>
      </c>
      <c r="AB384" s="45">
        <v>71.56</v>
      </c>
      <c r="AC384" s="39">
        <v>489.45</v>
      </c>
      <c r="AD384" s="36">
        <v>178.8</v>
      </c>
      <c r="AE384" s="36">
        <v>11.2</v>
      </c>
      <c r="AF384" s="41">
        <v>25.79</v>
      </c>
      <c r="AG384" s="39">
        <v>159.1</v>
      </c>
      <c r="AI384" s="61">
        <v>44719</v>
      </c>
      <c r="AJ384" s="58">
        <f t="shared" si="15"/>
        <v>254.9366666666667</v>
      </c>
      <c r="AK384" s="57">
        <f t="shared" si="16"/>
        <v>294.00749999999999</v>
      </c>
      <c r="AL384" s="47">
        <f t="shared" si="17"/>
        <v>118.29444444444445</v>
      </c>
      <c r="AM384" s="65"/>
      <c r="AN384" s="65"/>
      <c r="AO384" s="65"/>
    </row>
    <row r="385" spans="1:41" x14ac:dyDescent="0.25">
      <c r="A385">
        <v>645</v>
      </c>
      <c r="B385" s="55">
        <v>44688</v>
      </c>
      <c r="C385" s="54">
        <v>2022</v>
      </c>
      <c r="D385" s="27">
        <v>5786.5</v>
      </c>
      <c r="E385" s="43">
        <v>572</v>
      </c>
      <c r="F385" s="35">
        <v>331.45</v>
      </c>
      <c r="G385" s="41">
        <v>1060</v>
      </c>
      <c r="H385" s="36">
        <v>89.42</v>
      </c>
      <c r="I385" s="39">
        <v>112.18</v>
      </c>
      <c r="J385" s="45">
        <v>139.5</v>
      </c>
      <c r="K385" s="36">
        <v>91.8</v>
      </c>
      <c r="L385" s="36">
        <v>49.07</v>
      </c>
      <c r="M385" s="46">
        <v>111.31</v>
      </c>
      <c r="N385" s="36">
        <v>97.12</v>
      </c>
      <c r="O385" s="47">
        <v>43.91</v>
      </c>
      <c r="P385" s="33">
        <v>552</v>
      </c>
      <c r="Q385" s="47">
        <v>20.38</v>
      </c>
      <c r="R385" s="33">
        <v>82.9</v>
      </c>
      <c r="S385" s="47">
        <v>52.94</v>
      </c>
      <c r="T385" s="33">
        <v>8.43</v>
      </c>
      <c r="U385" s="33">
        <v>111.7</v>
      </c>
      <c r="V385" s="33">
        <v>39.53</v>
      </c>
      <c r="W385" s="33">
        <v>10.55</v>
      </c>
      <c r="X385" s="56">
        <v>19.7</v>
      </c>
      <c r="Y385" s="38">
        <v>19.7</v>
      </c>
      <c r="Z385" s="36">
        <v>11.14</v>
      </c>
      <c r="AA385" s="41">
        <v>35.04</v>
      </c>
      <c r="AB385" s="45">
        <v>70.94</v>
      </c>
      <c r="AC385" s="39">
        <v>479.65</v>
      </c>
      <c r="AD385" s="36">
        <v>176.45</v>
      </c>
      <c r="AE385" s="36">
        <v>11.24</v>
      </c>
      <c r="AF385" s="41">
        <v>25</v>
      </c>
      <c r="AG385" s="39">
        <v>155.4</v>
      </c>
      <c r="AI385" s="61">
        <v>44688</v>
      </c>
      <c r="AJ385" s="58">
        <f t="shared" si="15"/>
        <v>249.07666666666663</v>
      </c>
      <c r="AK385" s="57">
        <f t="shared" si="16"/>
        <v>280.01</v>
      </c>
      <c r="AL385" s="47">
        <f t="shared" si="17"/>
        <v>114.51999999999998</v>
      </c>
      <c r="AM385" s="65"/>
      <c r="AN385" s="65"/>
      <c r="AO385" s="65"/>
    </row>
    <row r="386" spans="1:41" x14ac:dyDescent="0.25">
      <c r="A386">
        <v>644</v>
      </c>
      <c r="B386" s="55">
        <v>44658</v>
      </c>
      <c r="C386" s="54">
        <v>2022</v>
      </c>
      <c r="D386" s="27">
        <v>5943.91</v>
      </c>
      <c r="E386" s="43">
        <v>585.29999999999995</v>
      </c>
      <c r="F386" s="35">
        <v>331.7</v>
      </c>
      <c r="G386" s="41">
        <v>1065</v>
      </c>
      <c r="H386" s="36">
        <v>93.4</v>
      </c>
      <c r="I386" s="39">
        <v>112</v>
      </c>
      <c r="J386" s="45">
        <v>139.80000000000001</v>
      </c>
      <c r="K386" s="36">
        <v>94.9</v>
      </c>
      <c r="L386" s="36">
        <v>52.43</v>
      </c>
      <c r="M386" s="46">
        <v>116.36</v>
      </c>
      <c r="N386" s="36">
        <v>98.34</v>
      </c>
      <c r="O386" s="47">
        <v>45.28</v>
      </c>
      <c r="P386" s="33">
        <v>566</v>
      </c>
      <c r="Q386" s="47">
        <v>21.79</v>
      </c>
      <c r="R386" s="33">
        <v>86.4</v>
      </c>
      <c r="S386" s="47">
        <v>53.72</v>
      </c>
      <c r="T386" s="33">
        <v>8.75</v>
      </c>
      <c r="U386" s="33">
        <v>118.2</v>
      </c>
      <c r="V386" s="33">
        <v>40.65</v>
      </c>
      <c r="W386" s="33">
        <v>10.99</v>
      </c>
      <c r="X386" s="56">
        <v>20.62</v>
      </c>
      <c r="Y386" s="38">
        <v>20.62</v>
      </c>
      <c r="Z386" s="36">
        <v>11.3</v>
      </c>
      <c r="AA386" s="41">
        <v>35</v>
      </c>
      <c r="AB386" s="45">
        <v>70.900000000000006</v>
      </c>
      <c r="AC386" s="39">
        <v>490.4</v>
      </c>
      <c r="AD386" s="36">
        <v>174.95</v>
      </c>
      <c r="AE386" s="36">
        <v>11.6</v>
      </c>
      <c r="AF386" s="41">
        <v>26.02</v>
      </c>
      <c r="AG386" s="39">
        <v>157.30000000000001</v>
      </c>
      <c r="AI386" s="61">
        <v>44658</v>
      </c>
      <c r="AJ386" s="58">
        <f t="shared" si="15"/>
        <v>253.23333333333335</v>
      </c>
      <c r="AK386" s="57">
        <f t="shared" si="16"/>
        <v>281.505</v>
      </c>
      <c r="AL386" s="47">
        <f t="shared" si="17"/>
        <v>117.08555555555556</v>
      </c>
      <c r="AM386" s="65"/>
      <c r="AN386" s="65"/>
      <c r="AO386" s="65"/>
    </row>
    <row r="387" spans="1:41" x14ac:dyDescent="0.25">
      <c r="A387">
        <v>643</v>
      </c>
      <c r="B387" s="55">
        <v>44568</v>
      </c>
      <c r="C387" s="54">
        <v>2022</v>
      </c>
      <c r="D387" s="27">
        <v>5857.34</v>
      </c>
      <c r="E387" s="43">
        <v>580</v>
      </c>
      <c r="F387" s="35">
        <v>329.4</v>
      </c>
      <c r="G387" s="41">
        <v>1065.5</v>
      </c>
      <c r="H387" s="36">
        <v>95.24</v>
      </c>
      <c r="I387" s="39">
        <v>111.26</v>
      </c>
      <c r="J387" s="45">
        <v>143.85</v>
      </c>
      <c r="K387" s="36">
        <v>95.1</v>
      </c>
      <c r="L387" s="36">
        <v>50.15</v>
      </c>
      <c r="M387" s="46">
        <v>115.4</v>
      </c>
      <c r="N387" s="36">
        <v>97.52</v>
      </c>
      <c r="O387" s="47">
        <v>45.31</v>
      </c>
      <c r="P387" s="33">
        <v>564</v>
      </c>
      <c r="Q387" s="47">
        <v>21.73</v>
      </c>
      <c r="R387" s="33">
        <v>85.85</v>
      </c>
      <c r="S387" s="47">
        <v>53.3</v>
      </c>
      <c r="T387" s="33">
        <v>8.73</v>
      </c>
      <c r="U387" s="33">
        <v>120.15</v>
      </c>
      <c r="V387" s="33">
        <v>41.04</v>
      </c>
      <c r="W387" s="33">
        <v>11.19</v>
      </c>
      <c r="X387" s="56">
        <v>20.81</v>
      </c>
      <c r="Y387" s="38">
        <v>20.81</v>
      </c>
      <c r="Z387" s="36">
        <v>11.28</v>
      </c>
      <c r="AA387" s="41">
        <v>35.33</v>
      </c>
      <c r="AB387" s="45">
        <v>70.12</v>
      </c>
      <c r="AC387" s="39">
        <v>487.25</v>
      </c>
      <c r="AD387" s="36">
        <v>175.25</v>
      </c>
      <c r="AE387" s="36">
        <v>11.71</v>
      </c>
      <c r="AF387" s="41">
        <v>26.17</v>
      </c>
      <c r="AG387" s="39">
        <v>161.75</v>
      </c>
      <c r="AI387" s="61">
        <v>44568</v>
      </c>
      <c r="AJ387" s="58">
        <f t="shared" si="15"/>
        <v>253.42</v>
      </c>
      <c r="AK387" s="57">
        <f t="shared" si="16"/>
        <v>281.75</v>
      </c>
      <c r="AL387" s="47">
        <f t="shared" si="17"/>
        <v>116.72444444444444</v>
      </c>
      <c r="AM387" s="65"/>
      <c r="AN387" s="65"/>
      <c r="AO387" s="65"/>
    </row>
    <row r="388" spans="1:41" x14ac:dyDescent="0.25">
      <c r="A388">
        <v>642</v>
      </c>
      <c r="B388" s="54" t="s">
        <v>555</v>
      </c>
      <c r="C388" s="54">
        <v>2022</v>
      </c>
      <c r="D388" s="27">
        <v>5852.3</v>
      </c>
      <c r="E388" s="43">
        <v>581.70000000000005</v>
      </c>
      <c r="F388" s="35">
        <v>329.3</v>
      </c>
      <c r="G388" s="41">
        <v>1067</v>
      </c>
      <c r="H388" s="36">
        <v>92.45</v>
      </c>
      <c r="I388" s="39">
        <v>112.9</v>
      </c>
      <c r="J388" s="45">
        <v>142.9</v>
      </c>
      <c r="K388" s="36">
        <v>94.21</v>
      </c>
      <c r="L388" s="36">
        <v>50.37</v>
      </c>
      <c r="M388" s="46">
        <v>116.47</v>
      </c>
      <c r="N388" s="36">
        <v>96.34</v>
      </c>
      <c r="O388" s="47">
        <v>45.37</v>
      </c>
      <c r="P388" s="33">
        <v>566</v>
      </c>
      <c r="Q388" s="47">
        <v>21.66</v>
      </c>
      <c r="R388" s="33">
        <v>84.96</v>
      </c>
      <c r="S388" s="47">
        <v>53.26</v>
      </c>
      <c r="T388" s="33">
        <v>8.73</v>
      </c>
      <c r="U388" s="33">
        <v>117.05</v>
      </c>
      <c r="V388" s="33">
        <v>40.950000000000003</v>
      </c>
      <c r="W388" s="33">
        <v>10.97</v>
      </c>
      <c r="X388" s="56">
        <v>20.89</v>
      </c>
      <c r="Y388" s="38">
        <v>20.89</v>
      </c>
      <c r="Z388" s="36">
        <v>11.22</v>
      </c>
      <c r="AA388" s="41">
        <v>35.119999999999997</v>
      </c>
      <c r="AB388" s="45">
        <v>70.459999999999994</v>
      </c>
      <c r="AC388" s="39">
        <v>490.1</v>
      </c>
      <c r="AD388" s="36">
        <v>175.3</v>
      </c>
      <c r="AE388" s="36">
        <v>11.78</v>
      </c>
      <c r="AF388" s="41">
        <v>25.98</v>
      </c>
      <c r="AG388" s="39">
        <v>163.44999999999999</v>
      </c>
      <c r="AI388" s="60" t="s">
        <v>555</v>
      </c>
      <c r="AJ388" s="58">
        <f t="shared" ref="AJ388:AJ451" si="18">AVERAGE(I388,AC388,AG388)</f>
        <v>255.48333333333335</v>
      </c>
      <c r="AK388" s="57">
        <f t="shared" ref="AK388:AK451" si="19">AVERAGE(G388,AA388,AF388,)</f>
        <v>282.02499999999998</v>
      </c>
      <c r="AL388" s="47">
        <f t="shared" ref="AL388:AL451" si="20">AVERAGE(AB388,X388,S388,Q388,O388,M388,J388,E388,)</f>
        <v>116.96777777777778</v>
      </c>
      <c r="AM388" s="65"/>
      <c r="AN388" s="65"/>
      <c r="AO388" s="65"/>
    </row>
    <row r="389" spans="1:41" x14ac:dyDescent="0.25">
      <c r="A389">
        <v>641</v>
      </c>
      <c r="B389" s="54" t="s">
        <v>556</v>
      </c>
      <c r="C389" s="54">
        <v>2022</v>
      </c>
      <c r="D389" s="27">
        <v>5995.75</v>
      </c>
      <c r="E389" s="43">
        <v>589</v>
      </c>
      <c r="F389" s="35">
        <v>330.75</v>
      </c>
      <c r="G389" s="41">
        <v>1076</v>
      </c>
      <c r="H389" s="36">
        <v>92.21</v>
      </c>
      <c r="I389" s="39">
        <v>115.54</v>
      </c>
      <c r="J389" s="45">
        <v>142.85</v>
      </c>
      <c r="K389" s="36">
        <v>93.44</v>
      </c>
      <c r="L389" s="36">
        <v>50.96</v>
      </c>
      <c r="M389" s="46">
        <v>119.87</v>
      </c>
      <c r="N389" s="36">
        <v>100.88</v>
      </c>
      <c r="O389" s="47">
        <v>47.08</v>
      </c>
      <c r="P389" s="33">
        <v>570.5</v>
      </c>
      <c r="Q389" s="47">
        <v>22</v>
      </c>
      <c r="R389" s="33">
        <v>86.52</v>
      </c>
      <c r="S389" s="47">
        <v>53.03</v>
      </c>
      <c r="T389" s="33">
        <v>9</v>
      </c>
      <c r="U389" s="33">
        <v>116</v>
      </c>
      <c r="V389" s="33">
        <v>41.53</v>
      </c>
      <c r="W389" s="33">
        <v>11.39</v>
      </c>
      <c r="X389" s="56">
        <v>22.29</v>
      </c>
      <c r="Y389" s="38">
        <v>22.29</v>
      </c>
      <c r="Z389" s="36">
        <v>11.26</v>
      </c>
      <c r="AA389" s="41">
        <v>36.090000000000003</v>
      </c>
      <c r="AB389" s="45">
        <v>71.3</v>
      </c>
      <c r="AC389" s="39">
        <v>500.6</v>
      </c>
      <c r="AD389" s="36">
        <v>176.1</v>
      </c>
      <c r="AE389" s="36">
        <v>12.19</v>
      </c>
      <c r="AF389" s="41">
        <v>26.44</v>
      </c>
      <c r="AG389" s="39">
        <v>169</v>
      </c>
      <c r="AI389" s="60" t="s">
        <v>556</v>
      </c>
      <c r="AJ389" s="58">
        <f t="shared" si="18"/>
        <v>261.71333333333331</v>
      </c>
      <c r="AK389" s="57">
        <f t="shared" si="19"/>
        <v>284.63249999999999</v>
      </c>
      <c r="AL389" s="47">
        <f t="shared" si="20"/>
        <v>118.60222222222222</v>
      </c>
      <c r="AM389" s="65"/>
      <c r="AN389" s="65"/>
      <c r="AO389" s="65"/>
    </row>
    <row r="390" spans="1:41" x14ac:dyDescent="0.25">
      <c r="A390">
        <v>640</v>
      </c>
      <c r="B390" s="54" t="s">
        <v>557</v>
      </c>
      <c r="C390" s="54">
        <v>2022</v>
      </c>
      <c r="D390" s="27">
        <v>6077.95</v>
      </c>
      <c r="E390" s="43">
        <v>589.1</v>
      </c>
      <c r="F390" s="35">
        <v>330.95</v>
      </c>
      <c r="G390" s="41">
        <v>1068</v>
      </c>
      <c r="H390" s="36">
        <v>94.94</v>
      </c>
      <c r="I390" s="39">
        <v>117.6</v>
      </c>
      <c r="J390" s="45">
        <v>144.30000000000001</v>
      </c>
      <c r="K390" s="36">
        <v>96.47</v>
      </c>
      <c r="L390" s="36">
        <v>50.65</v>
      </c>
      <c r="M390" s="46">
        <v>121.8</v>
      </c>
      <c r="N390" s="36">
        <v>99.37</v>
      </c>
      <c r="O390" s="47">
        <v>47.91</v>
      </c>
      <c r="P390" s="33">
        <v>569</v>
      </c>
      <c r="Q390" s="47">
        <v>22.29</v>
      </c>
      <c r="R390" s="33">
        <v>87.67</v>
      </c>
      <c r="S390" s="47">
        <v>52.89</v>
      </c>
      <c r="T390" s="33">
        <v>9.14</v>
      </c>
      <c r="U390" s="33">
        <v>116.85</v>
      </c>
      <c r="V390" s="33">
        <v>42.69</v>
      </c>
      <c r="W390" s="33">
        <v>11.49</v>
      </c>
      <c r="X390" s="56">
        <v>22.83</v>
      </c>
      <c r="Y390" s="38">
        <v>22.83</v>
      </c>
      <c r="Z390" s="36">
        <v>11.29</v>
      </c>
      <c r="AA390" s="41">
        <v>36.24</v>
      </c>
      <c r="AB390" s="45">
        <v>71.88</v>
      </c>
      <c r="AC390" s="39">
        <v>503.6</v>
      </c>
      <c r="AD390" s="36">
        <v>180.05</v>
      </c>
      <c r="AE390" s="36">
        <v>12.54</v>
      </c>
      <c r="AF390" s="41">
        <v>26.62</v>
      </c>
      <c r="AG390" s="39">
        <v>174.7</v>
      </c>
      <c r="AI390" s="60" t="s">
        <v>557</v>
      </c>
      <c r="AJ390" s="58">
        <f t="shared" si="18"/>
        <v>265.3</v>
      </c>
      <c r="AK390" s="57">
        <f t="shared" si="19"/>
        <v>282.71499999999997</v>
      </c>
      <c r="AL390" s="47">
        <f t="shared" si="20"/>
        <v>119.22222222222223</v>
      </c>
      <c r="AM390" s="65"/>
      <c r="AN390" s="65"/>
      <c r="AO390" s="65"/>
    </row>
    <row r="391" spans="1:41" x14ac:dyDescent="0.25">
      <c r="A391">
        <v>639</v>
      </c>
      <c r="B391" s="54" t="s">
        <v>558</v>
      </c>
      <c r="C391" s="54">
        <v>2022</v>
      </c>
      <c r="D391" s="27">
        <v>6030.61</v>
      </c>
      <c r="E391" s="43">
        <v>580.20000000000005</v>
      </c>
      <c r="F391" s="35">
        <v>334.55</v>
      </c>
      <c r="G391" s="41">
        <v>1062.5</v>
      </c>
      <c r="H391" s="36">
        <v>93.21</v>
      </c>
      <c r="I391" s="39">
        <v>117.24</v>
      </c>
      <c r="J391" s="45">
        <v>143.30000000000001</v>
      </c>
      <c r="K391" s="36">
        <v>92.87</v>
      </c>
      <c r="L391" s="36">
        <v>50</v>
      </c>
      <c r="M391" s="46">
        <v>121.58</v>
      </c>
      <c r="N391" s="36">
        <v>99.59</v>
      </c>
      <c r="O391" s="47">
        <v>47.81</v>
      </c>
      <c r="P391" s="33">
        <v>565</v>
      </c>
      <c r="Q391" s="47">
        <v>22.04</v>
      </c>
      <c r="R391" s="33">
        <v>86.17</v>
      </c>
      <c r="S391" s="47">
        <v>52.68</v>
      </c>
      <c r="T391" s="33">
        <v>9.1</v>
      </c>
      <c r="U391" s="33">
        <v>114.9</v>
      </c>
      <c r="V391" s="33">
        <v>42.79</v>
      </c>
      <c r="W391" s="33">
        <v>11.37</v>
      </c>
      <c r="X391" s="56">
        <v>22.65</v>
      </c>
      <c r="Y391" s="38">
        <v>22.65</v>
      </c>
      <c r="Z391" s="36">
        <v>11.13</v>
      </c>
      <c r="AA391" s="41">
        <v>36.33</v>
      </c>
      <c r="AB391" s="45">
        <v>72.3</v>
      </c>
      <c r="AC391" s="39">
        <v>496.65</v>
      </c>
      <c r="AD391" s="36">
        <v>178.45</v>
      </c>
      <c r="AE391" s="36">
        <v>12.42</v>
      </c>
      <c r="AF391" s="41">
        <v>26.46</v>
      </c>
      <c r="AG391" s="39">
        <v>181</v>
      </c>
      <c r="AI391" s="60" t="s">
        <v>558</v>
      </c>
      <c r="AJ391" s="58">
        <f t="shared" si="18"/>
        <v>264.96333333333331</v>
      </c>
      <c r="AK391" s="57">
        <f t="shared" si="19"/>
        <v>281.32249999999999</v>
      </c>
      <c r="AL391" s="47">
        <f t="shared" si="20"/>
        <v>118.06222222222222</v>
      </c>
      <c r="AM391" s="65"/>
      <c r="AN391" s="65"/>
      <c r="AO391" s="65"/>
    </row>
    <row r="392" spans="1:41" x14ac:dyDescent="0.25">
      <c r="A392">
        <v>638</v>
      </c>
      <c r="B392" s="54" t="s">
        <v>559</v>
      </c>
      <c r="C392" s="54">
        <v>2022</v>
      </c>
      <c r="D392" s="27">
        <v>5914.67</v>
      </c>
      <c r="E392" s="43">
        <v>587.4</v>
      </c>
      <c r="F392" s="35">
        <v>336.85</v>
      </c>
      <c r="G392" s="41">
        <v>1067.5</v>
      </c>
      <c r="H392" s="36">
        <v>92.5</v>
      </c>
      <c r="I392" s="39">
        <v>116.74</v>
      </c>
      <c r="J392" s="45">
        <v>146.55000000000001</v>
      </c>
      <c r="K392" s="36">
        <v>95</v>
      </c>
      <c r="L392" s="36">
        <v>49.56</v>
      </c>
      <c r="M392" s="46">
        <v>122.64</v>
      </c>
      <c r="N392" s="36">
        <v>100.56</v>
      </c>
      <c r="O392" s="47">
        <v>47.94</v>
      </c>
      <c r="P392" s="33">
        <v>573.5</v>
      </c>
      <c r="Q392" s="47">
        <v>22.47</v>
      </c>
      <c r="R392" s="33">
        <v>87.75</v>
      </c>
      <c r="S392" s="47">
        <v>52.59</v>
      </c>
      <c r="T392" s="33">
        <v>9.18</v>
      </c>
      <c r="U392" s="33">
        <v>113.55</v>
      </c>
      <c r="V392" s="33">
        <v>43.25</v>
      </c>
      <c r="W392" s="33">
        <v>11.35</v>
      </c>
      <c r="X392" s="56">
        <v>22.8</v>
      </c>
      <c r="Y392" s="38">
        <v>22.8</v>
      </c>
      <c r="Z392" s="36">
        <v>11.11</v>
      </c>
      <c r="AA392" s="41">
        <v>36.64</v>
      </c>
      <c r="AB392" s="45">
        <v>71.680000000000007</v>
      </c>
      <c r="AC392" s="39">
        <v>502.5</v>
      </c>
      <c r="AD392" s="36">
        <v>179.9</v>
      </c>
      <c r="AE392" s="36">
        <v>12.43</v>
      </c>
      <c r="AF392" s="41">
        <v>26.25</v>
      </c>
      <c r="AG392" s="39">
        <v>178.35</v>
      </c>
      <c r="AI392" s="60" t="s">
        <v>559</v>
      </c>
      <c r="AJ392" s="58">
        <f t="shared" si="18"/>
        <v>265.86333333333334</v>
      </c>
      <c r="AK392" s="57">
        <f t="shared" si="19"/>
        <v>282.59750000000003</v>
      </c>
      <c r="AL392" s="47">
        <f t="shared" si="20"/>
        <v>119.3411111111111</v>
      </c>
      <c r="AM392" s="65"/>
      <c r="AN392" s="65"/>
      <c r="AO392" s="65"/>
    </row>
    <row r="393" spans="1:41" x14ac:dyDescent="0.25">
      <c r="A393">
        <v>637</v>
      </c>
      <c r="B393" s="54" t="s">
        <v>560</v>
      </c>
      <c r="C393" s="54">
        <v>2022</v>
      </c>
      <c r="D393" s="27">
        <v>5830.87</v>
      </c>
      <c r="E393" s="43">
        <v>566</v>
      </c>
      <c r="F393" s="35">
        <v>323.35000000000002</v>
      </c>
      <c r="G393" s="41">
        <v>1035</v>
      </c>
      <c r="H393" s="36">
        <v>90.92</v>
      </c>
      <c r="I393" s="39">
        <v>112</v>
      </c>
      <c r="J393" s="45">
        <v>141.55000000000001</v>
      </c>
      <c r="K393" s="36">
        <v>92.4</v>
      </c>
      <c r="L393" s="36">
        <v>48.1</v>
      </c>
      <c r="M393" s="46">
        <v>117.93</v>
      </c>
      <c r="N393" s="36">
        <v>95.75</v>
      </c>
      <c r="O393" s="47">
        <v>46.74</v>
      </c>
      <c r="P393" s="33">
        <v>552</v>
      </c>
      <c r="Q393" s="47">
        <v>21.96</v>
      </c>
      <c r="R393" s="33">
        <v>85.2</v>
      </c>
      <c r="S393" s="47">
        <v>50.57</v>
      </c>
      <c r="T393" s="33">
        <v>8.8800000000000008</v>
      </c>
      <c r="U393" s="33">
        <v>111.6</v>
      </c>
      <c r="V393" s="33">
        <v>41.95</v>
      </c>
      <c r="W393" s="33">
        <v>11.44</v>
      </c>
      <c r="X393" s="56">
        <v>22.3</v>
      </c>
      <c r="Y393" s="38">
        <v>22.3</v>
      </c>
      <c r="Z393" s="36">
        <v>11.04</v>
      </c>
      <c r="AA393" s="41">
        <v>35.1</v>
      </c>
      <c r="AB393" s="45">
        <v>68.900000000000006</v>
      </c>
      <c r="AC393" s="39">
        <v>490</v>
      </c>
      <c r="AD393" s="36">
        <v>171.65</v>
      </c>
      <c r="AE393" s="36">
        <v>12.22</v>
      </c>
      <c r="AF393" s="41">
        <v>25.81</v>
      </c>
      <c r="AG393" s="39">
        <v>174.55</v>
      </c>
      <c r="AI393" s="60" t="s">
        <v>560</v>
      </c>
      <c r="AJ393" s="58">
        <f t="shared" si="18"/>
        <v>258.84999999999997</v>
      </c>
      <c r="AK393" s="57">
        <f t="shared" si="19"/>
        <v>273.97749999999996</v>
      </c>
      <c r="AL393" s="47">
        <f t="shared" si="20"/>
        <v>115.10555555555555</v>
      </c>
      <c r="AM393" s="65"/>
      <c r="AN393" s="65"/>
      <c r="AO393" s="65"/>
    </row>
    <row r="394" spans="1:41" x14ac:dyDescent="0.25">
      <c r="A394">
        <v>636</v>
      </c>
      <c r="B394" s="54" t="s">
        <v>561</v>
      </c>
      <c r="C394" s="54">
        <v>2022</v>
      </c>
      <c r="D394" s="27">
        <v>5834.46</v>
      </c>
      <c r="E394" s="43">
        <v>551.70000000000005</v>
      </c>
      <c r="F394" s="35">
        <v>316.95</v>
      </c>
      <c r="G394" s="41">
        <v>1014</v>
      </c>
      <c r="H394" s="36">
        <v>92.96</v>
      </c>
      <c r="I394" s="39">
        <v>112.8</v>
      </c>
      <c r="J394" s="45">
        <v>139.65</v>
      </c>
      <c r="K394" s="36">
        <v>93.94</v>
      </c>
      <c r="L394" s="36">
        <v>49.05</v>
      </c>
      <c r="M394" s="46">
        <v>118.35</v>
      </c>
      <c r="N394" s="36">
        <v>95.54</v>
      </c>
      <c r="O394" s="47">
        <v>49.04</v>
      </c>
      <c r="P394" s="33">
        <v>537.5</v>
      </c>
      <c r="Q394" s="47">
        <v>22.42</v>
      </c>
      <c r="R394" s="33">
        <v>85.61</v>
      </c>
      <c r="S394" s="47">
        <v>51.12</v>
      </c>
      <c r="T394" s="33">
        <v>9.24</v>
      </c>
      <c r="U394" s="33">
        <v>112.7</v>
      </c>
      <c r="V394" s="33">
        <v>43.73</v>
      </c>
      <c r="W394" s="33">
        <v>11.56</v>
      </c>
      <c r="X394" s="56">
        <v>23.6</v>
      </c>
      <c r="Y394" s="38">
        <v>23.6</v>
      </c>
      <c r="Z394" s="36">
        <v>11.12</v>
      </c>
      <c r="AA394" s="41">
        <v>34.25</v>
      </c>
      <c r="AB394" s="45">
        <v>69.42</v>
      </c>
      <c r="AC394" s="39">
        <v>487.9</v>
      </c>
      <c r="AD394" s="36">
        <v>172.45</v>
      </c>
      <c r="AE394" s="36">
        <v>12.48</v>
      </c>
      <c r="AF394" s="41">
        <v>27</v>
      </c>
      <c r="AG394" s="39">
        <v>174.9</v>
      </c>
      <c r="AI394" s="60" t="s">
        <v>561</v>
      </c>
      <c r="AJ394" s="58">
        <f t="shared" si="18"/>
        <v>258.5333333333333</v>
      </c>
      <c r="AK394" s="57">
        <f t="shared" si="19"/>
        <v>268.8125</v>
      </c>
      <c r="AL394" s="47">
        <f t="shared" si="20"/>
        <v>113.92222222222225</v>
      </c>
      <c r="AM394" s="65"/>
      <c r="AN394" s="65"/>
      <c r="AO394" s="65"/>
    </row>
    <row r="395" spans="1:41" x14ac:dyDescent="0.25">
      <c r="A395">
        <v>635</v>
      </c>
      <c r="B395" s="54" t="s">
        <v>562</v>
      </c>
      <c r="C395" s="54">
        <v>2022</v>
      </c>
      <c r="D395" s="27">
        <v>5943.08</v>
      </c>
      <c r="E395" s="43">
        <v>553.5</v>
      </c>
      <c r="F395" s="35">
        <v>315.60000000000002</v>
      </c>
      <c r="G395" s="41">
        <v>1002.5</v>
      </c>
      <c r="H395" s="36">
        <v>96.08</v>
      </c>
      <c r="I395" s="39">
        <v>114.52</v>
      </c>
      <c r="J395" s="45">
        <v>140.9</v>
      </c>
      <c r="K395" s="36">
        <v>95.3</v>
      </c>
      <c r="L395" s="36">
        <v>50.5</v>
      </c>
      <c r="M395" s="46">
        <v>119.27</v>
      </c>
      <c r="N395" s="36">
        <v>94.43</v>
      </c>
      <c r="O395" s="47">
        <v>49.36</v>
      </c>
      <c r="P395" s="33">
        <v>545</v>
      </c>
      <c r="Q395" s="47">
        <v>22.64</v>
      </c>
      <c r="R395" s="33">
        <v>84.47</v>
      </c>
      <c r="S395" s="47">
        <v>51.64</v>
      </c>
      <c r="T395" s="33">
        <v>9.4</v>
      </c>
      <c r="U395" s="33">
        <v>115.5</v>
      </c>
      <c r="V395" s="33">
        <v>45.07</v>
      </c>
      <c r="W395" s="33">
        <v>11.46</v>
      </c>
      <c r="X395" s="56">
        <v>23.72</v>
      </c>
      <c r="Y395" s="38">
        <v>23.72</v>
      </c>
      <c r="Z395" s="36">
        <v>10.94</v>
      </c>
      <c r="AA395" s="41">
        <v>34.090000000000003</v>
      </c>
      <c r="AB395" s="45">
        <v>70.48</v>
      </c>
      <c r="AC395" s="39">
        <v>494.3</v>
      </c>
      <c r="AD395" s="36">
        <v>169.35</v>
      </c>
      <c r="AE395" s="36">
        <v>12.69</v>
      </c>
      <c r="AF395" s="41">
        <v>27.81</v>
      </c>
      <c r="AG395" s="39">
        <v>171.45</v>
      </c>
      <c r="AI395" s="60" t="s">
        <v>562</v>
      </c>
      <c r="AJ395" s="58">
        <f t="shared" si="18"/>
        <v>260.08999999999997</v>
      </c>
      <c r="AK395" s="57">
        <f t="shared" si="19"/>
        <v>266.09999999999997</v>
      </c>
      <c r="AL395" s="47">
        <f t="shared" si="20"/>
        <v>114.61222222222221</v>
      </c>
      <c r="AM395" s="65"/>
      <c r="AN395" s="65"/>
      <c r="AO395" s="65"/>
    </row>
    <row r="396" spans="1:41" x14ac:dyDescent="0.25">
      <c r="A396">
        <v>634</v>
      </c>
      <c r="B396" s="54" t="s">
        <v>563</v>
      </c>
      <c r="C396" s="54">
        <v>2022</v>
      </c>
      <c r="D396" s="27">
        <v>5855.93</v>
      </c>
      <c r="E396" s="43">
        <v>542.5</v>
      </c>
      <c r="F396" s="35">
        <v>308.5</v>
      </c>
      <c r="G396" s="41">
        <v>985.8</v>
      </c>
      <c r="H396" s="36">
        <v>96.98</v>
      </c>
      <c r="I396" s="39">
        <v>114.02</v>
      </c>
      <c r="J396" s="45">
        <v>140.6</v>
      </c>
      <c r="K396" s="36">
        <v>96.33</v>
      </c>
      <c r="L396" s="36">
        <v>50.25</v>
      </c>
      <c r="M396" s="46">
        <v>115.75</v>
      </c>
      <c r="N396" s="36">
        <v>95.61</v>
      </c>
      <c r="O396" s="47">
        <v>48.35</v>
      </c>
      <c r="P396" s="33">
        <v>534</v>
      </c>
      <c r="Q396" s="47">
        <v>22.72</v>
      </c>
      <c r="R396" s="33">
        <v>85.07</v>
      </c>
      <c r="S396" s="47">
        <v>51.95</v>
      </c>
      <c r="T396" s="33">
        <v>9.2100000000000009</v>
      </c>
      <c r="U396" s="33">
        <v>115.3</v>
      </c>
      <c r="V396" s="33">
        <v>43.98</v>
      </c>
      <c r="W396" s="33">
        <v>11.51</v>
      </c>
      <c r="X396" s="56">
        <v>23.48</v>
      </c>
      <c r="Y396" s="38">
        <v>23.48</v>
      </c>
      <c r="Z396" s="36">
        <v>11.03</v>
      </c>
      <c r="AA396" s="41">
        <v>33.880000000000003</v>
      </c>
      <c r="AB396" s="45">
        <v>70.8</v>
      </c>
      <c r="AC396" s="39">
        <v>484.4</v>
      </c>
      <c r="AD396" s="36">
        <v>168.5</v>
      </c>
      <c r="AE396" s="36">
        <v>12.39</v>
      </c>
      <c r="AF396" s="41">
        <v>27.77</v>
      </c>
      <c r="AG396" s="39">
        <v>168.4</v>
      </c>
      <c r="AI396" s="60" t="s">
        <v>563</v>
      </c>
      <c r="AJ396" s="58">
        <f t="shared" si="18"/>
        <v>255.60666666666665</v>
      </c>
      <c r="AK396" s="57">
        <f t="shared" si="19"/>
        <v>261.86250000000001</v>
      </c>
      <c r="AL396" s="47">
        <f t="shared" si="20"/>
        <v>112.90555555555555</v>
      </c>
      <c r="AM396" s="65"/>
      <c r="AN396" s="65"/>
      <c r="AO396" s="65"/>
    </row>
    <row r="397" spans="1:41" x14ac:dyDescent="0.25">
      <c r="A397">
        <v>633</v>
      </c>
      <c r="B397" s="54" t="s">
        <v>564</v>
      </c>
      <c r="C397" s="54">
        <v>2022</v>
      </c>
      <c r="D397" s="27">
        <v>5870.64</v>
      </c>
      <c r="E397" s="43">
        <v>544.70000000000005</v>
      </c>
      <c r="F397" s="35">
        <v>307.64999999999998</v>
      </c>
      <c r="G397" s="41">
        <v>973.8</v>
      </c>
      <c r="H397" s="36">
        <v>94.12</v>
      </c>
      <c r="I397" s="39">
        <v>115.78</v>
      </c>
      <c r="J397" s="45">
        <v>139.25</v>
      </c>
      <c r="K397" s="36">
        <v>91.14</v>
      </c>
      <c r="L397" s="36">
        <v>49.34</v>
      </c>
      <c r="M397" s="46">
        <v>117.64</v>
      </c>
      <c r="N397" s="36">
        <v>94.17</v>
      </c>
      <c r="O397" s="47">
        <v>47.74</v>
      </c>
      <c r="P397" s="33">
        <v>536.5</v>
      </c>
      <c r="Q397" s="47">
        <v>22.49</v>
      </c>
      <c r="R397" s="33">
        <v>85.01</v>
      </c>
      <c r="S397" s="47">
        <v>51.9</v>
      </c>
      <c r="T397" s="33">
        <v>8.99</v>
      </c>
      <c r="U397" s="33">
        <v>112.2</v>
      </c>
      <c r="V397" s="33">
        <v>45.81</v>
      </c>
      <c r="W397" s="33">
        <v>11.25</v>
      </c>
      <c r="X397" s="56">
        <v>22.93</v>
      </c>
      <c r="Y397" s="38">
        <v>22.93</v>
      </c>
      <c r="Z397" s="36">
        <v>10.94</v>
      </c>
      <c r="AA397" s="41">
        <v>33.74</v>
      </c>
      <c r="AB397" s="45">
        <v>72.180000000000007</v>
      </c>
      <c r="AC397" s="39">
        <v>481.85</v>
      </c>
      <c r="AD397" s="36">
        <v>169.65</v>
      </c>
      <c r="AE397" s="36">
        <v>12.24</v>
      </c>
      <c r="AF397" s="41">
        <v>27.82</v>
      </c>
      <c r="AG397" s="39">
        <v>168.5</v>
      </c>
      <c r="AI397" s="60" t="s">
        <v>564</v>
      </c>
      <c r="AJ397" s="58">
        <f t="shared" si="18"/>
        <v>255.37666666666667</v>
      </c>
      <c r="AK397" s="57">
        <f t="shared" si="19"/>
        <v>258.83999999999997</v>
      </c>
      <c r="AL397" s="47">
        <f t="shared" si="20"/>
        <v>113.20333333333335</v>
      </c>
      <c r="AM397" s="65"/>
      <c r="AN397" s="65"/>
      <c r="AO397" s="65"/>
    </row>
    <row r="398" spans="1:41" x14ac:dyDescent="0.25">
      <c r="A398">
        <v>632</v>
      </c>
      <c r="B398" s="54" t="s">
        <v>565</v>
      </c>
      <c r="C398" s="54">
        <v>2022</v>
      </c>
      <c r="D398" s="27">
        <v>5872.2</v>
      </c>
      <c r="E398" s="43">
        <v>539.4</v>
      </c>
      <c r="F398" s="35">
        <v>304.45</v>
      </c>
      <c r="G398" s="41">
        <v>970.2</v>
      </c>
      <c r="H398" s="36">
        <v>93</v>
      </c>
      <c r="I398" s="39">
        <v>117.38</v>
      </c>
      <c r="J398" s="45">
        <v>134.15</v>
      </c>
      <c r="K398" s="36">
        <v>89.74</v>
      </c>
      <c r="L398" s="36">
        <v>51.97</v>
      </c>
      <c r="M398" s="46">
        <v>119.71</v>
      </c>
      <c r="N398" s="36">
        <v>93.53</v>
      </c>
      <c r="O398" s="47">
        <v>47.52</v>
      </c>
      <c r="P398" s="33">
        <v>532</v>
      </c>
      <c r="Q398" s="47">
        <v>22.6</v>
      </c>
      <c r="R398" s="33">
        <v>84.76</v>
      </c>
      <c r="S398" s="47">
        <v>50.27</v>
      </c>
      <c r="T398" s="33">
        <v>8.9</v>
      </c>
      <c r="U398" s="33">
        <v>112.45</v>
      </c>
      <c r="V398" s="33">
        <v>45.59</v>
      </c>
      <c r="W398" s="33">
        <v>11.32</v>
      </c>
      <c r="X398" s="56">
        <v>22.59</v>
      </c>
      <c r="Y398" s="38">
        <v>22.59</v>
      </c>
      <c r="Z398" s="36">
        <v>10.91</v>
      </c>
      <c r="AA398" s="41">
        <v>33.479999999999997</v>
      </c>
      <c r="AB398" s="45">
        <v>72.8</v>
      </c>
      <c r="AC398" s="39">
        <v>489.15</v>
      </c>
      <c r="AD398" s="36">
        <v>169.4</v>
      </c>
      <c r="AE398" s="36">
        <v>12.16</v>
      </c>
      <c r="AF398" s="41">
        <v>27.22</v>
      </c>
      <c r="AG398" s="39">
        <v>166</v>
      </c>
      <c r="AI398" s="60" t="s">
        <v>565</v>
      </c>
      <c r="AJ398" s="58">
        <f t="shared" si="18"/>
        <v>257.51</v>
      </c>
      <c r="AK398" s="57">
        <f t="shared" si="19"/>
        <v>257.72500000000002</v>
      </c>
      <c r="AL398" s="47">
        <f t="shared" si="20"/>
        <v>112.11555555555555</v>
      </c>
      <c r="AM398" s="65"/>
      <c r="AN398" s="65"/>
      <c r="AO398" s="65"/>
    </row>
    <row r="399" spans="1:41" x14ac:dyDescent="0.25">
      <c r="A399">
        <v>631</v>
      </c>
      <c r="B399" s="54" t="s">
        <v>566</v>
      </c>
      <c r="C399" s="54">
        <v>2022</v>
      </c>
      <c r="D399" s="27">
        <v>5972.31</v>
      </c>
      <c r="E399" s="43">
        <v>551.79999999999995</v>
      </c>
      <c r="F399" s="35">
        <v>307.5</v>
      </c>
      <c r="G399" s="41">
        <v>990</v>
      </c>
      <c r="H399" s="36">
        <v>96.45</v>
      </c>
      <c r="I399" s="39">
        <v>120.02</v>
      </c>
      <c r="J399" s="45">
        <v>135.85</v>
      </c>
      <c r="K399" s="36">
        <v>91.7</v>
      </c>
      <c r="L399" s="36">
        <v>53.53</v>
      </c>
      <c r="M399" s="46">
        <v>124.4</v>
      </c>
      <c r="N399" s="36">
        <v>93.95</v>
      </c>
      <c r="O399" s="47">
        <v>48.29</v>
      </c>
      <c r="P399" s="33">
        <v>537.5</v>
      </c>
      <c r="Q399" s="47">
        <v>23.06</v>
      </c>
      <c r="R399" s="33">
        <v>85.58</v>
      </c>
      <c r="S399" s="47">
        <v>51.36</v>
      </c>
      <c r="T399" s="33">
        <v>9.0500000000000007</v>
      </c>
      <c r="U399" s="33">
        <v>113.85</v>
      </c>
      <c r="V399" s="33">
        <v>48.78</v>
      </c>
      <c r="W399" s="33">
        <v>12.21</v>
      </c>
      <c r="X399" s="56">
        <v>23.06</v>
      </c>
      <c r="Y399" s="38">
        <v>23.06</v>
      </c>
      <c r="Z399" s="36">
        <v>10.88</v>
      </c>
      <c r="AA399" s="41">
        <v>34.340000000000003</v>
      </c>
      <c r="AB399" s="45">
        <v>73.98</v>
      </c>
      <c r="AC399" s="39">
        <v>504</v>
      </c>
      <c r="AD399" s="36">
        <v>172.8</v>
      </c>
      <c r="AE399" s="36">
        <v>12.83</v>
      </c>
      <c r="AF399" s="41">
        <v>27.86</v>
      </c>
      <c r="AG399" s="39">
        <v>169.4</v>
      </c>
      <c r="AI399" s="60" t="s">
        <v>566</v>
      </c>
      <c r="AJ399" s="58">
        <f t="shared" si="18"/>
        <v>264.4733333333333</v>
      </c>
      <c r="AK399" s="57">
        <f t="shared" si="19"/>
        <v>263.04999999999995</v>
      </c>
      <c r="AL399" s="47">
        <f t="shared" si="20"/>
        <v>114.64444444444445</v>
      </c>
      <c r="AM399" s="65"/>
      <c r="AN399" s="65"/>
      <c r="AO399" s="65"/>
    </row>
    <row r="400" spans="1:41" x14ac:dyDescent="0.25">
      <c r="A400">
        <v>630</v>
      </c>
      <c r="B400" s="54" t="s">
        <v>567</v>
      </c>
      <c r="C400" s="54">
        <v>2022</v>
      </c>
      <c r="D400" s="27">
        <v>5934.12</v>
      </c>
      <c r="E400" s="43">
        <v>544</v>
      </c>
      <c r="F400" s="35">
        <v>301.64999999999998</v>
      </c>
      <c r="G400" s="41">
        <v>980.8</v>
      </c>
      <c r="H400" s="36">
        <v>96.36</v>
      </c>
      <c r="I400" s="39">
        <v>116.98</v>
      </c>
      <c r="J400" s="45">
        <v>134.5</v>
      </c>
      <c r="K400" s="36">
        <v>88.7</v>
      </c>
      <c r="L400" s="36">
        <v>54.08</v>
      </c>
      <c r="M400" s="46">
        <v>122.71</v>
      </c>
      <c r="N400" s="36">
        <v>94.15</v>
      </c>
      <c r="O400" s="47">
        <v>47.34</v>
      </c>
      <c r="P400" s="33">
        <v>529.5</v>
      </c>
      <c r="Q400" s="47">
        <v>22.39</v>
      </c>
      <c r="R400" s="33">
        <v>83.69</v>
      </c>
      <c r="S400" s="47">
        <v>51.74</v>
      </c>
      <c r="T400" s="33">
        <v>8.83</v>
      </c>
      <c r="U400" s="33">
        <v>113.5</v>
      </c>
      <c r="V400" s="33">
        <v>48.24</v>
      </c>
      <c r="W400" s="33">
        <v>11.96</v>
      </c>
      <c r="X400" s="56">
        <v>22.42</v>
      </c>
      <c r="Y400" s="38">
        <v>22.42</v>
      </c>
      <c r="Z400" s="36">
        <v>10.86</v>
      </c>
      <c r="AA400" s="41">
        <v>33.49</v>
      </c>
      <c r="AB400" s="45">
        <v>72.2</v>
      </c>
      <c r="AC400" s="39">
        <v>491.3</v>
      </c>
      <c r="AD400" s="36">
        <v>169.3</v>
      </c>
      <c r="AE400" s="36">
        <v>12.46</v>
      </c>
      <c r="AF400" s="41">
        <v>27.15</v>
      </c>
      <c r="AG400" s="39">
        <v>165.75</v>
      </c>
      <c r="AI400" s="60" t="s">
        <v>567</v>
      </c>
      <c r="AJ400" s="58">
        <f t="shared" si="18"/>
        <v>258.01</v>
      </c>
      <c r="AK400" s="57">
        <f t="shared" si="19"/>
        <v>260.36</v>
      </c>
      <c r="AL400" s="47">
        <f t="shared" si="20"/>
        <v>113.03333333333333</v>
      </c>
      <c r="AM400" s="65"/>
      <c r="AN400" s="65"/>
      <c r="AO400" s="65"/>
    </row>
    <row r="401" spans="1:41" x14ac:dyDescent="0.25">
      <c r="A401">
        <v>629</v>
      </c>
      <c r="B401" s="54" t="s">
        <v>568</v>
      </c>
      <c r="C401" s="54">
        <v>2022</v>
      </c>
      <c r="D401" s="27">
        <v>6006.28</v>
      </c>
      <c r="E401" s="43">
        <v>550</v>
      </c>
      <c r="F401" s="35">
        <v>308.3</v>
      </c>
      <c r="G401" s="41">
        <v>1006</v>
      </c>
      <c r="H401" s="36">
        <v>97.52</v>
      </c>
      <c r="I401" s="39">
        <v>119.64</v>
      </c>
      <c r="J401" s="45">
        <v>136.65</v>
      </c>
      <c r="K401" s="36">
        <v>88.34</v>
      </c>
      <c r="L401" s="36">
        <v>53.35</v>
      </c>
      <c r="M401" s="46">
        <v>125.71</v>
      </c>
      <c r="N401" s="36">
        <v>95.87</v>
      </c>
      <c r="O401" s="47">
        <v>46.67</v>
      </c>
      <c r="P401" s="33">
        <v>535</v>
      </c>
      <c r="Q401" s="47">
        <v>22.12</v>
      </c>
      <c r="R401" s="33">
        <v>86</v>
      </c>
      <c r="S401" s="47">
        <v>53.22</v>
      </c>
      <c r="T401" s="33">
        <v>8.82</v>
      </c>
      <c r="U401" s="33">
        <v>114</v>
      </c>
      <c r="V401" s="33">
        <v>50.06</v>
      </c>
      <c r="W401" s="33">
        <v>12.1</v>
      </c>
      <c r="X401" s="56">
        <v>22.26</v>
      </c>
      <c r="Y401" s="38">
        <v>22.26</v>
      </c>
      <c r="Z401" s="36">
        <v>10.9</v>
      </c>
      <c r="AA401" s="41">
        <v>34.24</v>
      </c>
      <c r="AB401" s="45">
        <v>75.3</v>
      </c>
      <c r="AC401" s="39">
        <v>495.6</v>
      </c>
      <c r="AD401" s="36">
        <v>174.9</v>
      </c>
      <c r="AE401" s="36">
        <v>12.47</v>
      </c>
      <c r="AF401" s="41">
        <v>27.99</v>
      </c>
      <c r="AG401" s="39">
        <v>169.35</v>
      </c>
      <c r="AI401" s="60" t="s">
        <v>568</v>
      </c>
      <c r="AJ401" s="58">
        <f t="shared" si="18"/>
        <v>261.53000000000003</v>
      </c>
      <c r="AK401" s="57">
        <f t="shared" si="19"/>
        <v>267.0575</v>
      </c>
      <c r="AL401" s="47">
        <f t="shared" si="20"/>
        <v>114.65888888888887</v>
      </c>
      <c r="AM401" s="65"/>
      <c r="AN401" s="65"/>
      <c r="AO401" s="65"/>
    </row>
    <row r="402" spans="1:41" x14ac:dyDescent="0.25">
      <c r="A402">
        <v>628</v>
      </c>
      <c r="B402" s="55">
        <v>44840</v>
      </c>
      <c r="C402" s="54">
        <v>2022</v>
      </c>
      <c r="D402" s="27">
        <v>6177.31</v>
      </c>
      <c r="E402" s="43">
        <v>572.9</v>
      </c>
      <c r="F402" s="35">
        <v>314.75</v>
      </c>
      <c r="G402" s="41">
        <v>1049</v>
      </c>
      <c r="H402" s="36">
        <v>102</v>
      </c>
      <c r="I402" s="39">
        <v>123.5</v>
      </c>
      <c r="J402" s="45">
        <v>142</v>
      </c>
      <c r="K402" s="36">
        <v>91.67</v>
      </c>
      <c r="L402" s="36">
        <v>54.5</v>
      </c>
      <c r="M402" s="46">
        <v>126.47</v>
      </c>
      <c r="N402" s="36">
        <v>96.87</v>
      </c>
      <c r="O402" s="47">
        <v>48.6</v>
      </c>
      <c r="P402" s="33">
        <v>552</v>
      </c>
      <c r="Q402" s="47">
        <v>22.58</v>
      </c>
      <c r="R402" s="33">
        <v>88.18</v>
      </c>
      <c r="S402" s="47">
        <v>52.65</v>
      </c>
      <c r="T402" s="33">
        <v>9.23</v>
      </c>
      <c r="U402" s="33">
        <v>111.65</v>
      </c>
      <c r="V402" s="33">
        <v>52.69</v>
      </c>
      <c r="W402" s="33">
        <v>12.26</v>
      </c>
      <c r="X402" s="56">
        <v>23.35</v>
      </c>
      <c r="Y402" s="38">
        <v>23.35</v>
      </c>
      <c r="Z402" s="36">
        <v>10.8</v>
      </c>
      <c r="AA402" s="41">
        <v>36.17</v>
      </c>
      <c r="AB402" s="45">
        <v>76.260000000000005</v>
      </c>
      <c r="AC402" s="39">
        <v>510.4</v>
      </c>
      <c r="AD402" s="36">
        <v>174.8</v>
      </c>
      <c r="AE402" s="36">
        <v>13.01</v>
      </c>
      <c r="AF402" s="41">
        <v>29.38</v>
      </c>
      <c r="AG402" s="39">
        <v>169.85</v>
      </c>
      <c r="AI402" s="61">
        <v>44840</v>
      </c>
      <c r="AJ402" s="58">
        <f t="shared" si="18"/>
        <v>267.91666666666669</v>
      </c>
      <c r="AK402" s="57">
        <f t="shared" si="19"/>
        <v>278.63750000000005</v>
      </c>
      <c r="AL402" s="47">
        <f t="shared" si="20"/>
        <v>118.31222222222222</v>
      </c>
      <c r="AM402" s="65"/>
      <c r="AN402" s="65"/>
      <c r="AO402" s="65"/>
    </row>
    <row r="403" spans="1:41" x14ac:dyDescent="0.25">
      <c r="A403">
        <v>627</v>
      </c>
      <c r="B403" s="55">
        <v>44810</v>
      </c>
      <c r="C403" s="54">
        <v>2022</v>
      </c>
      <c r="D403" s="27">
        <v>6342.99</v>
      </c>
      <c r="E403" s="43">
        <v>587.6</v>
      </c>
      <c r="F403" s="35">
        <v>322.35000000000002</v>
      </c>
      <c r="G403" s="41">
        <v>1074</v>
      </c>
      <c r="H403" s="36">
        <v>105.4</v>
      </c>
      <c r="I403" s="39">
        <v>127</v>
      </c>
      <c r="J403" s="45">
        <v>145.75</v>
      </c>
      <c r="K403" s="36">
        <v>95.07</v>
      </c>
      <c r="L403" s="36">
        <v>55.71</v>
      </c>
      <c r="M403" s="46">
        <v>128.97999999999999</v>
      </c>
      <c r="N403" s="36">
        <v>98.26</v>
      </c>
      <c r="O403" s="47">
        <v>51.19</v>
      </c>
      <c r="P403" s="33">
        <v>572</v>
      </c>
      <c r="Q403" s="47">
        <v>23.41</v>
      </c>
      <c r="R403" s="33">
        <v>90.8</v>
      </c>
      <c r="S403" s="47">
        <v>53.34</v>
      </c>
      <c r="T403" s="33">
        <v>9.81</v>
      </c>
      <c r="U403" s="33">
        <v>113.15</v>
      </c>
      <c r="V403" s="33">
        <v>55.36</v>
      </c>
      <c r="W403" s="33">
        <v>12.46</v>
      </c>
      <c r="X403" s="56">
        <v>24.88</v>
      </c>
      <c r="Y403" s="38">
        <v>24.88</v>
      </c>
      <c r="Z403" s="36">
        <v>10.85</v>
      </c>
      <c r="AA403" s="41">
        <v>37.74</v>
      </c>
      <c r="AB403" s="45">
        <v>77.78</v>
      </c>
      <c r="AC403" s="39">
        <v>515</v>
      </c>
      <c r="AD403" s="36">
        <v>176.85</v>
      </c>
      <c r="AE403" s="36">
        <v>13.71</v>
      </c>
      <c r="AF403" s="41">
        <v>30.28</v>
      </c>
      <c r="AG403" s="39">
        <v>176.45</v>
      </c>
      <c r="AI403" s="61">
        <v>44810</v>
      </c>
      <c r="AJ403" s="58">
        <f t="shared" si="18"/>
        <v>272.81666666666666</v>
      </c>
      <c r="AK403" s="57">
        <f t="shared" si="19"/>
        <v>285.505</v>
      </c>
      <c r="AL403" s="47">
        <f t="shared" si="20"/>
        <v>121.43666666666667</v>
      </c>
      <c r="AM403" s="65"/>
      <c r="AN403" s="65"/>
      <c r="AO403" s="65"/>
    </row>
    <row r="404" spans="1:41" x14ac:dyDescent="0.25">
      <c r="A404">
        <v>626</v>
      </c>
      <c r="B404" s="55">
        <v>44779</v>
      </c>
      <c r="C404" s="54">
        <v>2022</v>
      </c>
      <c r="D404" s="27">
        <v>6413.87</v>
      </c>
      <c r="E404" s="43">
        <v>601.70000000000005</v>
      </c>
      <c r="F404" s="35">
        <v>326.89999999999998</v>
      </c>
      <c r="G404" s="41">
        <v>1098.5</v>
      </c>
      <c r="H404" s="36">
        <v>108.32</v>
      </c>
      <c r="I404" s="39">
        <v>127.72</v>
      </c>
      <c r="J404" s="45">
        <v>149.05000000000001</v>
      </c>
      <c r="K404" s="36">
        <v>98.08</v>
      </c>
      <c r="L404" s="36">
        <v>56.52</v>
      </c>
      <c r="M404" s="46">
        <v>131.09</v>
      </c>
      <c r="N404" s="36">
        <v>99.11</v>
      </c>
      <c r="O404" s="47">
        <v>52.08</v>
      </c>
      <c r="P404" s="33">
        <v>580</v>
      </c>
      <c r="Q404" s="47">
        <v>23.34</v>
      </c>
      <c r="R404" s="33">
        <v>90.72</v>
      </c>
      <c r="S404" s="47">
        <v>53.98</v>
      </c>
      <c r="T404" s="33">
        <v>9.98</v>
      </c>
      <c r="U404" s="33">
        <v>114.1</v>
      </c>
      <c r="V404" s="33">
        <v>55.68</v>
      </c>
      <c r="W404" s="33">
        <v>12.47</v>
      </c>
      <c r="X404" s="56">
        <v>25.03</v>
      </c>
      <c r="Y404" s="38">
        <v>25.03</v>
      </c>
      <c r="Z404" s="36">
        <v>10.85</v>
      </c>
      <c r="AA404" s="41">
        <v>38.58</v>
      </c>
      <c r="AB404" s="45">
        <v>78.28</v>
      </c>
      <c r="AC404" s="39">
        <v>523</v>
      </c>
      <c r="AD404" s="36">
        <v>177.25</v>
      </c>
      <c r="AE404" s="36">
        <v>13.96</v>
      </c>
      <c r="AF404" s="41">
        <v>30.24</v>
      </c>
      <c r="AG404" s="39">
        <v>178.5</v>
      </c>
      <c r="AI404" s="61">
        <v>44779</v>
      </c>
      <c r="AJ404" s="58">
        <f t="shared" si="18"/>
        <v>276.40666666666669</v>
      </c>
      <c r="AK404" s="57">
        <f t="shared" si="19"/>
        <v>291.83</v>
      </c>
      <c r="AL404" s="47">
        <f t="shared" si="20"/>
        <v>123.83888888888889</v>
      </c>
      <c r="AM404" s="65"/>
      <c r="AN404" s="65"/>
      <c r="AO404" s="65"/>
    </row>
    <row r="405" spans="1:41" x14ac:dyDescent="0.25">
      <c r="A405">
        <v>625</v>
      </c>
      <c r="B405" s="55">
        <v>44748</v>
      </c>
      <c r="C405" s="54">
        <v>2022</v>
      </c>
      <c r="D405" s="27">
        <v>6459.92</v>
      </c>
      <c r="E405" s="43">
        <v>608.4</v>
      </c>
      <c r="F405" s="35">
        <v>327.35000000000002</v>
      </c>
      <c r="G405" s="41">
        <v>1111.5</v>
      </c>
      <c r="H405" s="36">
        <v>110.26</v>
      </c>
      <c r="I405" s="39">
        <v>129.78</v>
      </c>
      <c r="J405" s="45">
        <v>150.69999999999999</v>
      </c>
      <c r="K405" s="36">
        <v>97.7</v>
      </c>
      <c r="L405" s="36">
        <v>55.71</v>
      </c>
      <c r="M405" s="46">
        <v>133.78</v>
      </c>
      <c r="N405" s="36">
        <v>99.99</v>
      </c>
      <c r="O405" s="47">
        <v>52.45</v>
      </c>
      <c r="P405" s="33">
        <v>586</v>
      </c>
      <c r="Q405" s="47">
        <v>23.69</v>
      </c>
      <c r="R405" s="33">
        <v>90.7</v>
      </c>
      <c r="S405" s="47">
        <v>55.49</v>
      </c>
      <c r="T405" s="33">
        <v>10.02</v>
      </c>
      <c r="U405" s="33">
        <v>115.7</v>
      </c>
      <c r="V405" s="33">
        <v>55.72</v>
      </c>
      <c r="W405" s="33">
        <v>12.6</v>
      </c>
      <c r="X405" s="56">
        <v>25.2</v>
      </c>
      <c r="Y405" s="38">
        <v>25.2</v>
      </c>
      <c r="Z405" s="36">
        <v>11.1</v>
      </c>
      <c r="AA405" s="41">
        <v>38.659999999999997</v>
      </c>
      <c r="AB405" s="45">
        <v>80.06</v>
      </c>
      <c r="AC405" s="39">
        <v>525</v>
      </c>
      <c r="AD405" s="36">
        <v>181.8</v>
      </c>
      <c r="AE405" s="36">
        <v>13.89</v>
      </c>
      <c r="AF405" s="41">
        <v>30.48</v>
      </c>
      <c r="AG405" s="39">
        <v>180.25</v>
      </c>
      <c r="AI405" s="61">
        <v>44748</v>
      </c>
      <c r="AJ405" s="58">
        <f t="shared" si="18"/>
        <v>278.34333333333331</v>
      </c>
      <c r="AK405" s="57">
        <f t="shared" si="19"/>
        <v>295.16000000000003</v>
      </c>
      <c r="AL405" s="47">
        <f t="shared" si="20"/>
        <v>125.53</v>
      </c>
      <c r="AM405" s="65"/>
      <c r="AN405" s="65"/>
      <c r="AO405" s="65"/>
    </row>
    <row r="406" spans="1:41" x14ac:dyDescent="0.25">
      <c r="A406">
        <v>624</v>
      </c>
      <c r="B406" s="55">
        <v>44718</v>
      </c>
      <c r="C406" s="54">
        <v>2022</v>
      </c>
      <c r="D406" s="27">
        <v>6533.82</v>
      </c>
      <c r="E406" s="43">
        <v>613.79999999999995</v>
      </c>
      <c r="F406" s="35">
        <v>333.1</v>
      </c>
      <c r="G406" s="41">
        <v>1127</v>
      </c>
      <c r="H406" s="36">
        <v>111.34</v>
      </c>
      <c r="I406" s="39">
        <v>131</v>
      </c>
      <c r="J406" s="45">
        <v>151.80000000000001</v>
      </c>
      <c r="K406" s="36">
        <v>98.52</v>
      </c>
      <c r="L406" s="36">
        <v>55.49</v>
      </c>
      <c r="M406" s="46">
        <v>134.78</v>
      </c>
      <c r="N406" s="36">
        <v>100.16</v>
      </c>
      <c r="O406" s="47">
        <v>53.28</v>
      </c>
      <c r="P406" s="33">
        <v>594.5</v>
      </c>
      <c r="Q406" s="47">
        <v>23.9</v>
      </c>
      <c r="R406" s="33">
        <v>91.42</v>
      </c>
      <c r="S406" s="47">
        <v>55.9</v>
      </c>
      <c r="T406" s="33">
        <v>10.16</v>
      </c>
      <c r="U406" s="33">
        <v>115</v>
      </c>
      <c r="V406" s="33">
        <v>54.73</v>
      </c>
      <c r="W406" s="33">
        <v>12.6</v>
      </c>
      <c r="X406" s="56">
        <v>25.64</v>
      </c>
      <c r="Y406" s="38">
        <v>25.64</v>
      </c>
      <c r="Z406" s="36">
        <v>11.49</v>
      </c>
      <c r="AA406" s="41">
        <v>39.57</v>
      </c>
      <c r="AB406" s="45">
        <v>80.5</v>
      </c>
      <c r="AC406" s="39">
        <v>526.1</v>
      </c>
      <c r="AD406" s="36">
        <v>183.8</v>
      </c>
      <c r="AE406" s="36">
        <v>14.03</v>
      </c>
      <c r="AF406" s="41">
        <v>30.79</v>
      </c>
      <c r="AG406" s="39">
        <v>182.25</v>
      </c>
      <c r="AI406" s="61">
        <v>44718</v>
      </c>
      <c r="AJ406" s="58">
        <f t="shared" si="18"/>
        <v>279.78333333333336</v>
      </c>
      <c r="AK406" s="57">
        <f t="shared" si="19"/>
        <v>299.33999999999997</v>
      </c>
      <c r="AL406" s="47">
        <f t="shared" si="20"/>
        <v>126.62222222222221</v>
      </c>
      <c r="AM406" s="65"/>
      <c r="AN406" s="65"/>
      <c r="AO406" s="65"/>
    </row>
    <row r="407" spans="1:41" x14ac:dyDescent="0.25">
      <c r="A407">
        <v>623</v>
      </c>
      <c r="B407" s="55">
        <v>44626</v>
      </c>
      <c r="C407" s="54">
        <v>2022</v>
      </c>
      <c r="D407" s="27">
        <v>6473.74</v>
      </c>
      <c r="E407" s="43">
        <v>609.1</v>
      </c>
      <c r="F407" s="35">
        <v>327.9</v>
      </c>
      <c r="G407" s="41">
        <v>1119</v>
      </c>
      <c r="H407" s="36">
        <v>108.68</v>
      </c>
      <c r="I407" s="39">
        <v>129.97999999999999</v>
      </c>
      <c r="J407" s="45">
        <v>152.4</v>
      </c>
      <c r="K407" s="36">
        <v>96.19</v>
      </c>
      <c r="L407" s="36">
        <v>54.48</v>
      </c>
      <c r="M407" s="46">
        <v>133.72</v>
      </c>
      <c r="N407" s="36">
        <v>100.06</v>
      </c>
      <c r="O407" s="47">
        <v>52.56</v>
      </c>
      <c r="P407" s="33">
        <v>587</v>
      </c>
      <c r="Q407" s="47">
        <v>23.51</v>
      </c>
      <c r="R407" s="33">
        <v>90.14</v>
      </c>
      <c r="S407" s="47">
        <v>55.9</v>
      </c>
      <c r="T407" s="33">
        <v>10.01</v>
      </c>
      <c r="U407" s="33">
        <v>114.25</v>
      </c>
      <c r="V407" s="33">
        <v>56.79</v>
      </c>
      <c r="W407" s="33">
        <v>12.47</v>
      </c>
      <c r="X407" s="56">
        <v>24.98</v>
      </c>
      <c r="Y407" s="38">
        <v>24.98</v>
      </c>
      <c r="Z407" s="36">
        <v>11.56</v>
      </c>
      <c r="AA407" s="41">
        <v>38.82</v>
      </c>
      <c r="AB407" s="45">
        <v>79.900000000000006</v>
      </c>
      <c r="AC407" s="39">
        <v>521</v>
      </c>
      <c r="AD407" s="36">
        <v>182.35</v>
      </c>
      <c r="AE407" s="36">
        <v>13.8</v>
      </c>
      <c r="AF407" s="41">
        <v>30.49</v>
      </c>
      <c r="AG407" s="39">
        <v>179.95</v>
      </c>
      <c r="AI407" s="61">
        <v>44626</v>
      </c>
      <c r="AJ407" s="58">
        <f t="shared" si="18"/>
        <v>276.97666666666669</v>
      </c>
      <c r="AK407" s="57">
        <f t="shared" si="19"/>
        <v>297.07749999999999</v>
      </c>
      <c r="AL407" s="47">
        <f t="shared" si="20"/>
        <v>125.78555555555558</v>
      </c>
      <c r="AM407" s="65"/>
      <c r="AN407" s="65"/>
      <c r="AO407" s="65"/>
    </row>
    <row r="408" spans="1:41" x14ac:dyDescent="0.25">
      <c r="A408">
        <v>622</v>
      </c>
      <c r="B408" s="55">
        <v>44598</v>
      </c>
      <c r="C408" s="54">
        <v>2022</v>
      </c>
      <c r="D408" s="27">
        <v>6447.3</v>
      </c>
      <c r="E408" s="43">
        <v>608.1</v>
      </c>
      <c r="F408" s="35">
        <v>332</v>
      </c>
      <c r="G408" s="41">
        <v>1122.5</v>
      </c>
      <c r="H408" s="36">
        <v>108.96</v>
      </c>
      <c r="I408" s="39">
        <v>130.80000000000001</v>
      </c>
      <c r="J408" s="45">
        <v>152</v>
      </c>
      <c r="K408" s="36">
        <v>98.08</v>
      </c>
      <c r="L408" s="36">
        <v>54.17</v>
      </c>
      <c r="M408" s="46">
        <v>134.02000000000001</v>
      </c>
      <c r="N408" s="36">
        <v>99.33</v>
      </c>
      <c r="O408" s="47">
        <v>52.7</v>
      </c>
      <c r="P408" s="33">
        <v>591.5</v>
      </c>
      <c r="Q408" s="47">
        <v>23.48</v>
      </c>
      <c r="R408" s="33">
        <v>89.81</v>
      </c>
      <c r="S408" s="47">
        <v>56.3</v>
      </c>
      <c r="T408" s="33">
        <v>10.119999999999999</v>
      </c>
      <c r="U408" s="33">
        <v>114.3</v>
      </c>
      <c r="V408" s="33">
        <v>57.31</v>
      </c>
      <c r="W408" s="33">
        <v>12.43</v>
      </c>
      <c r="X408" s="56">
        <v>24.97</v>
      </c>
      <c r="Y408" s="38">
        <v>24.97</v>
      </c>
      <c r="Z408" s="36">
        <v>11.55</v>
      </c>
      <c r="AA408" s="41">
        <v>39.42</v>
      </c>
      <c r="AB408" s="45">
        <v>81.16</v>
      </c>
      <c r="AC408" s="39">
        <v>520.5</v>
      </c>
      <c r="AD408" s="36">
        <v>183.7</v>
      </c>
      <c r="AE408" s="36">
        <v>14.26</v>
      </c>
      <c r="AF408" s="41">
        <v>30.69</v>
      </c>
      <c r="AG408" s="39">
        <v>178.8</v>
      </c>
      <c r="AI408" s="61">
        <v>44598</v>
      </c>
      <c r="AJ408" s="58">
        <f t="shared" si="18"/>
        <v>276.7</v>
      </c>
      <c r="AK408" s="57">
        <f t="shared" si="19"/>
        <v>298.15250000000003</v>
      </c>
      <c r="AL408" s="47">
        <f t="shared" si="20"/>
        <v>125.85888888888888</v>
      </c>
      <c r="AM408" s="65"/>
      <c r="AN408" s="65"/>
      <c r="AO408" s="65"/>
    </row>
    <row r="409" spans="1:41" x14ac:dyDescent="0.25">
      <c r="A409">
        <v>621</v>
      </c>
      <c r="B409" s="55">
        <v>44567</v>
      </c>
      <c r="C409" s="54">
        <v>2022</v>
      </c>
      <c r="D409" s="27">
        <v>6414.22</v>
      </c>
      <c r="E409" s="43">
        <v>597.79999999999995</v>
      </c>
      <c r="F409" s="35">
        <v>321.95</v>
      </c>
      <c r="G409" s="41">
        <v>1099</v>
      </c>
      <c r="H409" s="36">
        <v>108.26</v>
      </c>
      <c r="I409" s="39">
        <v>127.56</v>
      </c>
      <c r="J409" s="45">
        <v>148.30000000000001</v>
      </c>
      <c r="K409" s="36">
        <v>96.63</v>
      </c>
      <c r="L409" s="36">
        <v>54.12</v>
      </c>
      <c r="M409" s="46">
        <v>132</v>
      </c>
      <c r="N409" s="36">
        <v>99.45</v>
      </c>
      <c r="O409" s="47">
        <v>52.84</v>
      </c>
      <c r="P409" s="33">
        <v>581.5</v>
      </c>
      <c r="Q409" s="47">
        <v>23.5</v>
      </c>
      <c r="R409" s="33">
        <v>89.31</v>
      </c>
      <c r="S409" s="47">
        <v>54.68</v>
      </c>
      <c r="T409" s="33">
        <v>10.130000000000001</v>
      </c>
      <c r="U409" s="33">
        <v>114.35</v>
      </c>
      <c r="V409" s="33">
        <v>54.69</v>
      </c>
      <c r="W409" s="33">
        <v>12.48</v>
      </c>
      <c r="X409" s="56">
        <v>25.06</v>
      </c>
      <c r="Y409" s="38">
        <v>25.06</v>
      </c>
      <c r="Z409" s="36">
        <v>11.63</v>
      </c>
      <c r="AA409" s="41">
        <v>38.81</v>
      </c>
      <c r="AB409" s="45">
        <v>79.319999999999993</v>
      </c>
      <c r="AC409" s="39">
        <v>509.8</v>
      </c>
      <c r="AD409" s="36">
        <v>180.05</v>
      </c>
      <c r="AE409" s="36">
        <v>14.15</v>
      </c>
      <c r="AF409" s="41">
        <v>30.31</v>
      </c>
      <c r="AG409" s="39">
        <v>176.1</v>
      </c>
      <c r="AI409" s="61">
        <v>44567</v>
      </c>
      <c r="AJ409" s="58">
        <f t="shared" si="18"/>
        <v>271.15333333333336</v>
      </c>
      <c r="AK409" s="57">
        <f t="shared" si="19"/>
        <v>292.02999999999997</v>
      </c>
      <c r="AL409" s="47">
        <f t="shared" si="20"/>
        <v>123.72222222222223</v>
      </c>
      <c r="AM409" s="65"/>
      <c r="AN409" s="65"/>
      <c r="AO409" s="65"/>
    </row>
    <row r="410" spans="1:41" x14ac:dyDescent="0.25">
      <c r="A410">
        <v>620</v>
      </c>
      <c r="B410" s="54" t="s">
        <v>569</v>
      </c>
      <c r="C410" s="54">
        <v>2022</v>
      </c>
      <c r="D410" s="27">
        <v>6457.53</v>
      </c>
      <c r="E410" s="43">
        <v>597.20000000000005</v>
      </c>
      <c r="F410" s="35">
        <v>328.55</v>
      </c>
      <c r="G410" s="41">
        <v>1110</v>
      </c>
      <c r="H410" s="36">
        <v>108.78</v>
      </c>
      <c r="I410" s="39">
        <v>129.04</v>
      </c>
      <c r="J410" s="45">
        <v>150.05000000000001</v>
      </c>
      <c r="K410" s="36">
        <v>96.25</v>
      </c>
      <c r="L410" s="36">
        <v>55.59</v>
      </c>
      <c r="M410" s="46">
        <v>134.58000000000001</v>
      </c>
      <c r="N410" s="36">
        <v>99.38</v>
      </c>
      <c r="O410" s="47">
        <v>53.11</v>
      </c>
      <c r="P410" s="33">
        <v>580</v>
      </c>
      <c r="Q410" s="47">
        <v>23.51</v>
      </c>
      <c r="R410" s="33">
        <v>89.68</v>
      </c>
      <c r="S410" s="47">
        <v>54.73</v>
      </c>
      <c r="T410" s="33">
        <v>10.31</v>
      </c>
      <c r="U410" s="33">
        <v>113.6</v>
      </c>
      <c r="V410" s="33">
        <v>55.1</v>
      </c>
      <c r="W410" s="33">
        <v>12.5</v>
      </c>
      <c r="X410" s="56">
        <v>25.01</v>
      </c>
      <c r="Y410" s="38">
        <v>25.01</v>
      </c>
      <c r="Z410" s="36">
        <v>11.65</v>
      </c>
      <c r="AA410" s="41">
        <v>39.19</v>
      </c>
      <c r="AB410" s="45">
        <v>80.56</v>
      </c>
      <c r="AC410" s="39">
        <v>509.7</v>
      </c>
      <c r="AD410" s="36">
        <v>182.5</v>
      </c>
      <c r="AE410" s="36">
        <v>13.93</v>
      </c>
      <c r="AF410" s="41">
        <v>30.31</v>
      </c>
      <c r="AG410" s="39">
        <v>180.5</v>
      </c>
      <c r="AI410" s="60" t="s">
        <v>569</v>
      </c>
      <c r="AJ410" s="58">
        <f t="shared" si="18"/>
        <v>273.08</v>
      </c>
      <c r="AK410" s="57">
        <f t="shared" si="19"/>
        <v>294.875</v>
      </c>
      <c r="AL410" s="47">
        <f t="shared" si="20"/>
        <v>124.30555555555556</v>
      </c>
      <c r="AM410" s="65"/>
      <c r="AN410" s="65"/>
      <c r="AO410" s="65"/>
    </row>
    <row r="411" spans="1:41" x14ac:dyDescent="0.25">
      <c r="A411">
        <v>619</v>
      </c>
      <c r="B411" s="54" t="s">
        <v>570</v>
      </c>
      <c r="C411" s="54">
        <v>2022</v>
      </c>
      <c r="D411" s="27">
        <v>6536.77</v>
      </c>
      <c r="E411" s="43">
        <v>608.6</v>
      </c>
      <c r="F411" s="35">
        <v>331.7</v>
      </c>
      <c r="G411" s="41">
        <v>1135</v>
      </c>
      <c r="H411" s="36">
        <v>112.54</v>
      </c>
      <c r="I411" s="39">
        <v>131.58000000000001</v>
      </c>
      <c r="J411" s="45">
        <v>152.19999999999999</v>
      </c>
      <c r="K411" s="36">
        <v>99.91</v>
      </c>
      <c r="L411" s="36">
        <v>55.18</v>
      </c>
      <c r="M411" s="46">
        <v>136.41</v>
      </c>
      <c r="N411" s="36">
        <v>100.42</v>
      </c>
      <c r="O411" s="47">
        <v>54.3</v>
      </c>
      <c r="P411" s="33">
        <v>586</v>
      </c>
      <c r="Q411" s="47">
        <v>24.12</v>
      </c>
      <c r="R411" s="33">
        <v>91.7</v>
      </c>
      <c r="S411" s="47">
        <v>54.79</v>
      </c>
      <c r="T411" s="33">
        <v>10.35</v>
      </c>
      <c r="U411" s="33">
        <v>116.4</v>
      </c>
      <c r="V411" s="33">
        <v>55.88</v>
      </c>
      <c r="W411" s="33">
        <v>12.55</v>
      </c>
      <c r="X411" s="56">
        <v>25.31</v>
      </c>
      <c r="Y411" s="38">
        <v>25.31</v>
      </c>
      <c r="Z411" s="36">
        <v>11.59</v>
      </c>
      <c r="AA411" s="41">
        <v>40.44</v>
      </c>
      <c r="AB411" s="45">
        <v>81.78</v>
      </c>
      <c r="AC411" s="39">
        <v>505.3</v>
      </c>
      <c r="AD411" s="36">
        <v>184.15</v>
      </c>
      <c r="AE411" s="36">
        <v>14</v>
      </c>
      <c r="AF411" s="41">
        <v>30.51</v>
      </c>
      <c r="AG411" s="39">
        <v>186.4</v>
      </c>
      <c r="AI411" s="60" t="s">
        <v>570</v>
      </c>
      <c r="AJ411" s="58">
        <f t="shared" si="18"/>
        <v>274.42666666666668</v>
      </c>
      <c r="AK411" s="57">
        <f t="shared" si="19"/>
        <v>301.48750000000001</v>
      </c>
      <c r="AL411" s="47">
        <f t="shared" si="20"/>
        <v>126.39000000000003</v>
      </c>
      <c r="AM411" s="65"/>
      <c r="AN411" s="65"/>
      <c r="AO411" s="65"/>
    </row>
    <row r="412" spans="1:41" x14ac:dyDescent="0.25">
      <c r="A412">
        <v>618</v>
      </c>
      <c r="B412" s="54" t="s">
        <v>571</v>
      </c>
      <c r="C412" s="54">
        <v>2022</v>
      </c>
      <c r="D412" s="27">
        <v>6424.85</v>
      </c>
      <c r="E412" s="43">
        <v>593.4</v>
      </c>
      <c r="F412" s="35">
        <v>324.8</v>
      </c>
      <c r="G412" s="41">
        <v>1092</v>
      </c>
      <c r="H412" s="36">
        <v>111.86</v>
      </c>
      <c r="I412" s="39">
        <v>127.8</v>
      </c>
      <c r="J412" s="45">
        <v>152.69999999999999</v>
      </c>
      <c r="K412" s="36">
        <v>99.54</v>
      </c>
      <c r="L412" s="36">
        <v>54.88</v>
      </c>
      <c r="M412" s="46">
        <v>136.91</v>
      </c>
      <c r="N412" s="36">
        <v>102.38</v>
      </c>
      <c r="O412" s="47">
        <v>53.55</v>
      </c>
      <c r="P412" s="33">
        <v>569.5</v>
      </c>
      <c r="Q412" s="47">
        <v>24.27</v>
      </c>
      <c r="R412" s="33">
        <v>92.73</v>
      </c>
      <c r="S412" s="47">
        <v>54.76</v>
      </c>
      <c r="T412" s="33">
        <v>11.25</v>
      </c>
      <c r="U412" s="33">
        <v>117.65</v>
      </c>
      <c r="V412" s="33">
        <v>55.16</v>
      </c>
      <c r="W412" s="33">
        <v>12.7</v>
      </c>
      <c r="X412" s="56">
        <v>24.88</v>
      </c>
      <c r="Y412" s="38">
        <v>24.88</v>
      </c>
      <c r="Z412" s="36">
        <v>11.7</v>
      </c>
      <c r="AA412" s="41">
        <v>39.42</v>
      </c>
      <c r="AB412" s="45">
        <v>82.18</v>
      </c>
      <c r="AC412" s="39">
        <v>489</v>
      </c>
      <c r="AD412" s="36">
        <v>183.45</v>
      </c>
      <c r="AE412" s="36">
        <v>13.74</v>
      </c>
      <c r="AF412" s="41">
        <v>30.08</v>
      </c>
      <c r="AG412" s="39">
        <v>186.6</v>
      </c>
      <c r="AI412" s="60" t="s">
        <v>571</v>
      </c>
      <c r="AJ412" s="58">
        <f t="shared" si="18"/>
        <v>267.8</v>
      </c>
      <c r="AK412" s="57">
        <f t="shared" si="19"/>
        <v>290.375</v>
      </c>
      <c r="AL412" s="47">
        <f t="shared" si="20"/>
        <v>124.73888888888889</v>
      </c>
      <c r="AM412" s="65"/>
      <c r="AN412" s="65"/>
      <c r="AO412" s="65"/>
    </row>
    <row r="413" spans="1:41" x14ac:dyDescent="0.25">
      <c r="A413">
        <v>617</v>
      </c>
      <c r="B413" s="54" t="s">
        <v>572</v>
      </c>
      <c r="C413" s="54">
        <v>2022</v>
      </c>
      <c r="D413" s="27">
        <v>6298.45</v>
      </c>
      <c r="E413" s="43">
        <v>571.20000000000005</v>
      </c>
      <c r="F413" s="35">
        <v>311.95</v>
      </c>
      <c r="G413" s="41">
        <v>1045.5</v>
      </c>
      <c r="H413" s="36">
        <v>109.06</v>
      </c>
      <c r="I413" s="39">
        <v>125.18</v>
      </c>
      <c r="J413" s="45">
        <v>148.44999999999999</v>
      </c>
      <c r="K413" s="36">
        <v>98.58</v>
      </c>
      <c r="L413" s="36">
        <v>55.12</v>
      </c>
      <c r="M413" s="46">
        <v>133.97</v>
      </c>
      <c r="N413" s="36">
        <v>103.6</v>
      </c>
      <c r="O413" s="47">
        <v>52.7</v>
      </c>
      <c r="P413" s="33">
        <v>551.5</v>
      </c>
      <c r="Q413" s="47">
        <v>23.96</v>
      </c>
      <c r="R413" s="33">
        <v>92.09</v>
      </c>
      <c r="S413" s="47">
        <v>54.56</v>
      </c>
      <c r="T413" s="33">
        <v>11.16</v>
      </c>
      <c r="U413" s="33">
        <v>117.45</v>
      </c>
      <c r="V413" s="33">
        <v>54.27</v>
      </c>
      <c r="W413" s="33">
        <v>12.74</v>
      </c>
      <c r="X413" s="56">
        <v>24.91</v>
      </c>
      <c r="Y413" s="38">
        <v>24.91</v>
      </c>
      <c r="Z413" s="36">
        <v>11.78</v>
      </c>
      <c r="AA413" s="41">
        <v>38.18</v>
      </c>
      <c r="AB413" s="45">
        <v>80.84</v>
      </c>
      <c r="AC413" s="39">
        <v>467.7</v>
      </c>
      <c r="AD413" s="36">
        <v>178.25</v>
      </c>
      <c r="AE413" s="36">
        <v>13.7</v>
      </c>
      <c r="AF413" s="41">
        <v>30.01</v>
      </c>
      <c r="AG413" s="39">
        <v>184.35</v>
      </c>
      <c r="AI413" s="60" t="s">
        <v>572</v>
      </c>
      <c r="AJ413" s="58">
        <f t="shared" si="18"/>
        <v>259.07666666666665</v>
      </c>
      <c r="AK413" s="57">
        <f t="shared" si="19"/>
        <v>278.42250000000001</v>
      </c>
      <c r="AL413" s="47">
        <f t="shared" si="20"/>
        <v>121.17666666666668</v>
      </c>
      <c r="AM413" s="65"/>
      <c r="AN413" s="65"/>
      <c r="AO413" s="65"/>
    </row>
    <row r="414" spans="1:41" x14ac:dyDescent="0.25">
      <c r="A414">
        <v>616</v>
      </c>
      <c r="B414" s="54" t="s">
        <v>573</v>
      </c>
      <c r="C414" s="54">
        <v>2022</v>
      </c>
      <c r="D414" s="27">
        <v>6229.84</v>
      </c>
      <c r="E414" s="43">
        <v>551</v>
      </c>
      <c r="F414" s="35">
        <v>307.45</v>
      </c>
      <c r="G414" s="41">
        <v>1020.5</v>
      </c>
      <c r="H414" s="36">
        <v>104.76</v>
      </c>
      <c r="I414" s="39">
        <v>123</v>
      </c>
      <c r="J414" s="45">
        <v>147.19999999999999</v>
      </c>
      <c r="K414" s="36">
        <v>94.72</v>
      </c>
      <c r="L414" s="36">
        <v>53.95</v>
      </c>
      <c r="M414" s="46">
        <v>133.11000000000001</v>
      </c>
      <c r="N414" s="36">
        <v>103.72</v>
      </c>
      <c r="O414" s="47">
        <v>51.87</v>
      </c>
      <c r="P414" s="33">
        <v>534</v>
      </c>
      <c r="Q414" s="47">
        <v>23.64</v>
      </c>
      <c r="R414" s="33">
        <v>89.55</v>
      </c>
      <c r="S414" s="47">
        <v>54.96</v>
      </c>
      <c r="T414" s="33">
        <v>10.86</v>
      </c>
      <c r="U414" s="33">
        <v>115.65</v>
      </c>
      <c r="V414" s="33">
        <v>53.15</v>
      </c>
      <c r="W414" s="33">
        <v>12.78</v>
      </c>
      <c r="X414" s="56">
        <v>24.87</v>
      </c>
      <c r="Y414" s="38">
        <v>24.87</v>
      </c>
      <c r="Z414" s="36">
        <v>11.76</v>
      </c>
      <c r="AA414" s="41">
        <v>37.659999999999997</v>
      </c>
      <c r="AB414" s="45">
        <v>80.34</v>
      </c>
      <c r="AC414" s="39">
        <v>452.1</v>
      </c>
      <c r="AD414" s="36">
        <v>178.2</v>
      </c>
      <c r="AE414" s="36">
        <v>13.38</v>
      </c>
      <c r="AF414" s="41">
        <v>29.49</v>
      </c>
      <c r="AG414" s="39">
        <v>182.45</v>
      </c>
      <c r="AI414" s="60" t="s">
        <v>573</v>
      </c>
      <c r="AJ414" s="58">
        <f t="shared" si="18"/>
        <v>252.51666666666665</v>
      </c>
      <c r="AK414" s="57">
        <f t="shared" si="19"/>
        <v>271.91250000000002</v>
      </c>
      <c r="AL414" s="47">
        <f t="shared" si="20"/>
        <v>118.55444444444444</v>
      </c>
      <c r="AM414" s="65"/>
      <c r="AN414" s="65"/>
      <c r="AO414" s="65"/>
    </row>
    <row r="415" spans="1:41" x14ac:dyDescent="0.25">
      <c r="A415">
        <v>615</v>
      </c>
      <c r="B415" s="54" t="s">
        <v>574</v>
      </c>
      <c r="C415" s="54">
        <v>2022</v>
      </c>
      <c r="D415" s="27">
        <v>6243.84</v>
      </c>
      <c r="E415" s="43">
        <v>551.79999999999995</v>
      </c>
      <c r="F415" s="35">
        <v>308.3</v>
      </c>
      <c r="G415" s="41">
        <v>1030.5</v>
      </c>
      <c r="H415" s="36">
        <v>102.74</v>
      </c>
      <c r="I415" s="39">
        <v>124.06</v>
      </c>
      <c r="J415" s="45">
        <v>146.30000000000001</v>
      </c>
      <c r="K415" s="36">
        <v>92.09</v>
      </c>
      <c r="L415" s="36">
        <v>52.45</v>
      </c>
      <c r="M415" s="46">
        <v>132.93</v>
      </c>
      <c r="N415" s="36">
        <v>103.62</v>
      </c>
      <c r="O415" s="47">
        <v>51.68</v>
      </c>
      <c r="P415" s="33">
        <v>532.5</v>
      </c>
      <c r="Q415" s="47">
        <v>23.37</v>
      </c>
      <c r="R415" s="33">
        <v>88.81</v>
      </c>
      <c r="S415" s="47">
        <v>54.38</v>
      </c>
      <c r="T415" s="33">
        <v>10.72</v>
      </c>
      <c r="U415" s="33">
        <v>116.05</v>
      </c>
      <c r="V415" s="33">
        <v>52.18</v>
      </c>
      <c r="W415" s="33">
        <v>12.6</v>
      </c>
      <c r="X415" s="56">
        <v>25.47</v>
      </c>
      <c r="Y415" s="38">
        <v>25.47</v>
      </c>
      <c r="Z415" s="36">
        <v>11.81</v>
      </c>
      <c r="AA415" s="41">
        <v>37.22</v>
      </c>
      <c r="AB415" s="45">
        <v>78.900000000000006</v>
      </c>
      <c r="AC415" s="39">
        <v>446.9</v>
      </c>
      <c r="AD415" s="36">
        <v>176.65</v>
      </c>
      <c r="AE415" s="36">
        <v>13.14</v>
      </c>
      <c r="AF415" s="41">
        <v>29.11</v>
      </c>
      <c r="AG415" s="39">
        <v>181.65</v>
      </c>
      <c r="AI415" s="60" t="s">
        <v>574</v>
      </c>
      <c r="AJ415" s="58">
        <f t="shared" si="18"/>
        <v>250.87</v>
      </c>
      <c r="AK415" s="57">
        <f t="shared" si="19"/>
        <v>274.20749999999998</v>
      </c>
      <c r="AL415" s="47">
        <f t="shared" si="20"/>
        <v>118.31444444444443</v>
      </c>
      <c r="AM415" s="65"/>
      <c r="AN415" s="65"/>
      <c r="AO415" s="65"/>
    </row>
    <row r="416" spans="1:41" x14ac:dyDescent="0.25">
      <c r="A416">
        <v>614</v>
      </c>
      <c r="B416" s="54" t="s">
        <v>575</v>
      </c>
      <c r="C416" s="54">
        <v>2022</v>
      </c>
      <c r="D416" s="27">
        <v>6263.96</v>
      </c>
      <c r="E416" s="43">
        <v>560.9</v>
      </c>
      <c r="F416" s="35">
        <v>313.60000000000002</v>
      </c>
      <c r="G416" s="41">
        <v>1039.5</v>
      </c>
      <c r="H416" s="36">
        <v>107.18</v>
      </c>
      <c r="I416" s="39">
        <v>127.54</v>
      </c>
      <c r="J416" s="45">
        <v>148.94999999999999</v>
      </c>
      <c r="K416" s="36">
        <v>96.13</v>
      </c>
      <c r="L416" s="36">
        <v>53.29</v>
      </c>
      <c r="M416" s="46">
        <v>134.43</v>
      </c>
      <c r="N416" s="36">
        <v>103.7</v>
      </c>
      <c r="O416" s="47">
        <v>52.12</v>
      </c>
      <c r="P416" s="33">
        <v>540.5</v>
      </c>
      <c r="Q416" s="47">
        <v>23.43</v>
      </c>
      <c r="R416" s="33">
        <v>89.86</v>
      </c>
      <c r="S416" s="47">
        <v>55.15</v>
      </c>
      <c r="T416" s="33">
        <v>10.78</v>
      </c>
      <c r="U416" s="33">
        <v>115.7</v>
      </c>
      <c r="V416" s="33">
        <v>53.09</v>
      </c>
      <c r="W416" s="33">
        <v>12.86</v>
      </c>
      <c r="X416" s="56">
        <v>25.54</v>
      </c>
      <c r="Y416" s="38">
        <v>25.54</v>
      </c>
      <c r="Z416" s="36">
        <v>11.7</v>
      </c>
      <c r="AA416" s="41">
        <v>38.56</v>
      </c>
      <c r="AB416" s="45">
        <v>80.180000000000007</v>
      </c>
      <c r="AC416" s="39">
        <v>455</v>
      </c>
      <c r="AD416" s="36">
        <v>180.75</v>
      </c>
      <c r="AE416" s="36">
        <v>13.59</v>
      </c>
      <c r="AF416" s="41">
        <v>29.46</v>
      </c>
      <c r="AG416" s="39">
        <v>184</v>
      </c>
      <c r="AI416" s="60" t="s">
        <v>575</v>
      </c>
      <c r="AJ416" s="58">
        <f t="shared" si="18"/>
        <v>255.51333333333332</v>
      </c>
      <c r="AK416" s="57">
        <f t="shared" si="19"/>
        <v>276.88</v>
      </c>
      <c r="AL416" s="47">
        <f t="shared" si="20"/>
        <v>120.07777777777775</v>
      </c>
      <c r="AM416" s="65"/>
      <c r="AN416" s="65"/>
      <c r="AO416" s="65"/>
    </row>
    <row r="417" spans="1:41" x14ac:dyDescent="0.25">
      <c r="A417">
        <v>613</v>
      </c>
      <c r="B417" s="54" t="s">
        <v>576</v>
      </c>
      <c r="C417" s="54">
        <v>2022</v>
      </c>
      <c r="D417" s="27">
        <v>6264.84</v>
      </c>
      <c r="E417" s="43">
        <v>556.6</v>
      </c>
      <c r="F417" s="35">
        <v>307.8</v>
      </c>
      <c r="G417" s="41">
        <v>1034.5</v>
      </c>
      <c r="H417" s="36">
        <v>106.92</v>
      </c>
      <c r="I417" s="39">
        <v>125.62</v>
      </c>
      <c r="J417" s="45">
        <v>146.6</v>
      </c>
      <c r="K417" s="36">
        <v>96.01</v>
      </c>
      <c r="L417" s="36">
        <v>51.71</v>
      </c>
      <c r="M417" s="46">
        <v>132.33000000000001</v>
      </c>
      <c r="N417" s="36">
        <v>102.3</v>
      </c>
      <c r="O417" s="47">
        <v>53.71</v>
      </c>
      <c r="P417" s="33">
        <v>532.5</v>
      </c>
      <c r="Q417" s="47">
        <v>23.12</v>
      </c>
      <c r="R417" s="33">
        <v>90.96</v>
      </c>
      <c r="S417" s="47">
        <v>54.87</v>
      </c>
      <c r="T417" s="33">
        <v>10.39</v>
      </c>
      <c r="U417" s="33">
        <v>113.8</v>
      </c>
      <c r="V417" s="33">
        <v>51.96</v>
      </c>
      <c r="W417" s="33">
        <v>12.64</v>
      </c>
      <c r="X417" s="56">
        <v>24.5</v>
      </c>
      <c r="Y417" s="38">
        <v>24.5</v>
      </c>
      <c r="Z417" s="36">
        <v>11.58</v>
      </c>
      <c r="AA417" s="41">
        <v>38.24</v>
      </c>
      <c r="AB417" s="45">
        <v>79.14</v>
      </c>
      <c r="AC417" s="39">
        <v>450.35</v>
      </c>
      <c r="AD417" s="36">
        <v>177</v>
      </c>
      <c r="AE417" s="36">
        <v>13.52</v>
      </c>
      <c r="AF417" s="41">
        <v>29.08</v>
      </c>
      <c r="AG417" s="39">
        <v>180.75</v>
      </c>
      <c r="AI417" s="60" t="s">
        <v>576</v>
      </c>
      <c r="AJ417" s="58">
        <f t="shared" si="18"/>
        <v>252.24</v>
      </c>
      <c r="AK417" s="57">
        <f t="shared" si="19"/>
        <v>275.45499999999998</v>
      </c>
      <c r="AL417" s="47">
        <f t="shared" si="20"/>
        <v>118.98555555555555</v>
      </c>
      <c r="AM417" s="65"/>
      <c r="AN417" s="65"/>
      <c r="AO417" s="65"/>
    </row>
    <row r="418" spans="1:41" x14ac:dyDescent="0.25">
      <c r="A418">
        <v>612</v>
      </c>
      <c r="B418" s="54" t="s">
        <v>577</v>
      </c>
      <c r="C418" s="54">
        <v>2022</v>
      </c>
      <c r="D418" s="27">
        <v>6196.19</v>
      </c>
      <c r="E418" s="43">
        <v>568.5</v>
      </c>
      <c r="F418" s="35">
        <v>308.64999999999998</v>
      </c>
      <c r="G418" s="41">
        <v>1055</v>
      </c>
      <c r="H418" s="36">
        <v>106.4</v>
      </c>
      <c r="I418" s="39">
        <v>124.84</v>
      </c>
      <c r="J418" s="45">
        <v>145.65</v>
      </c>
      <c r="K418" s="36">
        <v>95.88</v>
      </c>
      <c r="L418" s="36">
        <v>51.53</v>
      </c>
      <c r="M418" s="46">
        <v>131.9</v>
      </c>
      <c r="N418" s="36">
        <v>100.06</v>
      </c>
      <c r="O418" s="47">
        <v>53.19</v>
      </c>
      <c r="P418" s="33">
        <v>544.5</v>
      </c>
      <c r="Q418" s="47">
        <v>23.05</v>
      </c>
      <c r="R418" s="33">
        <v>90.76</v>
      </c>
      <c r="S418" s="47">
        <v>54.11</v>
      </c>
      <c r="T418" s="33">
        <v>10.37</v>
      </c>
      <c r="U418" s="33">
        <v>113.3</v>
      </c>
      <c r="V418" s="33">
        <v>52.43</v>
      </c>
      <c r="W418" s="33">
        <v>12.47</v>
      </c>
      <c r="X418" s="56">
        <v>24.48</v>
      </c>
      <c r="Y418" s="38">
        <v>24.48</v>
      </c>
      <c r="Z418" s="36">
        <v>11.55</v>
      </c>
      <c r="AA418" s="41">
        <v>37.78</v>
      </c>
      <c r="AB418" s="45">
        <v>79.099999999999994</v>
      </c>
      <c r="AC418" s="39">
        <v>454.1</v>
      </c>
      <c r="AD418" s="36">
        <v>177.9</v>
      </c>
      <c r="AE418" s="36">
        <v>13.48</v>
      </c>
      <c r="AF418" s="41">
        <v>28.84</v>
      </c>
      <c r="AG418" s="39">
        <v>178.35</v>
      </c>
      <c r="AI418" s="60" t="s">
        <v>577</v>
      </c>
      <c r="AJ418" s="58">
        <f t="shared" si="18"/>
        <v>252.43000000000004</v>
      </c>
      <c r="AK418" s="57">
        <f t="shared" si="19"/>
        <v>280.40499999999997</v>
      </c>
      <c r="AL418" s="47">
        <f t="shared" si="20"/>
        <v>119.99777777777778</v>
      </c>
      <c r="AM418" s="65"/>
      <c r="AN418" s="65"/>
      <c r="AO418" s="65"/>
    </row>
    <row r="419" spans="1:41" x14ac:dyDescent="0.25">
      <c r="A419">
        <v>611</v>
      </c>
      <c r="B419" s="54" t="s">
        <v>578</v>
      </c>
      <c r="C419" s="54">
        <v>2022</v>
      </c>
      <c r="D419" s="27">
        <v>6342.67</v>
      </c>
      <c r="E419" s="43">
        <v>578.5</v>
      </c>
      <c r="F419" s="35">
        <v>316</v>
      </c>
      <c r="G419" s="41">
        <v>1069</v>
      </c>
      <c r="H419" s="36">
        <v>107.94</v>
      </c>
      <c r="I419" s="39">
        <v>126.22</v>
      </c>
      <c r="J419" s="45">
        <v>146.55000000000001</v>
      </c>
      <c r="K419" s="36">
        <v>97.91</v>
      </c>
      <c r="L419" s="36">
        <v>52.18</v>
      </c>
      <c r="M419" s="46">
        <v>133.69</v>
      </c>
      <c r="N419" s="36">
        <v>100.92</v>
      </c>
      <c r="O419" s="47">
        <v>53.34</v>
      </c>
      <c r="P419" s="33">
        <v>551.5</v>
      </c>
      <c r="Q419" s="47">
        <v>23.42</v>
      </c>
      <c r="R419" s="33">
        <v>92.41</v>
      </c>
      <c r="S419" s="47">
        <v>55.49</v>
      </c>
      <c r="T419" s="33">
        <v>10.46</v>
      </c>
      <c r="U419" s="33">
        <v>114.55</v>
      </c>
      <c r="V419" s="33">
        <v>53.69</v>
      </c>
      <c r="W419" s="33">
        <v>12.36</v>
      </c>
      <c r="X419" s="56">
        <v>23.98</v>
      </c>
      <c r="Y419" s="38">
        <v>23.98</v>
      </c>
      <c r="Z419" s="36">
        <v>11.69</v>
      </c>
      <c r="AA419" s="41">
        <v>37.17</v>
      </c>
      <c r="AB419" s="45">
        <v>79.400000000000006</v>
      </c>
      <c r="AC419" s="39">
        <v>463.3</v>
      </c>
      <c r="AD419" s="36">
        <v>184.3</v>
      </c>
      <c r="AE419" s="36">
        <v>13.52</v>
      </c>
      <c r="AF419" s="41">
        <v>28.51</v>
      </c>
      <c r="AG419" s="39">
        <v>181.9</v>
      </c>
      <c r="AI419" s="60" t="s">
        <v>578</v>
      </c>
      <c r="AJ419" s="58">
        <f t="shared" si="18"/>
        <v>257.14</v>
      </c>
      <c r="AK419" s="57">
        <f t="shared" si="19"/>
        <v>283.67</v>
      </c>
      <c r="AL419" s="47">
        <f t="shared" si="20"/>
        <v>121.59666666666668</v>
      </c>
      <c r="AM419" s="65"/>
      <c r="AN419" s="65"/>
      <c r="AO419" s="65"/>
    </row>
    <row r="420" spans="1:41" x14ac:dyDescent="0.25">
      <c r="A420">
        <v>610</v>
      </c>
      <c r="B420" s="54" t="s">
        <v>579</v>
      </c>
      <c r="C420" s="54">
        <v>2022</v>
      </c>
      <c r="D420" s="27">
        <v>6373.73</v>
      </c>
      <c r="E420" s="43">
        <v>590.1</v>
      </c>
      <c r="F420" s="35">
        <v>328.25</v>
      </c>
      <c r="G420" s="41">
        <v>1090.5</v>
      </c>
      <c r="H420" s="36">
        <v>108.28</v>
      </c>
      <c r="I420" s="39">
        <v>128.91999999999999</v>
      </c>
      <c r="J420" s="45">
        <v>150.80000000000001</v>
      </c>
      <c r="K420" s="36">
        <v>98.62</v>
      </c>
      <c r="L420" s="36">
        <v>52.33</v>
      </c>
      <c r="M420" s="46">
        <v>134.71</v>
      </c>
      <c r="N420" s="36">
        <v>99.92</v>
      </c>
      <c r="O420" s="47">
        <v>53.5</v>
      </c>
      <c r="P420" s="33">
        <v>560.5</v>
      </c>
      <c r="Q420" s="47">
        <v>23.59</v>
      </c>
      <c r="R420" s="33">
        <v>92.93</v>
      </c>
      <c r="S420" s="47">
        <v>55.94</v>
      </c>
      <c r="T420" s="33">
        <v>10.53</v>
      </c>
      <c r="U420" s="33">
        <v>115.45</v>
      </c>
      <c r="V420" s="33">
        <v>53.92</v>
      </c>
      <c r="W420" s="33">
        <v>12.25</v>
      </c>
      <c r="X420" s="56">
        <v>24.05</v>
      </c>
      <c r="Y420" s="38">
        <v>24.05</v>
      </c>
      <c r="Z420" s="36">
        <v>11.73</v>
      </c>
      <c r="AA420" s="41">
        <v>38.14</v>
      </c>
      <c r="AB420" s="45">
        <v>80.5</v>
      </c>
      <c r="AC420" s="39">
        <v>470.35</v>
      </c>
      <c r="AD420" s="36">
        <v>189</v>
      </c>
      <c r="AE420" s="36">
        <v>13.73</v>
      </c>
      <c r="AF420" s="41">
        <v>29.13</v>
      </c>
      <c r="AG420" s="39">
        <v>187.6</v>
      </c>
      <c r="AI420" s="60" t="s">
        <v>579</v>
      </c>
      <c r="AJ420" s="58">
        <f t="shared" si="18"/>
        <v>262.29000000000002</v>
      </c>
      <c r="AK420" s="57">
        <f t="shared" si="19"/>
        <v>289.44250000000005</v>
      </c>
      <c r="AL420" s="47">
        <f t="shared" si="20"/>
        <v>123.68777777777778</v>
      </c>
      <c r="AM420" s="65"/>
      <c r="AN420" s="65"/>
      <c r="AO420" s="65"/>
    </row>
    <row r="421" spans="1:41" x14ac:dyDescent="0.25">
      <c r="A421">
        <v>609</v>
      </c>
      <c r="B421" s="54" t="s">
        <v>580</v>
      </c>
      <c r="C421" s="54">
        <v>2022</v>
      </c>
      <c r="D421" s="27">
        <v>6286.02</v>
      </c>
      <c r="E421" s="43">
        <v>575</v>
      </c>
      <c r="F421" s="35">
        <v>327.8</v>
      </c>
      <c r="G421" s="41">
        <v>1065</v>
      </c>
      <c r="H421" s="36">
        <v>105.84</v>
      </c>
      <c r="I421" s="39">
        <v>127.62</v>
      </c>
      <c r="J421" s="45">
        <v>149.30000000000001</v>
      </c>
      <c r="K421" s="36">
        <v>96.48</v>
      </c>
      <c r="L421" s="36">
        <v>51.71</v>
      </c>
      <c r="M421" s="46">
        <v>132.03</v>
      </c>
      <c r="N421" s="36">
        <v>100</v>
      </c>
      <c r="O421" s="47">
        <v>52.31</v>
      </c>
      <c r="P421" s="33">
        <v>547.5</v>
      </c>
      <c r="Q421" s="47">
        <v>23.04</v>
      </c>
      <c r="R421" s="33">
        <v>92.56</v>
      </c>
      <c r="S421" s="47">
        <v>56.6</v>
      </c>
      <c r="T421" s="33">
        <v>10.25</v>
      </c>
      <c r="U421" s="33">
        <v>116.05</v>
      </c>
      <c r="V421" s="33">
        <v>53.1</v>
      </c>
      <c r="W421" s="33">
        <v>11.63</v>
      </c>
      <c r="X421" s="56">
        <v>23.21</v>
      </c>
      <c r="Y421" s="38">
        <v>23.21</v>
      </c>
      <c r="Z421" s="36">
        <v>11.72</v>
      </c>
      <c r="AA421" s="41">
        <v>37.92</v>
      </c>
      <c r="AB421" s="45">
        <v>78.88</v>
      </c>
      <c r="AC421" s="39">
        <v>460.75</v>
      </c>
      <c r="AD421" s="36">
        <v>191.25</v>
      </c>
      <c r="AE421" s="36">
        <v>13.67</v>
      </c>
      <c r="AF421" s="41">
        <v>30.19</v>
      </c>
      <c r="AG421" s="39">
        <v>184.95</v>
      </c>
      <c r="AI421" s="60" t="s">
        <v>580</v>
      </c>
      <c r="AJ421" s="58">
        <f t="shared" si="18"/>
        <v>257.77333333333331</v>
      </c>
      <c r="AK421" s="57">
        <f t="shared" si="19"/>
        <v>283.27750000000003</v>
      </c>
      <c r="AL421" s="47">
        <f t="shared" si="20"/>
        <v>121.15222222222221</v>
      </c>
      <c r="AM421" s="65"/>
      <c r="AN421" s="65"/>
      <c r="AO421" s="65"/>
    </row>
    <row r="422" spans="1:41" x14ac:dyDescent="0.25">
      <c r="A422">
        <v>608</v>
      </c>
      <c r="B422" s="54" t="s">
        <v>581</v>
      </c>
      <c r="C422" s="54">
        <v>2022</v>
      </c>
      <c r="D422" s="27">
        <v>6238.79</v>
      </c>
      <c r="E422" s="43">
        <v>581.29999999999995</v>
      </c>
      <c r="F422" s="35">
        <v>332.45</v>
      </c>
      <c r="G422" s="41">
        <v>1070</v>
      </c>
      <c r="H422" s="36">
        <v>106.36</v>
      </c>
      <c r="I422" s="39">
        <v>129.47999999999999</v>
      </c>
      <c r="J422" s="45">
        <v>149.6</v>
      </c>
      <c r="K422" s="36">
        <v>96.53</v>
      </c>
      <c r="L422" s="36">
        <v>51.08</v>
      </c>
      <c r="M422" s="46">
        <v>134.21</v>
      </c>
      <c r="N422" s="36">
        <v>99.79</v>
      </c>
      <c r="O422" s="47">
        <v>52.38</v>
      </c>
      <c r="P422" s="33">
        <v>551</v>
      </c>
      <c r="Q422" s="47">
        <v>23.01</v>
      </c>
      <c r="R422" s="33">
        <v>92.55</v>
      </c>
      <c r="S422" s="47">
        <v>56.17</v>
      </c>
      <c r="T422" s="33">
        <v>10.29</v>
      </c>
      <c r="U422" s="33">
        <v>113.95</v>
      </c>
      <c r="V422" s="33">
        <v>53.65</v>
      </c>
      <c r="W422" s="33">
        <v>11.36</v>
      </c>
      <c r="X422" s="56">
        <v>23.34</v>
      </c>
      <c r="Y422" s="38">
        <v>23.34</v>
      </c>
      <c r="Z422" s="36">
        <v>11.67</v>
      </c>
      <c r="AA422" s="41">
        <v>38.1</v>
      </c>
      <c r="AB422" s="45">
        <v>80.319999999999993</v>
      </c>
      <c r="AC422" s="39">
        <v>460.1</v>
      </c>
      <c r="AD422" s="36">
        <v>188.35</v>
      </c>
      <c r="AE422" s="36">
        <v>13.74</v>
      </c>
      <c r="AF422" s="41">
        <v>30.08</v>
      </c>
      <c r="AG422" s="39">
        <v>184.25</v>
      </c>
      <c r="AI422" s="60" t="s">
        <v>581</v>
      </c>
      <c r="AJ422" s="58">
        <f t="shared" si="18"/>
        <v>257.94333333333333</v>
      </c>
      <c r="AK422" s="57">
        <f t="shared" si="19"/>
        <v>284.54499999999996</v>
      </c>
      <c r="AL422" s="47">
        <f t="shared" si="20"/>
        <v>122.25888888888888</v>
      </c>
      <c r="AM422" s="65"/>
      <c r="AN422" s="65"/>
      <c r="AO422" s="65"/>
    </row>
    <row r="423" spans="1:41" x14ac:dyDescent="0.25">
      <c r="A423">
        <v>607</v>
      </c>
      <c r="B423" s="55">
        <v>44900</v>
      </c>
      <c r="C423" s="54">
        <v>2022</v>
      </c>
      <c r="D423" s="27">
        <v>6098.22</v>
      </c>
      <c r="E423" s="43">
        <v>565.4</v>
      </c>
      <c r="F423" s="35">
        <v>322.7</v>
      </c>
      <c r="G423" s="41">
        <v>1034</v>
      </c>
      <c r="H423" s="36">
        <v>104.4</v>
      </c>
      <c r="I423" s="39">
        <v>128</v>
      </c>
      <c r="J423" s="45">
        <v>145.05000000000001</v>
      </c>
      <c r="K423" s="36">
        <v>93.77</v>
      </c>
      <c r="L423" s="36">
        <v>49.37</v>
      </c>
      <c r="M423" s="46">
        <v>130.26</v>
      </c>
      <c r="N423" s="36">
        <v>97.46</v>
      </c>
      <c r="O423" s="47">
        <v>51.41</v>
      </c>
      <c r="P423" s="33">
        <v>538</v>
      </c>
      <c r="Q423" s="47">
        <v>22.66</v>
      </c>
      <c r="R423" s="33">
        <v>90.38</v>
      </c>
      <c r="S423" s="47">
        <v>54.8</v>
      </c>
      <c r="T423" s="33">
        <v>10.06</v>
      </c>
      <c r="U423" s="33">
        <v>114.25</v>
      </c>
      <c r="V423" s="33">
        <v>52.39</v>
      </c>
      <c r="W423" s="33">
        <v>11.08</v>
      </c>
      <c r="X423" s="56">
        <v>22.96</v>
      </c>
      <c r="Y423" s="38">
        <v>22.96</v>
      </c>
      <c r="Z423" s="36">
        <v>11.68</v>
      </c>
      <c r="AA423" s="41">
        <v>37.590000000000003</v>
      </c>
      <c r="AB423" s="45">
        <v>78.88</v>
      </c>
      <c r="AC423" s="39">
        <v>449</v>
      </c>
      <c r="AD423" s="36">
        <v>182.8</v>
      </c>
      <c r="AE423" s="36">
        <v>13.25</v>
      </c>
      <c r="AF423" s="41">
        <v>29.38</v>
      </c>
      <c r="AG423" s="39">
        <v>180.45</v>
      </c>
      <c r="AI423" s="61">
        <v>44900</v>
      </c>
      <c r="AJ423" s="58">
        <f t="shared" si="18"/>
        <v>252.48333333333335</v>
      </c>
      <c r="AK423" s="57">
        <f t="shared" si="19"/>
        <v>275.24250000000001</v>
      </c>
      <c r="AL423" s="47">
        <f t="shared" si="20"/>
        <v>119.04666666666668</v>
      </c>
      <c r="AM423" s="65"/>
      <c r="AN423" s="65"/>
      <c r="AO423" s="65"/>
    </row>
    <row r="424" spans="1:41" x14ac:dyDescent="0.25">
      <c r="A424">
        <v>606</v>
      </c>
      <c r="B424" s="55">
        <v>44870</v>
      </c>
      <c r="C424" s="54">
        <v>2022</v>
      </c>
      <c r="D424" s="27">
        <v>6137.24</v>
      </c>
      <c r="E424" s="43">
        <v>573</v>
      </c>
      <c r="F424" s="35">
        <v>323.85000000000002</v>
      </c>
      <c r="G424" s="41">
        <v>1054</v>
      </c>
      <c r="H424" s="36">
        <v>107.48</v>
      </c>
      <c r="I424" s="39">
        <v>127.6</v>
      </c>
      <c r="J424" s="45">
        <v>146.80000000000001</v>
      </c>
      <c r="K424" s="36">
        <v>95.86</v>
      </c>
      <c r="L424" s="36">
        <v>50.35</v>
      </c>
      <c r="M424" s="46">
        <v>130.88</v>
      </c>
      <c r="N424" s="36">
        <v>97.93</v>
      </c>
      <c r="O424" s="47">
        <v>52.15</v>
      </c>
      <c r="P424" s="33">
        <v>546</v>
      </c>
      <c r="Q424" s="47">
        <v>22.96</v>
      </c>
      <c r="R424" s="33">
        <v>91.02</v>
      </c>
      <c r="S424" s="47">
        <v>54.96</v>
      </c>
      <c r="T424" s="33">
        <v>10.16</v>
      </c>
      <c r="U424" s="33">
        <v>117.7</v>
      </c>
      <c r="V424" s="33">
        <v>52.89</v>
      </c>
      <c r="W424" s="33">
        <v>11.29</v>
      </c>
      <c r="X424" s="56">
        <v>22.63</v>
      </c>
      <c r="Y424" s="38">
        <v>22.63</v>
      </c>
      <c r="Z424" s="36">
        <v>11.67</v>
      </c>
      <c r="AA424" s="41">
        <v>38.229999999999997</v>
      </c>
      <c r="AB424" s="45">
        <v>79.760000000000005</v>
      </c>
      <c r="AC424" s="39">
        <v>459.6</v>
      </c>
      <c r="AD424" s="36">
        <v>185.25</v>
      </c>
      <c r="AE424" s="36">
        <v>13.23</v>
      </c>
      <c r="AF424" s="41">
        <v>29.39</v>
      </c>
      <c r="AG424" s="39">
        <v>179.7</v>
      </c>
      <c r="AI424" s="61">
        <v>44870</v>
      </c>
      <c r="AJ424" s="58">
        <f t="shared" si="18"/>
        <v>255.63333333333335</v>
      </c>
      <c r="AK424" s="57">
        <f t="shared" si="19"/>
        <v>280.40500000000003</v>
      </c>
      <c r="AL424" s="47">
        <f t="shared" si="20"/>
        <v>120.34888888888889</v>
      </c>
      <c r="AM424" s="65"/>
      <c r="AN424" s="65"/>
      <c r="AO424" s="65"/>
    </row>
    <row r="425" spans="1:41" x14ac:dyDescent="0.25">
      <c r="A425">
        <v>605</v>
      </c>
      <c r="B425" s="55">
        <v>44839</v>
      </c>
      <c r="C425" s="54">
        <v>2022</v>
      </c>
      <c r="D425" s="27">
        <v>6116.91</v>
      </c>
      <c r="E425" s="43">
        <v>549.5</v>
      </c>
      <c r="F425" s="35">
        <v>309</v>
      </c>
      <c r="G425" s="41">
        <v>1016.5</v>
      </c>
      <c r="H425" s="36">
        <v>104.6</v>
      </c>
      <c r="I425" s="39">
        <v>123.96</v>
      </c>
      <c r="J425" s="45">
        <v>144.1</v>
      </c>
      <c r="K425" s="36">
        <v>92.66</v>
      </c>
      <c r="L425" s="36">
        <v>48.15</v>
      </c>
      <c r="M425" s="46">
        <v>130.28</v>
      </c>
      <c r="N425" s="36">
        <v>97.79</v>
      </c>
      <c r="O425" s="47">
        <v>50.92</v>
      </c>
      <c r="P425" s="33">
        <v>520.5</v>
      </c>
      <c r="Q425" s="47">
        <v>22.47</v>
      </c>
      <c r="R425" s="33">
        <v>88.86</v>
      </c>
      <c r="S425" s="47">
        <v>54.84</v>
      </c>
      <c r="T425" s="33">
        <v>9.9499999999999993</v>
      </c>
      <c r="U425" s="33">
        <v>116.8</v>
      </c>
      <c r="V425" s="33">
        <v>51.9</v>
      </c>
      <c r="W425" s="33">
        <v>10.99</v>
      </c>
      <c r="X425" s="56">
        <v>22.01</v>
      </c>
      <c r="Y425" s="38">
        <v>22.01</v>
      </c>
      <c r="Z425" s="36">
        <v>11.72</v>
      </c>
      <c r="AA425" s="41">
        <v>38.08</v>
      </c>
      <c r="AB425" s="45">
        <v>79.36</v>
      </c>
      <c r="AC425" s="39">
        <v>442.9</v>
      </c>
      <c r="AD425" s="36">
        <v>177.95</v>
      </c>
      <c r="AE425" s="36">
        <v>12.85</v>
      </c>
      <c r="AF425" s="41">
        <v>28.84</v>
      </c>
      <c r="AG425" s="39">
        <v>176.7</v>
      </c>
      <c r="AI425" s="61">
        <v>44839</v>
      </c>
      <c r="AJ425" s="58">
        <f t="shared" si="18"/>
        <v>247.85333333333332</v>
      </c>
      <c r="AK425" s="57">
        <f t="shared" si="19"/>
        <v>270.85499999999996</v>
      </c>
      <c r="AL425" s="47">
        <f t="shared" si="20"/>
        <v>117.05333333333334</v>
      </c>
      <c r="AM425" s="65"/>
      <c r="AN425" s="65"/>
      <c r="AO425" s="65"/>
    </row>
    <row r="426" spans="1:41" x14ac:dyDescent="0.25">
      <c r="A426">
        <v>604</v>
      </c>
      <c r="B426" s="55">
        <v>44809</v>
      </c>
      <c r="C426" s="54">
        <v>2022</v>
      </c>
      <c r="D426" s="27">
        <v>6086.02</v>
      </c>
      <c r="E426" s="43">
        <v>542.6</v>
      </c>
      <c r="F426" s="35">
        <v>304.39999999999998</v>
      </c>
      <c r="G426" s="41">
        <v>1015</v>
      </c>
      <c r="H426" s="36">
        <v>103.72</v>
      </c>
      <c r="I426" s="39">
        <v>121.9</v>
      </c>
      <c r="J426" s="45">
        <v>151.85</v>
      </c>
      <c r="K426" s="36">
        <v>92.28</v>
      </c>
      <c r="L426" s="36">
        <v>48.14</v>
      </c>
      <c r="M426" s="46">
        <v>129.63999999999999</v>
      </c>
      <c r="N426" s="36">
        <v>96.46</v>
      </c>
      <c r="O426" s="47">
        <v>49.85</v>
      </c>
      <c r="P426" s="33">
        <v>519</v>
      </c>
      <c r="Q426" s="47">
        <v>22.24</v>
      </c>
      <c r="R426" s="33">
        <v>89.34</v>
      </c>
      <c r="S426" s="47">
        <v>55.89</v>
      </c>
      <c r="T426" s="33">
        <v>9.9</v>
      </c>
      <c r="U426" s="33">
        <v>118.2</v>
      </c>
      <c r="V426" s="33">
        <v>51.8</v>
      </c>
      <c r="W426" s="33">
        <v>11.01</v>
      </c>
      <c r="X426" s="56">
        <v>22</v>
      </c>
      <c r="Y426" s="38">
        <v>22</v>
      </c>
      <c r="Z426" s="36">
        <v>11.64</v>
      </c>
      <c r="AA426" s="41">
        <v>37.74</v>
      </c>
      <c r="AB426" s="45">
        <v>78.02</v>
      </c>
      <c r="AC426" s="39">
        <v>442.45</v>
      </c>
      <c r="AD426" s="36">
        <v>176.2</v>
      </c>
      <c r="AE426" s="36">
        <v>12.73</v>
      </c>
      <c r="AF426" s="41">
        <v>28.4</v>
      </c>
      <c r="AG426" s="39">
        <v>177.75</v>
      </c>
      <c r="AI426" s="61">
        <v>44809</v>
      </c>
      <c r="AJ426" s="58">
        <f t="shared" si="18"/>
        <v>247.36666666666667</v>
      </c>
      <c r="AK426" s="57">
        <f t="shared" si="19"/>
        <v>270.28500000000003</v>
      </c>
      <c r="AL426" s="47">
        <f t="shared" si="20"/>
        <v>116.89888888888891</v>
      </c>
      <c r="AM426" s="65"/>
      <c r="AN426" s="65"/>
      <c r="AO426" s="65"/>
    </row>
    <row r="427" spans="1:41" x14ac:dyDescent="0.25">
      <c r="A427">
        <v>603</v>
      </c>
      <c r="B427" s="55">
        <v>44717</v>
      </c>
      <c r="C427" s="54">
        <v>2022</v>
      </c>
      <c r="D427" s="27">
        <v>6213.64</v>
      </c>
      <c r="E427" s="43">
        <v>561.9</v>
      </c>
      <c r="F427" s="35">
        <v>316</v>
      </c>
      <c r="G427" s="41">
        <v>1042</v>
      </c>
      <c r="H427" s="36">
        <v>107.5</v>
      </c>
      <c r="I427" s="39">
        <v>127</v>
      </c>
      <c r="J427" s="45">
        <v>155.05000000000001</v>
      </c>
      <c r="K427" s="36">
        <v>95.42</v>
      </c>
      <c r="L427" s="36">
        <v>50.6</v>
      </c>
      <c r="M427" s="46">
        <v>132.91</v>
      </c>
      <c r="N427" s="36">
        <v>97.05</v>
      </c>
      <c r="O427" s="47">
        <v>50.59</v>
      </c>
      <c r="P427" s="33">
        <v>539</v>
      </c>
      <c r="Q427" s="47">
        <v>22.8</v>
      </c>
      <c r="R427" s="33">
        <v>90.39</v>
      </c>
      <c r="S427" s="47">
        <v>56.1</v>
      </c>
      <c r="T427" s="33">
        <v>9.9700000000000006</v>
      </c>
      <c r="U427" s="33">
        <v>121.05</v>
      </c>
      <c r="V427" s="33">
        <v>53.53</v>
      </c>
      <c r="W427" s="33">
        <v>11.14</v>
      </c>
      <c r="X427" s="56">
        <v>22.57</v>
      </c>
      <c r="Y427" s="38">
        <v>22.57</v>
      </c>
      <c r="Z427" s="36">
        <v>11.57</v>
      </c>
      <c r="AA427" s="41">
        <v>39.49</v>
      </c>
      <c r="AB427" s="45">
        <v>81.28</v>
      </c>
      <c r="AC427" s="39">
        <v>457.9</v>
      </c>
      <c r="AD427" s="36">
        <v>183.2</v>
      </c>
      <c r="AE427" s="36">
        <v>13.16</v>
      </c>
      <c r="AF427" s="41">
        <v>29.28</v>
      </c>
      <c r="AG427" s="39">
        <v>183.75</v>
      </c>
      <c r="AI427" s="61">
        <v>44717</v>
      </c>
      <c r="AJ427" s="58">
        <f t="shared" si="18"/>
        <v>256.21666666666664</v>
      </c>
      <c r="AK427" s="57">
        <f t="shared" si="19"/>
        <v>277.6925</v>
      </c>
      <c r="AL427" s="47">
        <f t="shared" si="20"/>
        <v>120.35555555555554</v>
      </c>
      <c r="AM427" s="65"/>
      <c r="AN427" s="65"/>
      <c r="AO427" s="65"/>
    </row>
    <row r="428" spans="1:41" x14ac:dyDescent="0.25">
      <c r="A428">
        <v>602</v>
      </c>
      <c r="B428" s="55">
        <v>44686</v>
      </c>
      <c r="C428" s="54">
        <v>2022</v>
      </c>
      <c r="D428" s="27">
        <v>6350.66</v>
      </c>
      <c r="E428" s="43">
        <v>574</v>
      </c>
      <c r="F428" s="35">
        <v>329.2</v>
      </c>
      <c r="G428" s="41">
        <v>1076</v>
      </c>
      <c r="H428" s="36">
        <v>109.02</v>
      </c>
      <c r="I428" s="39">
        <v>129.36000000000001</v>
      </c>
      <c r="J428" s="45">
        <v>158.6</v>
      </c>
      <c r="K428" s="36">
        <v>97.11</v>
      </c>
      <c r="L428" s="36">
        <v>49.52</v>
      </c>
      <c r="M428" s="46">
        <v>135.49</v>
      </c>
      <c r="N428" s="36">
        <v>99.48</v>
      </c>
      <c r="O428" s="47">
        <v>50.7</v>
      </c>
      <c r="P428" s="33">
        <v>550</v>
      </c>
      <c r="Q428" s="47">
        <v>24.68</v>
      </c>
      <c r="R428" s="33">
        <v>91.06</v>
      </c>
      <c r="S428" s="47">
        <v>56.02</v>
      </c>
      <c r="T428" s="33">
        <v>9.98</v>
      </c>
      <c r="U428" s="33">
        <v>122.5</v>
      </c>
      <c r="V428" s="33">
        <v>54.13</v>
      </c>
      <c r="W428" s="33">
        <v>11.28</v>
      </c>
      <c r="X428" s="56">
        <v>22.43</v>
      </c>
      <c r="Y428" s="38">
        <v>22.43</v>
      </c>
      <c r="Z428" s="36">
        <v>11.6</v>
      </c>
      <c r="AA428" s="41">
        <v>41.49</v>
      </c>
      <c r="AB428" s="45">
        <v>83.2</v>
      </c>
      <c r="AC428" s="39">
        <v>470.9</v>
      </c>
      <c r="AD428" s="36">
        <v>192.75</v>
      </c>
      <c r="AE428" s="36">
        <v>12.73</v>
      </c>
      <c r="AF428" s="41">
        <v>29.4</v>
      </c>
      <c r="AG428" s="39">
        <v>189.35</v>
      </c>
      <c r="AI428" s="61">
        <v>44686</v>
      </c>
      <c r="AJ428" s="58">
        <f t="shared" si="18"/>
        <v>263.20333333333332</v>
      </c>
      <c r="AK428" s="57">
        <f t="shared" si="19"/>
        <v>286.72250000000003</v>
      </c>
      <c r="AL428" s="47">
        <f t="shared" si="20"/>
        <v>122.79111111111109</v>
      </c>
      <c r="AM428" s="65"/>
      <c r="AN428" s="65"/>
      <c r="AO428" s="65"/>
    </row>
    <row r="429" spans="1:41" x14ac:dyDescent="0.25">
      <c r="A429">
        <v>601</v>
      </c>
      <c r="B429" s="55">
        <v>44656</v>
      </c>
      <c r="C429" s="54">
        <v>2022</v>
      </c>
      <c r="D429" s="27">
        <v>6395.68</v>
      </c>
      <c r="E429" s="43">
        <v>593.29999999999995</v>
      </c>
      <c r="F429" s="35">
        <v>329.8</v>
      </c>
      <c r="G429" s="41">
        <v>1103</v>
      </c>
      <c r="H429" s="36">
        <v>102.58</v>
      </c>
      <c r="I429" s="39">
        <v>129.52000000000001</v>
      </c>
      <c r="J429" s="45">
        <v>159</v>
      </c>
      <c r="K429" s="36">
        <v>98.68</v>
      </c>
      <c r="L429" s="36">
        <v>48.83</v>
      </c>
      <c r="M429" s="46">
        <v>135.16</v>
      </c>
      <c r="N429" s="36">
        <v>99.18</v>
      </c>
      <c r="O429" s="47">
        <v>51.01</v>
      </c>
      <c r="P429" s="33">
        <v>567</v>
      </c>
      <c r="Q429" s="47">
        <v>25.16</v>
      </c>
      <c r="R429" s="33">
        <v>91.32</v>
      </c>
      <c r="S429" s="47">
        <v>56.37</v>
      </c>
      <c r="T429" s="33">
        <v>10.4</v>
      </c>
      <c r="U429" s="33">
        <v>122.8</v>
      </c>
      <c r="V429" s="33">
        <v>54.86</v>
      </c>
      <c r="W429" s="33">
        <v>11.39</v>
      </c>
      <c r="X429" s="56">
        <v>23.02</v>
      </c>
      <c r="Y429" s="38">
        <v>23.02</v>
      </c>
      <c r="Z429" s="36">
        <v>11.5</v>
      </c>
      <c r="AA429" s="41">
        <v>41.43</v>
      </c>
      <c r="AB429" s="45">
        <v>81.96</v>
      </c>
      <c r="AC429" s="39">
        <v>480.85</v>
      </c>
      <c r="AD429" s="36">
        <v>193.55</v>
      </c>
      <c r="AE429" s="36">
        <v>12.82</v>
      </c>
      <c r="AF429" s="41">
        <v>29.8</v>
      </c>
      <c r="AG429" s="39">
        <v>190.55</v>
      </c>
      <c r="AI429" s="61">
        <v>44656</v>
      </c>
      <c r="AJ429" s="58">
        <f t="shared" si="18"/>
        <v>266.97333333333336</v>
      </c>
      <c r="AK429" s="57">
        <f t="shared" si="19"/>
        <v>293.5575</v>
      </c>
      <c r="AL429" s="47">
        <f t="shared" si="20"/>
        <v>124.99777777777778</v>
      </c>
      <c r="AM429" s="65"/>
      <c r="AN429" s="65"/>
      <c r="AO429" s="65"/>
    </row>
    <row r="430" spans="1:41" x14ac:dyDescent="0.25">
      <c r="A430">
        <v>600</v>
      </c>
      <c r="B430" s="55">
        <v>44625</v>
      </c>
      <c r="C430" s="54">
        <v>2022</v>
      </c>
      <c r="D430" s="27">
        <v>6423.03</v>
      </c>
      <c r="E430" s="43">
        <v>600.5</v>
      </c>
      <c r="F430" s="35">
        <v>333.5</v>
      </c>
      <c r="G430" s="41">
        <v>1129</v>
      </c>
      <c r="H430" s="36">
        <v>106.54</v>
      </c>
      <c r="I430" s="39">
        <v>131</v>
      </c>
      <c r="J430" s="45">
        <v>160.80000000000001</v>
      </c>
      <c r="K430" s="36">
        <v>100.48</v>
      </c>
      <c r="L430" s="36">
        <v>48.8</v>
      </c>
      <c r="M430" s="46">
        <v>135.47</v>
      </c>
      <c r="N430" s="36">
        <v>101.07</v>
      </c>
      <c r="O430" s="47">
        <v>51.32</v>
      </c>
      <c r="P430" s="33">
        <v>575</v>
      </c>
      <c r="Q430" s="47">
        <v>25.49</v>
      </c>
      <c r="R430" s="33">
        <v>92.73</v>
      </c>
      <c r="S430" s="47">
        <v>57.4</v>
      </c>
      <c r="T430" s="33">
        <v>10.48</v>
      </c>
      <c r="U430" s="33">
        <v>124.85</v>
      </c>
      <c r="V430" s="33">
        <v>55.31</v>
      </c>
      <c r="W430" s="33">
        <v>11.35</v>
      </c>
      <c r="X430" s="56">
        <v>23.41</v>
      </c>
      <c r="Y430" s="38">
        <v>23.41</v>
      </c>
      <c r="Z430" s="36">
        <v>11.46</v>
      </c>
      <c r="AA430" s="41">
        <v>41.88</v>
      </c>
      <c r="AB430" s="45">
        <v>83.36</v>
      </c>
      <c r="AC430" s="39">
        <v>490.3</v>
      </c>
      <c r="AD430" s="36">
        <v>198.35</v>
      </c>
      <c r="AE430" s="36">
        <v>12.98</v>
      </c>
      <c r="AF430" s="41">
        <v>29.85</v>
      </c>
      <c r="AG430" s="39">
        <v>194.05</v>
      </c>
      <c r="AI430" s="61">
        <v>44625</v>
      </c>
      <c r="AJ430" s="58">
        <f t="shared" si="18"/>
        <v>271.7833333333333</v>
      </c>
      <c r="AK430" s="57">
        <f t="shared" si="19"/>
        <v>300.1825</v>
      </c>
      <c r="AL430" s="47">
        <f t="shared" si="20"/>
        <v>126.41666666666667</v>
      </c>
      <c r="AM430" s="65"/>
      <c r="AN430" s="65"/>
      <c r="AO430" s="65"/>
    </row>
    <row r="431" spans="1:41" x14ac:dyDescent="0.25">
      <c r="A431">
        <v>599</v>
      </c>
      <c r="B431" s="55">
        <v>44597</v>
      </c>
      <c r="C431" s="54">
        <v>2022</v>
      </c>
      <c r="D431" s="27">
        <v>6308.47</v>
      </c>
      <c r="E431" s="43">
        <v>606.6</v>
      </c>
      <c r="F431" s="35">
        <v>340.1</v>
      </c>
      <c r="G431" s="41">
        <v>1153</v>
      </c>
      <c r="H431" s="36">
        <v>103.98</v>
      </c>
      <c r="I431" s="39">
        <v>132.94</v>
      </c>
      <c r="J431" s="45">
        <v>161.44999999999999</v>
      </c>
      <c r="K431" s="36">
        <v>99.6</v>
      </c>
      <c r="L431" s="36">
        <v>46.98</v>
      </c>
      <c r="M431" s="46">
        <v>134.72999999999999</v>
      </c>
      <c r="N431" s="36">
        <v>100.47</v>
      </c>
      <c r="O431" s="47">
        <v>48.81</v>
      </c>
      <c r="P431" s="33">
        <v>580.5</v>
      </c>
      <c r="Q431" s="47">
        <v>25.19</v>
      </c>
      <c r="R431" s="33">
        <v>91.07</v>
      </c>
      <c r="S431" s="47">
        <v>57.3</v>
      </c>
      <c r="T431" s="33">
        <v>10.220000000000001</v>
      </c>
      <c r="U431" s="33">
        <v>120.8</v>
      </c>
      <c r="V431" s="33">
        <v>55.89</v>
      </c>
      <c r="W431" s="33">
        <v>11.24</v>
      </c>
      <c r="X431" s="56">
        <v>22.69</v>
      </c>
      <c r="Y431" s="38">
        <v>22.69</v>
      </c>
      <c r="Z431" s="36">
        <v>11.26</v>
      </c>
      <c r="AA431" s="41">
        <v>41.54</v>
      </c>
      <c r="AB431" s="45">
        <v>83.2</v>
      </c>
      <c r="AC431" s="39">
        <v>504.2</v>
      </c>
      <c r="AD431" s="36">
        <v>196.85</v>
      </c>
      <c r="AE431" s="36">
        <v>12.61</v>
      </c>
      <c r="AF431" s="41">
        <v>29.5</v>
      </c>
      <c r="AG431" s="39">
        <v>191.35</v>
      </c>
      <c r="AI431" s="61">
        <v>44597</v>
      </c>
      <c r="AJ431" s="58">
        <f t="shared" si="18"/>
        <v>276.16333333333336</v>
      </c>
      <c r="AK431" s="57">
        <f t="shared" si="19"/>
        <v>306.01</v>
      </c>
      <c r="AL431" s="47">
        <f t="shared" si="20"/>
        <v>126.66333333333331</v>
      </c>
      <c r="AM431" s="65"/>
      <c r="AN431" s="65"/>
      <c r="AO431" s="65"/>
    </row>
    <row r="432" spans="1:41" x14ac:dyDescent="0.25">
      <c r="A432">
        <v>598</v>
      </c>
      <c r="B432" s="54" t="s">
        <v>582</v>
      </c>
      <c r="C432" s="54">
        <v>2022</v>
      </c>
      <c r="D432" s="27">
        <v>6514.1</v>
      </c>
      <c r="E432" s="43">
        <v>619.5</v>
      </c>
      <c r="F432" s="35">
        <v>348.9</v>
      </c>
      <c r="G432" s="41">
        <v>1186.5</v>
      </c>
      <c r="H432" s="36">
        <v>105.54</v>
      </c>
      <c r="I432" s="39">
        <v>137.69999999999999</v>
      </c>
      <c r="J432" s="45">
        <v>163.80000000000001</v>
      </c>
      <c r="K432" s="36">
        <v>103.18</v>
      </c>
      <c r="L432" s="36">
        <v>47.23</v>
      </c>
      <c r="M432" s="46">
        <v>136.63999999999999</v>
      </c>
      <c r="N432" s="36">
        <v>100.63</v>
      </c>
      <c r="O432" s="47">
        <v>49.71</v>
      </c>
      <c r="P432" s="33">
        <v>590</v>
      </c>
      <c r="Q432" s="47">
        <v>25.46</v>
      </c>
      <c r="R432" s="33">
        <v>92.84</v>
      </c>
      <c r="S432" s="47">
        <v>57.64</v>
      </c>
      <c r="T432" s="33">
        <v>10.38</v>
      </c>
      <c r="U432" s="33">
        <v>122</v>
      </c>
      <c r="V432" s="33">
        <v>56.33</v>
      </c>
      <c r="W432" s="33">
        <v>11.32</v>
      </c>
      <c r="X432" s="56">
        <v>23.17</v>
      </c>
      <c r="Y432" s="38">
        <v>23.17</v>
      </c>
      <c r="Z432" s="36">
        <v>11.32</v>
      </c>
      <c r="AA432" s="41">
        <v>42.54</v>
      </c>
      <c r="AB432" s="45">
        <v>84.76</v>
      </c>
      <c r="AC432" s="39">
        <v>513.1</v>
      </c>
      <c r="AD432" s="36">
        <v>197.65</v>
      </c>
      <c r="AE432" s="36">
        <v>13.01</v>
      </c>
      <c r="AF432" s="41">
        <v>29.76</v>
      </c>
      <c r="AG432" s="39">
        <v>196.1</v>
      </c>
      <c r="AI432" s="60" t="s">
        <v>582</v>
      </c>
      <c r="AJ432" s="58">
        <f t="shared" si="18"/>
        <v>282.3</v>
      </c>
      <c r="AK432" s="57">
        <f t="shared" si="19"/>
        <v>314.7</v>
      </c>
      <c r="AL432" s="47">
        <f t="shared" si="20"/>
        <v>128.96444444444444</v>
      </c>
      <c r="AM432" s="65"/>
      <c r="AN432" s="65"/>
      <c r="AO432" s="65"/>
    </row>
    <row r="433" spans="1:41" x14ac:dyDescent="0.25">
      <c r="A433">
        <v>597</v>
      </c>
      <c r="B433" s="54" t="s">
        <v>583</v>
      </c>
      <c r="C433" s="54">
        <v>2022</v>
      </c>
      <c r="D433" s="27">
        <v>6435.75</v>
      </c>
      <c r="E433" s="43">
        <v>617.20000000000005</v>
      </c>
      <c r="F433" s="35">
        <v>347.3</v>
      </c>
      <c r="G433" s="41">
        <v>1188.5</v>
      </c>
      <c r="H433" s="36">
        <v>103.34</v>
      </c>
      <c r="I433" s="39">
        <v>137.91999999999999</v>
      </c>
      <c r="J433" s="45">
        <v>162.1</v>
      </c>
      <c r="K433" s="36">
        <v>105.46</v>
      </c>
      <c r="L433" s="36">
        <v>46.78</v>
      </c>
      <c r="M433" s="46">
        <v>135.24</v>
      </c>
      <c r="N433" s="36">
        <v>101.84</v>
      </c>
      <c r="O433" s="47">
        <v>49.46</v>
      </c>
      <c r="P433" s="33">
        <v>585</v>
      </c>
      <c r="Q433" s="47">
        <v>25.69</v>
      </c>
      <c r="R433" s="33">
        <v>92.96</v>
      </c>
      <c r="S433" s="47">
        <v>56.91</v>
      </c>
      <c r="T433" s="33">
        <v>10.199999999999999</v>
      </c>
      <c r="U433" s="33">
        <v>121.7</v>
      </c>
      <c r="V433" s="33">
        <v>55.58</v>
      </c>
      <c r="W433" s="33">
        <v>11.34</v>
      </c>
      <c r="X433" s="56">
        <v>22.97</v>
      </c>
      <c r="Y433" s="38">
        <v>22.97</v>
      </c>
      <c r="Z433" s="36">
        <v>11.32</v>
      </c>
      <c r="AA433" s="41">
        <v>42.72</v>
      </c>
      <c r="AB433" s="45">
        <v>83.42</v>
      </c>
      <c r="AC433" s="39">
        <v>505.9</v>
      </c>
      <c r="AD433" s="36">
        <v>193.5</v>
      </c>
      <c r="AE433" s="36">
        <v>12.79</v>
      </c>
      <c r="AF433" s="41">
        <v>29.78</v>
      </c>
      <c r="AG433" s="39">
        <v>196.1</v>
      </c>
      <c r="AI433" s="60" t="s">
        <v>583</v>
      </c>
      <c r="AJ433" s="58">
        <f t="shared" si="18"/>
        <v>279.9733333333333</v>
      </c>
      <c r="AK433" s="57">
        <f t="shared" si="19"/>
        <v>315.25</v>
      </c>
      <c r="AL433" s="47">
        <f t="shared" si="20"/>
        <v>128.11000000000001</v>
      </c>
      <c r="AM433" s="65"/>
      <c r="AN433" s="65"/>
      <c r="AO433" s="65"/>
    </row>
    <row r="434" spans="1:41" x14ac:dyDescent="0.25">
      <c r="A434">
        <v>596</v>
      </c>
      <c r="B434" s="54" t="s">
        <v>584</v>
      </c>
      <c r="C434" s="54">
        <v>2022</v>
      </c>
      <c r="D434" s="27">
        <v>6338.61</v>
      </c>
      <c r="E434" s="43">
        <v>616.6</v>
      </c>
      <c r="F434" s="35">
        <v>341.55</v>
      </c>
      <c r="G434" s="41">
        <v>1186</v>
      </c>
      <c r="H434" s="36">
        <v>102.12</v>
      </c>
      <c r="I434" s="39">
        <v>135.66</v>
      </c>
      <c r="J434" s="45">
        <v>159.94999999999999</v>
      </c>
      <c r="K434" s="36">
        <v>104.44</v>
      </c>
      <c r="L434" s="36">
        <v>45.13</v>
      </c>
      <c r="M434" s="46">
        <v>134.13</v>
      </c>
      <c r="N434" s="36">
        <v>102.78</v>
      </c>
      <c r="O434" s="47">
        <v>49.75</v>
      </c>
      <c r="P434" s="33">
        <v>587</v>
      </c>
      <c r="Q434" s="47">
        <v>25.71</v>
      </c>
      <c r="R434" s="33">
        <v>92.15</v>
      </c>
      <c r="S434" s="47">
        <v>55.79</v>
      </c>
      <c r="T434" s="33">
        <v>10.19</v>
      </c>
      <c r="U434" s="33">
        <v>122.9</v>
      </c>
      <c r="V434" s="33">
        <v>54.95</v>
      </c>
      <c r="W434" s="33">
        <v>11.16</v>
      </c>
      <c r="X434" s="56">
        <v>23.02</v>
      </c>
      <c r="Y434" s="38">
        <v>23.02</v>
      </c>
      <c r="Z434" s="36">
        <v>11.31</v>
      </c>
      <c r="AA434" s="41">
        <v>40.409999999999997</v>
      </c>
      <c r="AB434" s="45">
        <v>83.02</v>
      </c>
      <c r="AC434" s="39">
        <v>507.2</v>
      </c>
      <c r="AD434" s="36">
        <v>195.5</v>
      </c>
      <c r="AE434" s="36">
        <v>12.65</v>
      </c>
      <c r="AF434" s="41">
        <v>29.68</v>
      </c>
      <c r="AG434" s="39">
        <v>186.5</v>
      </c>
      <c r="AI434" s="60" t="s">
        <v>584</v>
      </c>
      <c r="AJ434" s="58">
        <f t="shared" si="18"/>
        <v>276.45333333333332</v>
      </c>
      <c r="AK434" s="57">
        <f t="shared" si="19"/>
        <v>314.02250000000004</v>
      </c>
      <c r="AL434" s="47">
        <f t="shared" si="20"/>
        <v>127.5522222222222</v>
      </c>
      <c r="AM434" s="65"/>
      <c r="AN434" s="65"/>
      <c r="AO434" s="65"/>
    </row>
    <row r="435" spans="1:41" x14ac:dyDescent="0.25">
      <c r="A435">
        <v>595</v>
      </c>
      <c r="B435" s="54" t="s">
        <v>585</v>
      </c>
      <c r="C435" s="54">
        <v>2022</v>
      </c>
      <c r="D435" s="27">
        <v>6412.49</v>
      </c>
      <c r="E435" s="43">
        <v>607.29999999999995</v>
      </c>
      <c r="F435" s="35">
        <v>338.2</v>
      </c>
      <c r="G435" s="41">
        <v>1165.5</v>
      </c>
      <c r="H435" s="36">
        <v>102.04</v>
      </c>
      <c r="I435" s="39">
        <v>136.54</v>
      </c>
      <c r="J435" s="45">
        <v>160.4</v>
      </c>
      <c r="K435" s="36">
        <v>105.2</v>
      </c>
      <c r="L435" s="36">
        <v>44.76</v>
      </c>
      <c r="M435" s="46">
        <v>133.16999999999999</v>
      </c>
      <c r="N435" s="36">
        <v>100.75</v>
      </c>
      <c r="O435" s="47">
        <v>50.44</v>
      </c>
      <c r="P435" s="33">
        <v>584</v>
      </c>
      <c r="Q435" s="47">
        <v>25.93</v>
      </c>
      <c r="R435" s="33">
        <v>92.8</v>
      </c>
      <c r="S435" s="47">
        <v>56.41</v>
      </c>
      <c r="T435" s="33">
        <v>10.29</v>
      </c>
      <c r="U435" s="33">
        <v>123.3</v>
      </c>
      <c r="V435" s="33">
        <v>54.12</v>
      </c>
      <c r="W435" s="33">
        <v>11.45</v>
      </c>
      <c r="X435" s="56">
        <v>23.19</v>
      </c>
      <c r="Y435" s="38">
        <v>23.19</v>
      </c>
      <c r="Z435" s="36">
        <v>11.25</v>
      </c>
      <c r="AA435" s="41">
        <v>38.6</v>
      </c>
      <c r="AB435" s="45">
        <v>83.64</v>
      </c>
      <c r="AC435" s="39">
        <v>507.4</v>
      </c>
      <c r="AD435" s="36">
        <v>194.3</v>
      </c>
      <c r="AE435" s="36">
        <v>12.39</v>
      </c>
      <c r="AF435" s="41">
        <v>28.64</v>
      </c>
      <c r="AG435" s="39">
        <v>185.35</v>
      </c>
      <c r="AI435" s="60" t="s">
        <v>585</v>
      </c>
      <c r="AJ435" s="58">
        <f t="shared" si="18"/>
        <v>276.43</v>
      </c>
      <c r="AK435" s="57">
        <f t="shared" si="19"/>
        <v>308.185</v>
      </c>
      <c r="AL435" s="47">
        <f t="shared" si="20"/>
        <v>126.72</v>
      </c>
      <c r="AM435" s="65"/>
      <c r="AN435" s="65"/>
      <c r="AO435" s="65"/>
    </row>
    <row r="436" spans="1:41" x14ac:dyDescent="0.25">
      <c r="A436">
        <v>594</v>
      </c>
      <c r="B436" s="54" t="s">
        <v>586</v>
      </c>
      <c r="C436" s="54">
        <v>2022</v>
      </c>
      <c r="D436" s="27">
        <v>6408.71</v>
      </c>
      <c r="E436" s="43">
        <v>615.6</v>
      </c>
      <c r="F436" s="35">
        <v>341.9</v>
      </c>
      <c r="G436" s="41">
        <v>1179</v>
      </c>
      <c r="H436" s="36">
        <v>103</v>
      </c>
      <c r="I436" s="39">
        <v>139.02000000000001</v>
      </c>
      <c r="J436" s="45">
        <v>163.9</v>
      </c>
      <c r="K436" s="36">
        <v>104.06</v>
      </c>
      <c r="L436" s="36">
        <v>44.03</v>
      </c>
      <c r="M436" s="46">
        <v>131.69</v>
      </c>
      <c r="N436" s="36">
        <v>100.35</v>
      </c>
      <c r="O436" s="47">
        <v>50.85</v>
      </c>
      <c r="P436" s="33">
        <v>587.5</v>
      </c>
      <c r="Q436" s="47">
        <v>25.78</v>
      </c>
      <c r="R436" s="33">
        <v>94.1</v>
      </c>
      <c r="S436" s="47">
        <v>56.18</v>
      </c>
      <c r="T436" s="33">
        <v>10.43</v>
      </c>
      <c r="U436" s="33">
        <v>123.45</v>
      </c>
      <c r="V436" s="33">
        <v>54.49</v>
      </c>
      <c r="W436" s="33">
        <v>11.56</v>
      </c>
      <c r="X436" s="56">
        <v>23.47</v>
      </c>
      <c r="Y436" s="38">
        <v>23.47</v>
      </c>
      <c r="Z436" s="36">
        <v>11.14</v>
      </c>
      <c r="AA436" s="41">
        <v>39.880000000000003</v>
      </c>
      <c r="AB436" s="45">
        <v>83.86</v>
      </c>
      <c r="AC436" s="39">
        <v>506.2</v>
      </c>
      <c r="AD436" s="36">
        <v>192.35</v>
      </c>
      <c r="AE436" s="36">
        <v>12.84</v>
      </c>
      <c r="AF436" s="41">
        <v>29.24</v>
      </c>
      <c r="AG436" s="39">
        <v>188</v>
      </c>
      <c r="AI436" s="60" t="s">
        <v>586</v>
      </c>
      <c r="AJ436" s="58">
        <f t="shared" si="18"/>
        <v>277.74</v>
      </c>
      <c r="AK436" s="57">
        <f t="shared" si="19"/>
        <v>312.03000000000003</v>
      </c>
      <c r="AL436" s="47">
        <f t="shared" si="20"/>
        <v>127.92555555555555</v>
      </c>
      <c r="AM436" s="65"/>
      <c r="AN436" s="65"/>
      <c r="AO436" s="65"/>
    </row>
    <row r="437" spans="1:41" x14ac:dyDescent="0.25">
      <c r="A437">
        <v>593</v>
      </c>
      <c r="B437" s="54" t="s">
        <v>587</v>
      </c>
      <c r="C437" s="54">
        <v>2022</v>
      </c>
      <c r="D437" s="27">
        <v>6572.87</v>
      </c>
      <c r="E437" s="43">
        <v>639.6</v>
      </c>
      <c r="F437" s="35">
        <v>353</v>
      </c>
      <c r="G437" s="41">
        <v>1232.5</v>
      </c>
      <c r="H437" s="36">
        <v>104.66</v>
      </c>
      <c r="I437" s="39">
        <v>142.32</v>
      </c>
      <c r="J437" s="45">
        <v>167.2</v>
      </c>
      <c r="K437" s="36">
        <v>106.96</v>
      </c>
      <c r="L437" s="36">
        <v>45.87</v>
      </c>
      <c r="M437" s="46">
        <v>132.4</v>
      </c>
      <c r="N437" s="36">
        <v>100.85</v>
      </c>
      <c r="O437" s="47">
        <v>51.73</v>
      </c>
      <c r="P437" s="33">
        <v>611</v>
      </c>
      <c r="Q437" s="47">
        <v>26.63</v>
      </c>
      <c r="R437" s="33">
        <v>92.9</v>
      </c>
      <c r="S437" s="47">
        <v>55.22</v>
      </c>
      <c r="T437" s="33">
        <v>10.49</v>
      </c>
      <c r="U437" s="33">
        <v>124.5</v>
      </c>
      <c r="V437" s="33">
        <v>55.49</v>
      </c>
      <c r="W437" s="33">
        <v>12.08</v>
      </c>
      <c r="X437" s="56">
        <v>24.05</v>
      </c>
      <c r="Y437" s="38">
        <v>24.05</v>
      </c>
      <c r="Z437" s="36">
        <v>11.11</v>
      </c>
      <c r="AA437" s="41">
        <v>40.17</v>
      </c>
      <c r="AB437" s="45">
        <v>84.72</v>
      </c>
      <c r="AC437" s="39">
        <v>529.20000000000005</v>
      </c>
      <c r="AD437" s="36">
        <v>193.65</v>
      </c>
      <c r="AE437" s="36">
        <v>13.13</v>
      </c>
      <c r="AF437" s="41">
        <v>29.7</v>
      </c>
      <c r="AG437" s="39">
        <v>192.1</v>
      </c>
      <c r="AI437" s="60" t="s">
        <v>587</v>
      </c>
      <c r="AJ437" s="58">
        <f t="shared" si="18"/>
        <v>287.87333333333333</v>
      </c>
      <c r="AK437" s="57">
        <f t="shared" si="19"/>
        <v>325.59250000000003</v>
      </c>
      <c r="AL437" s="47">
        <f t="shared" si="20"/>
        <v>131.28333333333336</v>
      </c>
      <c r="AM437" s="65"/>
      <c r="AN437" s="65"/>
      <c r="AO437" s="65"/>
    </row>
    <row r="438" spans="1:41" x14ac:dyDescent="0.25">
      <c r="A438">
        <v>592</v>
      </c>
      <c r="B438" s="54" t="s">
        <v>588</v>
      </c>
      <c r="C438" s="54">
        <v>2022</v>
      </c>
      <c r="D438" s="27">
        <v>6636.79</v>
      </c>
      <c r="E438" s="43">
        <v>653.4</v>
      </c>
      <c r="F438" s="35">
        <v>360.95</v>
      </c>
      <c r="G438" s="41">
        <v>1254.5</v>
      </c>
      <c r="H438" s="36">
        <v>108.52</v>
      </c>
      <c r="I438" s="39">
        <v>147.34</v>
      </c>
      <c r="J438" s="45">
        <v>171.7</v>
      </c>
      <c r="K438" s="36">
        <v>109.46</v>
      </c>
      <c r="L438" s="36">
        <v>47.15</v>
      </c>
      <c r="M438" s="46">
        <v>134.43</v>
      </c>
      <c r="N438" s="36">
        <v>102.68</v>
      </c>
      <c r="O438" s="47">
        <v>52.4</v>
      </c>
      <c r="P438" s="33">
        <v>621.5</v>
      </c>
      <c r="Q438" s="47">
        <v>27.09</v>
      </c>
      <c r="R438" s="33">
        <v>94.65</v>
      </c>
      <c r="S438" s="47">
        <v>55.34</v>
      </c>
      <c r="T438" s="33">
        <v>10.52</v>
      </c>
      <c r="U438" s="33">
        <v>125.2</v>
      </c>
      <c r="V438" s="33">
        <v>54.87</v>
      </c>
      <c r="W438" s="33">
        <v>12.16</v>
      </c>
      <c r="X438" s="56">
        <v>24.31</v>
      </c>
      <c r="Y438" s="38">
        <v>24.31</v>
      </c>
      <c r="Z438" s="36">
        <v>11.08</v>
      </c>
      <c r="AA438" s="41">
        <v>40.85</v>
      </c>
      <c r="AB438" s="45">
        <v>86.88</v>
      </c>
      <c r="AC438" s="39">
        <v>553.1</v>
      </c>
      <c r="AD438" s="36">
        <v>195.35</v>
      </c>
      <c r="AE438" s="36">
        <v>13.56</v>
      </c>
      <c r="AF438" s="41">
        <v>30.36</v>
      </c>
      <c r="AG438" s="39">
        <v>195.2</v>
      </c>
      <c r="AI438" s="60" t="s">
        <v>588</v>
      </c>
      <c r="AJ438" s="58">
        <f t="shared" si="18"/>
        <v>298.54666666666668</v>
      </c>
      <c r="AK438" s="57">
        <f t="shared" si="19"/>
        <v>331.42749999999995</v>
      </c>
      <c r="AL438" s="47">
        <f t="shared" si="20"/>
        <v>133.95000000000002</v>
      </c>
      <c r="AM438" s="65"/>
      <c r="AN438" s="65"/>
      <c r="AO438" s="65"/>
    </row>
    <row r="439" spans="1:41" x14ac:dyDescent="0.25">
      <c r="A439">
        <v>591</v>
      </c>
      <c r="B439" s="54" t="s">
        <v>589</v>
      </c>
      <c r="C439" s="54">
        <v>2022</v>
      </c>
      <c r="D439" s="27">
        <v>6542.21</v>
      </c>
      <c r="E439" s="43">
        <v>642.29999999999995</v>
      </c>
      <c r="F439" s="35">
        <v>353.65</v>
      </c>
      <c r="G439" s="41">
        <v>1247.5</v>
      </c>
      <c r="H439" s="36">
        <v>105.82</v>
      </c>
      <c r="I439" s="39">
        <v>143.22</v>
      </c>
      <c r="J439" s="45">
        <v>169.65</v>
      </c>
      <c r="K439" s="36">
        <v>105.14</v>
      </c>
      <c r="L439" s="36">
        <v>47.04</v>
      </c>
      <c r="M439" s="46">
        <v>133.69999999999999</v>
      </c>
      <c r="N439" s="36">
        <v>101.8</v>
      </c>
      <c r="O439" s="47">
        <v>51.23</v>
      </c>
      <c r="P439" s="33">
        <v>611</v>
      </c>
      <c r="Q439" s="47">
        <v>27.16</v>
      </c>
      <c r="R439" s="33">
        <v>91.83</v>
      </c>
      <c r="S439" s="47">
        <v>55.66</v>
      </c>
      <c r="T439" s="33">
        <v>10.35</v>
      </c>
      <c r="U439" s="33">
        <v>127.55</v>
      </c>
      <c r="V439" s="33">
        <v>52.96</v>
      </c>
      <c r="W439" s="33">
        <v>12.01</v>
      </c>
      <c r="X439" s="56">
        <v>23.93</v>
      </c>
      <c r="Y439" s="38">
        <v>23.93</v>
      </c>
      <c r="Z439" s="36">
        <v>11.14</v>
      </c>
      <c r="AA439" s="41">
        <v>40.299999999999997</v>
      </c>
      <c r="AB439" s="45">
        <v>83.88</v>
      </c>
      <c r="AC439" s="39">
        <v>541.9</v>
      </c>
      <c r="AD439" s="36">
        <v>195</v>
      </c>
      <c r="AE439" s="36">
        <v>13.42</v>
      </c>
      <c r="AF439" s="41">
        <v>30.15</v>
      </c>
      <c r="AG439" s="39">
        <v>192.15</v>
      </c>
      <c r="AI439" s="60" t="s">
        <v>589</v>
      </c>
      <c r="AJ439" s="58">
        <f t="shared" si="18"/>
        <v>292.42333333333335</v>
      </c>
      <c r="AK439" s="57">
        <f t="shared" si="19"/>
        <v>329.48750000000001</v>
      </c>
      <c r="AL439" s="47">
        <f t="shared" si="20"/>
        <v>131.94555555555553</v>
      </c>
      <c r="AM439" s="65"/>
      <c r="AN439" s="65"/>
      <c r="AO439" s="65"/>
    </row>
    <row r="440" spans="1:41" x14ac:dyDescent="0.25">
      <c r="A440">
        <v>590</v>
      </c>
      <c r="B440" s="54" t="s">
        <v>590</v>
      </c>
      <c r="C440" s="54">
        <v>2022</v>
      </c>
      <c r="D440" s="27">
        <v>6494.33</v>
      </c>
      <c r="E440" s="43">
        <v>634.1</v>
      </c>
      <c r="F440" s="35">
        <v>350.95</v>
      </c>
      <c r="G440" s="41">
        <v>1237</v>
      </c>
      <c r="H440" s="36">
        <v>104.22</v>
      </c>
      <c r="I440" s="39">
        <v>140.74</v>
      </c>
      <c r="J440" s="45">
        <v>165.25</v>
      </c>
      <c r="K440" s="36">
        <v>102.8</v>
      </c>
      <c r="L440" s="36">
        <v>47.35</v>
      </c>
      <c r="M440" s="46">
        <v>132.97999999999999</v>
      </c>
      <c r="N440" s="36">
        <v>101.98</v>
      </c>
      <c r="O440" s="47">
        <v>49.75</v>
      </c>
      <c r="P440" s="33">
        <v>606</v>
      </c>
      <c r="Q440" s="47">
        <v>26.59</v>
      </c>
      <c r="R440" s="33">
        <v>89.24</v>
      </c>
      <c r="S440" s="47">
        <v>52.63</v>
      </c>
      <c r="T440" s="33">
        <v>10.050000000000001</v>
      </c>
      <c r="U440" s="33">
        <v>129</v>
      </c>
      <c r="V440" s="33">
        <v>51.58</v>
      </c>
      <c r="W440" s="33">
        <v>11.69</v>
      </c>
      <c r="X440" s="56">
        <v>23.17</v>
      </c>
      <c r="Y440" s="38">
        <v>23.17</v>
      </c>
      <c r="Z440" s="36">
        <v>11.17</v>
      </c>
      <c r="AA440" s="41">
        <v>40.24</v>
      </c>
      <c r="AB440" s="45">
        <v>82.16</v>
      </c>
      <c r="AC440" s="39">
        <v>529.9</v>
      </c>
      <c r="AD440" s="36">
        <v>191.15</v>
      </c>
      <c r="AE440" s="36">
        <v>13.35</v>
      </c>
      <c r="AF440" s="41">
        <v>30.35</v>
      </c>
      <c r="AG440" s="39">
        <v>187.8</v>
      </c>
      <c r="AI440" s="60" t="s">
        <v>590</v>
      </c>
      <c r="AJ440" s="58">
        <f t="shared" si="18"/>
        <v>286.1466666666667</v>
      </c>
      <c r="AK440" s="57">
        <f t="shared" si="19"/>
        <v>326.89749999999998</v>
      </c>
      <c r="AL440" s="47">
        <f t="shared" si="20"/>
        <v>129.62555555555556</v>
      </c>
      <c r="AM440" s="65"/>
      <c r="AN440" s="65"/>
      <c r="AO440" s="65"/>
    </row>
    <row r="441" spans="1:41" x14ac:dyDescent="0.25">
      <c r="A441">
        <v>589</v>
      </c>
      <c r="B441" s="54" t="s">
        <v>591</v>
      </c>
      <c r="C441" s="54">
        <v>2022</v>
      </c>
      <c r="D441" s="27">
        <v>6541.9</v>
      </c>
      <c r="E441" s="43">
        <v>640</v>
      </c>
      <c r="F441" s="35">
        <v>361.45</v>
      </c>
      <c r="G441" s="41">
        <v>1283.5</v>
      </c>
      <c r="H441" s="36">
        <v>106.12</v>
      </c>
      <c r="I441" s="39">
        <v>141.32</v>
      </c>
      <c r="J441" s="45">
        <v>167.25</v>
      </c>
      <c r="K441" s="36">
        <v>103.88</v>
      </c>
      <c r="L441" s="36">
        <v>46.69</v>
      </c>
      <c r="M441" s="46">
        <v>134.63</v>
      </c>
      <c r="N441" s="36">
        <v>102.58</v>
      </c>
      <c r="O441" s="47">
        <v>49.51</v>
      </c>
      <c r="P441" s="33">
        <v>610.5</v>
      </c>
      <c r="Q441" s="47">
        <v>27</v>
      </c>
      <c r="R441" s="33">
        <v>89.97</v>
      </c>
      <c r="S441" s="47">
        <v>52.67</v>
      </c>
      <c r="T441" s="33">
        <v>9.98</v>
      </c>
      <c r="U441" s="33">
        <v>128.5</v>
      </c>
      <c r="V441" s="33">
        <v>51.9</v>
      </c>
      <c r="W441" s="33">
        <v>11.65</v>
      </c>
      <c r="X441" s="56">
        <v>22.86</v>
      </c>
      <c r="Y441" s="38">
        <v>22.86</v>
      </c>
      <c r="Z441" s="36">
        <v>11.26</v>
      </c>
      <c r="AA441" s="41">
        <v>40.549999999999997</v>
      </c>
      <c r="AB441" s="45">
        <v>81.84</v>
      </c>
      <c r="AC441" s="39">
        <v>533.79999999999995</v>
      </c>
      <c r="AD441" s="36">
        <v>196.45</v>
      </c>
      <c r="AE441" s="36">
        <v>14.08</v>
      </c>
      <c r="AF441" s="41">
        <v>29.8</v>
      </c>
      <c r="AG441" s="39">
        <v>191.15</v>
      </c>
      <c r="AI441" s="60" t="s">
        <v>591</v>
      </c>
      <c r="AJ441" s="58">
        <f t="shared" si="18"/>
        <v>288.7566666666666</v>
      </c>
      <c r="AK441" s="57">
        <f t="shared" si="19"/>
        <v>338.46249999999998</v>
      </c>
      <c r="AL441" s="47">
        <f t="shared" si="20"/>
        <v>130.63999999999999</v>
      </c>
      <c r="AM441" s="65"/>
      <c r="AN441" s="65"/>
      <c r="AO441" s="65"/>
    </row>
    <row r="442" spans="1:41" x14ac:dyDescent="0.25">
      <c r="A442">
        <v>588</v>
      </c>
      <c r="B442" s="54" t="s">
        <v>592</v>
      </c>
      <c r="C442" s="54">
        <v>2022</v>
      </c>
      <c r="D442" s="27">
        <v>6478.45</v>
      </c>
      <c r="E442" s="43">
        <v>634.1</v>
      </c>
      <c r="F442" s="35">
        <v>359.2</v>
      </c>
      <c r="G442" s="41">
        <v>1250</v>
      </c>
      <c r="H442" s="36">
        <v>104.36</v>
      </c>
      <c r="I442" s="39">
        <v>141.84</v>
      </c>
      <c r="J442" s="45">
        <v>161.94999999999999</v>
      </c>
      <c r="K442" s="36">
        <v>102.02</v>
      </c>
      <c r="L442" s="36">
        <v>46.99</v>
      </c>
      <c r="M442" s="46">
        <v>134.07</v>
      </c>
      <c r="N442" s="36">
        <v>103.12</v>
      </c>
      <c r="O442" s="47">
        <v>48.93</v>
      </c>
      <c r="P442" s="33">
        <v>601</v>
      </c>
      <c r="Q442" s="47">
        <v>26.66</v>
      </c>
      <c r="R442" s="33">
        <v>90.29</v>
      </c>
      <c r="S442" s="47">
        <v>51.37</v>
      </c>
      <c r="T442" s="33">
        <v>9.9600000000000009</v>
      </c>
      <c r="U442" s="33">
        <v>125.8</v>
      </c>
      <c r="V442" s="33">
        <v>52.29</v>
      </c>
      <c r="W442" s="33">
        <v>11.61</v>
      </c>
      <c r="X442" s="56">
        <v>22.72</v>
      </c>
      <c r="Y442" s="38">
        <v>22.72</v>
      </c>
      <c r="Z442" s="36">
        <v>11.14</v>
      </c>
      <c r="AA442" s="41">
        <v>40.520000000000003</v>
      </c>
      <c r="AB442" s="45">
        <v>81.78</v>
      </c>
      <c r="AC442" s="39">
        <v>526.29999999999995</v>
      </c>
      <c r="AD442" s="36">
        <v>192.25</v>
      </c>
      <c r="AE442" s="36">
        <v>13.99</v>
      </c>
      <c r="AF442" s="41">
        <v>29.68</v>
      </c>
      <c r="AG442" s="39">
        <v>188.8</v>
      </c>
      <c r="AI442" s="60" t="s">
        <v>592</v>
      </c>
      <c r="AJ442" s="58">
        <f t="shared" si="18"/>
        <v>285.6466666666667</v>
      </c>
      <c r="AK442" s="57">
        <f t="shared" si="19"/>
        <v>330.05</v>
      </c>
      <c r="AL442" s="47">
        <f t="shared" si="20"/>
        <v>129.06444444444443</v>
      </c>
      <c r="AM442" s="65"/>
      <c r="AN442" s="65"/>
      <c r="AO442" s="65"/>
    </row>
    <row r="443" spans="1:41" x14ac:dyDescent="0.25">
      <c r="A443">
        <v>587</v>
      </c>
      <c r="B443" s="55">
        <v>44899</v>
      </c>
      <c r="C443" s="54">
        <v>2022</v>
      </c>
      <c r="D443" s="27">
        <v>6424.97</v>
      </c>
      <c r="E443" s="43">
        <v>630.9</v>
      </c>
      <c r="F443" s="35">
        <v>361.65</v>
      </c>
      <c r="G443" s="41">
        <v>1263</v>
      </c>
      <c r="H443" s="36">
        <v>104.66</v>
      </c>
      <c r="I443" s="39">
        <v>141.86000000000001</v>
      </c>
      <c r="J443" s="45">
        <v>161.35</v>
      </c>
      <c r="K443" s="36">
        <v>101.54</v>
      </c>
      <c r="L443" s="36">
        <v>46.43</v>
      </c>
      <c r="M443" s="46">
        <v>133.97</v>
      </c>
      <c r="N443" s="36">
        <v>102.66</v>
      </c>
      <c r="O443" s="47">
        <v>48.71</v>
      </c>
      <c r="P443" s="33">
        <v>598</v>
      </c>
      <c r="Q443" s="47">
        <v>26.78</v>
      </c>
      <c r="R443" s="33">
        <v>90.91</v>
      </c>
      <c r="S443" s="47">
        <v>51.93</v>
      </c>
      <c r="T443" s="33">
        <v>9.92</v>
      </c>
      <c r="U443" s="33">
        <v>125.05</v>
      </c>
      <c r="V443" s="33">
        <v>52.08</v>
      </c>
      <c r="W443" s="33">
        <v>11.45</v>
      </c>
      <c r="X443" s="56">
        <v>22.53</v>
      </c>
      <c r="Y443" s="38">
        <v>22.53</v>
      </c>
      <c r="Z443" s="36">
        <v>11.11</v>
      </c>
      <c r="AA443" s="41">
        <v>40.82</v>
      </c>
      <c r="AB443" s="45">
        <v>81.760000000000005</v>
      </c>
      <c r="AC443" s="39">
        <v>531.79999999999995</v>
      </c>
      <c r="AD443" s="36">
        <v>197.15</v>
      </c>
      <c r="AE443" s="36">
        <v>13.87</v>
      </c>
      <c r="AF443" s="41">
        <v>29.48</v>
      </c>
      <c r="AG443" s="39">
        <v>189.95</v>
      </c>
      <c r="AI443" s="61">
        <v>44899</v>
      </c>
      <c r="AJ443" s="58">
        <f t="shared" si="18"/>
        <v>287.86999999999995</v>
      </c>
      <c r="AK443" s="57">
        <f t="shared" si="19"/>
        <v>333.32499999999999</v>
      </c>
      <c r="AL443" s="47">
        <f t="shared" si="20"/>
        <v>128.65888888888887</v>
      </c>
      <c r="AM443" s="65"/>
      <c r="AN443" s="65"/>
      <c r="AO443" s="65"/>
    </row>
    <row r="444" spans="1:41" x14ac:dyDescent="0.25">
      <c r="A444">
        <v>586</v>
      </c>
      <c r="B444" s="55">
        <v>44869</v>
      </c>
      <c r="C444" s="54">
        <v>2022</v>
      </c>
      <c r="D444" s="27">
        <v>6502.14</v>
      </c>
      <c r="E444" s="43">
        <v>619.9</v>
      </c>
      <c r="F444" s="35">
        <v>364.45</v>
      </c>
      <c r="G444" s="41">
        <v>1252.5</v>
      </c>
      <c r="H444" s="36">
        <v>104.44</v>
      </c>
      <c r="I444" s="39">
        <v>143</v>
      </c>
      <c r="J444" s="45">
        <v>163.25</v>
      </c>
      <c r="K444" s="36">
        <v>102</v>
      </c>
      <c r="L444" s="36">
        <v>46.63</v>
      </c>
      <c r="M444" s="46">
        <v>135.54</v>
      </c>
      <c r="N444" s="36">
        <v>105.64</v>
      </c>
      <c r="O444" s="47">
        <v>48.75</v>
      </c>
      <c r="P444" s="33">
        <v>587</v>
      </c>
      <c r="Q444" s="47">
        <v>26.5</v>
      </c>
      <c r="R444" s="33">
        <v>90.35</v>
      </c>
      <c r="S444" s="47">
        <v>52.32</v>
      </c>
      <c r="T444" s="33">
        <v>10.01</v>
      </c>
      <c r="U444" s="33">
        <v>123</v>
      </c>
      <c r="V444" s="33">
        <v>51.51</v>
      </c>
      <c r="W444" s="33">
        <v>11.52</v>
      </c>
      <c r="X444" s="56">
        <v>22.95</v>
      </c>
      <c r="Y444" s="38">
        <v>22.95</v>
      </c>
      <c r="Z444" s="36">
        <v>11.1</v>
      </c>
      <c r="AA444" s="41">
        <v>40.56</v>
      </c>
      <c r="AB444" s="45">
        <v>82.2</v>
      </c>
      <c r="AC444" s="39">
        <v>535.29999999999995</v>
      </c>
      <c r="AD444" s="36">
        <v>200.5</v>
      </c>
      <c r="AE444" s="36">
        <v>13.92</v>
      </c>
      <c r="AF444" s="41">
        <v>29.15</v>
      </c>
      <c r="AG444" s="39">
        <v>189.45</v>
      </c>
      <c r="AI444" s="61">
        <v>44869</v>
      </c>
      <c r="AJ444" s="58">
        <f t="shared" si="18"/>
        <v>289.25</v>
      </c>
      <c r="AK444" s="57">
        <f t="shared" si="19"/>
        <v>330.55250000000001</v>
      </c>
      <c r="AL444" s="47">
        <f t="shared" si="20"/>
        <v>127.93444444444442</v>
      </c>
      <c r="AM444" s="65"/>
      <c r="AN444" s="65"/>
      <c r="AO444" s="65"/>
    </row>
    <row r="445" spans="1:41" x14ac:dyDescent="0.25">
      <c r="A445">
        <v>585</v>
      </c>
      <c r="B445" s="55">
        <v>44777</v>
      </c>
      <c r="C445" s="54">
        <v>2022</v>
      </c>
      <c r="D445" s="27">
        <v>6494.63</v>
      </c>
      <c r="E445" s="43">
        <v>631.70000000000005</v>
      </c>
      <c r="F445" s="35">
        <v>367.85</v>
      </c>
      <c r="G445" s="41">
        <v>1294</v>
      </c>
      <c r="H445" s="36">
        <v>103.4</v>
      </c>
      <c r="I445" s="39">
        <v>145.5</v>
      </c>
      <c r="J445" s="45">
        <v>164.75</v>
      </c>
      <c r="K445" s="36">
        <v>101.7</v>
      </c>
      <c r="L445" s="36">
        <v>45.66</v>
      </c>
      <c r="M445" s="46">
        <v>134.07</v>
      </c>
      <c r="N445" s="36">
        <v>103.89</v>
      </c>
      <c r="O445" s="47">
        <v>47.85</v>
      </c>
      <c r="P445" s="33">
        <v>600</v>
      </c>
      <c r="Q445" s="47">
        <v>25.77</v>
      </c>
      <c r="R445" s="33">
        <v>88.17</v>
      </c>
      <c r="S445" s="47">
        <v>52.24</v>
      </c>
      <c r="T445" s="33">
        <v>9.89</v>
      </c>
      <c r="U445" s="33">
        <v>119.95</v>
      </c>
      <c r="V445" s="33">
        <v>51.36</v>
      </c>
      <c r="W445" s="33">
        <v>11.61</v>
      </c>
      <c r="X445" s="56">
        <v>21.87</v>
      </c>
      <c r="Y445" s="38">
        <v>21.87</v>
      </c>
      <c r="Z445" s="36">
        <v>11.04</v>
      </c>
      <c r="AA445" s="41">
        <v>41.97</v>
      </c>
      <c r="AB445" s="45">
        <v>83.42</v>
      </c>
      <c r="AC445" s="39">
        <v>551.29999999999995</v>
      </c>
      <c r="AD445" s="36">
        <v>201.3</v>
      </c>
      <c r="AE445" s="36">
        <v>13.77</v>
      </c>
      <c r="AF445" s="41">
        <v>29.21</v>
      </c>
      <c r="AG445" s="39">
        <v>189.7</v>
      </c>
      <c r="AI445" s="61">
        <v>44777</v>
      </c>
      <c r="AJ445" s="58">
        <f t="shared" si="18"/>
        <v>295.5</v>
      </c>
      <c r="AK445" s="57">
        <f t="shared" si="19"/>
        <v>341.29500000000002</v>
      </c>
      <c r="AL445" s="47">
        <f t="shared" si="20"/>
        <v>129.07444444444445</v>
      </c>
      <c r="AM445" s="65"/>
      <c r="AN445" s="65"/>
      <c r="AO445" s="65"/>
    </row>
    <row r="446" spans="1:41" x14ac:dyDescent="0.25">
      <c r="A446">
        <v>584</v>
      </c>
      <c r="B446" s="55">
        <v>44746</v>
      </c>
      <c r="C446" s="54">
        <v>2022</v>
      </c>
      <c r="D446" s="27">
        <v>6451.1</v>
      </c>
      <c r="E446" s="43">
        <v>624</v>
      </c>
      <c r="F446" s="35">
        <v>367.2</v>
      </c>
      <c r="G446" s="41">
        <v>1277</v>
      </c>
      <c r="H446" s="36">
        <v>101.98</v>
      </c>
      <c r="I446" s="39">
        <v>143.86000000000001</v>
      </c>
      <c r="J446" s="45">
        <v>162.9</v>
      </c>
      <c r="K446" s="36">
        <v>100.72</v>
      </c>
      <c r="L446" s="36">
        <v>44.91</v>
      </c>
      <c r="M446" s="46">
        <v>132.43</v>
      </c>
      <c r="N446" s="36">
        <v>99.37</v>
      </c>
      <c r="O446" s="47">
        <v>46.56</v>
      </c>
      <c r="P446" s="33">
        <v>593</v>
      </c>
      <c r="Q446" s="47">
        <v>25.49</v>
      </c>
      <c r="R446" s="33">
        <v>87.04</v>
      </c>
      <c r="S446" s="47">
        <v>51.6</v>
      </c>
      <c r="T446" s="33">
        <v>9.89</v>
      </c>
      <c r="U446" s="33">
        <v>118</v>
      </c>
      <c r="V446" s="33">
        <v>50.01</v>
      </c>
      <c r="W446" s="33">
        <v>11.54</v>
      </c>
      <c r="X446" s="56">
        <v>21.48</v>
      </c>
      <c r="Y446" s="38">
        <v>21.48</v>
      </c>
      <c r="Z446" s="36">
        <v>10.86</v>
      </c>
      <c r="AA446" s="41">
        <v>43.57</v>
      </c>
      <c r="AB446" s="45">
        <v>83.22</v>
      </c>
      <c r="AC446" s="39">
        <v>548.4</v>
      </c>
      <c r="AD446" s="36">
        <v>197.65</v>
      </c>
      <c r="AE446" s="36">
        <v>13.54</v>
      </c>
      <c r="AF446" s="41">
        <v>29.03</v>
      </c>
      <c r="AG446" s="39">
        <v>190.65</v>
      </c>
      <c r="AI446" s="61">
        <v>44746</v>
      </c>
      <c r="AJ446" s="58">
        <f t="shared" si="18"/>
        <v>294.30333333333334</v>
      </c>
      <c r="AK446" s="57">
        <f t="shared" si="19"/>
        <v>337.4</v>
      </c>
      <c r="AL446" s="47">
        <f t="shared" si="20"/>
        <v>127.52000000000001</v>
      </c>
      <c r="AM446" s="65"/>
      <c r="AN446" s="65"/>
      <c r="AO446" s="65"/>
    </row>
    <row r="447" spans="1:41" x14ac:dyDescent="0.25">
      <c r="A447">
        <v>583</v>
      </c>
      <c r="B447" s="55">
        <v>44716</v>
      </c>
      <c r="C447" s="54">
        <v>2022</v>
      </c>
      <c r="D447" s="27">
        <v>6442.44</v>
      </c>
      <c r="E447" s="43">
        <v>636.20000000000005</v>
      </c>
      <c r="F447" s="35">
        <v>366.4</v>
      </c>
      <c r="G447" s="41">
        <v>1290</v>
      </c>
      <c r="H447" s="36">
        <v>103.8</v>
      </c>
      <c r="I447" s="39">
        <v>144.13999999999999</v>
      </c>
      <c r="J447" s="45">
        <v>163.30000000000001</v>
      </c>
      <c r="K447" s="36">
        <v>101.1</v>
      </c>
      <c r="L447" s="36">
        <v>45.65</v>
      </c>
      <c r="M447" s="46">
        <v>132.36000000000001</v>
      </c>
      <c r="N447" s="36">
        <v>97.85</v>
      </c>
      <c r="O447" s="47">
        <v>47.3</v>
      </c>
      <c r="P447" s="33">
        <v>606</v>
      </c>
      <c r="Q447" s="47">
        <v>25.71</v>
      </c>
      <c r="R447" s="33">
        <v>86.31</v>
      </c>
      <c r="S447" s="47">
        <v>50.65</v>
      </c>
      <c r="T447" s="33">
        <v>10.07</v>
      </c>
      <c r="U447" s="33">
        <v>117.45</v>
      </c>
      <c r="V447" s="33">
        <v>49.96</v>
      </c>
      <c r="W447" s="33">
        <v>11.75</v>
      </c>
      <c r="X447" s="56">
        <v>21.91</v>
      </c>
      <c r="Y447" s="38">
        <v>21.91</v>
      </c>
      <c r="Z447" s="36">
        <v>10.85</v>
      </c>
      <c r="AA447" s="41">
        <v>44.04</v>
      </c>
      <c r="AB447" s="45">
        <v>82.02</v>
      </c>
      <c r="AC447" s="39">
        <v>557.1</v>
      </c>
      <c r="AD447" s="36">
        <v>199.15</v>
      </c>
      <c r="AE447" s="36">
        <v>13.7</v>
      </c>
      <c r="AF447" s="41">
        <v>29.43</v>
      </c>
      <c r="AG447" s="39">
        <v>192.9</v>
      </c>
      <c r="AI447" s="61">
        <v>44716</v>
      </c>
      <c r="AJ447" s="58">
        <f t="shared" si="18"/>
        <v>298.04666666666668</v>
      </c>
      <c r="AK447" s="57">
        <f t="shared" si="19"/>
        <v>340.86750000000001</v>
      </c>
      <c r="AL447" s="47">
        <f t="shared" si="20"/>
        <v>128.82777777777778</v>
      </c>
      <c r="AM447" s="65"/>
      <c r="AN447" s="65"/>
      <c r="AO447" s="65"/>
    </row>
    <row r="448" spans="1:41" x14ac:dyDescent="0.25">
      <c r="A448">
        <v>582</v>
      </c>
      <c r="B448" s="55">
        <v>44685</v>
      </c>
      <c r="C448" s="54">
        <v>2022</v>
      </c>
      <c r="D448" s="27">
        <v>6603.44</v>
      </c>
      <c r="E448" s="43">
        <v>660.9</v>
      </c>
      <c r="F448" s="35">
        <v>374.5</v>
      </c>
      <c r="G448" s="41">
        <v>1316.5</v>
      </c>
      <c r="H448" s="36">
        <v>105.24</v>
      </c>
      <c r="I448" s="39">
        <v>151.96</v>
      </c>
      <c r="J448" s="45">
        <v>169.8</v>
      </c>
      <c r="K448" s="36">
        <v>103.18</v>
      </c>
      <c r="L448" s="36">
        <v>46.3</v>
      </c>
      <c r="M448" s="46">
        <v>133.66999999999999</v>
      </c>
      <c r="N448" s="36">
        <v>96.45</v>
      </c>
      <c r="O448" s="47">
        <v>49</v>
      </c>
      <c r="P448" s="33">
        <v>628.5</v>
      </c>
      <c r="Q448" s="47">
        <v>25.76</v>
      </c>
      <c r="R448" s="33">
        <v>88.38</v>
      </c>
      <c r="S448" s="47">
        <v>50.56</v>
      </c>
      <c r="T448" s="33">
        <v>10.32</v>
      </c>
      <c r="U448" s="33">
        <v>116.6</v>
      </c>
      <c r="V448" s="33">
        <v>52.3</v>
      </c>
      <c r="W448" s="33">
        <v>11.78</v>
      </c>
      <c r="X448" s="56">
        <v>22.66</v>
      </c>
      <c r="Y448" s="38">
        <v>22.66</v>
      </c>
      <c r="Z448" s="36">
        <v>10.7</v>
      </c>
      <c r="AA448" s="41">
        <v>45.94</v>
      </c>
      <c r="AB448" s="45">
        <v>85.06</v>
      </c>
      <c r="AC448" s="39">
        <v>584.6</v>
      </c>
      <c r="AD448" s="36">
        <v>202.2</v>
      </c>
      <c r="AE448" s="36">
        <v>14.34</v>
      </c>
      <c r="AF448" s="41">
        <v>30.11</v>
      </c>
      <c r="AG448" s="39">
        <v>200.8</v>
      </c>
      <c r="AI448" s="61">
        <v>44685</v>
      </c>
      <c r="AJ448" s="58">
        <f t="shared" si="18"/>
        <v>312.45333333333338</v>
      </c>
      <c r="AK448" s="57">
        <f t="shared" si="19"/>
        <v>348.13749999999999</v>
      </c>
      <c r="AL448" s="47">
        <f t="shared" si="20"/>
        <v>133.04555555555555</v>
      </c>
      <c r="AM448" s="65"/>
      <c r="AN448" s="65"/>
      <c r="AO448" s="65"/>
    </row>
    <row r="449" spans="1:41" x14ac:dyDescent="0.25">
      <c r="A449">
        <v>581</v>
      </c>
      <c r="B449" s="55">
        <v>44655</v>
      </c>
      <c r="C449" s="54">
        <v>2022</v>
      </c>
      <c r="D449" s="27">
        <v>6641.61</v>
      </c>
      <c r="E449" s="43">
        <v>663.9</v>
      </c>
      <c r="F449" s="35">
        <v>371.05</v>
      </c>
      <c r="G449" s="41">
        <v>1301</v>
      </c>
      <c r="H449" s="36">
        <v>110.1</v>
      </c>
      <c r="I449" s="39">
        <v>156.28</v>
      </c>
      <c r="J449" s="45">
        <v>170.3</v>
      </c>
      <c r="K449" s="36">
        <v>106.62</v>
      </c>
      <c r="L449" s="36">
        <v>46.65</v>
      </c>
      <c r="M449" s="46">
        <v>133.22</v>
      </c>
      <c r="N449" s="36">
        <v>94.85</v>
      </c>
      <c r="O449" s="47">
        <v>51.34</v>
      </c>
      <c r="P449" s="33">
        <v>631.5</v>
      </c>
      <c r="Q449" s="47">
        <v>26.24</v>
      </c>
      <c r="R449" s="33">
        <v>92.15</v>
      </c>
      <c r="S449" s="47">
        <v>50.18</v>
      </c>
      <c r="T449" s="33">
        <v>10.86</v>
      </c>
      <c r="U449" s="33">
        <v>116</v>
      </c>
      <c r="V449" s="33">
        <v>54.64</v>
      </c>
      <c r="W449" s="33">
        <v>12</v>
      </c>
      <c r="X449" s="56">
        <v>24</v>
      </c>
      <c r="Y449" s="38">
        <v>24</v>
      </c>
      <c r="Z449" s="36">
        <v>10.71</v>
      </c>
      <c r="AA449" s="41">
        <v>45.58</v>
      </c>
      <c r="AB449" s="45">
        <v>87.22</v>
      </c>
      <c r="AC449" s="39">
        <v>585.70000000000005</v>
      </c>
      <c r="AD449" s="36">
        <v>198.85</v>
      </c>
      <c r="AE449" s="36">
        <v>14.89</v>
      </c>
      <c r="AF449" s="41">
        <v>30.88</v>
      </c>
      <c r="AG449" s="39">
        <v>205.4</v>
      </c>
      <c r="AI449" s="61">
        <v>44655</v>
      </c>
      <c r="AJ449" s="58">
        <f t="shared" si="18"/>
        <v>315.79333333333335</v>
      </c>
      <c r="AK449" s="57">
        <f t="shared" si="19"/>
        <v>344.36500000000001</v>
      </c>
      <c r="AL449" s="47">
        <f t="shared" si="20"/>
        <v>134.04444444444445</v>
      </c>
      <c r="AM449" s="65"/>
      <c r="AN449" s="65"/>
      <c r="AO449" s="65"/>
    </row>
    <row r="450" spans="1:41" x14ac:dyDescent="0.25">
      <c r="A450">
        <v>580</v>
      </c>
      <c r="B450" s="55">
        <v>44565</v>
      </c>
      <c r="C450" s="54">
        <v>2022</v>
      </c>
      <c r="D450" s="27">
        <v>6635.27</v>
      </c>
      <c r="E450" s="43">
        <v>649.6</v>
      </c>
      <c r="F450" s="35">
        <v>367.7</v>
      </c>
      <c r="G450" s="41">
        <v>1270.5</v>
      </c>
      <c r="H450" s="36">
        <v>111.02</v>
      </c>
      <c r="I450" s="39">
        <v>154.38</v>
      </c>
      <c r="J450" s="45">
        <v>165.7</v>
      </c>
      <c r="K450" s="36">
        <v>106.98</v>
      </c>
      <c r="L450" s="36">
        <v>46.76</v>
      </c>
      <c r="M450" s="46">
        <v>131.74</v>
      </c>
      <c r="N450" s="36">
        <v>93.63</v>
      </c>
      <c r="O450" s="47">
        <v>51.69</v>
      </c>
      <c r="P450" s="33">
        <v>619.5</v>
      </c>
      <c r="Q450" s="47">
        <v>26.77</v>
      </c>
      <c r="R450" s="33">
        <v>93.66</v>
      </c>
      <c r="S450" s="47">
        <v>50.27</v>
      </c>
      <c r="T450" s="33">
        <v>10.92</v>
      </c>
      <c r="U450" s="33">
        <v>112.6</v>
      </c>
      <c r="V450" s="33">
        <v>54.03</v>
      </c>
      <c r="W450" s="33">
        <v>11.93</v>
      </c>
      <c r="X450" s="56">
        <v>24.4</v>
      </c>
      <c r="Y450" s="38">
        <v>24.4</v>
      </c>
      <c r="Z450" s="36">
        <v>10.78</v>
      </c>
      <c r="AA450" s="41">
        <v>44.34</v>
      </c>
      <c r="AB450" s="45">
        <v>87.14</v>
      </c>
      <c r="AC450" s="39">
        <v>575.29999999999995</v>
      </c>
      <c r="AD450" s="36">
        <v>199.25</v>
      </c>
      <c r="AE450" s="36">
        <v>14.78</v>
      </c>
      <c r="AF450" s="41">
        <v>30.85</v>
      </c>
      <c r="AG450" s="39">
        <v>199.85</v>
      </c>
      <c r="AI450" s="61">
        <v>44565</v>
      </c>
      <c r="AJ450" s="58">
        <f t="shared" si="18"/>
        <v>309.84333333333331</v>
      </c>
      <c r="AK450" s="57">
        <f t="shared" si="19"/>
        <v>336.42249999999996</v>
      </c>
      <c r="AL450" s="47">
        <f t="shared" si="20"/>
        <v>131.92333333333332</v>
      </c>
      <c r="AM450" s="65"/>
      <c r="AN450" s="65"/>
      <c r="AO450" s="65"/>
    </row>
    <row r="451" spans="1:41" x14ac:dyDescent="0.25">
      <c r="A451">
        <v>579</v>
      </c>
      <c r="B451" s="54" t="s">
        <v>593</v>
      </c>
      <c r="C451" s="54">
        <v>2022</v>
      </c>
      <c r="D451" s="27">
        <v>6658.74</v>
      </c>
      <c r="E451" s="43">
        <v>649.4</v>
      </c>
      <c r="F451" s="35">
        <v>363.85</v>
      </c>
      <c r="G451" s="41">
        <v>1291.5</v>
      </c>
      <c r="H451" s="36">
        <v>110.36</v>
      </c>
      <c r="I451" s="39">
        <v>152.16</v>
      </c>
      <c r="J451" s="45">
        <v>166.3</v>
      </c>
      <c r="K451" s="36">
        <v>107.26</v>
      </c>
      <c r="L451" s="36">
        <v>46.03</v>
      </c>
      <c r="M451" s="46">
        <v>131.34</v>
      </c>
      <c r="N451" s="36">
        <v>92.01</v>
      </c>
      <c r="O451" s="47">
        <v>51.93</v>
      </c>
      <c r="P451" s="33">
        <v>618.5</v>
      </c>
      <c r="Q451" s="47">
        <v>26.57</v>
      </c>
      <c r="R451" s="33">
        <v>92.99</v>
      </c>
      <c r="S451" s="47">
        <v>50.03</v>
      </c>
      <c r="T451" s="33">
        <v>10.89</v>
      </c>
      <c r="U451" s="33">
        <v>113.95</v>
      </c>
      <c r="V451" s="33">
        <v>54.27</v>
      </c>
      <c r="W451" s="33">
        <v>11.93</v>
      </c>
      <c r="X451" s="56">
        <v>24.46</v>
      </c>
      <c r="Y451" s="38">
        <v>24.46</v>
      </c>
      <c r="Z451" s="36">
        <v>10.7</v>
      </c>
      <c r="AA451" s="41">
        <v>44.72</v>
      </c>
      <c r="AB451" s="45">
        <v>86.38</v>
      </c>
      <c r="AC451" s="39">
        <v>575.70000000000005</v>
      </c>
      <c r="AD451" s="36">
        <v>199.3</v>
      </c>
      <c r="AE451" s="36">
        <v>14.8</v>
      </c>
      <c r="AF451" s="41">
        <v>30.74</v>
      </c>
      <c r="AG451" s="39">
        <v>202.5</v>
      </c>
      <c r="AI451" s="60" t="s">
        <v>593</v>
      </c>
      <c r="AJ451" s="58">
        <f t="shared" si="18"/>
        <v>310.12</v>
      </c>
      <c r="AK451" s="57">
        <f t="shared" si="19"/>
        <v>341.74</v>
      </c>
      <c r="AL451" s="47">
        <f t="shared" si="20"/>
        <v>131.82333333333332</v>
      </c>
      <c r="AM451" s="65"/>
      <c r="AN451" s="65"/>
      <c r="AO451" s="65"/>
    </row>
    <row r="452" spans="1:41" x14ac:dyDescent="0.25">
      <c r="A452">
        <v>578</v>
      </c>
      <c r="B452" s="54" t="s">
        <v>594</v>
      </c>
      <c r="C452" s="54">
        <v>2022</v>
      </c>
      <c r="D452" s="27">
        <v>6705.69</v>
      </c>
      <c r="E452" s="43">
        <v>660.5</v>
      </c>
      <c r="F452" s="35">
        <v>366.65</v>
      </c>
      <c r="G452" s="41">
        <v>1303</v>
      </c>
      <c r="H452" s="36">
        <v>111.36</v>
      </c>
      <c r="I452" s="39">
        <v>152.68</v>
      </c>
      <c r="J452" s="45">
        <v>170.88</v>
      </c>
      <c r="K452" s="36">
        <v>108.04</v>
      </c>
      <c r="L452" s="36">
        <v>46.97</v>
      </c>
      <c r="M452" s="46">
        <v>131.74</v>
      </c>
      <c r="N452" s="36">
        <v>93.07</v>
      </c>
      <c r="O452" s="47">
        <v>53.08</v>
      </c>
      <c r="P452" s="33">
        <v>625.5</v>
      </c>
      <c r="Q452" s="47">
        <v>26.53</v>
      </c>
      <c r="R452" s="33">
        <v>93.73</v>
      </c>
      <c r="S452" s="47">
        <v>50.81</v>
      </c>
      <c r="T452" s="33">
        <v>11.14</v>
      </c>
      <c r="U452" s="33">
        <v>114.25</v>
      </c>
      <c r="V452" s="33">
        <v>55.45</v>
      </c>
      <c r="W452" s="33">
        <v>12.07</v>
      </c>
      <c r="X452" s="56">
        <v>25.37</v>
      </c>
      <c r="Y452" s="38">
        <v>25.37</v>
      </c>
      <c r="Z452" s="36">
        <v>10.76</v>
      </c>
      <c r="AA452" s="41">
        <v>45.64</v>
      </c>
      <c r="AB452" s="45">
        <v>86.74</v>
      </c>
      <c r="AC452" s="39">
        <v>586.4</v>
      </c>
      <c r="AD452" s="36">
        <v>197</v>
      </c>
      <c r="AE452" s="36">
        <v>15.16</v>
      </c>
      <c r="AF452" s="41">
        <v>30.81</v>
      </c>
      <c r="AG452" s="39">
        <v>200.3</v>
      </c>
      <c r="AI452" s="60" t="s">
        <v>594</v>
      </c>
      <c r="AJ452" s="58">
        <f t="shared" ref="AJ452:AJ515" si="21">AVERAGE(I452,AC452,AG452)</f>
        <v>313.12666666666661</v>
      </c>
      <c r="AK452" s="57">
        <f t="shared" ref="AK452:AK515" si="22">AVERAGE(G452,AA452,AF452,)</f>
        <v>344.86250000000001</v>
      </c>
      <c r="AL452" s="47">
        <f t="shared" ref="AL452:AL515" si="23">AVERAGE(AB452,X452,S452,Q452,O452,M452,J452,E452,)</f>
        <v>133.96111111111111</v>
      </c>
      <c r="AM452" s="65"/>
      <c r="AN452" s="65"/>
      <c r="AO452" s="65"/>
    </row>
    <row r="453" spans="1:41" x14ac:dyDescent="0.25">
      <c r="A453">
        <v>577</v>
      </c>
      <c r="B453" s="54" t="s">
        <v>595</v>
      </c>
      <c r="C453" s="54">
        <v>2022</v>
      </c>
      <c r="D453" s="27">
        <v>6658.78</v>
      </c>
      <c r="E453" s="43">
        <v>671.8</v>
      </c>
      <c r="F453" s="35">
        <v>369.25</v>
      </c>
      <c r="G453" s="41">
        <v>1307</v>
      </c>
      <c r="H453" s="36">
        <v>113.56</v>
      </c>
      <c r="I453" s="39">
        <v>154.76</v>
      </c>
      <c r="J453" s="45">
        <v>171.7</v>
      </c>
      <c r="K453" s="36">
        <v>110.12</v>
      </c>
      <c r="L453" s="36">
        <v>45.81</v>
      </c>
      <c r="M453" s="46">
        <v>131.38999999999999</v>
      </c>
      <c r="N453" s="36">
        <v>91.5</v>
      </c>
      <c r="O453" s="47">
        <v>54.34</v>
      </c>
      <c r="P453" s="33">
        <v>638.5</v>
      </c>
      <c r="Q453" s="47">
        <v>26.81</v>
      </c>
      <c r="R453" s="33">
        <v>95.35</v>
      </c>
      <c r="S453" s="47">
        <v>51.84</v>
      </c>
      <c r="T453" s="33">
        <v>11.34</v>
      </c>
      <c r="U453" s="33">
        <v>112.05</v>
      </c>
      <c r="V453" s="33">
        <v>57.92</v>
      </c>
      <c r="W453" s="33">
        <v>12.09</v>
      </c>
      <c r="X453" s="56">
        <v>26.01</v>
      </c>
      <c r="Y453" s="38">
        <v>26.01</v>
      </c>
      <c r="Z453" s="36">
        <v>10.77</v>
      </c>
      <c r="AA453" s="41">
        <v>46.03</v>
      </c>
      <c r="AB453" s="45">
        <v>88.7</v>
      </c>
      <c r="AC453" s="39">
        <v>599.9</v>
      </c>
      <c r="AD453" s="36">
        <v>193.05</v>
      </c>
      <c r="AE453" s="36">
        <v>15.4</v>
      </c>
      <c r="AF453" s="41">
        <v>31.73</v>
      </c>
      <c r="AG453" s="39">
        <v>201.3</v>
      </c>
      <c r="AI453" s="60" t="s">
        <v>595</v>
      </c>
      <c r="AJ453" s="58">
        <f t="shared" si="21"/>
        <v>318.65333333333336</v>
      </c>
      <c r="AK453" s="57">
        <f t="shared" si="22"/>
        <v>346.19</v>
      </c>
      <c r="AL453" s="47">
        <f t="shared" si="23"/>
        <v>135.84333333333333</v>
      </c>
      <c r="AM453" s="65"/>
      <c r="AN453" s="65"/>
      <c r="AO453" s="65"/>
    </row>
    <row r="454" spans="1:41" x14ac:dyDescent="0.25">
      <c r="A454">
        <v>576</v>
      </c>
      <c r="B454" s="54" t="s">
        <v>596</v>
      </c>
      <c r="C454" s="54">
        <v>2022</v>
      </c>
      <c r="D454" s="27">
        <v>6572.01</v>
      </c>
      <c r="E454" s="43">
        <v>635.70000000000005</v>
      </c>
      <c r="F454" s="35">
        <v>353.55</v>
      </c>
      <c r="G454" s="41">
        <v>1238.5</v>
      </c>
      <c r="H454" s="36">
        <v>107.7</v>
      </c>
      <c r="I454" s="39">
        <v>148.4</v>
      </c>
      <c r="J454" s="45">
        <v>163.82</v>
      </c>
      <c r="K454" s="36">
        <v>103.62</v>
      </c>
      <c r="L454" s="36">
        <v>46.69</v>
      </c>
      <c r="M454" s="46">
        <v>131.09</v>
      </c>
      <c r="N454" s="36">
        <v>93.59</v>
      </c>
      <c r="O454" s="47">
        <v>51.07</v>
      </c>
      <c r="P454" s="33">
        <v>606</v>
      </c>
      <c r="Q454" s="47">
        <v>25.87</v>
      </c>
      <c r="R454" s="33">
        <v>92.1</v>
      </c>
      <c r="S454" s="47">
        <v>51</v>
      </c>
      <c r="T454" s="33">
        <v>10.74</v>
      </c>
      <c r="U454" s="33">
        <v>117.95</v>
      </c>
      <c r="V454" s="33">
        <v>55.64</v>
      </c>
      <c r="W454" s="33">
        <v>11.83</v>
      </c>
      <c r="X454" s="56">
        <v>24.01</v>
      </c>
      <c r="Y454" s="38">
        <v>24.01</v>
      </c>
      <c r="Z454" s="36">
        <v>10.84</v>
      </c>
      <c r="AA454" s="41">
        <v>44.66</v>
      </c>
      <c r="AB454" s="45">
        <v>86.58</v>
      </c>
      <c r="AC454" s="39">
        <v>584.29999999999995</v>
      </c>
      <c r="AD454" s="36">
        <v>189.55</v>
      </c>
      <c r="AE454" s="36">
        <v>14.45</v>
      </c>
      <c r="AF454" s="41">
        <v>30.1</v>
      </c>
      <c r="AG454" s="39">
        <v>194.3</v>
      </c>
      <c r="AI454" s="60" t="s">
        <v>596</v>
      </c>
      <c r="AJ454" s="58">
        <f t="shared" si="21"/>
        <v>309</v>
      </c>
      <c r="AK454" s="57">
        <f t="shared" si="22"/>
        <v>328.315</v>
      </c>
      <c r="AL454" s="47">
        <f t="shared" si="23"/>
        <v>129.90444444444447</v>
      </c>
      <c r="AM454" s="65"/>
      <c r="AN454" s="65"/>
      <c r="AO454" s="65"/>
    </row>
    <row r="455" spans="1:41" x14ac:dyDescent="0.25">
      <c r="A455">
        <v>575</v>
      </c>
      <c r="B455" s="54" t="s">
        <v>597</v>
      </c>
      <c r="C455" s="54">
        <v>2022</v>
      </c>
      <c r="D455" s="27">
        <v>6538.8</v>
      </c>
      <c r="E455" s="43">
        <v>626</v>
      </c>
      <c r="F455" s="35">
        <v>349.35</v>
      </c>
      <c r="G455" s="41">
        <v>1224</v>
      </c>
      <c r="H455" s="36">
        <v>107.54</v>
      </c>
      <c r="I455" s="39">
        <v>145.88</v>
      </c>
      <c r="J455" s="45">
        <v>163.88</v>
      </c>
      <c r="K455" s="36">
        <v>104.46</v>
      </c>
      <c r="L455" s="36">
        <v>47.6</v>
      </c>
      <c r="M455" s="46">
        <v>130.41</v>
      </c>
      <c r="N455" s="36">
        <v>92.61</v>
      </c>
      <c r="O455" s="47">
        <v>50</v>
      </c>
      <c r="P455" s="33">
        <v>598</v>
      </c>
      <c r="Q455" s="47">
        <v>25.72</v>
      </c>
      <c r="R455" s="33">
        <v>91.74</v>
      </c>
      <c r="S455" s="47">
        <v>50.97</v>
      </c>
      <c r="T455" s="33">
        <v>10.68</v>
      </c>
      <c r="U455" s="33">
        <v>120.3</v>
      </c>
      <c r="V455" s="33">
        <v>54.86</v>
      </c>
      <c r="W455" s="33">
        <v>11.8</v>
      </c>
      <c r="X455" s="56">
        <v>23.77</v>
      </c>
      <c r="Y455" s="38">
        <v>23.77</v>
      </c>
      <c r="Z455" s="36">
        <v>10.8</v>
      </c>
      <c r="AA455" s="41">
        <v>44.74</v>
      </c>
      <c r="AB455" s="45">
        <v>84.84</v>
      </c>
      <c r="AC455" s="39">
        <v>582.29999999999995</v>
      </c>
      <c r="AD455" s="36">
        <v>187.3</v>
      </c>
      <c r="AE455" s="36">
        <v>14.44</v>
      </c>
      <c r="AF455" s="41">
        <v>29.91</v>
      </c>
      <c r="AG455" s="39">
        <v>192.2</v>
      </c>
      <c r="AI455" s="60" t="s">
        <v>597</v>
      </c>
      <c r="AJ455" s="58">
        <f t="shared" si="21"/>
        <v>306.79333333333329</v>
      </c>
      <c r="AK455" s="57">
        <f t="shared" si="22"/>
        <v>324.66250000000002</v>
      </c>
      <c r="AL455" s="47">
        <f t="shared" si="23"/>
        <v>128.39888888888888</v>
      </c>
      <c r="AM455" s="65"/>
      <c r="AN455" s="65"/>
      <c r="AO455" s="65"/>
    </row>
    <row r="456" spans="1:41" x14ac:dyDescent="0.25">
      <c r="A456">
        <v>574</v>
      </c>
      <c r="B456" s="54" t="s">
        <v>598</v>
      </c>
      <c r="C456" s="54">
        <v>2022</v>
      </c>
      <c r="D456" s="27">
        <v>6541.32</v>
      </c>
      <c r="E456" s="43">
        <v>624.70000000000005</v>
      </c>
      <c r="F456" s="35">
        <v>349.9</v>
      </c>
      <c r="G456" s="41">
        <v>1204</v>
      </c>
      <c r="H456" s="36">
        <v>107.4</v>
      </c>
      <c r="I456" s="39">
        <v>150.80000000000001</v>
      </c>
      <c r="J456" s="45">
        <v>167.36</v>
      </c>
      <c r="K456" s="36">
        <v>104.56</v>
      </c>
      <c r="L456" s="36">
        <v>46.69</v>
      </c>
      <c r="M456" s="46">
        <v>130.12</v>
      </c>
      <c r="N456" s="36">
        <v>92.68</v>
      </c>
      <c r="O456" s="47">
        <v>51.1</v>
      </c>
      <c r="P456" s="33">
        <v>593.5</v>
      </c>
      <c r="Q456" s="47">
        <v>25.67</v>
      </c>
      <c r="R456" s="33">
        <v>91.53</v>
      </c>
      <c r="S456" s="47">
        <v>51.51</v>
      </c>
      <c r="T456" s="33">
        <v>10.67</v>
      </c>
      <c r="U456" s="33">
        <v>118</v>
      </c>
      <c r="V456" s="33">
        <v>55.42</v>
      </c>
      <c r="W456" s="33">
        <v>11.81</v>
      </c>
      <c r="X456" s="56">
        <v>24.09</v>
      </c>
      <c r="Y456" s="38">
        <v>24.09</v>
      </c>
      <c r="Z456" s="36">
        <v>10.71</v>
      </c>
      <c r="AA456" s="41">
        <v>45.07</v>
      </c>
      <c r="AB456" s="45">
        <v>86.16</v>
      </c>
      <c r="AC456" s="39">
        <v>577.20000000000005</v>
      </c>
      <c r="AD456" s="36">
        <v>186.4</v>
      </c>
      <c r="AE456" s="36">
        <v>14.41</v>
      </c>
      <c r="AF456" s="41">
        <v>29.89</v>
      </c>
      <c r="AG456" s="39">
        <v>189.7</v>
      </c>
      <c r="AI456" s="60" t="s">
        <v>598</v>
      </c>
      <c r="AJ456" s="58">
        <f t="shared" si="21"/>
        <v>305.90000000000003</v>
      </c>
      <c r="AK456" s="57">
        <f t="shared" si="22"/>
        <v>319.74</v>
      </c>
      <c r="AL456" s="47">
        <f t="shared" si="23"/>
        <v>128.96777777777777</v>
      </c>
      <c r="AM456" s="65"/>
      <c r="AN456" s="65"/>
      <c r="AO456" s="65"/>
    </row>
    <row r="457" spans="1:41" x14ac:dyDescent="0.25">
      <c r="A457">
        <v>573</v>
      </c>
      <c r="B457" s="54" t="s">
        <v>599</v>
      </c>
      <c r="C457" s="54">
        <v>2022</v>
      </c>
      <c r="D457" s="27">
        <v>6559.31</v>
      </c>
      <c r="E457" s="43">
        <v>624.29999999999995</v>
      </c>
      <c r="F457" s="35">
        <v>357.25</v>
      </c>
      <c r="G457" s="41">
        <v>1206</v>
      </c>
      <c r="H457" s="36">
        <v>107.24</v>
      </c>
      <c r="I457" s="39">
        <v>150.72</v>
      </c>
      <c r="J457" s="45">
        <v>167.88</v>
      </c>
      <c r="K457" s="36">
        <v>104.32</v>
      </c>
      <c r="L457" s="36">
        <v>46.34</v>
      </c>
      <c r="M457" s="46">
        <v>127.45</v>
      </c>
      <c r="N457" s="36">
        <v>93.11</v>
      </c>
      <c r="O457" s="47">
        <v>52.23</v>
      </c>
      <c r="P457" s="33">
        <v>598</v>
      </c>
      <c r="Q457" s="47">
        <v>25.72</v>
      </c>
      <c r="R457" s="33">
        <v>91.92</v>
      </c>
      <c r="S457" s="47">
        <v>51.72</v>
      </c>
      <c r="T457" s="33">
        <v>10.85</v>
      </c>
      <c r="U457" s="33">
        <v>116</v>
      </c>
      <c r="V457" s="33">
        <v>56.75</v>
      </c>
      <c r="W457" s="33">
        <v>11.98</v>
      </c>
      <c r="X457" s="56">
        <v>24.37</v>
      </c>
      <c r="Y457" s="38">
        <v>24.37</v>
      </c>
      <c r="Z457" s="36">
        <v>10.69</v>
      </c>
      <c r="AA457" s="41">
        <v>45.11</v>
      </c>
      <c r="AB457" s="45">
        <v>88.08</v>
      </c>
      <c r="AC457" s="39">
        <v>580.79999999999995</v>
      </c>
      <c r="AD457" s="36">
        <v>187.9</v>
      </c>
      <c r="AE457" s="36">
        <v>14.59</v>
      </c>
      <c r="AF457" s="41">
        <v>30.43</v>
      </c>
      <c r="AG457" s="39">
        <v>191.25</v>
      </c>
      <c r="AI457" s="60" t="s">
        <v>599</v>
      </c>
      <c r="AJ457" s="58">
        <f t="shared" si="21"/>
        <v>307.58999999999997</v>
      </c>
      <c r="AK457" s="57">
        <f t="shared" si="22"/>
        <v>320.38499999999999</v>
      </c>
      <c r="AL457" s="47">
        <f t="shared" si="23"/>
        <v>129.08333333333334</v>
      </c>
      <c r="AM457" s="65"/>
      <c r="AN457" s="65"/>
      <c r="AO457" s="65"/>
    </row>
    <row r="458" spans="1:41" x14ac:dyDescent="0.25">
      <c r="A458">
        <v>572</v>
      </c>
      <c r="B458" s="54" t="s">
        <v>600</v>
      </c>
      <c r="C458" s="54">
        <v>2022</v>
      </c>
      <c r="D458" s="27">
        <v>6578.91</v>
      </c>
      <c r="E458" s="43">
        <v>643.9</v>
      </c>
      <c r="F458" s="35">
        <v>363.35</v>
      </c>
      <c r="G458" s="41">
        <v>1221</v>
      </c>
      <c r="H458" s="36">
        <v>108.26</v>
      </c>
      <c r="I458" s="39">
        <v>152.86000000000001</v>
      </c>
      <c r="J458" s="45">
        <v>168.9</v>
      </c>
      <c r="K458" s="36">
        <v>104.94</v>
      </c>
      <c r="L458" s="36">
        <v>45.98</v>
      </c>
      <c r="M458" s="46">
        <v>124.58</v>
      </c>
      <c r="N458" s="36">
        <v>93.53</v>
      </c>
      <c r="O458" s="47">
        <v>53.6</v>
      </c>
      <c r="P458" s="33">
        <v>616</v>
      </c>
      <c r="Q458" s="47">
        <v>26.01</v>
      </c>
      <c r="R458" s="33">
        <v>93.5</v>
      </c>
      <c r="S458" s="47">
        <v>52.32</v>
      </c>
      <c r="T458" s="33">
        <v>11.05</v>
      </c>
      <c r="U458" s="33">
        <v>115.65</v>
      </c>
      <c r="V458" s="33">
        <v>57.88</v>
      </c>
      <c r="W458" s="33">
        <v>12.31</v>
      </c>
      <c r="X458" s="56">
        <v>24.83</v>
      </c>
      <c r="Y458" s="38">
        <v>24.83</v>
      </c>
      <c r="Z458" s="36">
        <v>10.69</v>
      </c>
      <c r="AA458" s="41">
        <v>45.2</v>
      </c>
      <c r="AB458" s="45">
        <v>89.7</v>
      </c>
      <c r="AC458" s="39">
        <v>596.70000000000005</v>
      </c>
      <c r="AD458" s="36">
        <v>189.2</v>
      </c>
      <c r="AE458" s="36">
        <v>14.82</v>
      </c>
      <c r="AF458" s="41">
        <v>30.81</v>
      </c>
      <c r="AG458" s="39">
        <v>193.5</v>
      </c>
      <c r="AI458" s="60" t="s">
        <v>600</v>
      </c>
      <c r="AJ458" s="58">
        <f t="shared" si="21"/>
        <v>314.35333333333335</v>
      </c>
      <c r="AK458" s="57">
        <f t="shared" si="22"/>
        <v>324.2525</v>
      </c>
      <c r="AL458" s="47">
        <f t="shared" si="23"/>
        <v>131.53777777777776</v>
      </c>
      <c r="AM458" s="65"/>
      <c r="AN458" s="65"/>
      <c r="AO458" s="65"/>
    </row>
    <row r="459" spans="1:41" x14ac:dyDescent="0.25">
      <c r="A459">
        <v>571</v>
      </c>
      <c r="B459" s="54" t="s">
        <v>601</v>
      </c>
      <c r="C459" s="54">
        <v>2022</v>
      </c>
      <c r="D459" s="27">
        <v>6574.07</v>
      </c>
      <c r="E459" s="43">
        <v>633.20000000000005</v>
      </c>
      <c r="F459" s="35">
        <v>355.15</v>
      </c>
      <c r="G459" s="41">
        <v>1211</v>
      </c>
      <c r="H459" s="36">
        <v>105.32</v>
      </c>
      <c r="I459" s="39">
        <v>150.69999999999999</v>
      </c>
      <c r="J459" s="45">
        <v>165.76</v>
      </c>
      <c r="K459" s="36">
        <v>103.56</v>
      </c>
      <c r="L459" s="36">
        <v>45.78</v>
      </c>
      <c r="M459" s="46">
        <v>125.01</v>
      </c>
      <c r="N459" s="36">
        <v>92.79</v>
      </c>
      <c r="O459" s="47">
        <v>52.71</v>
      </c>
      <c r="P459" s="33">
        <v>613</v>
      </c>
      <c r="Q459" s="47">
        <v>25.54</v>
      </c>
      <c r="R459" s="33">
        <v>92.3</v>
      </c>
      <c r="S459" s="47">
        <v>52.15</v>
      </c>
      <c r="T459" s="33">
        <v>10.89</v>
      </c>
      <c r="U459" s="33">
        <v>115.05</v>
      </c>
      <c r="V459" s="33">
        <v>56.89</v>
      </c>
      <c r="W459" s="33">
        <v>12.06</v>
      </c>
      <c r="X459" s="56">
        <v>24.48</v>
      </c>
      <c r="Y459" s="38">
        <v>24.48</v>
      </c>
      <c r="Z459" s="36">
        <v>10.64</v>
      </c>
      <c r="AA459" s="41">
        <v>44.81</v>
      </c>
      <c r="AB459" s="45">
        <v>89.64</v>
      </c>
      <c r="AC459" s="39">
        <v>595.70000000000005</v>
      </c>
      <c r="AD459" s="36">
        <v>189.95</v>
      </c>
      <c r="AE459" s="36">
        <v>14.6</v>
      </c>
      <c r="AF459" s="41">
        <v>30.38</v>
      </c>
      <c r="AG459" s="39">
        <v>193.8</v>
      </c>
      <c r="AI459" s="60" t="s">
        <v>601</v>
      </c>
      <c r="AJ459" s="58">
        <f t="shared" si="21"/>
        <v>313.40000000000003</v>
      </c>
      <c r="AK459" s="57">
        <f t="shared" si="22"/>
        <v>321.54750000000001</v>
      </c>
      <c r="AL459" s="47">
        <f t="shared" si="23"/>
        <v>129.83222222222221</v>
      </c>
      <c r="AM459" s="65"/>
      <c r="AN459" s="65"/>
      <c r="AO459" s="65"/>
    </row>
    <row r="460" spans="1:41" x14ac:dyDescent="0.25">
      <c r="A460">
        <v>570</v>
      </c>
      <c r="B460" s="54" t="s">
        <v>602</v>
      </c>
      <c r="C460" s="54">
        <v>2022</v>
      </c>
      <c r="D460" s="27">
        <v>6499.59</v>
      </c>
      <c r="E460" s="43">
        <v>639.4</v>
      </c>
      <c r="F460" s="35">
        <v>362.7</v>
      </c>
      <c r="G460" s="41">
        <v>1218</v>
      </c>
      <c r="H460" s="36">
        <v>106.14</v>
      </c>
      <c r="I460" s="39">
        <v>151.04</v>
      </c>
      <c r="J460" s="45">
        <v>165.28</v>
      </c>
      <c r="K460" s="36">
        <v>106.54</v>
      </c>
      <c r="L460" s="36">
        <v>45.51</v>
      </c>
      <c r="M460" s="46">
        <v>126.07</v>
      </c>
      <c r="N460" s="36">
        <v>92.78</v>
      </c>
      <c r="O460" s="47">
        <v>53.35</v>
      </c>
      <c r="P460" s="33">
        <v>617</v>
      </c>
      <c r="Q460" s="47">
        <v>25.48</v>
      </c>
      <c r="R460" s="33">
        <v>92.59</v>
      </c>
      <c r="S460" s="47">
        <v>53.81</v>
      </c>
      <c r="T460" s="33">
        <v>10.89</v>
      </c>
      <c r="U460" s="33">
        <v>112.3</v>
      </c>
      <c r="V460" s="33">
        <v>57.77</v>
      </c>
      <c r="W460" s="33">
        <v>12.07</v>
      </c>
      <c r="X460" s="56">
        <v>24.5</v>
      </c>
      <c r="Y460" s="38">
        <v>24.5</v>
      </c>
      <c r="Z460" s="36">
        <v>10.54</v>
      </c>
      <c r="AA460" s="41">
        <v>45.55</v>
      </c>
      <c r="AB460" s="45">
        <v>90.58</v>
      </c>
      <c r="AC460" s="39">
        <v>604.5</v>
      </c>
      <c r="AD460" s="36">
        <v>189.7</v>
      </c>
      <c r="AE460" s="36">
        <v>14.67</v>
      </c>
      <c r="AF460" s="41">
        <v>30.5</v>
      </c>
      <c r="AG460" s="39">
        <v>195.15</v>
      </c>
      <c r="AI460" s="60" t="s">
        <v>602</v>
      </c>
      <c r="AJ460" s="58">
        <f t="shared" si="21"/>
        <v>316.89666666666665</v>
      </c>
      <c r="AK460" s="57">
        <f t="shared" si="22"/>
        <v>323.51249999999999</v>
      </c>
      <c r="AL460" s="47">
        <f t="shared" si="23"/>
        <v>130.9411111111111</v>
      </c>
      <c r="AM460" s="65"/>
      <c r="AN460" s="65"/>
      <c r="AO460" s="65"/>
    </row>
    <row r="461" spans="1:41" x14ac:dyDescent="0.25">
      <c r="A461">
        <v>569</v>
      </c>
      <c r="B461" s="54" t="s">
        <v>603</v>
      </c>
      <c r="C461" s="54">
        <v>2022</v>
      </c>
      <c r="D461" s="27">
        <v>6530.79</v>
      </c>
      <c r="E461" s="43">
        <v>629.79999999999995</v>
      </c>
      <c r="F461" s="35">
        <v>360.85</v>
      </c>
      <c r="G461" s="41">
        <v>1204.5</v>
      </c>
      <c r="H461" s="36">
        <v>107.24</v>
      </c>
      <c r="I461" s="39">
        <v>152.91999999999999</v>
      </c>
      <c r="J461" s="45">
        <v>164.78</v>
      </c>
      <c r="K461" s="36">
        <v>106.84</v>
      </c>
      <c r="L461" s="36">
        <v>46.01</v>
      </c>
      <c r="M461" s="46">
        <v>126.05</v>
      </c>
      <c r="N461" s="36">
        <v>94.51</v>
      </c>
      <c r="O461" s="47">
        <v>53.05</v>
      </c>
      <c r="P461" s="33">
        <v>605.5</v>
      </c>
      <c r="Q461" s="47">
        <v>25.61</v>
      </c>
      <c r="R461" s="33">
        <v>93.41</v>
      </c>
      <c r="S461" s="47">
        <v>53.48</v>
      </c>
      <c r="T461" s="33">
        <v>10.81</v>
      </c>
      <c r="U461" s="33">
        <v>112</v>
      </c>
      <c r="V461" s="33">
        <v>57.99</v>
      </c>
      <c r="W461" s="33">
        <v>12.09</v>
      </c>
      <c r="X461" s="56">
        <v>24.92</v>
      </c>
      <c r="Y461" s="38">
        <v>24.92</v>
      </c>
      <c r="Z461" s="36">
        <v>10.68</v>
      </c>
      <c r="AA461" s="41">
        <v>44.38</v>
      </c>
      <c r="AB461" s="45">
        <v>90.5</v>
      </c>
      <c r="AC461" s="39">
        <v>593.5</v>
      </c>
      <c r="AD461" s="36">
        <v>187.75</v>
      </c>
      <c r="AE461" s="36">
        <v>14.71</v>
      </c>
      <c r="AF461" s="41">
        <v>30.56</v>
      </c>
      <c r="AG461" s="39">
        <v>190.85</v>
      </c>
      <c r="AI461" s="60" t="s">
        <v>603</v>
      </c>
      <c r="AJ461" s="58">
        <f t="shared" si="21"/>
        <v>312.42333333333335</v>
      </c>
      <c r="AK461" s="57">
        <f t="shared" si="22"/>
        <v>319.86</v>
      </c>
      <c r="AL461" s="47">
        <f t="shared" si="23"/>
        <v>129.79888888888888</v>
      </c>
      <c r="AM461" s="65"/>
      <c r="AN461" s="65"/>
      <c r="AO461" s="65"/>
    </row>
    <row r="462" spans="1:41" x14ac:dyDescent="0.25">
      <c r="A462">
        <v>568</v>
      </c>
      <c r="B462" s="54" t="s">
        <v>604</v>
      </c>
      <c r="C462" s="54">
        <v>2022</v>
      </c>
      <c r="D462" s="27">
        <v>6481.7</v>
      </c>
      <c r="E462" s="43">
        <v>628.9</v>
      </c>
      <c r="F462" s="35">
        <v>359.95</v>
      </c>
      <c r="G462" s="41">
        <v>1197.5</v>
      </c>
      <c r="H462" s="36">
        <v>106.82</v>
      </c>
      <c r="I462" s="39">
        <v>153.52000000000001</v>
      </c>
      <c r="J462" s="45">
        <v>162.74</v>
      </c>
      <c r="K462" s="36">
        <v>108.04</v>
      </c>
      <c r="L462" s="36">
        <v>45.54</v>
      </c>
      <c r="M462" s="46">
        <v>124.79</v>
      </c>
      <c r="N462" s="36">
        <v>93.56</v>
      </c>
      <c r="O462" s="47">
        <v>54.35</v>
      </c>
      <c r="P462" s="33">
        <v>607</v>
      </c>
      <c r="Q462" s="47">
        <v>25.56</v>
      </c>
      <c r="R462" s="33">
        <v>93.14</v>
      </c>
      <c r="S462" s="47">
        <v>53.08</v>
      </c>
      <c r="T462" s="33">
        <v>10.84</v>
      </c>
      <c r="U462" s="33">
        <v>110.15</v>
      </c>
      <c r="V462" s="33">
        <v>58.21</v>
      </c>
      <c r="W462" s="33">
        <v>11.78</v>
      </c>
      <c r="X462" s="56">
        <v>25.16</v>
      </c>
      <c r="Y462" s="38">
        <v>25.16</v>
      </c>
      <c r="Z462" s="36">
        <v>10.59</v>
      </c>
      <c r="AA462" s="41">
        <v>43.72</v>
      </c>
      <c r="AB462" s="45">
        <v>89.46</v>
      </c>
      <c r="AC462" s="39">
        <v>588</v>
      </c>
      <c r="AD462" s="36">
        <v>183</v>
      </c>
      <c r="AE462" s="36">
        <v>15.06</v>
      </c>
      <c r="AF462" s="41">
        <v>30.69</v>
      </c>
      <c r="AG462" s="39">
        <v>187.9</v>
      </c>
      <c r="AI462" s="60" t="s">
        <v>604</v>
      </c>
      <c r="AJ462" s="58">
        <f t="shared" si="21"/>
        <v>309.80666666666667</v>
      </c>
      <c r="AK462" s="57">
        <f t="shared" si="22"/>
        <v>317.97750000000002</v>
      </c>
      <c r="AL462" s="47">
        <f t="shared" si="23"/>
        <v>129.33777777777777</v>
      </c>
      <c r="AM462" s="65"/>
      <c r="AN462" s="65"/>
      <c r="AO462" s="65"/>
    </row>
    <row r="463" spans="1:41" x14ac:dyDescent="0.25">
      <c r="A463">
        <v>567</v>
      </c>
      <c r="B463" s="54" t="s">
        <v>605</v>
      </c>
      <c r="C463" s="54">
        <v>2022</v>
      </c>
      <c r="D463" s="27">
        <v>6206.05</v>
      </c>
      <c r="E463" s="43">
        <v>590</v>
      </c>
      <c r="F463" s="35">
        <v>344</v>
      </c>
      <c r="G463" s="41">
        <v>1113.5</v>
      </c>
      <c r="H463" s="36">
        <v>103.12</v>
      </c>
      <c r="I463" s="39">
        <v>146.38</v>
      </c>
      <c r="J463" s="45">
        <v>155.88</v>
      </c>
      <c r="K463" s="36">
        <v>103.18</v>
      </c>
      <c r="L463" s="36">
        <v>45.76</v>
      </c>
      <c r="M463" s="46">
        <v>122.35</v>
      </c>
      <c r="N463" s="36">
        <v>93.47</v>
      </c>
      <c r="O463" s="47">
        <v>51.29</v>
      </c>
      <c r="P463" s="33">
        <v>568</v>
      </c>
      <c r="Q463" s="47">
        <v>25.07</v>
      </c>
      <c r="R463" s="33">
        <v>91.32</v>
      </c>
      <c r="S463" s="47">
        <v>52.76</v>
      </c>
      <c r="T463" s="33">
        <v>10.15</v>
      </c>
      <c r="U463" s="33">
        <v>111.45</v>
      </c>
      <c r="V463" s="33">
        <v>55.22</v>
      </c>
      <c r="W463" s="33">
        <v>11.53</v>
      </c>
      <c r="X463" s="56">
        <v>23.05</v>
      </c>
      <c r="Y463" s="38">
        <v>23.05</v>
      </c>
      <c r="Z463" s="36">
        <v>10.67</v>
      </c>
      <c r="AA463" s="41">
        <v>42.29</v>
      </c>
      <c r="AB463" s="45">
        <v>85.9</v>
      </c>
      <c r="AC463" s="39">
        <v>557.20000000000005</v>
      </c>
      <c r="AD463" s="36">
        <v>177.3</v>
      </c>
      <c r="AE463" s="36">
        <v>14.16</v>
      </c>
      <c r="AF463" s="41">
        <v>29.43</v>
      </c>
      <c r="AG463" s="39">
        <v>179.45</v>
      </c>
      <c r="AI463" s="60" t="s">
        <v>605</v>
      </c>
      <c r="AJ463" s="58">
        <f t="shared" si="21"/>
        <v>294.34333333333331</v>
      </c>
      <c r="AK463" s="57">
        <f t="shared" si="22"/>
        <v>296.30500000000001</v>
      </c>
      <c r="AL463" s="47">
        <f t="shared" si="23"/>
        <v>122.92222222222222</v>
      </c>
      <c r="AM463" s="65"/>
      <c r="AN463" s="65"/>
      <c r="AO463" s="65"/>
    </row>
    <row r="464" spans="1:41" x14ac:dyDescent="0.25">
      <c r="A464">
        <v>566</v>
      </c>
      <c r="B464" s="54" t="s">
        <v>606</v>
      </c>
      <c r="C464" s="54">
        <v>2022</v>
      </c>
      <c r="D464" s="27">
        <v>6271.82</v>
      </c>
      <c r="E464" s="43">
        <v>598.70000000000005</v>
      </c>
      <c r="F464" s="35">
        <v>345.25</v>
      </c>
      <c r="G464" s="41">
        <v>1149.5</v>
      </c>
      <c r="H464" s="36">
        <v>104.56</v>
      </c>
      <c r="I464" s="39">
        <v>145.9</v>
      </c>
      <c r="J464" s="45">
        <v>158.47999999999999</v>
      </c>
      <c r="K464" s="36">
        <v>105.34</v>
      </c>
      <c r="L464" s="36">
        <v>45.75</v>
      </c>
      <c r="M464" s="46">
        <v>122.2</v>
      </c>
      <c r="N464" s="36">
        <v>92.45</v>
      </c>
      <c r="O464" s="47">
        <v>51.01</v>
      </c>
      <c r="P464" s="33">
        <v>576.5</v>
      </c>
      <c r="Q464" s="47">
        <v>24.88</v>
      </c>
      <c r="R464" s="33">
        <v>91.47</v>
      </c>
      <c r="S464" s="47">
        <v>53.1</v>
      </c>
      <c r="T464" s="33">
        <v>10.06</v>
      </c>
      <c r="U464" s="33">
        <v>109.65</v>
      </c>
      <c r="V464" s="33">
        <v>55.73</v>
      </c>
      <c r="W464" s="33">
        <v>11.43</v>
      </c>
      <c r="X464" s="56">
        <v>23.08</v>
      </c>
      <c r="Y464" s="38">
        <v>23.08</v>
      </c>
      <c r="Z464" s="36">
        <v>10.6</v>
      </c>
      <c r="AA464" s="41">
        <v>41.93</v>
      </c>
      <c r="AB464" s="45">
        <v>86.26</v>
      </c>
      <c r="AC464" s="39">
        <v>564.6</v>
      </c>
      <c r="AD464" s="36">
        <v>179.15</v>
      </c>
      <c r="AE464" s="36">
        <v>14.02</v>
      </c>
      <c r="AF464" s="41">
        <v>28.91</v>
      </c>
      <c r="AG464" s="39">
        <v>178.3</v>
      </c>
      <c r="AI464" s="60" t="s">
        <v>606</v>
      </c>
      <c r="AJ464" s="58">
        <f t="shared" si="21"/>
        <v>296.26666666666665</v>
      </c>
      <c r="AK464" s="57">
        <f t="shared" si="22"/>
        <v>305.08500000000004</v>
      </c>
      <c r="AL464" s="47">
        <f t="shared" si="23"/>
        <v>124.19</v>
      </c>
      <c r="AM464" s="65"/>
      <c r="AN464" s="65"/>
      <c r="AO464" s="65"/>
    </row>
    <row r="465" spans="1:41" x14ac:dyDescent="0.25">
      <c r="A465">
        <v>565</v>
      </c>
      <c r="B465" s="55">
        <v>44868</v>
      </c>
      <c r="C465" s="54">
        <v>2022</v>
      </c>
      <c r="D465" s="27">
        <v>6165.41</v>
      </c>
      <c r="E465" s="43">
        <v>594.9</v>
      </c>
      <c r="F465" s="35">
        <v>338.2</v>
      </c>
      <c r="G465" s="41">
        <v>1125</v>
      </c>
      <c r="H465" s="36">
        <v>103.56</v>
      </c>
      <c r="I465" s="39">
        <v>141.41999999999999</v>
      </c>
      <c r="J465" s="45">
        <v>152.13999999999999</v>
      </c>
      <c r="K465" s="36">
        <v>104.14</v>
      </c>
      <c r="L465" s="36">
        <v>45.59</v>
      </c>
      <c r="M465" s="46">
        <v>118.81</v>
      </c>
      <c r="N465" s="36">
        <v>93.11</v>
      </c>
      <c r="O465" s="47">
        <v>49.03</v>
      </c>
      <c r="P465" s="33">
        <v>566</v>
      </c>
      <c r="Q465" s="47">
        <v>24.1</v>
      </c>
      <c r="R465" s="33">
        <v>88.46</v>
      </c>
      <c r="S465" s="47">
        <v>51.04</v>
      </c>
      <c r="T465" s="33">
        <v>9.9600000000000009</v>
      </c>
      <c r="U465" s="33">
        <v>112.05</v>
      </c>
      <c r="V465" s="33">
        <v>54.7</v>
      </c>
      <c r="W465" s="33">
        <v>11.07</v>
      </c>
      <c r="X465" s="56">
        <v>22.21</v>
      </c>
      <c r="Y465" s="38">
        <v>22.21</v>
      </c>
      <c r="Z465" s="36">
        <v>10.49</v>
      </c>
      <c r="AA465" s="41">
        <v>41.56</v>
      </c>
      <c r="AB465" s="45">
        <v>83.72</v>
      </c>
      <c r="AC465" s="39">
        <v>557.1</v>
      </c>
      <c r="AD465" s="36">
        <v>177.55</v>
      </c>
      <c r="AE465" s="36">
        <v>13.49</v>
      </c>
      <c r="AF465" s="41">
        <v>28.2</v>
      </c>
      <c r="AG465" s="39">
        <v>175</v>
      </c>
      <c r="AI465" s="61">
        <v>44868</v>
      </c>
      <c r="AJ465" s="58">
        <f t="shared" si="21"/>
        <v>291.17333333333335</v>
      </c>
      <c r="AK465" s="57">
        <f t="shared" si="22"/>
        <v>298.69</v>
      </c>
      <c r="AL465" s="47">
        <f t="shared" si="23"/>
        <v>121.7722222222222</v>
      </c>
      <c r="AM465" s="65"/>
      <c r="AN465" s="65"/>
      <c r="AO465" s="65"/>
    </row>
    <row r="466" spans="1:41" x14ac:dyDescent="0.25">
      <c r="A466">
        <v>564</v>
      </c>
      <c r="B466" s="55">
        <v>44837</v>
      </c>
      <c r="C466" s="54">
        <v>2022</v>
      </c>
      <c r="D466" s="27">
        <v>6166.11</v>
      </c>
      <c r="E466" s="43">
        <v>587.9</v>
      </c>
      <c r="F466" s="35">
        <v>338.8</v>
      </c>
      <c r="G466" s="41">
        <v>1124.5</v>
      </c>
      <c r="H466" s="36">
        <v>99.79</v>
      </c>
      <c r="I466" s="39">
        <v>139.44</v>
      </c>
      <c r="J466" s="45">
        <v>147.88</v>
      </c>
      <c r="K466" s="36">
        <v>101.26</v>
      </c>
      <c r="L466" s="36">
        <v>45.7</v>
      </c>
      <c r="M466" s="46">
        <v>117.32</v>
      </c>
      <c r="N466" s="36">
        <v>92.61</v>
      </c>
      <c r="O466" s="47">
        <v>49.35</v>
      </c>
      <c r="P466" s="33">
        <v>561</v>
      </c>
      <c r="Q466" s="47">
        <v>23.64</v>
      </c>
      <c r="R466" s="33">
        <v>87.85</v>
      </c>
      <c r="S466" s="47">
        <v>50.48</v>
      </c>
      <c r="T466" s="33">
        <v>9.92</v>
      </c>
      <c r="U466" s="33">
        <v>111.85</v>
      </c>
      <c r="V466" s="33">
        <v>53.87</v>
      </c>
      <c r="W466" s="33">
        <v>11.07</v>
      </c>
      <c r="X466" s="56">
        <v>22.17</v>
      </c>
      <c r="Y466" s="38">
        <v>22.17</v>
      </c>
      <c r="Z466" s="36">
        <v>10.54</v>
      </c>
      <c r="AA466" s="41">
        <v>41.44</v>
      </c>
      <c r="AB466" s="45">
        <v>82.5</v>
      </c>
      <c r="AC466" s="39">
        <v>551.79999999999995</v>
      </c>
      <c r="AD466" s="36">
        <v>178.7</v>
      </c>
      <c r="AE466" s="36">
        <v>13.49</v>
      </c>
      <c r="AF466" s="41">
        <v>27.99</v>
      </c>
      <c r="AG466" s="39">
        <v>174.75</v>
      </c>
      <c r="AI466" s="61">
        <v>44837</v>
      </c>
      <c r="AJ466" s="58">
        <f t="shared" si="21"/>
        <v>288.66333333333336</v>
      </c>
      <c r="AK466" s="57">
        <f t="shared" si="22"/>
        <v>298.48250000000002</v>
      </c>
      <c r="AL466" s="47">
        <f t="shared" si="23"/>
        <v>120.13777777777779</v>
      </c>
      <c r="AM466" s="65"/>
      <c r="AN466" s="65"/>
      <c r="AO466" s="65"/>
    </row>
    <row r="467" spans="1:41" x14ac:dyDescent="0.25">
      <c r="A467">
        <v>563</v>
      </c>
      <c r="B467" s="55">
        <v>44807</v>
      </c>
      <c r="C467" s="54">
        <v>2022</v>
      </c>
      <c r="D467" s="27">
        <v>6122.8</v>
      </c>
      <c r="E467" s="43">
        <v>602.6</v>
      </c>
      <c r="F467" s="35">
        <v>356</v>
      </c>
      <c r="G467" s="41">
        <v>1170.5</v>
      </c>
      <c r="H467" s="36">
        <v>103.14</v>
      </c>
      <c r="I467" s="39">
        <v>145.26</v>
      </c>
      <c r="J467" s="45">
        <v>155.72</v>
      </c>
      <c r="K467" s="36">
        <v>104.48</v>
      </c>
      <c r="L467" s="36">
        <v>46.23</v>
      </c>
      <c r="M467" s="46">
        <v>120.64</v>
      </c>
      <c r="N467" s="36">
        <v>93.78</v>
      </c>
      <c r="O467" s="47">
        <v>51.42</v>
      </c>
      <c r="P467" s="33">
        <v>574.5</v>
      </c>
      <c r="Q467" s="47">
        <v>24.34</v>
      </c>
      <c r="R467" s="33">
        <v>90.73</v>
      </c>
      <c r="S467" s="47">
        <v>51.1</v>
      </c>
      <c r="T467" s="33">
        <v>10.72</v>
      </c>
      <c r="U467" s="33">
        <v>110.8</v>
      </c>
      <c r="V467" s="33">
        <v>54.93</v>
      </c>
      <c r="W467" s="33">
        <v>11.25</v>
      </c>
      <c r="X467" s="56">
        <v>23.5</v>
      </c>
      <c r="Y467" s="38">
        <v>23.5</v>
      </c>
      <c r="Z467" s="36">
        <v>10.48</v>
      </c>
      <c r="AA467" s="41">
        <v>42.06</v>
      </c>
      <c r="AB467" s="45">
        <v>84.88</v>
      </c>
      <c r="AC467" s="39">
        <v>580.79999999999995</v>
      </c>
      <c r="AD467" s="36">
        <v>184.95</v>
      </c>
      <c r="AE467" s="36">
        <v>14.5</v>
      </c>
      <c r="AF467" s="41">
        <v>28.71</v>
      </c>
      <c r="AG467" s="39">
        <v>179.35</v>
      </c>
      <c r="AI467" s="61">
        <v>44807</v>
      </c>
      <c r="AJ467" s="58">
        <f t="shared" si="21"/>
        <v>301.80333333333334</v>
      </c>
      <c r="AK467" s="57">
        <f t="shared" si="22"/>
        <v>310.3175</v>
      </c>
      <c r="AL467" s="47">
        <f t="shared" si="23"/>
        <v>123.80000000000001</v>
      </c>
      <c r="AM467" s="65"/>
      <c r="AN467" s="65"/>
      <c r="AO467" s="65"/>
    </row>
    <row r="468" spans="1:41" x14ac:dyDescent="0.25">
      <c r="A468">
        <v>562</v>
      </c>
      <c r="B468" s="55">
        <v>44776</v>
      </c>
      <c r="C468" s="54">
        <v>2022</v>
      </c>
      <c r="D468" s="27">
        <v>5903.1</v>
      </c>
      <c r="E468" s="43">
        <v>550.1</v>
      </c>
      <c r="F468" s="35">
        <v>328.3</v>
      </c>
      <c r="G468" s="41">
        <v>1080.5</v>
      </c>
      <c r="H468" s="36">
        <v>94.13</v>
      </c>
      <c r="I468" s="39">
        <v>134.04</v>
      </c>
      <c r="J468" s="45">
        <v>143.22</v>
      </c>
      <c r="K468" s="36">
        <v>95.45</v>
      </c>
      <c r="L468" s="36">
        <v>45.74</v>
      </c>
      <c r="M468" s="46">
        <v>113.74</v>
      </c>
      <c r="N468" s="36">
        <v>91.28</v>
      </c>
      <c r="O468" s="47">
        <v>46.77</v>
      </c>
      <c r="P468" s="33">
        <v>527</v>
      </c>
      <c r="Q468" s="47">
        <v>22.57</v>
      </c>
      <c r="R468" s="33">
        <v>84.46</v>
      </c>
      <c r="S468" s="47">
        <v>47.48</v>
      </c>
      <c r="T468" s="33">
        <v>9.82</v>
      </c>
      <c r="U468" s="33">
        <v>115.7</v>
      </c>
      <c r="V468" s="33">
        <v>50.46</v>
      </c>
      <c r="W468" s="33">
        <v>10.48</v>
      </c>
      <c r="X468" s="56">
        <v>21.07</v>
      </c>
      <c r="Y468" s="38">
        <v>21.07</v>
      </c>
      <c r="Z468" s="36">
        <v>10.27</v>
      </c>
      <c r="AA468" s="41">
        <v>40.159999999999997</v>
      </c>
      <c r="AB468" s="45">
        <v>80.400000000000006</v>
      </c>
      <c r="AC468" s="39">
        <v>535.20000000000005</v>
      </c>
      <c r="AD468" s="36">
        <v>172.75</v>
      </c>
      <c r="AE468" s="36">
        <v>12.96</v>
      </c>
      <c r="AF468" s="41">
        <v>26.15</v>
      </c>
      <c r="AG468" s="39">
        <v>166.55</v>
      </c>
      <c r="AI468" s="61">
        <v>44776</v>
      </c>
      <c r="AJ468" s="58">
        <f t="shared" si="21"/>
        <v>278.59666666666664</v>
      </c>
      <c r="AK468" s="57">
        <f t="shared" si="22"/>
        <v>286.70250000000004</v>
      </c>
      <c r="AL468" s="47">
        <f t="shared" si="23"/>
        <v>113.92777777777776</v>
      </c>
      <c r="AM468" s="65"/>
      <c r="AN468" s="65"/>
      <c r="AO468" s="65"/>
    </row>
    <row r="469" spans="1:41" x14ac:dyDescent="0.25">
      <c r="A469">
        <v>561</v>
      </c>
      <c r="B469" s="55">
        <v>44745</v>
      </c>
      <c r="C469" s="54">
        <v>2022</v>
      </c>
      <c r="D469" s="27">
        <v>5756.38</v>
      </c>
      <c r="E469" s="43">
        <v>567.79999999999995</v>
      </c>
      <c r="F469" s="35">
        <v>341.85</v>
      </c>
      <c r="G469" s="41">
        <v>1144</v>
      </c>
      <c r="H469" s="36">
        <v>93.99</v>
      </c>
      <c r="I469" s="39">
        <v>130.63999999999999</v>
      </c>
      <c r="J469" s="45">
        <v>141.47999999999999</v>
      </c>
      <c r="K469" s="36">
        <v>95.31</v>
      </c>
      <c r="L469" s="36">
        <v>44.89</v>
      </c>
      <c r="M469" s="46">
        <v>116.68</v>
      </c>
      <c r="N469" s="36">
        <v>88.27</v>
      </c>
      <c r="O469" s="47">
        <v>45.3</v>
      </c>
      <c r="P469" s="33">
        <v>542.5</v>
      </c>
      <c r="Q469" s="47">
        <v>22.22</v>
      </c>
      <c r="R469" s="33">
        <v>82.05</v>
      </c>
      <c r="S469" s="47">
        <v>48.05</v>
      </c>
      <c r="T469" s="33">
        <v>9.73</v>
      </c>
      <c r="U469" s="33">
        <v>114.8</v>
      </c>
      <c r="V469" s="33">
        <v>48.78</v>
      </c>
      <c r="W469" s="33">
        <v>10.1</v>
      </c>
      <c r="X469" s="56">
        <v>19.93</v>
      </c>
      <c r="Y469" s="38">
        <v>19.93</v>
      </c>
      <c r="Z469" s="36">
        <v>10.27</v>
      </c>
      <c r="AA469" s="41">
        <v>43.39</v>
      </c>
      <c r="AB469" s="45">
        <v>80.28</v>
      </c>
      <c r="AC469" s="39">
        <v>542</v>
      </c>
      <c r="AD469" s="36">
        <v>177.4</v>
      </c>
      <c r="AE469" s="36">
        <v>12.93</v>
      </c>
      <c r="AF469" s="41">
        <v>26.25</v>
      </c>
      <c r="AG469" s="39">
        <v>170.7</v>
      </c>
      <c r="AI469" s="61">
        <v>44745</v>
      </c>
      <c r="AJ469" s="58">
        <f t="shared" si="21"/>
        <v>281.11333333333329</v>
      </c>
      <c r="AK469" s="57">
        <f t="shared" si="22"/>
        <v>303.41000000000003</v>
      </c>
      <c r="AL469" s="47">
        <f t="shared" si="23"/>
        <v>115.74888888888887</v>
      </c>
      <c r="AM469" s="65"/>
      <c r="AN469" s="65"/>
      <c r="AO469" s="65"/>
    </row>
    <row r="470" spans="1:41" x14ac:dyDescent="0.25">
      <c r="A470">
        <v>560</v>
      </c>
      <c r="B470" s="55">
        <v>44654</v>
      </c>
      <c r="C470" s="54">
        <v>2022</v>
      </c>
      <c r="D470" s="27">
        <v>6061.66</v>
      </c>
      <c r="E470" s="43">
        <v>577.79999999999995</v>
      </c>
      <c r="F470" s="35">
        <v>336.4</v>
      </c>
      <c r="G470" s="41">
        <v>1160.5</v>
      </c>
      <c r="H470" s="36">
        <v>97.1</v>
      </c>
      <c r="I470" s="39">
        <v>129.62</v>
      </c>
      <c r="J470" s="45">
        <v>142.69999999999999</v>
      </c>
      <c r="K470" s="36">
        <v>97</v>
      </c>
      <c r="L470" s="36">
        <v>44.5</v>
      </c>
      <c r="M470" s="46">
        <v>118.38</v>
      </c>
      <c r="N470" s="36">
        <v>87.33</v>
      </c>
      <c r="O470" s="47">
        <v>47.2</v>
      </c>
      <c r="P470" s="33">
        <v>563</v>
      </c>
      <c r="Q470" s="47">
        <v>22.26</v>
      </c>
      <c r="R470" s="33">
        <v>86.23</v>
      </c>
      <c r="S470" s="47">
        <v>49.16</v>
      </c>
      <c r="T470" s="33">
        <v>9.9700000000000006</v>
      </c>
      <c r="U470" s="33">
        <v>107.65</v>
      </c>
      <c r="V470" s="33">
        <v>50.22</v>
      </c>
      <c r="W470" s="33">
        <v>10.73</v>
      </c>
      <c r="X470" s="56">
        <v>20.81</v>
      </c>
      <c r="Y470" s="38">
        <v>20.81</v>
      </c>
      <c r="Z470" s="36">
        <v>10.43</v>
      </c>
      <c r="AA470" s="41">
        <v>42.14</v>
      </c>
      <c r="AB470" s="45">
        <v>81.760000000000005</v>
      </c>
      <c r="AC470" s="39">
        <v>558.6</v>
      </c>
      <c r="AD470" s="36">
        <v>182.55</v>
      </c>
      <c r="AE470" s="36">
        <v>13.81</v>
      </c>
      <c r="AF470" s="41">
        <v>27.21</v>
      </c>
      <c r="AG470" s="39">
        <v>171.25</v>
      </c>
      <c r="AI470" s="61">
        <v>44654</v>
      </c>
      <c r="AJ470" s="58">
        <f t="shared" si="21"/>
        <v>286.49</v>
      </c>
      <c r="AK470" s="57">
        <f t="shared" si="22"/>
        <v>307.46250000000003</v>
      </c>
      <c r="AL470" s="47">
        <f t="shared" si="23"/>
        <v>117.78555555555555</v>
      </c>
      <c r="AM470" s="65"/>
      <c r="AN470" s="65"/>
      <c r="AO470" s="65"/>
    </row>
    <row r="471" spans="1:41" x14ac:dyDescent="0.25">
      <c r="A471">
        <v>559</v>
      </c>
      <c r="B471" s="55">
        <v>44623</v>
      </c>
      <c r="C471" s="54">
        <v>2022</v>
      </c>
      <c r="D471" s="27">
        <v>6361.6</v>
      </c>
      <c r="E471" s="43">
        <v>617.4</v>
      </c>
      <c r="F471" s="35">
        <v>346.3</v>
      </c>
      <c r="G471" s="41">
        <v>1209</v>
      </c>
      <c r="H471" s="36">
        <v>105.02</v>
      </c>
      <c r="I471" s="39">
        <v>136.06</v>
      </c>
      <c r="J471" s="45">
        <v>147.80000000000001</v>
      </c>
      <c r="K471" s="36">
        <v>103.76</v>
      </c>
      <c r="L471" s="36">
        <v>46.18</v>
      </c>
      <c r="M471" s="46">
        <v>121.92</v>
      </c>
      <c r="N471" s="36">
        <v>89.64</v>
      </c>
      <c r="O471" s="47">
        <v>50.76</v>
      </c>
      <c r="P471" s="33">
        <v>598.5</v>
      </c>
      <c r="Q471" s="47">
        <v>23.49</v>
      </c>
      <c r="R471" s="33">
        <v>91.72</v>
      </c>
      <c r="S471" s="47">
        <v>51.23</v>
      </c>
      <c r="T471" s="33">
        <v>10.76</v>
      </c>
      <c r="U471" s="33">
        <v>106.8</v>
      </c>
      <c r="V471" s="33">
        <v>53.21</v>
      </c>
      <c r="W471" s="33">
        <v>11.32</v>
      </c>
      <c r="X471" s="56">
        <v>23.13</v>
      </c>
      <c r="Y471" s="38">
        <v>23.13</v>
      </c>
      <c r="Z471" s="36">
        <v>10.72</v>
      </c>
      <c r="AA471" s="41">
        <v>43.07</v>
      </c>
      <c r="AB471" s="45">
        <v>83.92</v>
      </c>
      <c r="AC471" s="39">
        <v>604.29999999999995</v>
      </c>
      <c r="AD471" s="36">
        <v>189.85</v>
      </c>
      <c r="AE471" s="36">
        <v>14.95</v>
      </c>
      <c r="AF471" s="41">
        <v>29.31</v>
      </c>
      <c r="AG471" s="39">
        <v>183.9</v>
      </c>
      <c r="AI471" s="61">
        <v>44623</v>
      </c>
      <c r="AJ471" s="58">
        <f t="shared" si="21"/>
        <v>308.08666666666664</v>
      </c>
      <c r="AK471" s="57">
        <f t="shared" si="22"/>
        <v>320.34499999999997</v>
      </c>
      <c r="AL471" s="47">
        <f t="shared" si="23"/>
        <v>124.40555555555557</v>
      </c>
      <c r="AM471" s="65"/>
      <c r="AN471" s="65"/>
      <c r="AO471" s="65"/>
    </row>
    <row r="472" spans="1:41" x14ac:dyDescent="0.25">
      <c r="A472">
        <v>558</v>
      </c>
      <c r="B472" s="55">
        <v>44595</v>
      </c>
      <c r="C472" s="54">
        <v>2022</v>
      </c>
      <c r="D472" s="27">
        <v>6312.3</v>
      </c>
      <c r="E472" s="43">
        <v>638</v>
      </c>
      <c r="F472" s="35">
        <v>348.5</v>
      </c>
      <c r="G472" s="41">
        <v>1237.5</v>
      </c>
      <c r="H472" s="36">
        <v>109.68</v>
      </c>
      <c r="I472" s="39">
        <v>137.58000000000001</v>
      </c>
      <c r="J472" s="45">
        <v>150.4</v>
      </c>
      <c r="K472" s="36">
        <v>108.26</v>
      </c>
      <c r="L472" s="36">
        <v>47.98</v>
      </c>
      <c r="M472" s="46">
        <v>122.99</v>
      </c>
      <c r="N472" s="36">
        <v>90.93</v>
      </c>
      <c r="O472" s="47">
        <v>49.97</v>
      </c>
      <c r="P472" s="33">
        <v>620</v>
      </c>
      <c r="Q472" s="47">
        <v>23.33</v>
      </c>
      <c r="R472" s="33">
        <v>93.07</v>
      </c>
      <c r="S472" s="47">
        <v>52.65</v>
      </c>
      <c r="T472" s="33">
        <v>10.74</v>
      </c>
      <c r="U472" s="33">
        <v>102.9</v>
      </c>
      <c r="V472" s="33">
        <v>53.7</v>
      </c>
      <c r="W472" s="33">
        <v>12.08</v>
      </c>
      <c r="X472" s="56">
        <v>23.3</v>
      </c>
      <c r="Y472" s="38">
        <v>23.3</v>
      </c>
      <c r="Z472" s="36">
        <v>10.8</v>
      </c>
      <c r="AA472" s="41">
        <v>43.91</v>
      </c>
      <c r="AB472" s="45">
        <v>85.1</v>
      </c>
      <c r="AC472" s="39">
        <v>619.5</v>
      </c>
      <c r="AD472" s="36">
        <v>190.95</v>
      </c>
      <c r="AE472" s="36">
        <v>15.41</v>
      </c>
      <c r="AF472" s="41">
        <v>29.79</v>
      </c>
      <c r="AG472" s="39">
        <v>184.5</v>
      </c>
      <c r="AI472" s="61">
        <v>44595</v>
      </c>
      <c r="AJ472" s="58">
        <f t="shared" si="21"/>
        <v>313.86</v>
      </c>
      <c r="AK472" s="57">
        <f t="shared" si="22"/>
        <v>327.8</v>
      </c>
      <c r="AL472" s="47">
        <f t="shared" si="23"/>
        <v>127.30444444444444</v>
      </c>
      <c r="AM472" s="65"/>
      <c r="AN472" s="65"/>
      <c r="AO472" s="65"/>
    </row>
    <row r="473" spans="1:41" x14ac:dyDescent="0.25">
      <c r="A473">
        <v>557</v>
      </c>
      <c r="B473" s="55">
        <v>44564</v>
      </c>
      <c r="C473" s="54">
        <v>2022</v>
      </c>
      <c r="D473" s="27">
        <v>6396.49</v>
      </c>
      <c r="E473" s="43">
        <v>625.79999999999995</v>
      </c>
      <c r="F473" s="35">
        <v>344.75</v>
      </c>
      <c r="G473" s="41">
        <v>1198</v>
      </c>
      <c r="H473" s="36">
        <v>104.18</v>
      </c>
      <c r="I473" s="39">
        <v>132.96</v>
      </c>
      <c r="J473" s="45">
        <v>149.69999999999999</v>
      </c>
      <c r="K473" s="36">
        <v>103.7</v>
      </c>
      <c r="L473" s="36">
        <v>44.35</v>
      </c>
      <c r="M473" s="46">
        <v>122.28</v>
      </c>
      <c r="N473" s="36">
        <v>91.47</v>
      </c>
      <c r="O473" s="47">
        <v>48.94</v>
      </c>
      <c r="P473" s="33">
        <v>611.5</v>
      </c>
      <c r="Q473" s="47">
        <v>23.23</v>
      </c>
      <c r="R473" s="33">
        <v>91.48</v>
      </c>
      <c r="S473" s="47">
        <v>53.59</v>
      </c>
      <c r="T473" s="33">
        <v>10.58</v>
      </c>
      <c r="U473" s="33">
        <v>108.2</v>
      </c>
      <c r="V473" s="33">
        <v>54.67</v>
      </c>
      <c r="W473" s="33">
        <v>12.39</v>
      </c>
      <c r="X473" s="56">
        <v>23.24</v>
      </c>
      <c r="Y473" s="38">
        <v>23.24</v>
      </c>
      <c r="Z473" s="36">
        <v>10.79</v>
      </c>
      <c r="AA473" s="41">
        <v>43.45</v>
      </c>
      <c r="AB473" s="45">
        <v>83.76</v>
      </c>
      <c r="AC473" s="39">
        <v>611.70000000000005</v>
      </c>
      <c r="AD473" s="36">
        <v>192.65</v>
      </c>
      <c r="AE473" s="36">
        <v>15.24</v>
      </c>
      <c r="AF473" s="41">
        <v>29.78</v>
      </c>
      <c r="AG473" s="39">
        <v>182.5</v>
      </c>
      <c r="AI473" s="61">
        <v>44564</v>
      </c>
      <c r="AJ473" s="58">
        <f t="shared" si="21"/>
        <v>309.05333333333334</v>
      </c>
      <c r="AK473" s="57">
        <f t="shared" si="22"/>
        <v>317.8075</v>
      </c>
      <c r="AL473" s="47">
        <f t="shared" si="23"/>
        <v>125.61555555555555</v>
      </c>
      <c r="AM473" s="65"/>
      <c r="AN473" s="65"/>
      <c r="AO473" s="65"/>
    </row>
    <row r="474" spans="1:41" x14ac:dyDescent="0.25">
      <c r="A474">
        <v>556</v>
      </c>
      <c r="B474" s="54" t="s">
        <v>607</v>
      </c>
      <c r="C474" s="54">
        <v>2022</v>
      </c>
      <c r="D474" s="27">
        <v>6516.16</v>
      </c>
      <c r="E474" s="43">
        <v>659.9</v>
      </c>
      <c r="F474" s="35">
        <v>355</v>
      </c>
      <c r="G474" s="41">
        <v>1242</v>
      </c>
      <c r="H474" s="36">
        <v>114.9</v>
      </c>
      <c r="I474" s="39">
        <v>139.78</v>
      </c>
      <c r="J474" s="45">
        <v>156.72</v>
      </c>
      <c r="K474" s="36">
        <v>114.7</v>
      </c>
      <c r="L474" s="36">
        <v>45.59</v>
      </c>
      <c r="M474" s="46">
        <v>122.89</v>
      </c>
      <c r="N474" s="36">
        <v>92.96</v>
      </c>
      <c r="O474" s="47">
        <v>52.51</v>
      </c>
      <c r="P474" s="33">
        <v>638.5</v>
      </c>
      <c r="Q474" s="47">
        <v>24.28</v>
      </c>
      <c r="R474" s="33">
        <v>94.52</v>
      </c>
      <c r="S474" s="47">
        <v>54.31</v>
      </c>
      <c r="T474" s="33">
        <v>11.47</v>
      </c>
      <c r="U474" s="33">
        <v>102.9</v>
      </c>
      <c r="V474" s="33">
        <v>55.95</v>
      </c>
      <c r="W474" s="33">
        <v>14.27</v>
      </c>
      <c r="X474" s="56">
        <v>25.64</v>
      </c>
      <c r="Y474" s="38">
        <v>25.64</v>
      </c>
      <c r="Z474" s="36">
        <v>10.81</v>
      </c>
      <c r="AA474" s="41">
        <v>43.49</v>
      </c>
      <c r="AB474" s="45">
        <v>84.82</v>
      </c>
      <c r="AC474" s="39">
        <v>637.1</v>
      </c>
      <c r="AD474" s="36">
        <v>195.65</v>
      </c>
      <c r="AE474" s="36">
        <v>16.38</v>
      </c>
      <c r="AF474" s="41">
        <v>31</v>
      </c>
      <c r="AG474" s="39">
        <v>188.3</v>
      </c>
      <c r="AI474" s="60" t="s">
        <v>607</v>
      </c>
      <c r="AJ474" s="58">
        <f t="shared" si="21"/>
        <v>321.72666666666669</v>
      </c>
      <c r="AK474" s="57">
        <f t="shared" si="22"/>
        <v>329.1225</v>
      </c>
      <c r="AL474" s="47">
        <f t="shared" si="23"/>
        <v>131.22999999999999</v>
      </c>
      <c r="AM474" s="65"/>
      <c r="AN474" s="65"/>
      <c r="AO474" s="65"/>
    </row>
    <row r="475" spans="1:41" x14ac:dyDescent="0.25">
      <c r="A475">
        <v>555</v>
      </c>
      <c r="B475" s="54" t="s">
        <v>608</v>
      </c>
      <c r="C475" s="54">
        <v>2022</v>
      </c>
      <c r="D475" s="27">
        <v>6521.56</v>
      </c>
      <c r="E475" s="43">
        <v>666.6</v>
      </c>
      <c r="F475" s="35">
        <v>353.95</v>
      </c>
      <c r="G475" s="41">
        <v>1230</v>
      </c>
      <c r="H475" s="36">
        <v>115.92</v>
      </c>
      <c r="I475" s="39">
        <v>140.24</v>
      </c>
      <c r="J475" s="45">
        <v>159.80000000000001</v>
      </c>
      <c r="K475" s="36">
        <v>114.54</v>
      </c>
      <c r="L475" s="36">
        <v>48.27</v>
      </c>
      <c r="M475" s="46">
        <v>122.31</v>
      </c>
      <c r="N475" s="36">
        <v>93.36</v>
      </c>
      <c r="O475" s="47">
        <v>56.75</v>
      </c>
      <c r="P475" s="33">
        <v>643</v>
      </c>
      <c r="Q475" s="47">
        <v>24.77</v>
      </c>
      <c r="R475" s="33">
        <v>95.8</v>
      </c>
      <c r="S475" s="47">
        <v>56.02</v>
      </c>
      <c r="T475" s="33">
        <v>12.06</v>
      </c>
      <c r="U475" s="33">
        <v>91.98</v>
      </c>
      <c r="V475" s="33">
        <v>57.94</v>
      </c>
      <c r="W475" s="33">
        <v>14.42</v>
      </c>
      <c r="X475" s="56">
        <v>28.46</v>
      </c>
      <c r="Y475" s="38">
        <v>28.46</v>
      </c>
      <c r="Z475" s="36">
        <v>10.89</v>
      </c>
      <c r="AA475" s="41">
        <v>41.69</v>
      </c>
      <c r="AB475" s="45">
        <v>83.94</v>
      </c>
      <c r="AC475" s="39">
        <v>638.6</v>
      </c>
      <c r="AD475" s="36">
        <v>196.85</v>
      </c>
      <c r="AE475" s="36">
        <v>16.899999999999999</v>
      </c>
      <c r="AF475" s="41">
        <v>31.48</v>
      </c>
      <c r="AG475" s="39">
        <v>189.15</v>
      </c>
      <c r="AI475" s="60" t="s">
        <v>608</v>
      </c>
      <c r="AJ475" s="58">
        <f t="shared" si="21"/>
        <v>322.66333333333336</v>
      </c>
      <c r="AK475" s="57">
        <f t="shared" si="22"/>
        <v>325.79250000000002</v>
      </c>
      <c r="AL475" s="47">
        <f t="shared" si="23"/>
        <v>133.18333333333334</v>
      </c>
      <c r="AM475" s="65"/>
      <c r="AN475" s="65"/>
      <c r="AO475" s="65"/>
    </row>
    <row r="476" spans="1:41" x14ac:dyDescent="0.25">
      <c r="A476">
        <v>554</v>
      </c>
      <c r="B476" s="54" t="s">
        <v>609</v>
      </c>
      <c r="C476" s="54">
        <v>2022</v>
      </c>
      <c r="D476" s="27">
        <v>6432.89</v>
      </c>
      <c r="E476" s="43">
        <v>635.9</v>
      </c>
      <c r="F476" s="35">
        <v>340.65</v>
      </c>
      <c r="G476" s="41">
        <v>1203</v>
      </c>
      <c r="H476" s="36">
        <v>108.92</v>
      </c>
      <c r="I476" s="39">
        <v>134.91999999999999</v>
      </c>
      <c r="J476" s="45">
        <v>157.76</v>
      </c>
      <c r="K476" s="36">
        <v>108.1</v>
      </c>
      <c r="L476" s="36">
        <v>47.62</v>
      </c>
      <c r="M476" s="46">
        <v>119.49</v>
      </c>
      <c r="N476" s="36">
        <v>89.72</v>
      </c>
      <c r="O476" s="47">
        <v>55.09</v>
      </c>
      <c r="P476" s="33">
        <v>612</v>
      </c>
      <c r="Q476" s="47">
        <v>24.53</v>
      </c>
      <c r="R476" s="33">
        <v>93.02</v>
      </c>
      <c r="S476" s="47">
        <v>54.05</v>
      </c>
      <c r="T476" s="33">
        <v>11.86</v>
      </c>
      <c r="U476" s="33">
        <v>88.36</v>
      </c>
      <c r="V476" s="33">
        <v>54.48</v>
      </c>
      <c r="W476" s="33">
        <v>13.72</v>
      </c>
      <c r="X476" s="56">
        <v>27.3</v>
      </c>
      <c r="Y476" s="38">
        <v>27.3</v>
      </c>
      <c r="Z476" s="36">
        <v>10.72</v>
      </c>
      <c r="AA476" s="41">
        <v>40.869999999999997</v>
      </c>
      <c r="AB476" s="45">
        <v>82.46</v>
      </c>
      <c r="AC476" s="39">
        <v>620.20000000000005</v>
      </c>
      <c r="AD476" s="36">
        <v>188.2</v>
      </c>
      <c r="AE476" s="36">
        <v>16.05</v>
      </c>
      <c r="AF476" s="41">
        <v>31.05</v>
      </c>
      <c r="AG476" s="39">
        <v>182.5</v>
      </c>
      <c r="AI476" s="60" t="s">
        <v>609</v>
      </c>
      <c r="AJ476" s="58">
        <f t="shared" si="21"/>
        <v>312.54000000000002</v>
      </c>
      <c r="AK476" s="57">
        <f t="shared" si="22"/>
        <v>318.72999999999996</v>
      </c>
      <c r="AL476" s="47">
        <f t="shared" si="23"/>
        <v>128.50888888888889</v>
      </c>
      <c r="AM476" s="65"/>
      <c r="AN476" s="65"/>
      <c r="AO476" s="65"/>
    </row>
    <row r="477" spans="1:41" x14ac:dyDescent="0.25">
      <c r="A477">
        <v>553</v>
      </c>
      <c r="B477" s="54" t="s">
        <v>610</v>
      </c>
      <c r="C477" s="54">
        <v>2022</v>
      </c>
      <c r="D477" s="27">
        <v>6768.38</v>
      </c>
      <c r="E477" s="43">
        <v>665.8</v>
      </c>
      <c r="F477" s="35">
        <v>343.5</v>
      </c>
      <c r="G477" s="41">
        <v>1220</v>
      </c>
      <c r="H477" s="36">
        <v>113.94</v>
      </c>
      <c r="I477" s="39">
        <v>138.68</v>
      </c>
      <c r="J477" s="45">
        <v>162.62</v>
      </c>
      <c r="K477" s="36">
        <v>112.34</v>
      </c>
      <c r="L477" s="36">
        <v>49.54</v>
      </c>
      <c r="M477" s="46">
        <v>122.53</v>
      </c>
      <c r="N477" s="36">
        <v>92.63</v>
      </c>
      <c r="O477" s="47">
        <v>59.55</v>
      </c>
      <c r="P477" s="33">
        <v>635</v>
      </c>
      <c r="Q477" s="47">
        <v>26.12</v>
      </c>
      <c r="R477" s="33">
        <v>96.81</v>
      </c>
      <c r="S477" s="47">
        <v>56.69</v>
      </c>
      <c r="T477" s="33">
        <v>12.68</v>
      </c>
      <c r="U477" s="33">
        <v>84.26</v>
      </c>
      <c r="V477" s="33">
        <v>59.66</v>
      </c>
      <c r="W477" s="33">
        <v>14.39</v>
      </c>
      <c r="X477" s="56">
        <v>31.08</v>
      </c>
      <c r="Y477" s="38">
        <v>31.08</v>
      </c>
      <c r="Z477" s="36">
        <v>11</v>
      </c>
      <c r="AA477" s="41">
        <v>40.270000000000003</v>
      </c>
      <c r="AB477" s="45">
        <v>83.12</v>
      </c>
      <c r="AC477" s="39">
        <v>646.5</v>
      </c>
      <c r="AD477" s="36">
        <v>194.75</v>
      </c>
      <c r="AE477" s="36">
        <v>17.079999999999998</v>
      </c>
      <c r="AF477" s="41">
        <v>32.21</v>
      </c>
      <c r="AG477" s="39">
        <v>185.75</v>
      </c>
      <c r="AI477" s="60" t="s">
        <v>610</v>
      </c>
      <c r="AJ477" s="58">
        <f t="shared" si="21"/>
        <v>323.64333333333337</v>
      </c>
      <c r="AK477" s="57">
        <f t="shared" si="22"/>
        <v>323.12</v>
      </c>
      <c r="AL477" s="47">
        <f t="shared" si="23"/>
        <v>134.16777777777779</v>
      </c>
      <c r="AM477" s="65"/>
      <c r="AN477" s="65"/>
      <c r="AO477" s="65"/>
    </row>
    <row r="478" spans="1:41" x14ac:dyDescent="0.25">
      <c r="A478">
        <v>552</v>
      </c>
      <c r="B478" s="54" t="s">
        <v>611</v>
      </c>
      <c r="C478" s="54">
        <v>2022</v>
      </c>
      <c r="D478" s="27">
        <v>6633.74</v>
      </c>
      <c r="E478" s="43">
        <v>669.2</v>
      </c>
      <c r="F478" s="35">
        <v>348.75</v>
      </c>
      <c r="G478" s="41">
        <v>1208</v>
      </c>
      <c r="H478" s="36">
        <v>114.08</v>
      </c>
      <c r="I478" s="39">
        <v>139.74</v>
      </c>
      <c r="J478" s="45">
        <v>162.24</v>
      </c>
      <c r="K478" s="36">
        <v>113.18</v>
      </c>
      <c r="L478" s="36">
        <v>49.89</v>
      </c>
      <c r="M478" s="46">
        <v>121.06</v>
      </c>
      <c r="N478" s="36">
        <v>91.54</v>
      </c>
      <c r="O478" s="47">
        <v>60.67</v>
      </c>
      <c r="P478" s="33">
        <v>640</v>
      </c>
      <c r="Q478" s="47">
        <v>26.3</v>
      </c>
      <c r="R478" s="33">
        <v>97.82</v>
      </c>
      <c r="S478" s="47">
        <v>54.58</v>
      </c>
      <c r="T478" s="33">
        <v>12.8</v>
      </c>
      <c r="U478" s="33">
        <v>83.48</v>
      </c>
      <c r="V478" s="33">
        <v>60.24</v>
      </c>
      <c r="W478" s="33">
        <v>14.4</v>
      </c>
      <c r="X478" s="56">
        <v>31.43</v>
      </c>
      <c r="Y478" s="38">
        <v>31.43</v>
      </c>
      <c r="Z478" s="36">
        <v>10.99</v>
      </c>
      <c r="AA478" s="41">
        <v>40.33</v>
      </c>
      <c r="AB478" s="45">
        <v>83.04</v>
      </c>
      <c r="AC478" s="39">
        <v>643.1</v>
      </c>
      <c r="AD478" s="36">
        <v>193.65</v>
      </c>
      <c r="AE478" s="36">
        <v>16.34</v>
      </c>
      <c r="AF478" s="41">
        <v>32.6</v>
      </c>
      <c r="AG478" s="39">
        <v>184.95</v>
      </c>
      <c r="AI478" s="60" t="s">
        <v>611</v>
      </c>
      <c r="AJ478" s="58">
        <f t="shared" si="21"/>
        <v>322.59666666666664</v>
      </c>
      <c r="AK478" s="57">
        <f t="shared" si="22"/>
        <v>320.23249999999996</v>
      </c>
      <c r="AL478" s="47">
        <f t="shared" si="23"/>
        <v>134.28</v>
      </c>
      <c r="AM478" s="65"/>
      <c r="AN478" s="65"/>
      <c r="AO478" s="65"/>
    </row>
    <row r="479" spans="1:41" x14ac:dyDescent="0.25">
      <c r="A479">
        <v>551</v>
      </c>
      <c r="B479" s="54" t="s">
        <v>612</v>
      </c>
      <c r="C479" s="54">
        <v>2022</v>
      </c>
      <c r="D479" s="27">
        <v>6744.13</v>
      </c>
      <c r="E479" s="43">
        <v>672.2</v>
      </c>
      <c r="F479" s="35">
        <v>346.45</v>
      </c>
      <c r="G479" s="41">
        <v>1200</v>
      </c>
      <c r="H479" s="36">
        <v>112.14</v>
      </c>
      <c r="I479" s="39">
        <v>139.47999999999999</v>
      </c>
      <c r="J479" s="45">
        <v>164.06</v>
      </c>
      <c r="K479" s="36">
        <v>111</v>
      </c>
      <c r="L479" s="36">
        <v>49.94</v>
      </c>
      <c r="M479" s="46">
        <v>121.22</v>
      </c>
      <c r="N479" s="36">
        <v>91.65</v>
      </c>
      <c r="O479" s="47">
        <v>61.06</v>
      </c>
      <c r="P479" s="33">
        <v>640.5</v>
      </c>
      <c r="Q479" s="47">
        <v>26.57</v>
      </c>
      <c r="R479" s="33">
        <v>99.36</v>
      </c>
      <c r="S479" s="47">
        <v>55.35</v>
      </c>
      <c r="T479" s="33">
        <v>12.83</v>
      </c>
      <c r="U479" s="33">
        <v>83.08</v>
      </c>
      <c r="V479" s="33">
        <v>60.71</v>
      </c>
      <c r="W479" s="33">
        <v>14.3</v>
      </c>
      <c r="X479" s="56">
        <v>31.75</v>
      </c>
      <c r="Y479" s="38">
        <v>31.75</v>
      </c>
      <c r="Z479" s="36">
        <v>10.95</v>
      </c>
      <c r="AA479" s="41">
        <v>39.9</v>
      </c>
      <c r="AB479" s="45">
        <v>83.38</v>
      </c>
      <c r="AC479" s="39">
        <v>651.79999999999995</v>
      </c>
      <c r="AD479" s="36">
        <v>193.25</v>
      </c>
      <c r="AE479" s="36">
        <v>16.309999999999999</v>
      </c>
      <c r="AF479" s="41">
        <v>33.11</v>
      </c>
      <c r="AG479" s="39">
        <v>182.2</v>
      </c>
      <c r="AI479" s="60" t="s">
        <v>612</v>
      </c>
      <c r="AJ479" s="58">
        <f t="shared" si="21"/>
        <v>324.49333333333334</v>
      </c>
      <c r="AK479" s="57">
        <f t="shared" si="22"/>
        <v>318.2525</v>
      </c>
      <c r="AL479" s="47">
        <f t="shared" si="23"/>
        <v>135.06555555555556</v>
      </c>
      <c r="AM479" s="65"/>
      <c r="AN479" s="65"/>
      <c r="AO479" s="65"/>
    </row>
    <row r="480" spans="1:41" x14ac:dyDescent="0.25">
      <c r="A480">
        <v>550</v>
      </c>
      <c r="B480" s="54" t="s">
        <v>613</v>
      </c>
      <c r="C480" s="54">
        <v>2022</v>
      </c>
      <c r="D480" s="27">
        <v>6895.09</v>
      </c>
      <c r="E480" s="43">
        <v>686.3</v>
      </c>
      <c r="F480" s="35">
        <v>360.75</v>
      </c>
      <c r="G480" s="41">
        <v>1203</v>
      </c>
      <c r="H480" s="36">
        <v>115</v>
      </c>
      <c r="I480" s="39">
        <v>144.84</v>
      </c>
      <c r="J480" s="45">
        <v>166.98</v>
      </c>
      <c r="K480" s="36">
        <v>113.44</v>
      </c>
      <c r="L480" s="36">
        <v>50.66</v>
      </c>
      <c r="M480" s="46">
        <v>124.58</v>
      </c>
      <c r="N480" s="36">
        <v>92.52</v>
      </c>
      <c r="O480" s="47">
        <v>61.92</v>
      </c>
      <c r="P480" s="33">
        <v>652.5</v>
      </c>
      <c r="Q480" s="47">
        <v>26.92</v>
      </c>
      <c r="R480" s="33">
        <v>100.98</v>
      </c>
      <c r="S480" s="47">
        <v>55.88</v>
      </c>
      <c r="T480" s="33">
        <v>13.06</v>
      </c>
      <c r="U480" s="33">
        <v>84.44</v>
      </c>
      <c r="V480" s="33">
        <v>61.85</v>
      </c>
      <c r="W480" s="33">
        <v>14.48</v>
      </c>
      <c r="X480" s="56">
        <v>32.369999999999997</v>
      </c>
      <c r="Y480" s="38">
        <v>32.369999999999997</v>
      </c>
      <c r="Z480" s="36">
        <v>11.01</v>
      </c>
      <c r="AA480" s="41">
        <v>40.69</v>
      </c>
      <c r="AB480" s="45">
        <v>86.02</v>
      </c>
      <c r="AC480" s="39">
        <v>666.6</v>
      </c>
      <c r="AD480" s="36">
        <v>197.1</v>
      </c>
      <c r="AE480" s="36">
        <v>16.71</v>
      </c>
      <c r="AF480" s="41">
        <v>33.86</v>
      </c>
      <c r="AG480" s="39">
        <v>185.95</v>
      </c>
      <c r="AI480" s="60" t="s">
        <v>613</v>
      </c>
      <c r="AJ480" s="58">
        <f t="shared" si="21"/>
        <v>332.46333333333337</v>
      </c>
      <c r="AK480" s="57">
        <f t="shared" si="22"/>
        <v>319.38749999999999</v>
      </c>
      <c r="AL480" s="47">
        <f t="shared" si="23"/>
        <v>137.88555555555553</v>
      </c>
      <c r="AM480" s="65"/>
      <c r="AN480" s="65"/>
      <c r="AO480" s="65"/>
    </row>
    <row r="481" spans="1:41" x14ac:dyDescent="0.25">
      <c r="A481">
        <v>549</v>
      </c>
      <c r="B481" s="54" t="s">
        <v>614</v>
      </c>
      <c r="C481" s="54">
        <v>2022</v>
      </c>
      <c r="D481" s="27">
        <v>6905.69</v>
      </c>
      <c r="E481" s="43">
        <v>684.1</v>
      </c>
      <c r="F481" s="35">
        <v>356.6</v>
      </c>
      <c r="G481" s="41">
        <v>1255</v>
      </c>
      <c r="H481" s="36">
        <v>116.32</v>
      </c>
      <c r="I481" s="39">
        <v>146.4</v>
      </c>
      <c r="J481" s="45">
        <v>166.24</v>
      </c>
      <c r="K481" s="36">
        <v>114.36</v>
      </c>
      <c r="L481" s="36">
        <v>50.65</v>
      </c>
      <c r="M481" s="46">
        <v>124.23</v>
      </c>
      <c r="N481" s="36">
        <v>93.12</v>
      </c>
      <c r="O481" s="47">
        <v>62.02</v>
      </c>
      <c r="P481" s="33">
        <v>653</v>
      </c>
      <c r="Q481" s="47">
        <v>27.19</v>
      </c>
      <c r="R481" s="33">
        <v>102.18</v>
      </c>
      <c r="S481" s="47">
        <v>55.44</v>
      </c>
      <c r="T481" s="33">
        <v>13.14</v>
      </c>
      <c r="U481" s="33">
        <v>84.36</v>
      </c>
      <c r="V481" s="33">
        <v>61.81</v>
      </c>
      <c r="W481" s="33">
        <v>14.4</v>
      </c>
      <c r="X481" s="56">
        <v>32.99</v>
      </c>
      <c r="Y481" s="38">
        <v>32.99</v>
      </c>
      <c r="Z481" s="36">
        <v>10.93</v>
      </c>
      <c r="AA481" s="41">
        <v>41.57</v>
      </c>
      <c r="AB481" s="45">
        <v>86.34</v>
      </c>
      <c r="AC481" s="39">
        <v>663.9</v>
      </c>
      <c r="AD481" s="36">
        <v>193.2</v>
      </c>
      <c r="AE481" s="36">
        <v>16.86</v>
      </c>
      <c r="AF481" s="41">
        <v>34.81</v>
      </c>
      <c r="AG481" s="39">
        <v>185.7</v>
      </c>
      <c r="AI481" s="60" t="s">
        <v>614</v>
      </c>
      <c r="AJ481" s="58">
        <f t="shared" si="21"/>
        <v>332</v>
      </c>
      <c r="AK481" s="57">
        <f t="shared" si="22"/>
        <v>332.84499999999997</v>
      </c>
      <c r="AL481" s="47">
        <f t="shared" si="23"/>
        <v>137.61666666666667</v>
      </c>
      <c r="AM481" s="65"/>
      <c r="AN481" s="65"/>
      <c r="AO481" s="65"/>
    </row>
    <row r="482" spans="1:41" x14ac:dyDescent="0.25">
      <c r="A482">
        <v>548</v>
      </c>
      <c r="B482" s="54" t="s">
        <v>615</v>
      </c>
      <c r="C482" s="54">
        <v>2022</v>
      </c>
      <c r="D482" s="27">
        <v>6931.09</v>
      </c>
      <c r="E482" s="43">
        <v>687.6</v>
      </c>
      <c r="F482" s="35">
        <v>355.15</v>
      </c>
      <c r="G482" s="41">
        <v>1241.5</v>
      </c>
      <c r="H482" s="36">
        <v>117.88</v>
      </c>
      <c r="I482" s="39">
        <v>145.74</v>
      </c>
      <c r="J482" s="45">
        <v>167.84</v>
      </c>
      <c r="K482" s="36">
        <v>116</v>
      </c>
      <c r="L482" s="36">
        <v>51.42</v>
      </c>
      <c r="M482" s="46">
        <v>122.64</v>
      </c>
      <c r="N482" s="36">
        <v>92.98</v>
      </c>
      <c r="O482" s="47">
        <v>62.75</v>
      </c>
      <c r="P482" s="33">
        <v>651</v>
      </c>
      <c r="Q482" s="47">
        <v>28</v>
      </c>
      <c r="R482" s="33">
        <v>102.56</v>
      </c>
      <c r="S482" s="47">
        <v>55.37</v>
      </c>
      <c r="T482" s="33">
        <v>13.44</v>
      </c>
      <c r="U482" s="33">
        <v>84.56</v>
      </c>
      <c r="V482" s="33">
        <v>62.19</v>
      </c>
      <c r="W482" s="33">
        <v>14.13</v>
      </c>
      <c r="X482" s="56">
        <v>33.89</v>
      </c>
      <c r="Y482" s="38">
        <v>33.89</v>
      </c>
      <c r="Z482" s="36">
        <v>10.87</v>
      </c>
      <c r="AA482" s="41">
        <v>41.03</v>
      </c>
      <c r="AB482" s="45">
        <v>86.42</v>
      </c>
      <c r="AC482" s="39">
        <v>632.6</v>
      </c>
      <c r="AD482" s="36">
        <v>190.9</v>
      </c>
      <c r="AE482" s="36">
        <v>17.170000000000002</v>
      </c>
      <c r="AF482" s="41">
        <v>34.479999999999997</v>
      </c>
      <c r="AG482" s="39">
        <v>183</v>
      </c>
      <c r="AI482" s="60" t="s">
        <v>615</v>
      </c>
      <c r="AJ482" s="58">
        <f t="shared" si="21"/>
        <v>320.44666666666666</v>
      </c>
      <c r="AK482" s="57">
        <f t="shared" si="22"/>
        <v>329.2525</v>
      </c>
      <c r="AL482" s="47">
        <f t="shared" si="23"/>
        <v>138.2788888888889</v>
      </c>
      <c r="AM482" s="65"/>
      <c r="AN482" s="65"/>
      <c r="AO482" s="65"/>
    </row>
    <row r="483" spans="1:41" x14ac:dyDescent="0.25">
      <c r="A483">
        <v>547</v>
      </c>
      <c r="B483" s="54" t="s">
        <v>616</v>
      </c>
      <c r="C483" s="54">
        <v>2022</v>
      </c>
      <c r="D483" s="27">
        <v>6823.45</v>
      </c>
      <c r="E483" s="43">
        <v>694</v>
      </c>
      <c r="F483" s="35">
        <v>359.35</v>
      </c>
      <c r="G483" s="41">
        <v>1251</v>
      </c>
      <c r="H483" s="36">
        <v>118.4</v>
      </c>
      <c r="I483" s="39">
        <v>146.80000000000001</v>
      </c>
      <c r="J483" s="45">
        <v>169.74</v>
      </c>
      <c r="K483" s="36">
        <v>115</v>
      </c>
      <c r="L483" s="36">
        <v>51</v>
      </c>
      <c r="M483" s="46">
        <v>119.44</v>
      </c>
      <c r="N483" s="36">
        <v>93.32</v>
      </c>
      <c r="O483" s="47">
        <v>63.53</v>
      </c>
      <c r="P483" s="33">
        <v>655.5</v>
      </c>
      <c r="Q483" s="47">
        <v>28.12</v>
      </c>
      <c r="R483" s="33">
        <v>101.58</v>
      </c>
      <c r="S483" s="47">
        <v>55.1</v>
      </c>
      <c r="T483" s="33">
        <v>13.66</v>
      </c>
      <c r="U483" s="33">
        <v>84.24</v>
      </c>
      <c r="V483" s="33">
        <v>61.91</v>
      </c>
      <c r="W483" s="33">
        <v>14.23</v>
      </c>
      <c r="X483" s="56">
        <v>34.5</v>
      </c>
      <c r="Y483" s="38">
        <v>34.5</v>
      </c>
      <c r="Z483" s="36">
        <v>10.89</v>
      </c>
      <c r="AA483" s="41">
        <v>40.950000000000003</v>
      </c>
      <c r="AB483" s="45">
        <v>86.82</v>
      </c>
      <c r="AC483" s="39">
        <v>631.5</v>
      </c>
      <c r="AD483" s="36">
        <v>194</v>
      </c>
      <c r="AE483" s="36">
        <v>17.02</v>
      </c>
      <c r="AF483" s="41">
        <v>34.92</v>
      </c>
      <c r="AG483" s="39">
        <v>186.75</v>
      </c>
      <c r="AI483" s="60" t="s">
        <v>616</v>
      </c>
      <c r="AJ483" s="58">
        <f t="shared" si="21"/>
        <v>321.68333333333334</v>
      </c>
      <c r="AK483" s="57">
        <f t="shared" si="22"/>
        <v>331.71750000000003</v>
      </c>
      <c r="AL483" s="47">
        <f t="shared" si="23"/>
        <v>139.02777777777777</v>
      </c>
      <c r="AM483" s="65"/>
      <c r="AN483" s="65"/>
      <c r="AO483" s="65"/>
    </row>
    <row r="484" spans="1:41" x14ac:dyDescent="0.25">
      <c r="A484">
        <v>546</v>
      </c>
      <c r="B484" s="54" t="s">
        <v>617</v>
      </c>
      <c r="C484" s="54">
        <v>2022</v>
      </c>
      <c r="D484" s="27">
        <v>6757.33</v>
      </c>
      <c r="E484" s="43">
        <v>670</v>
      </c>
      <c r="F484" s="35">
        <v>353.1</v>
      </c>
      <c r="G484" s="41">
        <v>1186.5</v>
      </c>
      <c r="H484" s="36">
        <v>116.3</v>
      </c>
      <c r="I484" s="39">
        <v>142.12</v>
      </c>
      <c r="J484" s="45">
        <v>164.46</v>
      </c>
      <c r="K484" s="36">
        <v>112.22</v>
      </c>
      <c r="L484" s="36">
        <v>51.13</v>
      </c>
      <c r="M484" s="46">
        <v>117.45</v>
      </c>
      <c r="N484" s="36">
        <v>91.7</v>
      </c>
      <c r="O484" s="47">
        <v>61.75</v>
      </c>
      <c r="P484" s="33">
        <v>639.5</v>
      </c>
      <c r="Q484" s="47">
        <v>27.58</v>
      </c>
      <c r="R484" s="33">
        <v>100.04</v>
      </c>
      <c r="S484" s="47">
        <v>54.76</v>
      </c>
      <c r="T484" s="33">
        <v>13.56</v>
      </c>
      <c r="U484" s="33">
        <v>83.06</v>
      </c>
      <c r="V484" s="33">
        <v>60.63</v>
      </c>
      <c r="W484" s="33">
        <v>14.3</v>
      </c>
      <c r="X484" s="56">
        <v>33.799999999999997</v>
      </c>
      <c r="Y484" s="38">
        <v>33.799999999999997</v>
      </c>
      <c r="Z484" s="36">
        <v>10.88</v>
      </c>
      <c r="AA484" s="41">
        <v>40.28</v>
      </c>
      <c r="AB484" s="45">
        <v>85.32</v>
      </c>
      <c r="AC484" s="39">
        <v>616.20000000000005</v>
      </c>
      <c r="AD484" s="36">
        <v>190.25</v>
      </c>
      <c r="AE484" s="36">
        <v>16.34</v>
      </c>
      <c r="AF484" s="41">
        <v>36.19</v>
      </c>
      <c r="AG484" s="39">
        <v>193.1</v>
      </c>
      <c r="AI484" s="60" t="s">
        <v>617</v>
      </c>
      <c r="AJ484" s="58">
        <f t="shared" si="21"/>
        <v>317.14000000000004</v>
      </c>
      <c r="AK484" s="57">
        <f t="shared" si="22"/>
        <v>315.74250000000001</v>
      </c>
      <c r="AL484" s="47">
        <f t="shared" si="23"/>
        <v>135.01333333333332</v>
      </c>
      <c r="AM484" s="65"/>
      <c r="AN484" s="65"/>
      <c r="AO484" s="65"/>
    </row>
    <row r="485" spans="1:41" x14ac:dyDescent="0.25">
      <c r="A485">
        <v>545</v>
      </c>
      <c r="B485" s="55">
        <v>44867</v>
      </c>
      <c r="C485" s="54">
        <v>2022</v>
      </c>
      <c r="D485" s="27">
        <v>6992.09</v>
      </c>
      <c r="E485" s="43">
        <v>685</v>
      </c>
      <c r="F485" s="35">
        <v>363.95</v>
      </c>
      <c r="G485" s="41">
        <v>1202</v>
      </c>
      <c r="H485" s="36">
        <v>118.5</v>
      </c>
      <c r="I485" s="39">
        <v>146.46</v>
      </c>
      <c r="J485" s="45">
        <v>168.78</v>
      </c>
      <c r="K485" s="36">
        <v>115.02</v>
      </c>
      <c r="L485" s="36">
        <v>52.25</v>
      </c>
      <c r="M485" s="46">
        <v>118.74</v>
      </c>
      <c r="N485" s="36">
        <v>93.32</v>
      </c>
      <c r="O485" s="47">
        <v>64.900000000000006</v>
      </c>
      <c r="P485" s="33">
        <v>649</v>
      </c>
      <c r="Q485" s="47">
        <v>28.42</v>
      </c>
      <c r="R485" s="33">
        <v>102.22</v>
      </c>
      <c r="S485" s="47">
        <v>55.39</v>
      </c>
      <c r="T485" s="33">
        <v>14.06</v>
      </c>
      <c r="U485" s="33">
        <v>84.14</v>
      </c>
      <c r="V485" s="33">
        <v>62.3</v>
      </c>
      <c r="W485" s="33">
        <v>14.54</v>
      </c>
      <c r="X485" s="56">
        <v>35.97</v>
      </c>
      <c r="Y485" s="38">
        <v>35.97</v>
      </c>
      <c r="Z485" s="36">
        <v>10.92</v>
      </c>
      <c r="AA485" s="41">
        <v>40.72</v>
      </c>
      <c r="AB485" s="45">
        <v>87.26</v>
      </c>
      <c r="AC485" s="39">
        <v>619.79999999999995</v>
      </c>
      <c r="AD485" s="36">
        <v>191.7</v>
      </c>
      <c r="AE485" s="36">
        <v>16.760000000000002</v>
      </c>
      <c r="AF485" s="41">
        <v>37.01</v>
      </c>
      <c r="AG485" s="39">
        <v>197.1</v>
      </c>
      <c r="AI485" s="61">
        <v>44867</v>
      </c>
      <c r="AJ485" s="58">
        <f t="shared" si="21"/>
        <v>321.12</v>
      </c>
      <c r="AK485" s="57">
        <f t="shared" si="22"/>
        <v>319.9325</v>
      </c>
      <c r="AL485" s="47">
        <f t="shared" si="23"/>
        <v>138.27333333333334</v>
      </c>
      <c r="AM485" s="65"/>
      <c r="AN485" s="65"/>
      <c r="AO485" s="65"/>
    </row>
    <row r="486" spans="1:41" x14ac:dyDescent="0.25">
      <c r="A486">
        <v>544</v>
      </c>
      <c r="B486" s="55">
        <v>44836</v>
      </c>
      <c r="C486" s="54">
        <v>2022</v>
      </c>
      <c r="D486" s="27">
        <v>7051.6</v>
      </c>
      <c r="E486" s="43">
        <v>706.2</v>
      </c>
      <c r="F486" s="35">
        <v>364</v>
      </c>
      <c r="G486" s="41">
        <v>1246</v>
      </c>
      <c r="H486" s="36">
        <v>118.3</v>
      </c>
      <c r="I486" s="39">
        <v>151.46</v>
      </c>
      <c r="J486" s="45">
        <v>175.18</v>
      </c>
      <c r="K486" s="36">
        <v>115.08</v>
      </c>
      <c r="L486" s="36">
        <v>51.93</v>
      </c>
      <c r="M486" s="46">
        <v>122.31</v>
      </c>
      <c r="N486" s="36">
        <v>92.36</v>
      </c>
      <c r="O486" s="47">
        <v>66.56</v>
      </c>
      <c r="P486" s="33">
        <v>663.5</v>
      </c>
      <c r="Q486" s="47">
        <v>28.61</v>
      </c>
      <c r="R486" s="33">
        <v>102.76</v>
      </c>
      <c r="S486" s="47">
        <v>54.88</v>
      </c>
      <c r="T486" s="33">
        <v>14.15</v>
      </c>
      <c r="U486" s="33">
        <v>83.96</v>
      </c>
      <c r="V486" s="33">
        <v>62.62</v>
      </c>
      <c r="W486" s="33">
        <v>14.57</v>
      </c>
      <c r="X486" s="56">
        <v>36.78</v>
      </c>
      <c r="Y486" s="38">
        <v>36.78</v>
      </c>
      <c r="Z486" s="36">
        <v>10.85</v>
      </c>
      <c r="AA486" s="41">
        <v>41.88</v>
      </c>
      <c r="AB486" s="45">
        <v>89.32</v>
      </c>
      <c r="AC486" s="39">
        <v>628.79999999999995</v>
      </c>
      <c r="AD486" s="36">
        <v>190.5</v>
      </c>
      <c r="AE486" s="36">
        <v>16.95</v>
      </c>
      <c r="AF486" s="41">
        <v>38.299999999999997</v>
      </c>
      <c r="AG486" s="39">
        <v>199.35</v>
      </c>
      <c r="AI486" s="61">
        <v>44836</v>
      </c>
      <c r="AJ486" s="58">
        <f t="shared" si="21"/>
        <v>326.53666666666669</v>
      </c>
      <c r="AK486" s="57">
        <f t="shared" si="22"/>
        <v>331.54500000000002</v>
      </c>
      <c r="AL486" s="47">
        <f t="shared" si="23"/>
        <v>142.20444444444445</v>
      </c>
      <c r="AM486" s="65"/>
      <c r="AN486" s="65"/>
      <c r="AO486" s="65"/>
    </row>
    <row r="487" spans="1:41" x14ac:dyDescent="0.25">
      <c r="A487">
        <v>543</v>
      </c>
      <c r="B487" s="55">
        <v>44806</v>
      </c>
      <c r="C487" s="54">
        <v>2022</v>
      </c>
      <c r="D487" s="27">
        <v>7086.34</v>
      </c>
      <c r="E487" s="43">
        <v>716.6</v>
      </c>
      <c r="F487" s="35">
        <v>371.4</v>
      </c>
      <c r="G487" s="41">
        <v>1292.5</v>
      </c>
      <c r="H487" s="36">
        <v>117.5</v>
      </c>
      <c r="I487" s="39">
        <v>150.22</v>
      </c>
      <c r="J487" s="45">
        <v>178.42</v>
      </c>
      <c r="K487" s="36">
        <v>112.66</v>
      </c>
      <c r="L487" s="36">
        <v>52.4</v>
      </c>
      <c r="M487" s="46">
        <v>120.55</v>
      </c>
      <c r="N487" s="36">
        <v>92.96</v>
      </c>
      <c r="O487" s="47">
        <v>66.709999999999994</v>
      </c>
      <c r="P487" s="33">
        <v>686.5</v>
      </c>
      <c r="Q487" s="47">
        <v>28.75</v>
      </c>
      <c r="R487" s="33">
        <v>103</v>
      </c>
      <c r="S487" s="47">
        <v>55.4</v>
      </c>
      <c r="T487" s="33">
        <v>13.96</v>
      </c>
      <c r="U487" s="33">
        <v>82</v>
      </c>
      <c r="V487" s="33">
        <v>61.88</v>
      </c>
      <c r="W487" s="33">
        <v>14.31</v>
      </c>
      <c r="X487" s="56">
        <v>35.630000000000003</v>
      </c>
      <c r="Y487" s="38">
        <v>35.630000000000003</v>
      </c>
      <c r="Z487" s="36">
        <v>10.82</v>
      </c>
      <c r="AA487" s="41">
        <v>42.19</v>
      </c>
      <c r="AB487" s="45">
        <v>92.14</v>
      </c>
      <c r="AC487" s="39">
        <v>645</v>
      </c>
      <c r="AD487" s="36">
        <v>191.9</v>
      </c>
      <c r="AE487" s="36">
        <v>17.100000000000001</v>
      </c>
      <c r="AF487" s="41">
        <v>37.729999999999997</v>
      </c>
      <c r="AG487" s="39">
        <v>200.6</v>
      </c>
      <c r="AI487" s="61">
        <v>44806</v>
      </c>
      <c r="AJ487" s="58">
        <f t="shared" si="21"/>
        <v>331.94</v>
      </c>
      <c r="AK487" s="57">
        <f t="shared" si="22"/>
        <v>343.10500000000002</v>
      </c>
      <c r="AL487" s="47">
        <f t="shared" si="23"/>
        <v>143.80000000000001</v>
      </c>
      <c r="AM487" s="65"/>
      <c r="AN487" s="65"/>
      <c r="AO487" s="65"/>
    </row>
    <row r="488" spans="1:41" x14ac:dyDescent="0.25">
      <c r="A488">
        <v>542</v>
      </c>
      <c r="B488" s="55">
        <v>44775</v>
      </c>
      <c r="C488" s="54">
        <v>2022</v>
      </c>
      <c r="D488" s="27">
        <v>6994.15</v>
      </c>
      <c r="E488" s="43">
        <v>706.1</v>
      </c>
      <c r="F488" s="35">
        <v>368.9</v>
      </c>
      <c r="G488" s="41">
        <v>1269.5</v>
      </c>
      <c r="H488" s="36">
        <v>115.64</v>
      </c>
      <c r="I488" s="39">
        <v>147.26</v>
      </c>
      <c r="J488" s="45">
        <v>174.06</v>
      </c>
      <c r="K488" s="36">
        <v>108.74</v>
      </c>
      <c r="L488" s="36">
        <v>51.29</v>
      </c>
      <c r="M488" s="46">
        <v>120.51</v>
      </c>
      <c r="N488" s="36">
        <v>93.2</v>
      </c>
      <c r="O488" s="47">
        <v>66</v>
      </c>
      <c r="P488" s="33">
        <v>670.5</v>
      </c>
      <c r="Q488" s="47">
        <v>28.58</v>
      </c>
      <c r="R488" s="33">
        <v>101.36</v>
      </c>
      <c r="S488" s="47">
        <v>55.63</v>
      </c>
      <c r="T488" s="33">
        <v>13.89</v>
      </c>
      <c r="U488" s="33">
        <v>80.62</v>
      </c>
      <c r="V488" s="33">
        <v>59.55</v>
      </c>
      <c r="W488" s="33">
        <v>14.28</v>
      </c>
      <c r="X488" s="56">
        <v>35.1</v>
      </c>
      <c r="Y488" s="38">
        <v>35.1</v>
      </c>
      <c r="Z488" s="36">
        <v>10.76</v>
      </c>
      <c r="AA488" s="41">
        <v>41.28</v>
      </c>
      <c r="AB488" s="45">
        <v>90.08</v>
      </c>
      <c r="AC488" s="39">
        <v>643.5</v>
      </c>
      <c r="AD488" s="36">
        <v>190.3</v>
      </c>
      <c r="AE488" s="36">
        <v>16.43</v>
      </c>
      <c r="AF488" s="41">
        <v>37.299999999999997</v>
      </c>
      <c r="AG488" s="39">
        <v>194.8</v>
      </c>
      <c r="AI488" s="61">
        <v>44775</v>
      </c>
      <c r="AJ488" s="58">
        <f t="shared" si="21"/>
        <v>328.52</v>
      </c>
      <c r="AK488" s="57">
        <f t="shared" si="22"/>
        <v>337.02</v>
      </c>
      <c r="AL488" s="47">
        <f t="shared" si="23"/>
        <v>141.78444444444443</v>
      </c>
      <c r="AM488" s="65"/>
      <c r="AN488" s="65"/>
      <c r="AO488" s="65"/>
    </row>
    <row r="489" spans="1:41" x14ac:dyDescent="0.25">
      <c r="A489">
        <v>541</v>
      </c>
      <c r="B489" s="55">
        <v>44744</v>
      </c>
      <c r="C489" s="54">
        <v>2022</v>
      </c>
      <c r="D489" s="27">
        <v>6929.71</v>
      </c>
      <c r="E489" s="43">
        <v>716.1</v>
      </c>
      <c r="F489" s="35">
        <v>371.35</v>
      </c>
      <c r="G489" s="41">
        <v>1280</v>
      </c>
      <c r="H489" s="36">
        <v>112.94</v>
      </c>
      <c r="I489" s="39">
        <v>147.26</v>
      </c>
      <c r="J489" s="45">
        <v>173.76</v>
      </c>
      <c r="K489" s="36">
        <v>107.54</v>
      </c>
      <c r="L489" s="36">
        <v>51.23</v>
      </c>
      <c r="M489" s="46">
        <v>121.07</v>
      </c>
      <c r="N489" s="36">
        <v>92.59</v>
      </c>
      <c r="O489" s="47">
        <v>65.69</v>
      </c>
      <c r="P489" s="33">
        <v>679</v>
      </c>
      <c r="Q489" s="47">
        <v>27.95</v>
      </c>
      <c r="R489" s="33">
        <v>98.9</v>
      </c>
      <c r="S489" s="47">
        <v>55.51</v>
      </c>
      <c r="T489" s="33">
        <v>13.67</v>
      </c>
      <c r="U489" s="33">
        <v>79.239999999999995</v>
      </c>
      <c r="V489" s="33">
        <v>59.43</v>
      </c>
      <c r="W489" s="33">
        <v>14.11</v>
      </c>
      <c r="X489" s="56">
        <v>34.49</v>
      </c>
      <c r="Y489" s="38">
        <v>34.49</v>
      </c>
      <c r="Z489" s="36">
        <v>10.55</v>
      </c>
      <c r="AA489" s="41">
        <v>42.27</v>
      </c>
      <c r="AB489" s="45">
        <v>90.58</v>
      </c>
      <c r="AC489" s="39">
        <v>649.4</v>
      </c>
      <c r="AD489" s="36">
        <v>190.1</v>
      </c>
      <c r="AE489" s="36">
        <v>16.309999999999999</v>
      </c>
      <c r="AF489" s="41">
        <v>36.590000000000003</v>
      </c>
      <c r="AG489" s="39">
        <v>194.6</v>
      </c>
      <c r="AI489" s="61">
        <v>44744</v>
      </c>
      <c r="AJ489" s="58">
        <f t="shared" si="21"/>
        <v>330.42</v>
      </c>
      <c r="AK489" s="57">
        <f t="shared" si="22"/>
        <v>339.71499999999997</v>
      </c>
      <c r="AL489" s="47">
        <f t="shared" si="23"/>
        <v>142.79444444444445</v>
      </c>
      <c r="AM489" s="65"/>
      <c r="AN489" s="65"/>
      <c r="AO489" s="65"/>
    </row>
    <row r="490" spans="1:41" x14ac:dyDescent="0.25">
      <c r="A490">
        <v>540</v>
      </c>
      <c r="B490" s="55">
        <v>44653</v>
      </c>
      <c r="C490" s="54">
        <v>2022</v>
      </c>
      <c r="D490" s="27">
        <v>6914.77</v>
      </c>
      <c r="E490" s="43">
        <v>706.1</v>
      </c>
      <c r="F490" s="35">
        <v>367.75</v>
      </c>
      <c r="G490" s="41">
        <v>1310</v>
      </c>
      <c r="H490" s="36">
        <v>110.32</v>
      </c>
      <c r="I490" s="39">
        <v>146.66</v>
      </c>
      <c r="J490" s="45">
        <v>171.92</v>
      </c>
      <c r="K490" s="36">
        <v>106.16</v>
      </c>
      <c r="L490" s="36">
        <v>50.97</v>
      </c>
      <c r="M490" s="46">
        <v>121.7</v>
      </c>
      <c r="N490" s="36">
        <v>89.8</v>
      </c>
      <c r="O490" s="47">
        <v>64.3</v>
      </c>
      <c r="P490" s="33">
        <v>670</v>
      </c>
      <c r="Q490" s="47">
        <v>27.47</v>
      </c>
      <c r="R490" s="33">
        <v>98.19</v>
      </c>
      <c r="S490" s="47">
        <v>54.73</v>
      </c>
      <c r="T490" s="33">
        <v>13.58</v>
      </c>
      <c r="U490" s="33">
        <v>78.44</v>
      </c>
      <c r="V490" s="33">
        <v>59.18</v>
      </c>
      <c r="W490" s="33">
        <v>14.1</v>
      </c>
      <c r="X490" s="56">
        <v>34.03</v>
      </c>
      <c r="Y490" s="38">
        <v>34.03</v>
      </c>
      <c r="Z490" s="36">
        <v>10.49</v>
      </c>
      <c r="AA490" s="41">
        <v>42.62</v>
      </c>
      <c r="AB490" s="45">
        <v>90.44</v>
      </c>
      <c r="AC490" s="39">
        <v>652.20000000000005</v>
      </c>
      <c r="AD490" s="36">
        <v>190.25</v>
      </c>
      <c r="AE490" s="36">
        <v>16.46</v>
      </c>
      <c r="AF490" s="41">
        <v>36.659999999999997</v>
      </c>
      <c r="AG490" s="39">
        <v>193.15</v>
      </c>
      <c r="AI490" s="61">
        <v>44653</v>
      </c>
      <c r="AJ490" s="58">
        <f t="shared" si="21"/>
        <v>330.67</v>
      </c>
      <c r="AK490" s="57">
        <f t="shared" si="22"/>
        <v>347.32</v>
      </c>
      <c r="AL490" s="47">
        <f t="shared" si="23"/>
        <v>141.1877777777778</v>
      </c>
      <c r="AM490" s="65"/>
      <c r="AN490" s="65"/>
      <c r="AO490" s="65"/>
    </row>
    <row r="491" spans="1:41" x14ac:dyDescent="0.25">
      <c r="A491">
        <v>539</v>
      </c>
      <c r="B491" s="55">
        <v>44622</v>
      </c>
      <c r="C491" s="54">
        <v>2022</v>
      </c>
      <c r="D491" s="27">
        <v>6995.41</v>
      </c>
      <c r="E491" s="43">
        <v>711.7</v>
      </c>
      <c r="F491" s="35">
        <v>372.5</v>
      </c>
      <c r="G491" s="41">
        <v>1306</v>
      </c>
      <c r="H491" s="36">
        <v>111.64</v>
      </c>
      <c r="I491" s="39">
        <v>149.24</v>
      </c>
      <c r="J491" s="45">
        <v>171.9</v>
      </c>
      <c r="K491" s="36">
        <v>107.42</v>
      </c>
      <c r="L491" s="36">
        <v>49.71</v>
      </c>
      <c r="M491" s="46">
        <v>124.79</v>
      </c>
      <c r="N491" s="36">
        <v>90.79</v>
      </c>
      <c r="O491" s="47">
        <v>63.64</v>
      </c>
      <c r="P491" s="33">
        <v>676.5</v>
      </c>
      <c r="Q491" s="47">
        <v>28.26</v>
      </c>
      <c r="R491" s="33">
        <v>97.57</v>
      </c>
      <c r="S491" s="47">
        <v>55.1</v>
      </c>
      <c r="T491" s="33">
        <v>13.74</v>
      </c>
      <c r="U491" s="33">
        <v>80</v>
      </c>
      <c r="V491" s="33">
        <v>60.83</v>
      </c>
      <c r="W491" s="33">
        <v>14.06</v>
      </c>
      <c r="X491" s="56">
        <v>34.26</v>
      </c>
      <c r="Y491" s="38">
        <v>34.26</v>
      </c>
      <c r="Z491" s="36">
        <v>10.46</v>
      </c>
      <c r="AA491" s="41">
        <v>41.4</v>
      </c>
      <c r="AB491" s="45">
        <v>91.24</v>
      </c>
      <c r="AC491" s="39">
        <v>659.4</v>
      </c>
      <c r="AD491" s="36">
        <v>192</v>
      </c>
      <c r="AE491" s="36">
        <v>17.38</v>
      </c>
      <c r="AF491" s="41">
        <v>37.1</v>
      </c>
      <c r="AG491" s="39">
        <v>197</v>
      </c>
      <c r="AI491" s="61">
        <v>44622</v>
      </c>
      <c r="AJ491" s="58">
        <f t="shared" si="21"/>
        <v>335.21333333333331</v>
      </c>
      <c r="AK491" s="57">
        <f t="shared" si="22"/>
        <v>346.125</v>
      </c>
      <c r="AL491" s="47">
        <f t="shared" si="23"/>
        <v>142.32111111111112</v>
      </c>
      <c r="AM491" s="65"/>
      <c r="AN491" s="65"/>
      <c r="AO491" s="65"/>
    </row>
    <row r="492" spans="1:41" x14ac:dyDescent="0.25">
      <c r="A492">
        <v>538</v>
      </c>
      <c r="B492" s="55">
        <v>44594</v>
      </c>
      <c r="C492" s="54">
        <v>2022</v>
      </c>
      <c r="D492" s="27">
        <v>7109.3</v>
      </c>
      <c r="E492" s="43">
        <v>729.3</v>
      </c>
      <c r="F492" s="35">
        <v>379.6</v>
      </c>
      <c r="G492" s="41">
        <v>1350</v>
      </c>
      <c r="H492" s="36">
        <v>113.3</v>
      </c>
      <c r="I492" s="39">
        <v>154.16</v>
      </c>
      <c r="J492" s="45">
        <v>176.34</v>
      </c>
      <c r="K492" s="36">
        <v>109.86</v>
      </c>
      <c r="L492" s="36">
        <v>50.25</v>
      </c>
      <c r="M492" s="46">
        <v>127.29</v>
      </c>
      <c r="N492" s="36">
        <v>91.78</v>
      </c>
      <c r="O492" s="47">
        <v>63.47</v>
      </c>
      <c r="P492" s="33">
        <v>703.5</v>
      </c>
      <c r="Q492" s="47">
        <v>28.51</v>
      </c>
      <c r="R492" s="33">
        <v>97.98</v>
      </c>
      <c r="S492" s="47">
        <v>55.85</v>
      </c>
      <c r="T492" s="33">
        <v>13.56</v>
      </c>
      <c r="U492" s="33">
        <v>80.28</v>
      </c>
      <c r="V492" s="33">
        <v>60.88</v>
      </c>
      <c r="W492" s="33">
        <v>13.86</v>
      </c>
      <c r="X492" s="56">
        <v>33.67</v>
      </c>
      <c r="Y492" s="38">
        <v>33.67</v>
      </c>
      <c r="Z492" s="36">
        <v>10.38</v>
      </c>
      <c r="AA492" s="41">
        <v>43.02</v>
      </c>
      <c r="AB492" s="45">
        <v>92.22</v>
      </c>
      <c r="AC492" s="39">
        <v>679</v>
      </c>
      <c r="AD492" s="36">
        <v>195.8</v>
      </c>
      <c r="AE492" s="36">
        <v>17.48</v>
      </c>
      <c r="AF492" s="41">
        <v>36.979999999999997</v>
      </c>
      <c r="AG492" s="39">
        <v>204.9</v>
      </c>
      <c r="AI492" s="61">
        <v>44594</v>
      </c>
      <c r="AJ492" s="58">
        <f t="shared" si="21"/>
        <v>346.02</v>
      </c>
      <c r="AK492" s="57">
        <f t="shared" si="22"/>
        <v>357.5</v>
      </c>
      <c r="AL492" s="47">
        <f t="shared" si="23"/>
        <v>145.18333333333334</v>
      </c>
      <c r="AM492" s="65"/>
      <c r="AN492" s="65"/>
      <c r="AO492" s="65"/>
    </row>
    <row r="493" spans="1:41" x14ac:dyDescent="0.25">
      <c r="A493">
        <v>537</v>
      </c>
      <c r="B493" s="55">
        <v>44563</v>
      </c>
      <c r="C493" s="54">
        <v>2022</v>
      </c>
      <c r="D493" s="27">
        <v>7035.91</v>
      </c>
      <c r="E493" s="43">
        <v>732.2</v>
      </c>
      <c r="F493" s="35">
        <v>377.8</v>
      </c>
      <c r="G493" s="41">
        <v>1343.5</v>
      </c>
      <c r="H493" s="36">
        <v>115.44</v>
      </c>
      <c r="I493" s="39">
        <v>152.6</v>
      </c>
      <c r="J493" s="45">
        <v>173.08</v>
      </c>
      <c r="K493" s="36">
        <v>110.98</v>
      </c>
      <c r="L493" s="36">
        <v>51.3</v>
      </c>
      <c r="M493" s="46">
        <v>125.67</v>
      </c>
      <c r="N493" s="36">
        <v>91.09</v>
      </c>
      <c r="O493" s="47">
        <v>64.22</v>
      </c>
      <c r="P493" s="33">
        <v>700.5</v>
      </c>
      <c r="Q493" s="47">
        <v>28.26</v>
      </c>
      <c r="R493" s="33">
        <v>97.58</v>
      </c>
      <c r="S493" s="47">
        <v>55.06</v>
      </c>
      <c r="T493" s="33">
        <v>13.52</v>
      </c>
      <c r="U493" s="33">
        <v>82.84</v>
      </c>
      <c r="V493" s="33">
        <v>60.9</v>
      </c>
      <c r="W493" s="33">
        <v>13.72</v>
      </c>
      <c r="X493" s="56">
        <v>33.33</v>
      </c>
      <c r="Y493" s="38">
        <v>33.33</v>
      </c>
      <c r="Z493" s="36">
        <v>10.28</v>
      </c>
      <c r="AA493" s="41">
        <v>42.14</v>
      </c>
      <c r="AB493" s="45">
        <v>91.24</v>
      </c>
      <c r="AC493" s="39">
        <v>671.7</v>
      </c>
      <c r="AD493" s="36">
        <v>193.25</v>
      </c>
      <c r="AE493" s="36">
        <v>17.34</v>
      </c>
      <c r="AF493" s="41">
        <v>37.49</v>
      </c>
      <c r="AG493" s="39">
        <v>201.1</v>
      </c>
      <c r="AI493" s="61">
        <v>44563</v>
      </c>
      <c r="AJ493" s="58">
        <f t="shared" si="21"/>
        <v>341.8</v>
      </c>
      <c r="AK493" s="57">
        <f t="shared" si="22"/>
        <v>355.78250000000003</v>
      </c>
      <c r="AL493" s="47">
        <f t="shared" si="23"/>
        <v>144.78444444444443</v>
      </c>
      <c r="AM493" s="65"/>
      <c r="AN493" s="65"/>
      <c r="AO493" s="65"/>
    </row>
    <row r="494" spans="1:41" x14ac:dyDescent="0.25">
      <c r="A494">
        <v>536</v>
      </c>
      <c r="B494" s="54" t="s">
        <v>618</v>
      </c>
      <c r="C494" s="54">
        <v>2022</v>
      </c>
      <c r="D494" s="27">
        <v>6937.1</v>
      </c>
      <c r="E494" s="43">
        <v>722.6</v>
      </c>
      <c r="F494" s="35">
        <v>376.85</v>
      </c>
      <c r="G494" s="41">
        <v>1318.5</v>
      </c>
      <c r="H494" s="36">
        <v>112.12</v>
      </c>
      <c r="I494" s="39">
        <v>149.36000000000001</v>
      </c>
      <c r="J494" s="45">
        <v>166.82</v>
      </c>
      <c r="K494" s="36">
        <v>106.62</v>
      </c>
      <c r="L494" s="36">
        <v>50.22</v>
      </c>
      <c r="M494" s="46">
        <v>125.11</v>
      </c>
      <c r="N494" s="36">
        <v>92.25</v>
      </c>
      <c r="O494" s="47">
        <v>63</v>
      </c>
      <c r="P494" s="33">
        <v>685</v>
      </c>
      <c r="Q494" s="47">
        <v>27.96</v>
      </c>
      <c r="R494" s="33">
        <v>96.66</v>
      </c>
      <c r="S494" s="47">
        <v>55.25</v>
      </c>
      <c r="T494" s="33">
        <v>13.28</v>
      </c>
      <c r="U494" s="33">
        <v>81.44</v>
      </c>
      <c r="V494" s="33">
        <v>59.65</v>
      </c>
      <c r="W494" s="33">
        <v>13.55</v>
      </c>
      <c r="X494" s="56">
        <v>32.69</v>
      </c>
      <c r="Y494" s="38">
        <v>32.69</v>
      </c>
      <c r="Z494" s="36">
        <v>10.42</v>
      </c>
      <c r="AA494" s="41">
        <v>42.45</v>
      </c>
      <c r="AB494" s="45">
        <v>89.8</v>
      </c>
      <c r="AC494" s="39">
        <v>656.3</v>
      </c>
      <c r="AD494" s="36">
        <v>189</v>
      </c>
      <c r="AE494" s="36">
        <v>16.97</v>
      </c>
      <c r="AF494" s="41">
        <v>36.92</v>
      </c>
      <c r="AG494" s="39">
        <v>197.45</v>
      </c>
      <c r="AI494" s="60" t="s">
        <v>618</v>
      </c>
      <c r="AJ494" s="58">
        <f t="shared" si="21"/>
        <v>334.36999999999995</v>
      </c>
      <c r="AK494" s="57">
        <f t="shared" si="22"/>
        <v>349.46750000000003</v>
      </c>
      <c r="AL494" s="47">
        <f t="shared" si="23"/>
        <v>142.58111111111111</v>
      </c>
      <c r="AM494" s="65"/>
      <c r="AN494" s="65"/>
      <c r="AO494" s="65"/>
    </row>
    <row r="495" spans="1:41" x14ac:dyDescent="0.25">
      <c r="A495">
        <v>535</v>
      </c>
      <c r="B495" s="54" t="s">
        <v>619</v>
      </c>
      <c r="C495" s="54">
        <v>2022</v>
      </c>
      <c r="D495" s="27">
        <v>6846.22</v>
      </c>
      <c r="E495" s="43">
        <v>716.4</v>
      </c>
      <c r="F495" s="35">
        <v>368.1</v>
      </c>
      <c r="G495" s="41">
        <v>1295.5</v>
      </c>
      <c r="H495" s="36">
        <v>111.38</v>
      </c>
      <c r="I495" s="39">
        <v>147.56</v>
      </c>
      <c r="J495" s="45">
        <v>166</v>
      </c>
      <c r="K495" s="36">
        <v>103.94</v>
      </c>
      <c r="L495" s="36">
        <v>51.24</v>
      </c>
      <c r="M495" s="46">
        <v>124.96</v>
      </c>
      <c r="N495" s="36">
        <v>93.75</v>
      </c>
      <c r="O495" s="47">
        <v>62.78</v>
      </c>
      <c r="P495" s="33">
        <v>670</v>
      </c>
      <c r="Q495" s="47">
        <v>27.93</v>
      </c>
      <c r="R495" s="33">
        <v>96.72</v>
      </c>
      <c r="S495" s="47">
        <v>55.21</v>
      </c>
      <c r="T495" s="33">
        <v>13.26</v>
      </c>
      <c r="U495" s="33">
        <v>81.599999999999994</v>
      </c>
      <c r="V495" s="33">
        <v>58.11</v>
      </c>
      <c r="W495" s="33">
        <v>13.56</v>
      </c>
      <c r="X495" s="56">
        <v>32.85</v>
      </c>
      <c r="Y495" s="38">
        <v>32.85</v>
      </c>
      <c r="Z495" s="36">
        <v>10.47</v>
      </c>
      <c r="AA495" s="41">
        <v>41.1</v>
      </c>
      <c r="AB495" s="45">
        <v>88</v>
      </c>
      <c r="AC495" s="39">
        <v>647.79999999999995</v>
      </c>
      <c r="AD495" s="36">
        <v>190.45</v>
      </c>
      <c r="AE495" s="36">
        <v>17.07</v>
      </c>
      <c r="AF495" s="41">
        <v>36.78</v>
      </c>
      <c r="AG495" s="39">
        <v>193</v>
      </c>
      <c r="AI495" s="60" t="s">
        <v>619</v>
      </c>
      <c r="AJ495" s="58">
        <f t="shared" si="21"/>
        <v>329.45333333333332</v>
      </c>
      <c r="AK495" s="57">
        <f t="shared" si="22"/>
        <v>343.34499999999997</v>
      </c>
      <c r="AL495" s="47">
        <f t="shared" si="23"/>
        <v>141.57000000000002</v>
      </c>
      <c r="AM495" s="65"/>
      <c r="AN495" s="65"/>
      <c r="AO495" s="65"/>
    </row>
    <row r="496" spans="1:41" x14ac:dyDescent="0.25">
      <c r="A496">
        <v>534</v>
      </c>
      <c r="B496" s="54" t="s">
        <v>620</v>
      </c>
      <c r="C496" s="54">
        <v>2022</v>
      </c>
      <c r="D496" s="27">
        <v>6873.6</v>
      </c>
      <c r="E496" s="43">
        <v>694</v>
      </c>
      <c r="F496" s="35">
        <v>373.05</v>
      </c>
      <c r="G496" s="41">
        <v>1292.5</v>
      </c>
      <c r="H496" s="36">
        <v>114.42</v>
      </c>
      <c r="I496" s="39">
        <v>151.36000000000001</v>
      </c>
      <c r="J496" s="45">
        <v>167.98</v>
      </c>
      <c r="K496" s="36">
        <v>108.02</v>
      </c>
      <c r="L496" s="36">
        <v>51.74</v>
      </c>
      <c r="M496" s="46">
        <v>126.88</v>
      </c>
      <c r="N496" s="36">
        <v>94.37</v>
      </c>
      <c r="O496" s="47">
        <v>64.5</v>
      </c>
      <c r="P496" s="33">
        <v>657.5</v>
      </c>
      <c r="Q496" s="47">
        <v>28.14</v>
      </c>
      <c r="R496" s="33">
        <v>97.57</v>
      </c>
      <c r="S496" s="47">
        <v>56.8</v>
      </c>
      <c r="T496" s="33">
        <v>13.4</v>
      </c>
      <c r="U496" s="33">
        <v>82.38</v>
      </c>
      <c r="V496" s="33">
        <v>58.19</v>
      </c>
      <c r="W496" s="33">
        <v>13.67</v>
      </c>
      <c r="X496" s="56">
        <v>33.19</v>
      </c>
      <c r="Y496" s="38">
        <v>33.19</v>
      </c>
      <c r="Z496" s="36">
        <v>10.33</v>
      </c>
      <c r="AA496" s="41">
        <v>41.06</v>
      </c>
      <c r="AB496" s="45">
        <v>89.34</v>
      </c>
      <c r="AC496" s="39">
        <v>653</v>
      </c>
      <c r="AD496" s="36">
        <v>194.1</v>
      </c>
      <c r="AE496" s="36">
        <v>17.55</v>
      </c>
      <c r="AF496" s="41">
        <v>37.19</v>
      </c>
      <c r="AG496" s="39">
        <v>193.8</v>
      </c>
      <c r="AI496" s="60" t="s">
        <v>620</v>
      </c>
      <c r="AJ496" s="58">
        <f t="shared" si="21"/>
        <v>332.72</v>
      </c>
      <c r="AK496" s="57">
        <f t="shared" si="22"/>
        <v>342.6875</v>
      </c>
      <c r="AL496" s="47">
        <f t="shared" si="23"/>
        <v>140.0922222222222</v>
      </c>
      <c r="AM496" s="65"/>
      <c r="AN496" s="65"/>
      <c r="AO496" s="65"/>
    </row>
    <row r="497" spans="1:41" x14ac:dyDescent="0.25">
      <c r="A497">
        <v>533</v>
      </c>
      <c r="B497" s="54" t="s">
        <v>621</v>
      </c>
      <c r="C497" s="54">
        <v>2022</v>
      </c>
      <c r="D497" s="27">
        <v>6901.74</v>
      </c>
      <c r="E497" s="43">
        <v>683.6</v>
      </c>
      <c r="F497" s="35">
        <v>372.1</v>
      </c>
      <c r="G497" s="41">
        <v>1314</v>
      </c>
      <c r="H497" s="36">
        <v>114.22</v>
      </c>
      <c r="I497" s="39">
        <v>151.68</v>
      </c>
      <c r="J497" s="45">
        <v>168.4</v>
      </c>
      <c r="K497" s="36">
        <v>109.24</v>
      </c>
      <c r="L497" s="36">
        <v>51.07</v>
      </c>
      <c r="M497" s="46">
        <v>125.93</v>
      </c>
      <c r="N497" s="36">
        <v>91.44</v>
      </c>
      <c r="O497" s="47">
        <v>63.95</v>
      </c>
      <c r="P497" s="33">
        <v>653</v>
      </c>
      <c r="Q497" s="47">
        <v>27.83</v>
      </c>
      <c r="R497" s="33">
        <v>97.18</v>
      </c>
      <c r="S497" s="47">
        <v>56.2</v>
      </c>
      <c r="T497" s="33">
        <v>13.33</v>
      </c>
      <c r="U497" s="33">
        <v>82.84</v>
      </c>
      <c r="V497" s="33">
        <v>58.95</v>
      </c>
      <c r="W497" s="33">
        <v>13.37</v>
      </c>
      <c r="X497" s="56">
        <v>33.08</v>
      </c>
      <c r="Y497" s="38">
        <v>33.08</v>
      </c>
      <c r="Z497" s="36">
        <v>10.15</v>
      </c>
      <c r="AA497" s="41">
        <v>42.22</v>
      </c>
      <c r="AB497" s="45">
        <v>89.46</v>
      </c>
      <c r="AC497" s="39">
        <v>656.5</v>
      </c>
      <c r="AD497" s="36">
        <v>192.65</v>
      </c>
      <c r="AE497" s="36">
        <v>17.399999999999999</v>
      </c>
      <c r="AF497" s="41">
        <v>37.03</v>
      </c>
      <c r="AG497" s="39">
        <v>193.4</v>
      </c>
      <c r="AI497" s="60" t="s">
        <v>621</v>
      </c>
      <c r="AJ497" s="58">
        <f t="shared" si="21"/>
        <v>333.86</v>
      </c>
      <c r="AK497" s="57">
        <f t="shared" si="22"/>
        <v>348.3125</v>
      </c>
      <c r="AL497" s="47">
        <f t="shared" si="23"/>
        <v>138.71666666666667</v>
      </c>
      <c r="AM497" s="65"/>
      <c r="AN497" s="65"/>
      <c r="AO497" s="65"/>
    </row>
    <row r="498" spans="1:41" x14ac:dyDescent="0.25">
      <c r="A498">
        <v>532</v>
      </c>
      <c r="B498" s="54" t="s">
        <v>622</v>
      </c>
      <c r="C498" s="54">
        <v>2022</v>
      </c>
      <c r="D498" s="27">
        <v>6776.8</v>
      </c>
      <c r="E498" s="43">
        <v>667</v>
      </c>
      <c r="F498" s="35">
        <v>369.85</v>
      </c>
      <c r="G498" s="41">
        <v>1303</v>
      </c>
      <c r="H498" s="36">
        <v>108.34</v>
      </c>
      <c r="I498" s="39">
        <v>150.18</v>
      </c>
      <c r="J498" s="45">
        <v>166.48</v>
      </c>
      <c r="K498" s="36">
        <v>105.88</v>
      </c>
      <c r="L498" s="36">
        <v>49.11</v>
      </c>
      <c r="M498" s="46">
        <v>125.7</v>
      </c>
      <c r="N498" s="36">
        <v>89.76</v>
      </c>
      <c r="O498" s="47">
        <v>62.06</v>
      </c>
      <c r="P498" s="33">
        <v>642.5</v>
      </c>
      <c r="Q498" s="47">
        <v>27.15</v>
      </c>
      <c r="R498" s="33">
        <v>95.56</v>
      </c>
      <c r="S498" s="47">
        <v>56</v>
      </c>
      <c r="T498" s="33">
        <v>13.07</v>
      </c>
      <c r="U498" s="33">
        <v>81.260000000000005</v>
      </c>
      <c r="V498" s="33">
        <v>57.99</v>
      </c>
      <c r="W498" s="33">
        <v>13.13</v>
      </c>
      <c r="X498" s="56">
        <v>32.04</v>
      </c>
      <c r="Y498" s="38">
        <v>32.04</v>
      </c>
      <c r="Z498" s="36">
        <v>10.14</v>
      </c>
      <c r="AA498" s="41">
        <v>42.24</v>
      </c>
      <c r="AB498" s="45">
        <v>88.66</v>
      </c>
      <c r="AC498" s="39">
        <v>644.79999999999995</v>
      </c>
      <c r="AD498" s="36">
        <v>190.65</v>
      </c>
      <c r="AE498" s="36">
        <v>16.59</v>
      </c>
      <c r="AF498" s="41">
        <v>36.79</v>
      </c>
      <c r="AG498" s="39">
        <v>188.8</v>
      </c>
      <c r="AI498" s="60" t="s">
        <v>622</v>
      </c>
      <c r="AJ498" s="58">
        <f t="shared" si="21"/>
        <v>327.92666666666668</v>
      </c>
      <c r="AK498" s="57">
        <f t="shared" si="22"/>
        <v>345.50749999999999</v>
      </c>
      <c r="AL498" s="47">
        <f t="shared" si="23"/>
        <v>136.12111111111111</v>
      </c>
      <c r="AM498" s="65"/>
      <c r="AN498" s="65"/>
      <c r="AO498" s="65"/>
    </row>
    <row r="499" spans="1:41" x14ac:dyDescent="0.25">
      <c r="A499">
        <v>531</v>
      </c>
      <c r="B499" s="54" t="s">
        <v>623</v>
      </c>
      <c r="C499" s="54">
        <v>2022</v>
      </c>
      <c r="D499" s="27">
        <v>6754.24</v>
      </c>
      <c r="E499" s="43">
        <v>662.8</v>
      </c>
      <c r="F499" s="35">
        <v>366.35</v>
      </c>
      <c r="G499" s="41">
        <v>1308.5</v>
      </c>
      <c r="H499" s="36">
        <v>107.34</v>
      </c>
      <c r="I499" s="39">
        <v>149.94</v>
      </c>
      <c r="J499" s="45">
        <v>167.22</v>
      </c>
      <c r="K499" s="36">
        <v>104.02</v>
      </c>
      <c r="L499" s="36">
        <v>47.92</v>
      </c>
      <c r="M499" s="46">
        <v>124.56</v>
      </c>
      <c r="N499" s="36">
        <v>88.04</v>
      </c>
      <c r="O499" s="47">
        <v>60.1</v>
      </c>
      <c r="P499" s="33">
        <v>647.5</v>
      </c>
      <c r="Q499" s="47">
        <v>26.77</v>
      </c>
      <c r="R499" s="33">
        <v>95.28</v>
      </c>
      <c r="S499" s="47">
        <v>56.06</v>
      </c>
      <c r="T499" s="33">
        <v>12.86</v>
      </c>
      <c r="U499" s="33">
        <v>80.42</v>
      </c>
      <c r="V499" s="33">
        <v>57.96</v>
      </c>
      <c r="W499" s="33">
        <v>13.17</v>
      </c>
      <c r="X499" s="56">
        <v>31.12</v>
      </c>
      <c r="Y499" s="38">
        <v>31.12</v>
      </c>
      <c r="Z499" s="36">
        <v>9.99</v>
      </c>
      <c r="AA499" s="41">
        <v>42.68</v>
      </c>
      <c r="AB499" s="45">
        <v>89.18</v>
      </c>
      <c r="AC499" s="39">
        <v>648.9</v>
      </c>
      <c r="AD499" s="36">
        <v>193</v>
      </c>
      <c r="AE499" s="36">
        <v>16.760000000000002</v>
      </c>
      <c r="AF499" s="41">
        <v>36.29</v>
      </c>
      <c r="AG499" s="39">
        <v>190.7</v>
      </c>
      <c r="AI499" s="60" t="s">
        <v>623</v>
      </c>
      <c r="AJ499" s="58">
        <f t="shared" si="21"/>
        <v>329.84666666666664</v>
      </c>
      <c r="AK499" s="57">
        <f t="shared" si="22"/>
        <v>346.86750000000001</v>
      </c>
      <c r="AL499" s="47">
        <f t="shared" si="23"/>
        <v>135.3122222222222</v>
      </c>
      <c r="AM499" s="65"/>
      <c r="AN499" s="65"/>
      <c r="AO499" s="65"/>
    </row>
    <row r="500" spans="1:41" x14ac:dyDescent="0.25">
      <c r="A500">
        <v>530</v>
      </c>
      <c r="B500" s="54" t="s">
        <v>624</v>
      </c>
      <c r="C500" s="54">
        <v>2022</v>
      </c>
      <c r="D500" s="27">
        <v>7013.49</v>
      </c>
      <c r="E500" s="43">
        <v>697.2</v>
      </c>
      <c r="F500" s="35">
        <v>375.5</v>
      </c>
      <c r="G500" s="41">
        <v>1364</v>
      </c>
      <c r="H500" s="36">
        <v>113.4</v>
      </c>
      <c r="I500" s="39">
        <v>157.97999999999999</v>
      </c>
      <c r="J500" s="45">
        <v>173.6</v>
      </c>
      <c r="K500" s="36">
        <v>111.14</v>
      </c>
      <c r="L500" s="36">
        <v>49.62</v>
      </c>
      <c r="M500" s="46">
        <v>128.26</v>
      </c>
      <c r="N500" s="36">
        <v>90.45</v>
      </c>
      <c r="O500" s="47">
        <v>62.44</v>
      </c>
      <c r="P500" s="33">
        <v>686</v>
      </c>
      <c r="Q500" s="47">
        <v>27.52</v>
      </c>
      <c r="R500" s="33">
        <v>98.3</v>
      </c>
      <c r="S500" s="47">
        <v>57.84</v>
      </c>
      <c r="T500" s="33">
        <v>13.28</v>
      </c>
      <c r="U500" s="33">
        <v>82.1</v>
      </c>
      <c r="V500" s="33">
        <v>63.32</v>
      </c>
      <c r="W500" s="33">
        <v>13.55</v>
      </c>
      <c r="X500" s="56">
        <v>32.96</v>
      </c>
      <c r="Y500" s="38">
        <v>32.96</v>
      </c>
      <c r="Z500" s="36">
        <v>9.9</v>
      </c>
      <c r="AA500" s="41">
        <v>45.07</v>
      </c>
      <c r="AB500" s="45">
        <v>93.02</v>
      </c>
      <c r="AC500" s="39">
        <v>668.8</v>
      </c>
      <c r="AD500" s="36">
        <v>197.25</v>
      </c>
      <c r="AE500" s="36">
        <v>18.11</v>
      </c>
      <c r="AF500" s="41">
        <v>37.479999999999997</v>
      </c>
      <c r="AG500" s="39">
        <v>203.2</v>
      </c>
      <c r="AI500" s="60" t="s">
        <v>624</v>
      </c>
      <c r="AJ500" s="58">
        <f t="shared" si="21"/>
        <v>343.32666666666665</v>
      </c>
      <c r="AK500" s="57">
        <f t="shared" si="22"/>
        <v>361.63749999999999</v>
      </c>
      <c r="AL500" s="47">
        <f t="shared" si="23"/>
        <v>141.42666666666668</v>
      </c>
      <c r="AM500" s="65"/>
      <c r="AN500" s="65"/>
      <c r="AO500" s="65"/>
    </row>
    <row r="501" spans="1:41" x14ac:dyDescent="0.25">
      <c r="A501">
        <v>529</v>
      </c>
      <c r="B501" s="54" t="s">
        <v>625</v>
      </c>
      <c r="C501" s="54">
        <v>2022</v>
      </c>
      <c r="D501" s="27">
        <v>7123.62</v>
      </c>
      <c r="E501" s="43">
        <v>703.9</v>
      </c>
      <c r="F501" s="35">
        <v>380.8</v>
      </c>
      <c r="G501" s="41">
        <v>1370.5</v>
      </c>
      <c r="H501" s="36">
        <v>115.72</v>
      </c>
      <c r="I501" s="39">
        <v>161.5</v>
      </c>
      <c r="J501" s="45">
        <v>176.64</v>
      </c>
      <c r="K501" s="36">
        <v>112.7</v>
      </c>
      <c r="L501" s="36">
        <v>50.68</v>
      </c>
      <c r="M501" s="46">
        <v>130.19999999999999</v>
      </c>
      <c r="N501" s="36">
        <v>92.42</v>
      </c>
      <c r="O501" s="47">
        <v>64.11</v>
      </c>
      <c r="P501" s="33">
        <v>696</v>
      </c>
      <c r="Q501" s="47">
        <v>27.83</v>
      </c>
      <c r="R501" s="33">
        <v>98.87</v>
      </c>
      <c r="S501" s="47">
        <v>57.52</v>
      </c>
      <c r="T501" s="33">
        <v>13.49</v>
      </c>
      <c r="U501" s="33">
        <v>83.44</v>
      </c>
      <c r="V501" s="33">
        <v>65.510000000000005</v>
      </c>
      <c r="W501" s="33">
        <v>13.73</v>
      </c>
      <c r="X501" s="56">
        <v>33.729999999999997</v>
      </c>
      <c r="Y501" s="38">
        <v>33.729999999999997</v>
      </c>
      <c r="Z501" s="36">
        <v>9.92</v>
      </c>
      <c r="AA501" s="41">
        <v>46.21</v>
      </c>
      <c r="AB501" s="45">
        <v>94.86</v>
      </c>
      <c r="AC501" s="39">
        <v>681.9</v>
      </c>
      <c r="AD501" s="36">
        <v>198.55</v>
      </c>
      <c r="AE501" s="36">
        <v>18.78</v>
      </c>
      <c r="AF501" s="41">
        <v>38.06</v>
      </c>
      <c r="AG501" s="39">
        <v>207</v>
      </c>
      <c r="AI501" s="60" t="s">
        <v>625</v>
      </c>
      <c r="AJ501" s="58">
        <f t="shared" si="21"/>
        <v>350.13333333333338</v>
      </c>
      <c r="AK501" s="57">
        <f t="shared" si="22"/>
        <v>363.6925</v>
      </c>
      <c r="AL501" s="47">
        <f t="shared" si="23"/>
        <v>143.19888888888889</v>
      </c>
      <c r="AM501" s="65"/>
      <c r="AN501" s="65"/>
      <c r="AO501" s="65"/>
    </row>
    <row r="502" spans="1:41" x14ac:dyDescent="0.25">
      <c r="A502">
        <v>528</v>
      </c>
      <c r="B502" s="54" t="s">
        <v>626</v>
      </c>
      <c r="C502" s="54">
        <v>2022</v>
      </c>
      <c r="D502" s="27">
        <v>7104.11</v>
      </c>
      <c r="E502" s="43">
        <v>697.7</v>
      </c>
      <c r="F502" s="35">
        <v>377.25</v>
      </c>
      <c r="G502" s="41">
        <v>1368.5</v>
      </c>
      <c r="H502" s="36">
        <v>115.12</v>
      </c>
      <c r="I502" s="39">
        <v>159.52000000000001</v>
      </c>
      <c r="J502" s="45">
        <v>174.56</v>
      </c>
      <c r="K502" s="36">
        <v>112.18</v>
      </c>
      <c r="L502" s="36">
        <v>51.26</v>
      </c>
      <c r="M502" s="46">
        <v>128.76</v>
      </c>
      <c r="N502" s="36">
        <v>91.23</v>
      </c>
      <c r="O502" s="47">
        <v>65.400000000000006</v>
      </c>
      <c r="P502" s="33">
        <v>688</v>
      </c>
      <c r="Q502" s="47">
        <v>28.01</v>
      </c>
      <c r="R502" s="33">
        <v>98.19</v>
      </c>
      <c r="S502" s="47">
        <v>57.16</v>
      </c>
      <c r="T502" s="33">
        <v>13.54</v>
      </c>
      <c r="U502" s="33">
        <v>83.4</v>
      </c>
      <c r="V502" s="33">
        <v>65.37</v>
      </c>
      <c r="W502" s="33">
        <v>13.5</v>
      </c>
      <c r="X502" s="56">
        <v>33.67</v>
      </c>
      <c r="Y502" s="38">
        <v>33.67</v>
      </c>
      <c r="Z502" s="36">
        <v>9.9499999999999993</v>
      </c>
      <c r="AA502" s="41">
        <v>45.8</v>
      </c>
      <c r="AB502" s="45">
        <v>95.4</v>
      </c>
      <c r="AC502" s="39">
        <v>680.8</v>
      </c>
      <c r="AD502" s="36">
        <v>198.65</v>
      </c>
      <c r="AE502" s="36">
        <v>18.989999999999998</v>
      </c>
      <c r="AF502" s="41">
        <v>38.35</v>
      </c>
      <c r="AG502" s="39">
        <v>205.4</v>
      </c>
      <c r="AI502" s="60" t="s">
        <v>626</v>
      </c>
      <c r="AJ502" s="58">
        <f t="shared" si="21"/>
        <v>348.57333333333332</v>
      </c>
      <c r="AK502" s="57">
        <f t="shared" si="22"/>
        <v>363.16249999999997</v>
      </c>
      <c r="AL502" s="47">
        <f t="shared" si="23"/>
        <v>142.29555555555555</v>
      </c>
      <c r="AM502" s="65"/>
      <c r="AN502" s="65"/>
      <c r="AO502" s="65"/>
    </row>
    <row r="503" spans="1:41" x14ac:dyDescent="0.25">
      <c r="A503">
        <v>527</v>
      </c>
      <c r="B503" s="54" t="s">
        <v>627</v>
      </c>
      <c r="C503" s="54">
        <v>2022</v>
      </c>
      <c r="D503" s="27">
        <v>7098.19</v>
      </c>
      <c r="E503" s="43">
        <v>673</v>
      </c>
      <c r="F503" s="35">
        <v>376</v>
      </c>
      <c r="G503" s="41">
        <v>1336.5</v>
      </c>
      <c r="H503" s="36">
        <v>115.88</v>
      </c>
      <c r="I503" s="39">
        <v>159.88</v>
      </c>
      <c r="J503" s="45">
        <v>172.12</v>
      </c>
      <c r="K503" s="36">
        <v>112.06</v>
      </c>
      <c r="L503" s="36">
        <v>50.42</v>
      </c>
      <c r="M503" s="46">
        <v>126.93</v>
      </c>
      <c r="N503" s="36">
        <v>91.56</v>
      </c>
      <c r="O503" s="47">
        <v>66.010000000000005</v>
      </c>
      <c r="P503" s="33">
        <v>668.5</v>
      </c>
      <c r="Q503" s="47">
        <v>28.6</v>
      </c>
      <c r="R503" s="33">
        <v>98.14</v>
      </c>
      <c r="S503" s="47">
        <v>57.68</v>
      </c>
      <c r="T503" s="33">
        <v>13.67</v>
      </c>
      <c r="U503" s="33">
        <v>83.28</v>
      </c>
      <c r="V503" s="33">
        <v>65.48</v>
      </c>
      <c r="W503" s="33">
        <v>13.75</v>
      </c>
      <c r="X503" s="56">
        <v>34.33</v>
      </c>
      <c r="Y503" s="38">
        <v>34.33</v>
      </c>
      <c r="Z503" s="36">
        <v>9.98</v>
      </c>
      <c r="AA503" s="41">
        <v>45.36</v>
      </c>
      <c r="AB503" s="45">
        <v>95.28</v>
      </c>
      <c r="AC503" s="39">
        <v>667.7</v>
      </c>
      <c r="AD503" s="36">
        <v>197.55</v>
      </c>
      <c r="AE503" s="36">
        <v>19.100000000000001</v>
      </c>
      <c r="AF503" s="41">
        <v>38.25</v>
      </c>
      <c r="AG503" s="39">
        <v>201.4</v>
      </c>
      <c r="AI503" s="60" t="s">
        <v>627</v>
      </c>
      <c r="AJ503" s="58">
        <f t="shared" si="21"/>
        <v>342.99333333333334</v>
      </c>
      <c r="AK503" s="57">
        <f t="shared" si="22"/>
        <v>355.02749999999997</v>
      </c>
      <c r="AL503" s="47">
        <f t="shared" si="23"/>
        <v>139.32777777777778</v>
      </c>
      <c r="AM503" s="65"/>
      <c r="AN503" s="65"/>
      <c r="AO503" s="65"/>
    </row>
    <row r="504" spans="1:41" x14ac:dyDescent="0.25">
      <c r="A504">
        <v>526</v>
      </c>
      <c r="B504" s="54" t="s">
        <v>628</v>
      </c>
      <c r="C504" s="54">
        <v>2022</v>
      </c>
      <c r="D504" s="27">
        <v>7148.98</v>
      </c>
      <c r="E504" s="43">
        <v>686.4</v>
      </c>
      <c r="F504" s="35">
        <v>385.25</v>
      </c>
      <c r="G504" s="41">
        <v>1345</v>
      </c>
      <c r="H504" s="36">
        <v>116.76</v>
      </c>
      <c r="I504" s="39">
        <v>163.34</v>
      </c>
      <c r="J504" s="45">
        <v>174</v>
      </c>
      <c r="K504" s="36">
        <v>112.56</v>
      </c>
      <c r="L504" s="36">
        <v>49.68</v>
      </c>
      <c r="M504" s="46">
        <v>128.35</v>
      </c>
      <c r="N504" s="36">
        <v>91.7</v>
      </c>
      <c r="O504" s="47">
        <v>66.05</v>
      </c>
      <c r="P504" s="33">
        <v>683</v>
      </c>
      <c r="Q504" s="47">
        <v>28.54</v>
      </c>
      <c r="R504" s="33">
        <v>97.93</v>
      </c>
      <c r="S504" s="47">
        <v>57.98</v>
      </c>
      <c r="T504" s="33">
        <v>13.73</v>
      </c>
      <c r="U504" s="33">
        <v>81.819999999999993</v>
      </c>
      <c r="V504" s="33">
        <v>65.709999999999994</v>
      </c>
      <c r="W504" s="33">
        <v>13.85</v>
      </c>
      <c r="X504" s="56">
        <v>34.35</v>
      </c>
      <c r="Y504" s="38">
        <v>34.35</v>
      </c>
      <c r="Z504" s="36">
        <v>9.94</v>
      </c>
      <c r="AA504" s="41">
        <v>46.08</v>
      </c>
      <c r="AB504" s="45">
        <v>97.18</v>
      </c>
      <c r="AC504" s="39">
        <v>681.3</v>
      </c>
      <c r="AD504" s="36">
        <v>201.4</v>
      </c>
      <c r="AE504" s="36">
        <v>19.14</v>
      </c>
      <c r="AF504" s="41">
        <v>38.54</v>
      </c>
      <c r="AG504" s="39">
        <v>204.4</v>
      </c>
      <c r="AI504" s="60" t="s">
        <v>628</v>
      </c>
      <c r="AJ504" s="58">
        <f t="shared" si="21"/>
        <v>349.68</v>
      </c>
      <c r="AK504" s="57">
        <f t="shared" si="22"/>
        <v>357.40499999999997</v>
      </c>
      <c r="AL504" s="47">
        <f t="shared" si="23"/>
        <v>141.42777777777778</v>
      </c>
      <c r="AM504" s="65"/>
      <c r="AN504" s="65"/>
      <c r="AO504" s="65"/>
    </row>
    <row r="505" spans="1:41" x14ac:dyDescent="0.25">
      <c r="A505">
        <v>525</v>
      </c>
      <c r="B505" s="54" t="s">
        <v>629</v>
      </c>
      <c r="C505" s="54">
        <v>2022</v>
      </c>
      <c r="D505" s="27">
        <v>7119.01</v>
      </c>
      <c r="E505" s="43">
        <v>675.4</v>
      </c>
      <c r="F505" s="35">
        <v>379.4</v>
      </c>
      <c r="G505" s="41">
        <v>1298.5</v>
      </c>
      <c r="H505" s="36">
        <v>117.34</v>
      </c>
      <c r="I505" s="39">
        <v>162.97999999999999</v>
      </c>
      <c r="J505" s="45">
        <v>170.62</v>
      </c>
      <c r="K505" s="36">
        <v>112.8</v>
      </c>
      <c r="L505" s="36">
        <v>49.54</v>
      </c>
      <c r="M505" s="46">
        <v>127.88</v>
      </c>
      <c r="N505" s="36">
        <v>90.13</v>
      </c>
      <c r="O505" s="47">
        <v>66.3</v>
      </c>
      <c r="P505" s="33">
        <v>664.5</v>
      </c>
      <c r="Q505" s="47">
        <v>28.29</v>
      </c>
      <c r="R505" s="33">
        <v>98.47</v>
      </c>
      <c r="S505" s="47">
        <v>57.87</v>
      </c>
      <c r="T505" s="33">
        <v>13.78</v>
      </c>
      <c r="U505" s="33">
        <v>80.599999999999994</v>
      </c>
      <c r="V505" s="33">
        <v>66.33</v>
      </c>
      <c r="W505" s="33">
        <v>13.89</v>
      </c>
      <c r="X505" s="56">
        <v>34.24</v>
      </c>
      <c r="Y505" s="38">
        <v>34.24</v>
      </c>
      <c r="Z505" s="36">
        <v>9.9700000000000006</v>
      </c>
      <c r="AA505" s="41">
        <v>45.48</v>
      </c>
      <c r="AB505" s="45">
        <v>97.58</v>
      </c>
      <c r="AC505" s="39">
        <v>665.5</v>
      </c>
      <c r="AD505" s="36">
        <v>198.1</v>
      </c>
      <c r="AE505" s="36">
        <v>18.98</v>
      </c>
      <c r="AF505" s="41">
        <v>38.700000000000003</v>
      </c>
      <c r="AG505" s="39">
        <v>198.7</v>
      </c>
      <c r="AI505" s="60" t="s">
        <v>629</v>
      </c>
      <c r="AJ505" s="58">
        <f t="shared" si="21"/>
        <v>342.39333333333337</v>
      </c>
      <c r="AK505" s="57">
        <f t="shared" si="22"/>
        <v>345.67</v>
      </c>
      <c r="AL505" s="47">
        <f t="shared" si="23"/>
        <v>139.79777777777775</v>
      </c>
      <c r="AM505" s="65"/>
      <c r="AN505" s="65"/>
      <c r="AO505" s="65"/>
    </row>
    <row r="506" spans="1:41" x14ac:dyDescent="0.25">
      <c r="A506">
        <v>524</v>
      </c>
      <c r="B506" s="54" t="s">
        <v>630</v>
      </c>
      <c r="C506" s="54">
        <v>2022</v>
      </c>
      <c r="D506" s="27">
        <v>7166.94</v>
      </c>
      <c r="E506" s="43">
        <v>690</v>
      </c>
      <c r="F506" s="35">
        <v>388.8</v>
      </c>
      <c r="G506" s="41">
        <v>1329</v>
      </c>
      <c r="H506" s="36">
        <v>117.3</v>
      </c>
      <c r="I506" s="39">
        <v>167.66</v>
      </c>
      <c r="J506" s="45">
        <v>173.32</v>
      </c>
      <c r="K506" s="36">
        <v>112.36</v>
      </c>
      <c r="L506" s="36">
        <v>48.81</v>
      </c>
      <c r="M506" s="46">
        <v>129.4</v>
      </c>
      <c r="N506" s="36">
        <v>88.44</v>
      </c>
      <c r="O506" s="47">
        <v>66.959999999999994</v>
      </c>
      <c r="P506" s="33">
        <v>677.5</v>
      </c>
      <c r="Q506" s="47">
        <v>28.22</v>
      </c>
      <c r="R506" s="33">
        <v>97.47</v>
      </c>
      <c r="S506" s="47">
        <v>57.5</v>
      </c>
      <c r="T506" s="33">
        <v>13.9</v>
      </c>
      <c r="U506" s="33">
        <v>78.680000000000007</v>
      </c>
      <c r="V506" s="33">
        <v>66.69</v>
      </c>
      <c r="W506" s="33">
        <v>13.89</v>
      </c>
      <c r="X506" s="56">
        <v>34.24</v>
      </c>
      <c r="Y506" s="38">
        <v>34.24</v>
      </c>
      <c r="Z506" s="36">
        <v>9.8800000000000008</v>
      </c>
      <c r="AA506" s="41">
        <v>46.11</v>
      </c>
      <c r="AB506" s="45">
        <v>99.7</v>
      </c>
      <c r="AC506" s="39">
        <v>685.9</v>
      </c>
      <c r="AD506" s="36">
        <v>197.65</v>
      </c>
      <c r="AE506" s="36">
        <v>19</v>
      </c>
      <c r="AF506" s="41">
        <v>38.76</v>
      </c>
      <c r="AG506" s="39">
        <v>201.7</v>
      </c>
      <c r="AI506" s="60" t="s">
        <v>630</v>
      </c>
      <c r="AJ506" s="58">
        <f t="shared" si="21"/>
        <v>351.75333333333333</v>
      </c>
      <c r="AK506" s="57">
        <f t="shared" si="22"/>
        <v>353.46749999999997</v>
      </c>
      <c r="AL506" s="47">
        <f t="shared" si="23"/>
        <v>142.14888888888888</v>
      </c>
      <c r="AM506" s="65"/>
      <c r="AN506" s="65"/>
      <c r="AO506" s="65"/>
    </row>
    <row r="507" spans="1:41" x14ac:dyDescent="0.25">
      <c r="A507">
        <v>523</v>
      </c>
      <c r="B507" s="55">
        <v>44896</v>
      </c>
      <c r="C507" s="54">
        <v>2022</v>
      </c>
      <c r="D507" s="27">
        <v>7183.38</v>
      </c>
      <c r="E507" s="43">
        <v>708.7</v>
      </c>
      <c r="F507" s="35">
        <v>400.05</v>
      </c>
      <c r="G507" s="41">
        <v>1372.5</v>
      </c>
      <c r="H507" s="36">
        <v>118.68</v>
      </c>
      <c r="I507" s="39">
        <v>168.46</v>
      </c>
      <c r="J507" s="45">
        <v>174.76</v>
      </c>
      <c r="K507" s="36">
        <v>109.88</v>
      </c>
      <c r="L507" s="36">
        <v>49.06</v>
      </c>
      <c r="M507" s="46">
        <v>130.74</v>
      </c>
      <c r="N507" s="36">
        <v>89.47</v>
      </c>
      <c r="O507" s="47">
        <v>65.33</v>
      </c>
      <c r="P507" s="33">
        <v>697</v>
      </c>
      <c r="Q507" s="47">
        <v>27.92</v>
      </c>
      <c r="R507" s="33">
        <v>95.2</v>
      </c>
      <c r="S507" s="47">
        <v>56.81</v>
      </c>
      <c r="T507" s="33">
        <v>13.79</v>
      </c>
      <c r="U507" s="33">
        <v>78.319999999999993</v>
      </c>
      <c r="V507" s="33">
        <v>66.930000000000007</v>
      </c>
      <c r="W507" s="33">
        <v>13.76</v>
      </c>
      <c r="X507" s="56">
        <v>33.520000000000003</v>
      </c>
      <c r="Y507" s="38">
        <v>33.520000000000003</v>
      </c>
      <c r="Z507" s="36">
        <v>9.75</v>
      </c>
      <c r="AA507" s="41">
        <v>47.07</v>
      </c>
      <c r="AB507" s="45">
        <v>100.4</v>
      </c>
      <c r="AC507" s="39">
        <v>715.1</v>
      </c>
      <c r="AD507" s="36">
        <v>200.8</v>
      </c>
      <c r="AE507" s="36">
        <v>18.37</v>
      </c>
      <c r="AF507" s="41">
        <v>38.36</v>
      </c>
      <c r="AG507" s="39">
        <v>203.3</v>
      </c>
      <c r="AI507" s="61">
        <v>44896</v>
      </c>
      <c r="AJ507" s="58">
        <f t="shared" si="21"/>
        <v>362.28666666666669</v>
      </c>
      <c r="AK507" s="57">
        <f t="shared" si="22"/>
        <v>364.48249999999996</v>
      </c>
      <c r="AL507" s="47">
        <f t="shared" si="23"/>
        <v>144.24222222222224</v>
      </c>
      <c r="AM507" s="65"/>
      <c r="AN507" s="65"/>
      <c r="AO507" s="65"/>
    </row>
    <row r="508" spans="1:41" x14ac:dyDescent="0.25">
      <c r="A508">
        <v>522</v>
      </c>
      <c r="B508" s="55">
        <v>44866</v>
      </c>
      <c r="C508" s="54">
        <v>2022</v>
      </c>
      <c r="D508" s="27">
        <v>7160.44</v>
      </c>
      <c r="E508" s="43">
        <v>710</v>
      </c>
      <c r="F508" s="35">
        <v>396.35</v>
      </c>
      <c r="G508" s="41">
        <v>1376</v>
      </c>
      <c r="H508" s="36">
        <v>118.42</v>
      </c>
      <c r="I508" s="39">
        <v>164</v>
      </c>
      <c r="J508" s="45">
        <v>175.32</v>
      </c>
      <c r="K508" s="36">
        <v>110.88</v>
      </c>
      <c r="L508" s="36">
        <v>47.6</v>
      </c>
      <c r="M508" s="46">
        <v>129.54</v>
      </c>
      <c r="N508" s="36">
        <v>89.51</v>
      </c>
      <c r="O508" s="47">
        <v>64.36</v>
      </c>
      <c r="P508" s="33">
        <v>693.5</v>
      </c>
      <c r="Q508" s="47">
        <v>27.85</v>
      </c>
      <c r="R508" s="33">
        <v>95</v>
      </c>
      <c r="S508" s="47">
        <v>56.99</v>
      </c>
      <c r="T508" s="33">
        <v>13.5</v>
      </c>
      <c r="U508" s="33">
        <v>78.599999999999994</v>
      </c>
      <c r="V508" s="33">
        <v>65.790000000000006</v>
      </c>
      <c r="W508" s="33">
        <v>13.54</v>
      </c>
      <c r="X508" s="56">
        <v>33.08</v>
      </c>
      <c r="Y508" s="38">
        <v>33.08</v>
      </c>
      <c r="Z508" s="36">
        <v>9.69</v>
      </c>
      <c r="AA508" s="41">
        <v>47.13</v>
      </c>
      <c r="AB508" s="45">
        <v>98.82</v>
      </c>
      <c r="AC508" s="39">
        <v>710.3</v>
      </c>
      <c r="AD508" s="36">
        <v>201.9</v>
      </c>
      <c r="AE508" s="36">
        <v>18.03</v>
      </c>
      <c r="AF508" s="41">
        <v>38.25</v>
      </c>
      <c r="AG508" s="39">
        <v>200.7</v>
      </c>
      <c r="AI508" s="61">
        <v>44866</v>
      </c>
      <c r="AJ508" s="58">
        <f t="shared" si="21"/>
        <v>358.33333333333331</v>
      </c>
      <c r="AK508" s="57">
        <f t="shared" si="22"/>
        <v>365.34500000000003</v>
      </c>
      <c r="AL508" s="47">
        <f t="shared" si="23"/>
        <v>143.99555555555557</v>
      </c>
      <c r="AM508" s="65"/>
      <c r="AN508" s="65"/>
      <c r="AO508" s="65"/>
    </row>
    <row r="509" spans="1:41" x14ac:dyDescent="0.25">
      <c r="A509">
        <v>521</v>
      </c>
      <c r="B509" s="55">
        <v>44835</v>
      </c>
      <c r="C509" s="54">
        <v>2022</v>
      </c>
      <c r="D509" s="27">
        <v>7105.55</v>
      </c>
      <c r="E509" s="43">
        <v>702.7</v>
      </c>
      <c r="F509" s="35">
        <v>394.65</v>
      </c>
      <c r="G509" s="41">
        <v>1374</v>
      </c>
      <c r="H509" s="36">
        <v>117.92</v>
      </c>
      <c r="I509" s="39">
        <v>160.69999999999999</v>
      </c>
      <c r="J509" s="45">
        <v>174.36</v>
      </c>
      <c r="K509" s="36">
        <v>112.64</v>
      </c>
      <c r="L509" s="36">
        <v>46.74</v>
      </c>
      <c r="M509" s="46">
        <v>128.99</v>
      </c>
      <c r="N509" s="36">
        <v>88.37</v>
      </c>
      <c r="O509" s="47">
        <v>64</v>
      </c>
      <c r="P509" s="33">
        <v>689.5</v>
      </c>
      <c r="Q509" s="47">
        <v>27.41</v>
      </c>
      <c r="R509" s="33">
        <v>94.36</v>
      </c>
      <c r="S509" s="47">
        <v>56.9</v>
      </c>
      <c r="T509" s="33">
        <v>13.53</v>
      </c>
      <c r="U509" s="33">
        <v>78.78</v>
      </c>
      <c r="V509" s="33">
        <v>63.6</v>
      </c>
      <c r="W509" s="33">
        <v>13.33</v>
      </c>
      <c r="X509" s="56">
        <v>33.020000000000003</v>
      </c>
      <c r="Y509" s="38">
        <v>33.020000000000003</v>
      </c>
      <c r="Z509" s="36">
        <v>9.6300000000000008</v>
      </c>
      <c r="AA509" s="41">
        <v>46.58</v>
      </c>
      <c r="AB509" s="45">
        <v>98.32</v>
      </c>
      <c r="AC509" s="39">
        <v>694.1</v>
      </c>
      <c r="AD509" s="36">
        <v>204.4</v>
      </c>
      <c r="AE509" s="36">
        <v>17.88</v>
      </c>
      <c r="AF509" s="41">
        <v>38.130000000000003</v>
      </c>
      <c r="AG509" s="39">
        <v>194.45</v>
      </c>
      <c r="AI509" s="61">
        <v>44835</v>
      </c>
      <c r="AJ509" s="58">
        <f t="shared" si="21"/>
        <v>349.75</v>
      </c>
      <c r="AK509" s="57">
        <f t="shared" si="22"/>
        <v>364.67750000000001</v>
      </c>
      <c r="AL509" s="47">
        <f t="shared" si="23"/>
        <v>142.85555555555555</v>
      </c>
      <c r="AM509" s="65"/>
      <c r="AN509" s="65"/>
      <c r="AO509" s="65"/>
    </row>
    <row r="510" spans="1:41" x14ac:dyDescent="0.25">
      <c r="A510">
        <v>520</v>
      </c>
      <c r="B510" s="55">
        <v>44743</v>
      </c>
      <c r="C510" s="54">
        <v>2022</v>
      </c>
      <c r="D510" s="27">
        <v>7178.18</v>
      </c>
      <c r="E510" s="43">
        <v>715.8</v>
      </c>
      <c r="F510" s="35">
        <v>409.55</v>
      </c>
      <c r="G510" s="41">
        <v>1447</v>
      </c>
      <c r="H510" s="36">
        <v>117.7</v>
      </c>
      <c r="I510" s="39">
        <v>169.4</v>
      </c>
      <c r="J510" s="45">
        <v>177.16</v>
      </c>
      <c r="K510" s="36">
        <v>112.16</v>
      </c>
      <c r="L510" s="36">
        <v>46.46</v>
      </c>
      <c r="M510" s="46">
        <v>129.29</v>
      </c>
      <c r="N510" s="36">
        <v>88.12</v>
      </c>
      <c r="O510" s="47">
        <v>64.5</v>
      </c>
      <c r="P510" s="33">
        <v>699.5</v>
      </c>
      <c r="Q510" s="47">
        <v>27.47</v>
      </c>
      <c r="R510" s="33">
        <v>94.05</v>
      </c>
      <c r="S510" s="47">
        <v>56.27</v>
      </c>
      <c r="T510" s="33">
        <v>13.46</v>
      </c>
      <c r="U510" s="33">
        <v>77.52</v>
      </c>
      <c r="V510" s="33">
        <v>65</v>
      </c>
      <c r="W510" s="33">
        <v>13.25</v>
      </c>
      <c r="X510" s="56">
        <v>33.200000000000003</v>
      </c>
      <c r="Y510" s="38">
        <v>33.200000000000003</v>
      </c>
      <c r="Z510" s="36">
        <v>9.43</v>
      </c>
      <c r="AA510" s="41">
        <v>47.82</v>
      </c>
      <c r="AB510" s="45">
        <v>102.55</v>
      </c>
      <c r="AC510" s="39">
        <v>717.4</v>
      </c>
      <c r="AD510" s="36">
        <v>203.5</v>
      </c>
      <c r="AE510" s="36">
        <v>17.989999999999998</v>
      </c>
      <c r="AF510" s="41">
        <v>38.36</v>
      </c>
      <c r="AG510" s="39">
        <v>200.1</v>
      </c>
      <c r="AI510" s="61">
        <v>44743</v>
      </c>
      <c r="AJ510" s="58">
        <f t="shared" si="21"/>
        <v>362.29999999999995</v>
      </c>
      <c r="AK510" s="57">
        <f t="shared" si="22"/>
        <v>383.29499999999996</v>
      </c>
      <c r="AL510" s="47">
        <f t="shared" si="23"/>
        <v>145.13777777777776</v>
      </c>
      <c r="AM510" s="65"/>
      <c r="AN510" s="65"/>
      <c r="AO510" s="65"/>
    </row>
    <row r="511" spans="1:41" x14ac:dyDescent="0.25">
      <c r="A511">
        <v>519</v>
      </c>
      <c r="B511" s="55">
        <v>44713</v>
      </c>
      <c r="C511" s="54">
        <v>2022</v>
      </c>
      <c r="D511" s="27">
        <v>7240.88</v>
      </c>
      <c r="E511" s="43">
        <v>727.1</v>
      </c>
      <c r="F511" s="35">
        <v>413</v>
      </c>
      <c r="G511" s="41">
        <v>1504.5</v>
      </c>
      <c r="H511" s="36">
        <v>118.64</v>
      </c>
      <c r="I511" s="39">
        <v>172.04</v>
      </c>
      <c r="J511" s="45">
        <v>182.74</v>
      </c>
      <c r="K511" s="36">
        <v>111.74</v>
      </c>
      <c r="L511" s="36">
        <v>45.94</v>
      </c>
      <c r="M511" s="46">
        <v>129.75</v>
      </c>
      <c r="N511" s="36">
        <v>87.66</v>
      </c>
      <c r="O511" s="47">
        <v>64.19</v>
      </c>
      <c r="P511" s="33">
        <v>721.5</v>
      </c>
      <c r="Q511" s="47">
        <v>27.32</v>
      </c>
      <c r="R511" s="33">
        <v>94.26</v>
      </c>
      <c r="S511" s="47">
        <v>56.52</v>
      </c>
      <c r="T511" s="33">
        <v>13.32</v>
      </c>
      <c r="U511" s="33">
        <v>77.260000000000005</v>
      </c>
      <c r="V511" s="33">
        <v>64.31</v>
      </c>
      <c r="W511" s="33">
        <v>13.2</v>
      </c>
      <c r="X511" s="56">
        <v>32.85</v>
      </c>
      <c r="Y511" s="38">
        <v>32.85</v>
      </c>
      <c r="Z511" s="36">
        <v>9.43</v>
      </c>
      <c r="AA511" s="41">
        <v>48.69</v>
      </c>
      <c r="AB511" s="45">
        <v>101.7</v>
      </c>
      <c r="AC511" s="39">
        <v>718.1</v>
      </c>
      <c r="AD511" s="36">
        <v>208.4</v>
      </c>
      <c r="AE511" s="36">
        <v>18.239999999999998</v>
      </c>
      <c r="AF511" s="41">
        <v>38.200000000000003</v>
      </c>
      <c r="AG511" s="39">
        <v>203.3</v>
      </c>
      <c r="AI511" s="61">
        <v>44713</v>
      </c>
      <c r="AJ511" s="58">
        <f t="shared" si="21"/>
        <v>364.48</v>
      </c>
      <c r="AK511" s="57">
        <f t="shared" si="22"/>
        <v>397.84750000000003</v>
      </c>
      <c r="AL511" s="47">
        <f t="shared" si="23"/>
        <v>146.9077777777778</v>
      </c>
      <c r="AM511" s="65"/>
      <c r="AN511" s="65"/>
      <c r="AO511" s="65"/>
    </row>
    <row r="512" spans="1:41" x14ac:dyDescent="0.25">
      <c r="A512">
        <v>518</v>
      </c>
      <c r="B512" s="55">
        <v>44682</v>
      </c>
      <c r="C512" s="54">
        <v>2022</v>
      </c>
      <c r="D512" s="27">
        <v>7313.53</v>
      </c>
      <c r="E512" s="43">
        <v>758</v>
      </c>
      <c r="F512" s="35">
        <v>428.2</v>
      </c>
      <c r="G512" s="41">
        <v>1578.5</v>
      </c>
      <c r="H512" s="36">
        <v>120.4</v>
      </c>
      <c r="I512" s="39">
        <v>177.82</v>
      </c>
      <c r="J512" s="45">
        <v>191.98</v>
      </c>
      <c r="K512" s="36">
        <v>111.7</v>
      </c>
      <c r="L512" s="36">
        <v>45.92</v>
      </c>
      <c r="M512" s="46">
        <v>132.26</v>
      </c>
      <c r="N512" s="36">
        <v>87.79</v>
      </c>
      <c r="O512" s="47">
        <v>63.33</v>
      </c>
      <c r="P512" s="33">
        <v>755.5</v>
      </c>
      <c r="Q512" s="47">
        <v>27.05</v>
      </c>
      <c r="R512" s="33">
        <v>94.46</v>
      </c>
      <c r="S512" s="47">
        <v>56.51</v>
      </c>
      <c r="T512" s="33">
        <v>13.17</v>
      </c>
      <c r="U512" s="33">
        <v>77.06</v>
      </c>
      <c r="V512" s="33">
        <v>64.05</v>
      </c>
      <c r="W512" s="33">
        <v>13.28</v>
      </c>
      <c r="X512" s="56">
        <v>32.25</v>
      </c>
      <c r="Y512" s="38">
        <v>32.25</v>
      </c>
      <c r="Z512" s="36">
        <v>9.4499999999999993</v>
      </c>
      <c r="AA512" s="41">
        <v>50.53</v>
      </c>
      <c r="AB512" s="45">
        <v>103.8</v>
      </c>
      <c r="AC512" s="39">
        <v>740.8</v>
      </c>
      <c r="AD512" s="36">
        <v>216.4</v>
      </c>
      <c r="AE512" s="36">
        <v>18.399999999999999</v>
      </c>
      <c r="AF512" s="41">
        <v>38.229999999999997</v>
      </c>
      <c r="AG512" s="39">
        <v>212.6</v>
      </c>
      <c r="AI512" s="61">
        <v>44682</v>
      </c>
      <c r="AJ512" s="58">
        <f t="shared" si="21"/>
        <v>377.07333333333327</v>
      </c>
      <c r="AK512" s="57">
        <f t="shared" si="22"/>
        <v>416.815</v>
      </c>
      <c r="AL512" s="47">
        <f t="shared" si="23"/>
        <v>151.68666666666664</v>
      </c>
      <c r="AM512" s="65"/>
      <c r="AN512" s="65"/>
      <c r="AO512" s="65"/>
    </row>
    <row r="513" spans="1:41" x14ac:dyDescent="0.25">
      <c r="A513">
        <v>517</v>
      </c>
      <c r="B513" s="55">
        <v>44652</v>
      </c>
      <c r="C513" s="54">
        <v>2022</v>
      </c>
      <c r="D513" s="27">
        <v>7250.24</v>
      </c>
      <c r="E513" s="43">
        <v>744</v>
      </c>
      <c r="F513" s="35">
        <v>431.4</v>
      </c>
      <c r="G513" s="41">
        <v>1559</v>
      </c>
      <c r="H513" s="36">
        <v>118.88</v>
      </c>
      <c r="I513" s="39">
        <v>177.5</v>
      </c>
      <c r="J513" s="45">
        <v>190.5</v>
      </c>
      <c r="K513" s="36">
        <v>110.82</v>
      </c>
      <c r="L513" s="36">
        <v>45.37</v>
      </c>
      <c r="M513" s="46">
        <v>130.15</v>
      </c>
      <c r="N513" s="36">
        <v>87.59</v>
      </c>
      <c r="O513" s="47">
        <v>63.25</v>
      </c>
      <c r="P513" s="33">
        <v>742.5</v>
      </c>
      <c r="Q513" s="47">
        <v>27.01</v>
      </c>
      <c r="R513" s="33">
        <v>94.73</v>
      </c>
      <c r="S513" s="47">
        <v>56.62</v>
      </c>
      <c r="T513" s="33">
        <v>13.04</v>
      </c>
      <c r="U513" s="33">
        <v>77.400000000000006</v>
      </c>
      <c r="V513" s="33">
        <v>64</v>
      </c>
      <c r="W513" s="33">
        <v>13.34</v>
      </c>
      <c r="X513" s="56">
        <v>31.93</v>
      </c>
      <c r="Y513" s="38">
        <v>31.93</v>
      </c>
      <c r="Z513" s="36">
        <v>9.49</v>
      </c>
      <c r="AA513" s="41">
        <v>50.83</v>
      </c>
      <c r="AB513" s="45">
        <v>103.5</v>
      </c>
      <c r="AC513" s="39">
        <v>719.5</v>
      </c>
      <c r="AD513" s="36">
        <v>215.7</v>
      </c>
      <c r="AE513" s="36">
        <v>17.71</v>
      </c>
      <c r="AF513" s="41">
        <v>37.479999999999997</v>
      </c>
      <c r="AG513" s="39">
        <v>217.2</v>
      </c>
      <c r="AI513" s="61">
        <v>44652</v>
      </c>
      <c r="AJ513" s="58">
        <f t="shared" si="21"/>
        <v>371.40000000000003</v>
      </c>
      <c r="AK513" s="57">
        <f t="shared" si="22"/>
        <v>411.82749999999999</v>
      </c>
      <c r="AL513" s="47">
        <f t="shared" si="23"/>
        <v>149.66222222222223</v>
      </c>
      <c r="AM513" s="65"/>
      <c r="AN513" s="65"/>
      <c r="AO513" s="65"/>
    </row>
    <row r="514" spans="1:41" x14ac:dyDescent="0.25">
      <c r="A514">
        <v>516</v>
      </c>
      <c r="B514" s="55">
        <v>44621</v>
      </c>
      <c r="C514" s="54">
        <v>2022</v>
      </c>
      <c r="D514" s="27">
        <v>7195.82</v>
      </c>
      <c r="E514" s="43">
        <v>731</v>
      </c>
      <c r="F514" s="35">
        <v>426</v>
      </c>
      <c r="G514" s="41">
        <v>1542.5</v>
      </c>
      <c r="H514" s="36">
        <v>116.14</v>
      </c>
      <c r="I514" s="39">
        <v>175.14</v>
      </c>
      <c r="J514" s="45">
        <v>187.18</v>
      </c>
      <c r="K514" s="36">
        <v>110.08</v>
      </c>
      <c r="L514" s="36">
        <v>44.99</v>
      </c>
      <c r="M514" s="46">
        <v>127.69</v>
      </c>
      <c r="N514" s="36">
        <v>88.84</v>
      </c>
      <c r="O514" s="47">
        <v>61.2</v>
      </c>
      <c r="P514" s="33">
        <v>730</v>
      </c>
      <c r="Q514" s="47">
        <v>26.5</v>
      </c>
      <c r="R514" s="33">
        <v>92.68</v>
      </c>
      <c r="S514" s="47">
        <v>54.99</v>
      </c>
      <c r="T514" s="33">
        <v>12.74</v>
      </c>
      <c r="U514" s="33">
        <v>75.739999999999995</v>
      </c>
      <c r="V514" s="33">
        <v>62.29</v>
      </c>
      <c r="W514" s="33">
        <v>13.19</v>
      </c>
      <c r="X514" s="56">
        <v>30.46</v>
      </c>
      <c r="Y514" s="38">
        <v>30.46</v>
      </c>
      <c r="Z514" s="36">
        <v>9.42</v>
      </c>
      <c r="AA514" s="41">
        <v>50.82</v>
      </c>
      <c r="AB514" s="45">
        <v>103.3</v>
      </c>
      <c r="AC514" s="39">
        <v>708</v>
      </c>
      <c r="AD514" s="36">
        <v>210.3</v>
      </c>
      <c r="AE514" s="36">
        <v>17.309999999999999</v>
      </c>
      <c r="AF514" s="41">
        <v>36.659999999999997</v>
      </c>
      <c r="AG514" s="39">
        <v>213.5</v>
      </c>
      <c r="AI514" s="61">
        <v>44621</v>
      </c>
      <c r="AJ514" s="58">
        <f t="shared" si="21"/>
        <v>365.54666666666662</v>
      </c>
      <c r="AK514" s="57">
        <f t="shared" si="22"/>
        <v>407.495</v>
      </c>
      <c r="AL514" s="47">
        <f t="shared" si="23"/>
        <v>146.92444444444445</v>
      </c>
      <c r="AM514" s="65"/>
      <c r="AN514" s="65"/>
      <c r="AO514" s="65"/>
    </row>
    <row r="515" spans="1:41" x14ac:dyDescent="0.25">
      <c r="A515">
        <v>515</v>
      </c>
      <c r="B515" s="54" t="s">
        <v>631</v>
      </c>
      <c r="C515" s="54">
        <v>2021</v>
      </c>
      <c r="D515" s="27">
        <v>7139.6</v>
      </c>
      <c r="E515" s="43">
        <v>727</v>
      </c>
      <c r="F515" s="35">
        <v>416.95</v>
      </c>
      <c r="G515" s="41">
        <v>1536</v>
      </c>
      <c r="H515" s="36">
        <v>112.36</v>
      </c>
      <c r="I515" s="39">
        <v>172.46</v>
      </c>
      <c r="J515" s="45">
        <v>187.24</v>
      </c>
      <c r="K515" s="36">
        <v>107.66</v>
      </c>
      <c r="L515" s="36">
        <v>44.63</v>
      </c>
      <c r="M515" s="46">
        <v>126.71</v>
      </c>
      <c r="N515" s="36">
        <v>88.1</v>
      </c>
      <c r="O515" s="47">
        <v>60.77</v>
      </c>
      <c r="P515" s="33">
        <v>730</v>
      </c>
      <c r="Q515" s="47">
        <v>26.19</v>
      </c>
      <c r="R515" s="33">
        <v>92.91</v>
      </c>
      <c r="S515" s="47">
        <v>54.59</v>
      </c>
      <c r="T515" s="33">
        <v>12.55</v>
      </c>
      <c r="U515" s="33">
        <v>74.8</v>
      </c>
      <c r="V515" s="33">
        <v>61.87</v>
      </c>
      <c r="W515" s="33">
        <v>13.01</v>
      </c>
      <c r="X515" s="56">
        <v>30.21</v>
      </c>
      <c r="Y515" s="38">
        <v>30.21</v>
      </c>
      <c r="Z515" s="36">
        <v>9.41</v>
      </c>
      <c r="AA515" s="41">
        <v>52.31</v>
      </c>
      <c r="AB515" s="45">
        <v>102.9</v>
      </c>
      <c r="AC515" s="39">
        <v>706.9</v>
      </c>
      <c r="AD515" s="36">
        <v>211.5</v>
      </c>
      <c r="AE515" s="36">
        <v>16.68</v>
      </c>
      <c r="AF515" s="41">
        <v>36.04</v>
      </c>
      <c r="AG515" s="39">
        <v>215.5</v>
      </c>
      <c r="AI515" s="60" t="s">
        <v>631</v>
      </c>
      <c r="AJ515" s="58">
        <f t="shared" si="21"/>
        <v>364.95333333333338</v>
      </c>
      <c r="AK515" s="57">
        <f t="shared" si="22"/>
        <v>406.08749999999998</v>
      </c>
      <c r="AL515" s="47">
        <f t="shared" si="23"/>
        <v>146.17888888888891</v>
      </c>
      <c r="AM515" s="65"/>
      <c r="AN515" s="65"/>
      <c r="AO515" s="65"/>
    </row>
    <row r="516" spans="1:41" x14ac:dyDescent="0.25">
      <c r="A516">
        <v>514</v>
      </c>
      <c r="B516" s="54" t="s">
        <v>632</v>
      </c>
      <c r="C516" s="54">
        <v>2021</v>
      </c>
      <c r="D516" s="27">
        <v>7156.79</v>
      </c>
      <c r="E516" s="43">
        <v>730</v>
      </c>
      <c r="F516" s="35">
        <v>419.8</v>
      </c>
      <c r="G516" s="41">
        <v>1537.5</v>
      </c>
      <c r="H516" s="36">
        <v>112.68</v>
      </c>
      <c r="I516" s="39">
        <v>172.84</v>
      </c>
      <c r="J516" s="45">
        <v>187.64</v>
      </c>
      <c r="K516" s="36">
        <v>107.08</v>
      </c>
      <c r="L516" s="36">
        <v>44.9</v>
      </c>
      <c r="M516" s="46">
        <v>127.01</v>
      </c>
      <c r="N516" s="36">
        <v>88.65</v>
      </c>
      <c r="O516" s="47">
        <v>60.67</v>
      </c>
      <c r="P516" s="33">
        <v>729</v>
      </c>
      <c r="Q516" s="47">
        <v>26.29</v>
      </c>
      <c r="R516" s="33">
        <v>91.98</v>
      </c>
      <c r="S516" s="47">
        <v>54.92</v>
      </c>
      <c r="T516" s="33">
        <v>12.6</v>
      </c>
      <c r="U516" s="33">
        <v>75.3</v>
      </c>
      <c r="V516" s="33">
        <v>61.93</v>
      </c>
      <c r="W516" s="33">
        <v>13.07</v>
      </c>
      <c r="X516" s="56">
        <v>30.24</v>
      </c>
      <c r="Y516" s="38">
        <v>30.24</v>
      </c>
      <c r="Z516" s="36">
        <v>9.43</v>
      </c>
      <c r="AA516" s="41">
        <v>52.7</v>
      </c>
      <c r="AB516" s="45">
        <v>102.8</v>
      </c>
      <c r="AC516" s="39">
        <v>707.8</v>
      </c>
      <c r="AD516" s="36">
        <v>212</v>
      </c>
      <c r="AE516" s="36">
        <v>16.68</v>
      </c>
      <c r="AF516" s="41">
        <v>36.17</v>
      </c>
      <c r="AG516" s="39">
        <v>215.7</v>
      </c>
      <c r="AI516" s="60" t="s">
        <v>632</v>
      </c>
      <c r="AJ516" s="58">
        <f t="shared" ref="AJ516:AJ579" si="24">AVERAGE(I516,AC516,AG516)</f>
        <v>365.44666666666666</v>
      </c>
      <c r="AK516" s="57">
        <f t="shared" ref="AK516:AK579" si="25">AVERAGE(G516,AA516,AF516,)</f>
        <v>406.59250000000003</v>
      </c>
      <c r="AL516" s="47">
        <f t="shared" ref="AL516:AL579" si="26">AVERAGE(AB516,X516,S516,Q516,O516,M516,J516,E516,)</f>
        <v>146.61888888888888</v>
      </c>
      <c r="AM516" s="65"/>
      <c r="AN516" s="65"/>
      <c r="AO516" s="65"/>
    </row>
    <row r="517" spans="1:41" x14ac:dyDescent="0.25">
      <c r="A517">
        <v>513</v>
      </c>
      <c r="B517" s="54" t="s">
        <v>633</v>
      </c>
      <c r="C517" s="54">
        <v>2021</v>
      </c>
      <c r="D517" s="27">
        <v>7137.35</v>
      </c>
      <c r="E517" s="43">
        <v>727.9</v>
      </c>
      <c r="F517" s="35">
        <v>418.85</v>
      </c>
      <c r="G517" s="41">
        <v>1546</v>
      </c>
      <c r="H517" s="36">
        <v>112.12</v>
      </c>
      <c r="I517" s="39">
        <v>173.04</v>
      </c>
      <c r="J517" s="45">
        <v>187.2</v>
      </c>
      <c r="K517" s="36">
        <v>105.96</v>
      </c>
      <c r="L517" s="36">
        <v>44.76</v>
      </c>
      <c r="M517" s="46">
        <v>126.23</v>
      </c>
      <c r="N517" s="36">
        <v>88.32</v>
      </c>
      <c r="O517" s="47">
        <v>60.71</v>
      </c>
      <c r="P517" s="33">
        <v>721</v>
      </c>
      <c r="Q517" s="47">
        <v>26.26</v>
      </c>
      <c r="R517" s="33">
        <v>91.7</v>
      </c>
      <c r="S517" s="47">
        <v>54.75</v>
      </c>
      <c r="T517" s="33">
        <v>12.57</v>
      </c>
      <c r="U517" s="33">
        <v>75.180000000000007</v>
      </c>
      <c r="V517" s="33">
        <v>62.32</v>
      </c>
      <c r="W517" s="33">
        <v>13.15</v>
      </c>
      <c r="X517" s="56">
        <v>30.28</v>
      </c>
      <c r="Y517" s="38">
        <v>30.28</v>
      </c>
      <c r="Z517" s="36">
        <v>9.43</v>
      </c>
      <c r="AA517" s="41">
        <v>53.21</v>
      </c>
      <c r="AB517" s="45">
        <v>103.45</v>
      </c>
      <c r="AC517" s="39">
        <v>703.5</v>
      </c>
      <c r="AD517" s="36">
        <v>211.8</v>
      </c>
      <c r="AE517" s="36">
        <v>16.71</v>
      </c>
      <c r="AF517" s="41">
        <v>36.24</v>
      </c>
      <c r="AG517" s="39">
        <v>214.9</v>
      </c>
      <c r="AI517" s="60" t="s">
        <v>633</v>
      </c>
      <c r="AJ517" s="58">
        <f t="shared" si="24"/>
        <v>363.81333333333333</v>
      </c>
      <c r="AK517" s="57">
        <f t="shared" si="25"/>
        <v>408.86250000000001</v>
      </c>
      <c r="AL517" s="47">
        <f t="shared" si="26"/>
        <v>146.30888888888887</v>
      </c>
      <c r="AM517" s="65"/>
      <c r="AN517" s="65"/>
      <c r="AO517" s="65"/>
    </row>
    <row r="518" spans="1:41" x14ac:dyDescent="0.25">
      <c r="A518">
        <v>512</v>
      </c>
      <c r="B518" s="54" t="s">
        <v>634</v>
      </c>
      <c r="C518" s="54">
        <v>2021</v>
      </c>
      <c r="D518" s="27">
        <v>7141.67</v>
      </c>
      <c r="E518" s="43">
        <v>730.8</v>
      </c>
      <c r="F518" s="35">
        <v>421.1</v>
      </c>
      <c r="G518" s="41">
        <v>1545</v>
      </c>
      <c r="H518" s="36">
        <v>113.42</v>
      </c>
      <c r="I518" s="39">
        <v>173.18</v>
      </c>
      <c r="J518" s="45">
        <v>187.76</v>
      </c>
      <c r="K518" s="36">
        <v>106.88</v>
      </c>
      <c r="L518" s="36">
        <v>45.26</v>
      </c>
      <c r="M518" s="46">
        <v>126.84</v>
      </c>
      <c r="N518" s="36">
        <v>88.4</v>
      </c>
      <c r="O518" s="47">
        <v>60.82</v>
      </c>
      <c r="P518" s="33">
        <v>721.5</v>
      </c>
      <c r="Q518" s="47">
        <v>26.31</v>
      </c>
      <c r="R518" s="33">
        <v>91.4</v>
      </c>
      <c r="S518" s="47">
        <v>54.74</v>
      </c>
      <c r="T518" s="33">
        <v>12.55</v>
      </c>
      <c r="U518" s="33">
        <v>75.540000000000006</v>
      </c>
      <c r="V518" s="33">
        <v>61.94</v>
      </c>
      <c r="W518" s="33">
        <v>13.12</v>
      </c>
      <c r="X518" s="56">
        <v>30.15</v>
      </c>
      <c r="Y518" s="38">
        <v>30.15</v>
      </c>
      <c r="Z518" s="36">
        <v>9.42</v>
      </c>
      <c r="AA518" s="41">
        <v>53.55</v>
      </c>
      <c r="AB518" s="45">
        <v>102.6</v>
      </c>
      <c r="AC518" s="39">
        <v>700.6</v>
      </c>
      <c r="AD518" s="36">
        <v>211</v>
      </c>
      <c r="AE518" s="36">
        <v>16.829999999999998</v>
      </c>
      <c r="AF518" s="41">
        <v>36.14</v>
      </c>
      <c r="AG518" s="39">
        <v>216.4</v>
      </c>
      <c r="AI518" s="60" t="s">
        <v>634</v>
      </c>
      <c r="AJ518" s="58">
        <f t="shared" si="24"/>
        <v>363.39333333333337</v>
      </c>
      <c r="AK518" s="57">
        <f t="shared" si="25"/>
        <v>408.67250000000001</v>
      </c>
      <c r="AL518" s="47">
        <f t="shared" si="26"/>
        <v>146.66888888888889</v>
      </c>
      <c r="AM518" s="65"/>
      <c r="AN518" s="65"/>
      <c r="AO518" s="65"/>
    </row>
    <row r="519" spans="1:41" x14ac:dyDescent="0.25">
      <c r="A519">
        <v>511</v>
      </c>
      <c r="B519" s="54" t="s">
        <v>635</v>
      </c>
      <c r="C519" s="54">
        <v>2021</v>
      </c>
      <c r="D519" s="27">
        <v>7062.4</v>
      </c>
      <c r="E519" s="43">
        <v>726.3</v>
      </c>
      <c r="F519" s="35">
        <v>418.15</v>
      </c>
      <c r="G519" s="41">
        <v>1538</v>
      </c>
      <c r="H519" s="36">
        <v>112.34</v>
      </c>
      <c r="I519" s="39">
        <v>172.52</v>
      </c>
      <c r="J519" s="45">
        <v>186.02</v>
      </c>
      <c r="K519" s="36">
        <v>106.68</v>
      </c>
      <c r="L519" s="36">
        <v>44.96</v>
      </c>
      <c r="M519" s="46">
        <v>125.95</v>
      </c>
      <c r="N519" s="36">
        <v>88.09</v>
      </c>
      <c r="O519" s="47">
        <v>60.38</v>
      </c>
      <c r="P519" s="33">
        <v>711.5</v>
      </c>
      <c r="Q519" s="47">
        <v>26.12</v>
      </c>
      <c r="R519" s="33">
        <v>91.28</v>
      </c>
      <c r="S519" s="47">
        <v>54.55</v>
      </c>
      <c r="T519" s="33">
        <v>12.5</v>
      </c>
      <c r="U519" s="33">
        <v>75.06</v>
      </c>
      <c r="V519" s="33">
        <v>61.49</v>
      </c>
      <c r="W519" s="33">
        <v>12.92</v>
      </c>
      <c r="X519" s="56">
        <v>29.99</v>
      </c>
      <c r="Y519" s="38">
        <v>29.99</v>
      </c>
      <c r="Z519" s="36">
        <v>9.3699999999999992</v>
      </c>
      <c r="AA519" s="41">
        <v>53.1</v>
      </c>
      <c r="AB519" s="45">
        <v>102.25</v>
      </c>
      <c r="AC519" s="39">
        <v>699</v>
      </c>
      <c r="AD519" s="36">
        <v>210.6</v>
      </c>
      <c r="AE519" s="36">
        <v>16.8</v>
      </c>
      <c r="AF519" s="41">
        <v>36.130000000000003</v>
      </c>
      <c r="AG519" s="39">
        <v>215.1</v>
      </c>
      <c r="AI519" s="60" t="s">
        <v>635</v>
      </c>
      <c r="AJ519" s="58">
        <f t="shared" si="24"/>
        <v>362.20666666666665</v>
      </c>
      <c r="AK519" s="57">
        <f t="shared" si="25"/>
        <v>406.8075</v>
      </c>
      <c r="AL519" s="47">
        <f t="shared" si="26"/>
        <v>145.72888888888889</v>
      </c>
      <c r="AM519" s="65"/>
      <c r="AN519" s="65"/>
      <c r="AO519" s="65"/>
    </row>
    <row r="520" spans="1:41" x14ac:dyDescent="0.25">
      <c r="A520">
        <v>510</v>
      </c>
      <c r="B520" s="54" t="s">
        <v>636</v>
      </c>
      <c r="C520" s="54">
        <v>2021</v>
      </c>
      <c r="D520" s="27">
        <v>7086.58</v>
      </c>
      <c r="E520" s="43">
        <v>717.4</v>
      </c>
      <c r="F520" s="35">
        <v>422.35</v>
      </c>
      <c r="G520" s="41">
        <v>1530.5</v>
      </c>
      <c r="H520" s="36">
        <v>111.68</v>
      </c>
      <c r="I520" s="39">
        <v>170.5</v>
      </c>
      <c r="J520" s="45">
        <v>184.9</v>
      </c>
      <c r="K520" s="36">
        <v>106.7</v>
      </c>
      <c r="L520" s="36">
        <v>44.78</v>
      </c>
      <c r="M520" s="46">
        <v>124.36</v>
      </c>
      <c r="N520" s="36">
        <v>87.38</v>
      </c>
      <c r="O520" s="47">
        <v>59.75</v>
      </c>
      <c r="P520" s="33">
        <v>697.5</v>
      </c>
      <c r="Q520" s="47">
        <v>25.9</v>
      </c>
      <c r="R520" s="33">
        <v>89.8</v>
      </c>
      <c r="S520" s="47">
        <v>53.56</v>
      </c>
      <c r="T520" s="33">
        <v>12.49</v>
      </c>
      <c r="U520" s="33">
        <v>74.48</v>
      </c>
      <c r="V520" s="33">
        <v>60.7</v>
      </c>
      <c r="W520" s="33">
        <v>12.87</v>
      </c>
      <c r="X520" s="56">
        <v>29.93</v>
      </c>
      <c r="Y520" s="38">
        <v>29.93</v>
      </c>
      <c r="Z520" s="36">
        <v>9.3800000000000008</v>
      </c>
      <c r="AA520" s="41">
        <v>52.69</v>
      </c>
      <c r="AB520" s="45">
        <v>101.3</v>
      </c>
      <c r="AC520" s="39">
        <v>687</v>
      </c>
      <c r="AD520" s="36">
        <v>211.1</v>
      </c>
      <c r="AE520" s="36">
        <v>16.420000000000002</v>
      </c>
      <c r="AF520" s="41">
        <v>35.880000000000003</v>
      </c>
      <c r="AG520" s="39">
        <v>212.5</v>
      </c>
      <c r="AI520" s="60" t="s">
        <v>636</v>
      </c>
      <c r="AJ520" s="58">
        <f t="shared" si="24"/>
        <v>356.66666666666669</v>
      </c>
      <c r="AK520" s="57">
        <f t="shared" si="25"/>
        <v>404.76750000000004</v>
      </c>
      <c r="AL520" s="47">
        <f t="shared" si="26"/>
        <v>144.12222222222221</v>
      </c>
      <c r="AM520" s="65"/>
      <c r="AN520" s="65"/>
      <c r="AO520" s="65"/>
    </row>
    <row r="521" spans="1:41" x14ac:dyDescent="0.25">
      <c r="A521">
        <v>509</v>
      </c>
      <c r="B521" s="54" t="s">
        <v>637</v>
      </c>
      <c r="C521" s="54">
        <v>2021</v>
      </c>
      <c r="D521" s="27">
        <v>7049.92</v>
      </c>
      <c r="E521" s="43">
        <v>722</v>
      </c>
      <c r="F521" s="35">
        <v>422.65</v>
      </c>
      <c r="G521" s="41">
        <v>1533</v>
      </c>
      <c r="H521" s="36">
        <v>111.84</v>
      </c>
      <c r="I521" s="39">
        <v>170.78</v>
      </c>
      <c r="J521" s="45">
        <v>186.22</v>
      </c>
      <c r="K521" s="36">
        <v>107.04</v>
      </c>
      <c r="L521" s="36">
        <v>45.12</v>
      </c>
      <c r="M521" s="46">
        <v>125.21</v>
      </c>
      <c r="N521" s="36">
        <v>87.68</v>
      </c>
      <c r="O521" s="47">
        <v>60</v>
      </c>
      <c r="P521" s="33">
        <v>702.5</v>
      </c>
      <c r="Q521" s="47">
        <v>25.89</v>
      </c>
      <c r="R521" s="33">
        <v>90.32</v>
      </c>
      <c r="S521" s="47">
        <v>53.79</v>
      </c>
      <c r="T521" s="33">
        <v>12.44</v>
      </c>
      <c r="U521" s="33">
        <v>74.8</v>
      </c>
      <c r="V521" s="33">
        <v>61.06</v>
      </c>
      <c r="W521" s="33">
        <v>12.89</v>
      </c>
      <c r="X521" s="56">
        <v>29.83</v>
      </c>
      <c r="Y521" s="38">
        <v>29.83</v>
      </c>
      <c r="Z521" s="36">
        <v>9.35</v>
      </c>
      <c r="AA521" s="41">
        <v>52.63</v>
      </c>
      <c r="AB521" s="45">
        <v>101.45</v>
      </c>
      <c r="AC521" s="39">
        <v>688.7</v>
      </c>
      <c r="AD521" s="36">
        <v>212.1</v>
      </c>
      <c r="AE521" s="36">
        <v>16.559999999999999</v>
      </c>
      <c r="AF521" s="41">
        <v>35.79</v>
      </c>
      <c r="AG521" s="39">
        <v>213.6</v>
      </c>
      <c r="AI521" s="60" t="s">
        <v>637</v>
      </c>
      <c r="AJ521" s="58">
        <f t="shared" si="24"/>
        <v>357.69333333333333</v>
      </c>
      <c r="AK521" s="57">
        <f t="shared" si="25"/>
        <v>405.35500000000002</v>
      </c>
      <c r="AL521" s="47">
        <f t="shared" si="26"/>
        <v>144.93222222222221</v>
      </c>
      <c r="AM521" s="65"/>
      <c r="AN521" s="65"/>
      <c r="AO521" s="65"/>
    </row>
    <row r="522" spans="1:41" x14ac:dyDescent="0.25">
      <c r="A522">
        <v>508</v>
      </c>
      <c r="B522" s="54" t="s">
        <v>638</v>
      </c>
      <c r="C522" s="54">
        <v>2021</v>
      </c>
      <c r="D522" s="27">
        <v>6963.71</v>
      </c>
      <c r="E522" s="43">
        <v>715.4</v>
      </c>
      <c r="F522" s="35">
        <v>419</v>
      </c>
      <c r="G522" s="41">
        <v>1550.5</v>
      </c>
      <c r="H522" s="36">
        <v>111.08</v>
      </c>
      <c r="I522" s="39">
        <v>167.94</v>
      </c>
      <c r="J522" s="45">
        <v>185.52</v>
      </c>
      <c r="K522" s="36">
        <v>104.56</v>
      </c>
      <c r="L522" s="36">
        <v>44.71</v>
      </c>
      <c r="M522" s="46">
        <v>124.25</v>
      </c>
      <c r="N522" s="36">
        <v>87.38</v>
      </c>
      <c r="O522" s="47">
        <v>59.35</v>
      </c>
      <c r="P522" s="33">
        <v>696</v>
      </c>
      <c r="Q522" s="47">
        <v>25.54</v>
      </c>
      <c r="R522" s="33">
        <v>89.34</v>
      </c>
      <c r="S522" s="47">
        <v>53.48</v>
      </c>
      <c r="T522" s="33">
        <v>12.25</v>
      </c>
      <c r="U522" s="33">
        <v>74.22</v>
      </c>
      <c r="V522" s="33">
        <v>59.96</v>
      </c>
      <c r="W522" s="33">
        <v>12.86</v>
      </c>
      <c r="X522" s="56">
        <v>29.44</v>
      </c>
      <c r="Y522" s="38">
        <v>29.44</v>
      </c>
      <c r="Z522" s="36">
        <v>9.3699999999999992</v>
      </c>
      <c r="AA522" s="41">
        <v>52.66</v>
      </c>
      <c r="AB522" s="45">
        <v>100.1</v>
      </c>
      <c r="AC522" s="39">
        <v>687.9</v>
      </c>
      <c r="AD522" s="36">
        <v>211.4</v>
      </c>
      <c r="AE522" s="36">
        <v>16.440000000000001</v>
      </c>
      <c r="AF522" s="41">
        <v>35.44</v>
      </c>
      <c r="AG522" s="39">
        <v>211.6</v>
      </c>
      <c r="AI522" s="60" t="s">
        <v>638</v>
      </c>
      <c r="AJ522" s="58">
        <f t="shared" si="24"/>
        <v>355.81333333333328</v>
      </c>
      <c r="AK522" s="57">
        <f t="shared" si="25"/>
        <v>409.65000000000003</v>
      </c>
      <c r="AL522" s="47">
        <f t="shared" si="26"/>
        <v>143.67555555555555</v>
      </c>
      <c r="AM522" s="65"/>
      <c r="AN522" s="65"/>
      <c r="AO522" s="65"/>
    </row>
    <row r="523" spans="1:41" x14ac:dyDescent="0.25">
      <c r="A523">
        <v>507</v>
      </c>
      <c r="B523" s="54" t="s">
        <v>639</v>
      </c>
      <c r="C523" s="54">
        <v>2021</v>
      </c>
      <c r="D523" s="27">
        <v>6888.52</v>
      </c>
      <c r="E523" s="43">
        <v>701.5</v>
      </c>
      <c r="F523" s="35">
        <v>414.9</v>
      </c>
      <c r="G523" s="41">
        <v>1536.5</v>
      </c>
      <c r="H523" s="36">
        <v>106.8</v>
      </c>
      <c r="I523" s="39">
        <v>166.34</v>
      </c>
      <c r="J523" s="45">
        <v>181.8</v>
      </c>
      <c r="K523" s="36">
        <v>101.54</v>
      </c>
      <c r="L523" s="36">
        <v>44.4</v>
      </c>
      <c r="M523" s="46">
        <v>123.83</v>
      </c>
      <c r="N523" s="36">
        <v>87.2</v>
      </c>
      <c r="O523" s="47">
        <v>58.86</v>
      </c>
      <c r="P523" s="33">
        <v>680.5</v>
      </c>
      <c r="Q523" s="47">
        <v>25.41</v>
      </c>
      <c r="R523" s="33">
        <v>87.71</v>
      </c>
      <c r="S523" s="47">
        <v>53.28</v>
      </c>
      <c r="T523" s="33">
        <v>12.17</v>
      </c>
      <c r="U523" s="33">
        <v>73.06</v>
      </c>
      <c r="V523" s="33">
        <v>59.06</v>
      </c>
      <c r="W523" s="33">
        <v>12.95</v>
      </c>
      <c r="X523" s="56">
        <v>29.12</v>
      </c>
      <c r="Y523" s="38">
        <v>29.12</v>
      </c>
      <c r="Z523" s="36">
        <v>9.34</v>
      </c>
      <c r="AA523" s="41">
        <v>51.44</v>
      </c>
      <c r="AB523" s="45">
        <v>99.46</v>
      </c>
      <c r="AC523" s="39">
        <v>683.4</v>
      </c>
      <c r="AD523" s="36">
        <v>209.7</v>
      </c>
      <c r="AE523" s="36">
        <v>16.3</v>
      </c>
      <c r="AF523" s="41">
        <v>34.92</v>
      </c>
      <c r="AG523" s="39">
        <v>204.2</v>
      </c>
      <c r="AI523" s="60" t="s">
        <v>639</v>
      </c>
      <c r="AJ523" s="58">
        <f t="shared" si="24"/>
        <v>351.31333333333333</v>
      </c>
      <c r="AK523" s="57">
        <f t="shared" si="25"/>
        <v>405.71500000000003</v>
      </c>
      <c r="AL523" s="47">
        <f t="shared" si="26"/>
        <v>141.47333333333333</v>
      </c>
      <c r="AM523" s="65"/>
      <c r="AN523" s="65"/>
      <c r="AO523" s="65"/>
    </row>
    <row r="524" spans="1:41" x14ac:dyDescent="0.25">
      <c r="A524">
        <v>506</v>
      </c>
      <c r="B524" s="54" t="s">
        <v>640</v>
      </c>
      <c r="C524" s="54">
        <v>2021</v>
      </c>
      <c r="D524" s="27">
        <v>6747.69</v>
      </c>
      <c r="E524" s="43">
        <v>697.8</v>
      </c>
      <c r="F524" s="35">
        <v>411</v>
      </c>
      <c r="G524" s="41">
        <v>1543.5</v>
      </c>
      <c r="H524" s="36">
        <v>102.06</v>
      </c>
      <c r="I524" s="39">
        <v>164.66</v>
      </c>
      <c r="J524" s="45">
        <v>180.14</v>
      </c>
      <c r="K524" s="36">
        <v>99.44</v>
      </c>
      <c r="L524" s="36">
        <v>43.37</v>
      </c>
      <c r="M524" s="46">
        <v>123.69</v>
      </c>
      <c r="N524" s="36">
        <v>86.43</v>
      </c>
      <c r="O524" s="47">
        <v>56.42</v>
      </c>
      <c r="P524" s="33">
        <v>680.5</v>
      </c>
      <c r="Q524" s="47">
        <v>24.88</v>
      </c>
      <c r="R524" s="33">
        <v>85.75</v>
      </c>
      <c r="S524" s="47">
        <v>53.14</v>
      </c>
      <c r="T524" s="33">
        <v>11.9</v>
      </c>
      <c r="U524" s="33">
        <v>71.62</v>
      </c>
      <c r="V524" s="33">
        <v>57.89</v>
      </c>
      <c r="W524" s="33">
        <v>12.76</v>
      </c>
      <c r="X524" s="56">
        <v>28.37</v>
      </c>
      <c r="Y524" s="38">
        <v>28.37</v>
      </c>
      <c r="Z524" s="36">
        <v>9.26</v>
      </c>
      <c r="AA524" s="41">
        <v>51.76</v>
      </c>
      <c r="AB524" s="45">
        <v>99.36</v>
      </c>
      <c r="AC524" s="39">
        <v>681.9</v>
      </c>
      <c r="AD524" s="36">
        <v>209.7</v>
      </c>
      <c r="AE524" s="36">
        <v>15.79</v>
      </c>
      <c r="AF524" s="41">
        <v>34</v>
      </c>
      <c r="AG524" s="39">
        <v>204.1</v>
      </c>
      <c r="AI524" s="60" t="s">
        <v>640</v>
      </c>
      <c r="AJ524" s="58">
        <f t="shared" si="24"/>
        <v>350.21999999999997</v>
      </c>
      <c r="AK524" s="57">
        <f t="shared" si="25"/>
        <v>407.315</v>
      </c>
      <c r="AL524" s="47">
        <f t="shared" si="26"/>
        <v>140.42222222222222</v>
      </c>
      <c r="AM524" s="65"/>
      <c r="AN524" s="65"/>
      <c r="AO524" s="65"/>
    </row>
    <row r="525" spans="1:41" x14ac:dyDescent="0.25">
      <c r="A525">
        <v>505</v>
      </c>
      <c r="B525" s="54" t="s">
        <v>641</v>
      </c>
      <c r="C525" s="54">
        <v>2021</v>
      </c>
      <c r="D525" s="27">
        <v>6884.91</v>
      </c>
      <c r="E525" s="43">
        <v>699</v>
      </c>
      <c r="F525" s="35">
        <v>413.05</v>
      </c>
      <c r="G525" s="41">
        <v>1525</v>
      </c>
      <c r="H525" s="36">
        <v>104.14</v>
      </c>
      <c r="I525" s="39">
        <v>165.68</v>
      </c>
      <c r="J525" s="45">
        <v>180.36</v>
      </c>
      <c r="K525" s="36">
        <v>101.24</v>
      </c>
      <c r="L525" s="36">
        <v>43.66</v>
      </c>
      <c r="M525" s="46">
        <v>126.28</v>
      </c>
      <c r="N525" s="36">
        <v>86.42</v>
      </c>
      <c r="O525" s="47">
        <v>56.17</v>
      </c>
      <c r="P525" s="33">
        <v>686.5</v>
      </c>
      <c r="Q525" s="47">
        <v>25.38</v>
      </c>
      <c r="R525" s="33">
        <v>86.62</v>
      </c>
      <c r="S525" s="47">
        <v>54.62</v>
      </c>
      <c r="T525" s="33">
        <v>12.01</v>
      </c>
      <c r="U525" s="33">
        <v>72.540000000000006</v>
      </c>
      <c r="V525" s="33">
        <v>58.56</v>
      </c>
      <c r="W525" s="33">
        <v>12.96</v>
      </c>
      <c r="X525" s="56">
        <v>28.67</v>
      </c>
      <c r="Y525" s="38">
        <v>28.67</v>
      </c>
      <c r="Z525" s="36">
        <v>9.31</v>
      </c>
      <c r="AA525" s="41">
        <v>51.73</v>
      </c>
      <c r="AB525" s="45">
        <v>100.45</v>
      </c>
      <c r="AC525" s="39">
        <v>689.8</v>
      </c>
      <c r="AD525" s="36">
        <v>209.5</v>
      </c>
      <c r="AE525" s="36">
        <v>16.47</v>
      </c>
      <c r="AF525" s="41">
        <v>34.6</v>
      </c>
      <c r="AG525" s="39">
        <v>204.8</v>
      </c>
      <c r="AI525" s="60" t="s">
        <v>641</v>
      </c>
      <c r="AJ525" s="58">
        <f t="shared" si="24"/>
        <v>353.42666666666668</v>
      </c>
      <c r="AK525" s="57">
        <f t="shared" si="25"/>
        <v>402.83249999999998</v>
      </c>
      <c r="AL525" s="47">
        <f t="shared" si="26"/>
        <v>141.21444444444444</v>
      </c>
      <c r="AM525" s="65"/>
      <c r="AN525" s="65"/>
      <c r="AO525" s="65"/>
    </row>
    <row r="526" spans="1:41" x14ac:dyDescent="0.25">
      <c r="A526">
        <v>504</v>
      </c>
      <c r="B526" s="54" t="s">
        <v>642</v>
      </c>
      <c r="C526" s="54">
        <v>2021</v>
      </c>
      <c r="D526" s="27">
        <v>6987.95</v>
      </c>
      <c r="E526" s="43">
        <v>713.3</v>
      </c>
      <c r="F526" s="35">
        <v>418.45</v>
      </c>
      <c r="G526" s="41">
        <v>1622.5</v>
      </c>
      <c r="H526" s="36">
        <v>102.4</v>
      </c>
      <c r="I526" s="39">
        <v>167.82</v>
      </c>
      <c r="J526" s="45">
        <v>184.32</v>
      </c>
      <c r="K526" s="36">
        <v>100</v>
      </c>
      <c r="L526" s="36">
        <v>44.68</v>
      </c>
      <c r="M526" s="46">
        <v>127.87</v>
      </c>
      <c r="N526" s="36">
        <v>86.66</v>
      </c>
      <c r="O526" s="47">
        <v>56.96</v>
      </c>
      <c r="P526" s="33">
        <v>690</v>
      </c>
      <c r="Q526" s="47">
        <v>25.76</v>
      </c>
      <c r="R526" s="33">
        <v>86.4</v>
      </c>
      <c r="S526" s="47">
        <v>54.13</v>
      </c>
      <c r="T526" s="33">
        <v>12.2</v>
      </c>
      <c r="U526" s="33">
        <v>71.94</v>
      </c>
      <c r="V526" s="33">
        <v>59.29</v>
      </c>
      <c r="W526" s="33">
        <v>13</v>
      </c>
      <c r="X526" s="56">
        <v>29.33</v>
      </c>
      <c r="Y526" s="38">
        <v>29.33</v>
      </c>
      <c r="Z526" s="36">
        <v>9.2200000000000006</v>
      </c>
      <c r="AA526" s="41">
        <v>52.32</v>
      </c>
      <c r="AB526" s="45">
        <v>100.95</v>
      </c>
      <c r="AC526" s="39">
        <v>695.9</v>
      </c>
      <c r="AD526" s="36">
        <v>210</v>
      </c>
      <c r="AE526" s="36">
        <v>16.829999999999998</v>
      </c>
      <c r="AF526" s="41">
        <v>34.74</v>
      </c>
      <c r="AG526" s="39">
        <v>207.7</v>
      </c>
      <c r="AI526" s="60" t="s">
        <v>642</v>
      </c>
      <c r="AJ526" s="58">
        <f t="shared" si="24"/>
        <v>357.14000000000004</v>
      </c>
      <c r="AK526" s="57">
        <f t="shared" si="25"/>
        <v>427.39</v>
      </c>
      <c r="AL526" s="47">
        <f t="shared" si="26"/>
        <v>143.62444444444444</v>
      </c>
      <c r="AM526" s="65"/>
      <c r="AN526" s="65"/>
      <c r="AO526" s="65"/>
    </row>
    <row r="527" spans="1:41" x14ac:dyDescent="0.25">
      <c r="A527">
        <v>503</v>
      </c>
      <c r="B527" s="54" t="s">
        <v>643</v>
      </c>
      <c r="C527" s="54">
        <v>2021</v>
      </c>
      <c r="D527" s="27">
        <v>6904.94</v>
      </c>
      <c r="E527" s="43">
        <v>711.9</v>
      </c>
      <c r="F527" s="35">
        <v>417.3</v>
      </c>
      <c r="G527" s="41">
        <v>1599.5</v>
      </c>
      <c r="H527" s="36">
        <v>99.99</v>
      </c>
      <c r="I527" s="39">
        <v>165</v>
      </c>
      <c r="J527" s="45">
        <v>182.26</v>
      </c>
      <c r="K527" s="36">
        <v>98.5</v>
      </c>
      <c r="L527" s="36">
        <v>43.29</v>
      </c>
      <c r="M527" s="46">
        <v>127.21</v>
      </c>
      <c r="N527" s="36">
        <v>86.24</v>
      </c>
      <c r="O527" s="47">
        <v>55.89</v>
      </c>
      <c r="P527" s="33">
        <v>685.5</v>
      </c>
      <c r="Q527" s="47">
        <v>25.44</v>
      </c>
      <c r="R527" s="33">
        <v>84.6</v>
      </c>
      <c r="S527" s="47">
        <v>53.1</v>
      </c>
      <c r="T527" s="33">
        <v>12.14</v>
      </c>
      <c r="U527" s="33">
        <v>70.900000000000006</v>
      </c>
      <c r="V527" s="33">
        <v>58.8</v>
      </c>
      <c r="W527" s="33">
        <v>12.96</v>
      </c>
      <c r="X527" s="56">
        <v>28.76</v>
      </c>
      <c r="Y527" s="38">
        <v>28.76</v>
      </c>
      <c r="Z527" s="36">
        <v>9.17</v>
      </c>
      <c r="AA527" s="41">
        <v>52.71</v>
      </c>
      <c r="AB527" s="45">
        <v>100</v>
      </c>
      <c r="AC527" s="39">
        <v>694.4</v>
      </c>
      <c r="AD527" s="36">
        <v>208.7</v>
      </c>
      <c r="AE527" s="36">
        <v>16.3</v>
      </c>
      <c r="AF527" s="41">
        <v>34.64</v>
      </c>
      <c r="AG527" s="39">
        <v>204.3</v>
      </c>
      <c r="AI527" s="60" t="s">
        <v>643</v>
      </c>
      <c r="AJ527" s="58">
        <f t="shared" si="24"/>
        <v>354.56666666666666</v>
      </c>
      <c r="AK527" s="57">
        <f t="shared" si="25"/>
        <v>421.71250000000003</v>
      </c>
      <c r="AL527" s="47">
        <f t="shared" si="26"/>
        <v>142.72888888888889</v>
      </c>
      <c r="AM527" s="65"/>
      <c r="AN527" s="65"/>
      <c r="AO527" s="65"/>
    </row>
    <row r="528" spans="1:41" x14ac:dyDescent="0.25">
      <c r="A528">
        <v>502</v>
      </c>
      <c r="B528" s="54" t="s">
        <v>644</v>
      </c>
      <c r="C528" s="54">
        <v>2021</v>
      </c>
      <c r="D528" s="27">
        <v>6891.34</v>
      </c>
      <c r="E528" s="43">
        <v>701.6</v>
      </c>
      <c r="F528" s="35">
        <v>415.2</v>
      </c>
      <c r="G528" s="41">
        <v>1560</v>
      </c>
      <c r="H528" s="36">
        <v>102.5</v>
      </c>
      <c r="I528" s="39">
        <v>162.76</v>
      </c>
      <c r="J528" s="45">
        <v>180.12</v>
      </c>
      <c r="K528" s="36">
        <v>100.56</v>
      </c>
      <c r="L528" s="36">
        <v>43.73</v>
      </c>
      <c r="M528" s="46">
        <v>126.38</v>
      </c>
      <c r="N528" s="36">
        <v>85.02</v>
      </c>
      <c r="O528" s="47">
        <v>56.09</v>
      </c>
      <c r="P528" s="33">
        <v>672.5</v>
      </c>
      <c r="Q528" s="47">
        <v>25.44</v>
      </c>
      <c r="R528" s="33">
        <v>84.76</v>
      </c>
      <c r="S528" s="47">
        <v>53.16</v>
      </c>
      <c r="T528" s="33">
        <v>12.23</v>
      </c>
      <c r="U528" s="33">
        <v>71.78</v>
      </c>
      <c r="V528" s="33">
        <v>58.03</v>
      </c>
      <c r="W528" s="33">
        <v>12.88</v>
      </c>
      <c r="X528" s="56">
        <v>28.93</v>
      </c>
      <c r="Y528" s="38">
        <v>28.93</v>
      </c>
      <c r="Z528" s="36">
        <v>9.19</v>
      </c>
      <c r="AA528" s="41">
        <v>51.55</v>
      </c>
      <c r="AB528" s="45">
        <v>99.66</v>
      </c>
      <c r="AC528" s="39">
        <v>690</v>
      </c>
      <c r="AD528" s="36">
        <v>208.2</v>
      </c>
      <c r="AE528" s="36">
        <v>16.260000000000002</v>
      </c>
      <c r="AF528" s="41">
        <v>34.799999999999997</v>
      </c>
      <c r="AG528" s="39">
        <v>201.2</v>
      </c>
      <c r="AI528" s="60" t="s">
        <v>644</v>
      </c>
      <c r="AJ528" s="58">
        <f t="shared" si="24"/>
        <v>351.32</v>
      </c>
      <c r="AK528" s="57">
        <f t="shared" si="25"/>
        <v>411.58749999999998</v>
      </c>
      <c r="AL528" s="47">
        <f t="shared" si="26"/>
        <v>141.26444444444445</v>
      </c>
      <c r="AM528" s="65"/>
      <c r="AN528" s="65"/>
      <c r="AO528" s="65"/>
    </row>
    <row r="529" spans="1:41" x14ac:dyDescent="0.25">
      <c r="A529">
        <v>501</v>
      </c>
      <c r="B529" s="54" t="s">
        <v>645</v>
      </c>
      <c r="C529" s="54">
        <v>2021</v>
      </c>
      <c r="D529" s="27">
        <v>6929.13</v>
      </c>
      <c r="E529" s="43">
        <v>709</v>
      </c>
      <c r="F529" s="35">
        <v>418</v>
      </c>
      <c r="G529" s="41">
        <v>1582.5</v>
      </c>
      <c r="H529" s="36">
        <v>103.08</v>
      </c>
      <c r="I529" s="39">
        <v>167.02</v>
      </c>
      <c r="J529" s="45">
        <v>183</v>
      </c>
      <c r="K529" s="36">
        <v>100.68</v>
      </c>
      <c r="L529" s="36">
        <v>43.46</v>
      </c>
      <c r="M529" s="46">
        <v>128.08000000000001</v>
      </c>
      <c r="N529" s="36">
        <v>85.97</v>
      </c>
      <c r="O529" s="47">
        <v>56</v>
      </c>
      <c r="P529" s="33">
        <v>683</v>
      </c>
      <c r="Q529" s="47">
        <v>25.32</v>
      </c>
      <c r="R529" s="33">
        <v>84.73</v>
      </c>
      <c r="S529" s="47">
        <v>52.71</v>
      </c>
      <c r="T529" s="33">
        <v>12.12</v>
      </c>
      <c r="U529" s="33">
        <v>71.72</v>
      </c>
      <c r="V529" s="33">
        <v>58.58</v>
      </c>
      <c r="W529" s="33">
        <v>12.91</v>
      </c>
      <c r="X529" s="56">
        <v>28.65</v>
      </c>
      <c r="Y529" s="38">
        <v>28.65</v>
      </c>
      <c r="Z529" s="36">
        <v>9</v>
      </c>
      <c r="AA529" s="41">
        <v>52.87</v>
      </c>
      <c r="AB529" s="45">
        <v>101.45</v>
      </c>
      <c r="AC529" s="39">
        <v>694.1</v>
      </c>
      <c r="AD529" s="36">
        <v>210</v>
      </c>
      <c r="AE529" s="36">
        <v>16.34</v>
      </c>
      <c r="AF529" s="41">
        <v>35.03</v>
      </c>
      <c r="AG529" s="39">
        <v>204.6</v>
      </c>
      <c r="AI529" s="60" t="s">
        <v>645</v>
      </c>
      <c r="AJ529" s="58">
        <f t="shared" si="24"/>
        <v>355.24</v>
      </c>
      <c r="AK529" s="57">
        <f t="shared" si="25"/>
        <v>417.59999999999997</v>
      </c>
      <c r="AL529" s="47">
        <f t="shared" si="26"/>
        <v>142.69</v>
      </c>
      <c r="AM529" s="65"/>
      <c r="AN529" s="65"/>
      <c r="AO529" s="65"/>
    </row>
    <row r="530" spans="1:41" x14ac:dyDescent="0.25">
      <c r="A530">
        <v>500</v>
      </c>
      <c r="B530" s="55">
        <v>44481</v>
      </c>
      <c r="C530" s="54">
        <v>2021</v>
      </c>
      <c r="D530" s="27">
        <v>6960.39</v>
      </c>
      <c r="E530" s="43">
        <v>710</v>
      </c>
      <c r="F530" s="35">
        <v>421.05</v>
      </c>
      <c r="G530" s="41">
        <v>1592.5</v>
      </c>
      <c r="H530" s="36">
        <v>105.58</v>
      </c>
      <c r="I530" s="39">
        <v>166.92</v>
      </c>
      <c r="J530" s="45">
        <v>185.14</v>
      </c>
      <c r="K530" s="36">
        <v>103.82</v>
      </c>
      <c r="L530" s="36">
        <v>44.09</v>
      </c>
      <c r="M530" s="46">
        <v>127.7</v>
      </c>
      <c r="N530" s="36">
        <v>86.06</v>
      </c>
      <c r="O530" s="47">
        <v>56.71</v>
      </c>
      <c r="P530" s="33">
        <v>686</v>
      </c>
      <c r="Q530" s="47">
        <v>25.37</v>
      </c>
      <c r="R530" s="33">
        <v>85.44</v>
      </c>
      <c r="S530" s="47">
        <v>53.02</v>
      </c>
      <c r="T530" s="33">
        <v>12.23</v>
      </c>
      <c r="U530" s="33">
        <v>73.040000000000006</v>
      </c>
      <c r="V530" s="33">
        <v>59.81</v>
      </c>
      <c r="W530" s="33">
        <v>13.07</v>
      </c>
      <c r="X530" s="56">
        <v>29.09</v>
      </c>
      <c r="Y530" s="38">
        <v>29.09</v>
      </c>
      <c r="Z530" s="36">
        <v>9.23</v>
      </c>
      <c r="AA530" s="41">
        <v>53.09</v>
      </c>
      <c r="AB530" s="45">
        <v>100.9</v>
      </c>
      <c r="AC530" s="39">
        <v>700.5</v>
      </c>
      <c r="AD530" s="36">
        <v>210.4</v>
      </c>
      <c r="AE530" s="36">
        <v>16.510000000000002</v>
      </c>
      <c r="AF530" s="41">
        <v>35.49</v>
      </c>
      <c r="AG530" s="39">
        <v>206</v>
      </c>
      <c r="AI530" s="61">
        <v>44481</v>
      </c>
      <c r="AJ530" s="58">
        <f t="shared" si="24"/>
        <v>357.80666666666667</v>
      </c>
      <c r="AK530" s="57">
        <f t="shared" si="25"/>
        <v>420.27</v>
      </c>
      <c r="AL530" s="47">
        <f t="shared" si="26"/>
        <v>143.10333333333335</v>
      </c>
      <c r="AM530" s="65"/>
      <c r="AN530" s="65"/>
      <c r="AO530" s="65"/>
    </row>
    <row r="531" spans="1:41" x14ac:dyDescent="0.25">
      <c r="A531">
        <v>499</v>
      </c>
      <c r="B531" s="55">
        <v>44451</v>
      </c>
      <c r="C531" s="54">
        <v>2021</v>
      </c>
      <c r="D531" s="27">
        <v>6983.33</v>
      </c>
      <c r="E531" s="43">
        <v>715</v>
      </c>
      <c r="F531" s="35">
        <v>419.1</v>
      </c>
      <c r="G531" s="41">
        <v>1592.5</v>
      </c>
      <c r="H531" s="36">
        <v>105.5</v>
      </c>
      <c r="I531" s="39">
        <v>167.82</v>
      </c>
      <c r="J531" s="45">
        <v>185.78</v>
      </c>
      <c r="K531" s="36">
        <v>105.96</v>
      </c>
      <c r="L531" s="36">
        <v>43.96</v>
      </c>
      <c r="M531" s="46">
        <v>128</v>
      </c>
      <c r="N531" s="36">
        <v>83.63</v>
      </c>
      <c r="O531" s="47">
        <v>57.42</v>
      </c>
      <c r="P531" s="33">
        <v>696</v>
      </c>
      <c r="Q531" s="47">
        <v>25.53</v>
      </c>
      <c r="R531" s="33">
        <v>86.29</v>
      </c>
      <c r="S531" s="47">
        <v>53</v>
      </c>
      <c r="T531" s="33">
        <v>12.31</v>
      </c>
      <c r="U531" s="33">
        <v>73.84</v>
      </c>
      <c r="V531" s="33">
        <v>61.21</v>
      </c>
      <c r="W531" s="33">
        <v>13.17</v>
      </c>
      <c r="X531" s="56">
        <v>29.23</v>
      </c>
      <c r="Y531" s="38">
        <v>29.23</v>
      </c>
      <c r="Z531" s="36">
        <v>9.17</v>
      </c>
      <c r="AA531" s="41">
        <v>53.74</v>
      </c>
      <c r="AB531" s="45">
        <v>101.2</v>
      </c>
      <c r="AC531" s="39">
        <v>708.7</v>
      </c>
      <c r="AD531" s="36">
        <v>210.2</v>
      </c>
      <c r="AE531" s="36">
        <v>16.47</v>
      </c>
      <c r="AF531" s="41">
        <v>35.35</v>
      </c>
      <c r="AG531" s="39">
        <v>208.1</v>
      </c>
      <c r="AI531" s="61">
        <v>44451</v>
      </c>
      <c r="AJ531" s="58">
        <f t="shared" si="24"/>
        <v>361.53999999999996</v>
      </c>
      <c r="AK531" s="57">
        <f t="shared" si="25"/>
        <v>420.39749999999998</v>
      </c>
      <c r="AL531" s="47">
        <f t="shared" si="26"/>
        <v>143.90666666666664</v>
      </c>
      <c r="AM531" s="65"/>
      <c r="AN531" s="65"/>
      <c r="AO531" s="65"/>
    </row>
    <row r="532" spans="1:41" x14ac:dyDescent="0.25">
      <c r="A532">
        <v>498</v>
      </c>
      <c r="B532" s="55">
        <v>44420</v>
      </c>
      <c r="C532" s="54">
        <v>2021</v>
      </c>
      <c r="D532" s="27">
        <v>7014.57</v>
      </c>
      <c r="E532" s="43">
        <v>714.7</v>
      </c>
      <c r="F532" s="35">
        <v>418.25</v>
      </c>
      <c r="G532" s="41">
        <v>1577</v>
      </c>
      <c r="H532" s="36">
        <v>107.26</v>
      </c>
      <c r="I532" s="39">
        <v>166.3</v>
      </c>
      <c r="J532" s="45">
        <v>184.14</v>
      </c>
      <c r="K532" s="36">
        <v>107.52</v>
      </c>
      <c r="L532" s="36">
        <v>44.23</v>
      </c>
      <c r="M532" s="46">
        <v>128.38</v>
      </c>
      <c r="N532" s="36">
        <v>84.14</v>
      </c>
      <c r="O532" s="47">
        <v>58.13</v>
      </c>
      <c r="P532" s="33">
        <v>694</v>
      </c>
      <c r="Q532" s="47">
        <v>25.55</v>
      </c>
      <c r="R532" s="33">
        <v>87.13</v>
      </c>
      <c r="S532" s="47">
        <v>53.03</v>
      </c>
      <c r="T532" s="33">
        <v>12.41</v>
      </c>
      <c r="U532" s="33">
        <v>74.540000000000006</v>
      </c>
      <c r="V532" s="33">
        <v>60.87</v>
      </c>
      <c r="W532" s="33">
        <v>13.13</v>
      </c>
      <c r="X532" s="56">
        <v>29.2</v>
      </c>
      <c r="Y532" s="38">
        <v>29.2</v>
      </c>
      <c r="Z532" s="36">
        <v>9.2200000000000006</v>
      </c>
      <c r="AA532" s="41">
        <v>53.48</v>
      </c>
      <c r="AB532" s="45">
        <v>100.15</v>
      </c>
      <c r="AC532" s="39">
        <v>717.5</v>
      </c>
      <c r="AD532" s="36">
        <v>207.6</v>
      </c>
      <c r="AE532" s="36">
        <v>16.670000000000002</v>
      </c>
      <c r="AF532" s="41">
        <v>35</v>
      </c>
      <c r="AG532" s="39">
        <v>205.6</v>
      </c>
      <c r="AI532" s="61">
        <v>44420</v>
      </c>
      <c r="AJ532" s="58">
        <f t="shared" si="24"/>
        <v>363.13333333333327</v>
      </c>
      <c r="AK532" s="57">
        <f t="shared" si="25"/>
        <v>416.37</v>
      </c>
      <c r="AL532" s="47">
        <f t="shared" si="26"/>
        <v>143.69777777777779</v>
      </c>
      <c r="AM532" s="65"/>
      <c r="AN532" s="65"/>
      <c r="AO532" s="65"/>
    </row>
    <row r="533" spans="1:41" x14ac:dyDescent="0.25">
      <c r="A533">
        <v>497</v>
      </c>
      <c r="B533" s="55">
        <v>44389</v>
      </c>
      <c r="C533" s="54">
        <v>2021</v>
      </c>
      <c r="D533" s="27">
        <v>6934.68</v>
      </c>
      <c r="E533" s="43">
        <v>725</v>
      </c>
      <c r="F533" s="35">
        <v>424.8</v>
      </c>
      <c r="G533" s="41">
        <v>1619.5</v>
      </c>
      <c r="H533" s="36">
        <v>105.88</v>
      </c>
      <c r="I533" s="39">
        <v>167.26</v>
      </c>
      <c r="J533" s="45">
        <v>186.16</v>
      </c>
      <c r="K533" s="36">
        <v>106.06</v>
      </c>
      <c r="L533" s="36">
        <v>44.28</v>
      </c>
      <c r="M533" s="46">
        <v>128.36000000000001</v>
      </c>
      <c r="N533" s="36">
        <v>84.9</v>
      </c>
      <c r="O533" s="47">
        <v>58.26</v>
      </c>
      <c r="P533" s="33">
        <v>702</v>
      </c>
      <c r="Q533" s="47">
        <v>25.62</v>
      </c>
      <c r="R533" s="33">
        <v>88.19</v>
      </c>
      <c r="S533" s="47">
        <v>52.86</v>
      </c>
      <c r="T533" s="33">
        <v>12.47</v>
      </c>
      <c r="U533" s="33">
        <v>74.680000000000007</v>
      </c>
      <c r="V533" s="33">
        <v>60.74</v>
      </c>
      <c r="W533" s="33">
        <v>13.19</v>
      </c>
      <c r="X533" s="56">
        <v>28.98</v>
      </c>
      <c r="Y533" s="38">
        <v>28.98</v>
      </c>
      <c r="Z533" s="36">
        <v>9.2799999999999994</v>
      </c>
      <c r="AA533" s="41">
        <v>53.58</v>
      </c>
      <c r="AB533" s="45">
        <v>99.8</v>
      </c>
      <c r="AC533" s="39">
        <v>735.2</v>
      </c>
      <c r="AD533" s="36">
        <v>212.9</v>
      </c>
      <c r="AE533" s="36">
        <v>16.87</v>
      </c>
      <c r="AF533" s="41">
        <v>34.659999999999997</v>
      </c>
      <c r="AG533" s="39">
        <v>207.1</v>
      </c>
      <c r="AI533" s="61">
        <v>44389</v>
      </c>
      <c r="AJ533" s="58">
        <f t="shared" si="24"/>
        <v>369.8533333333333</v>
      </c>
      <c r="AK533" s="57">
        <f t="shared" si="25"/>
        <v>426.935</v>
      </c>
      <c r="AL533" s="47">
        <f t="shared" si="26"/>
        <v>145.00444444444443</v>
      </c>
      <c r="AM533" s="65"/>
      <c r="AN533" s="65"/>
      <c r="AO533" s="65"/>
    </row>
    <row r="534" spans="1:41" x14ac:dyDescent="0.25">
      <c r="A534">
        <v>496</v>
      </c>
      <c r="B534" s="55">
        <v>44359</v>
      </c>
      <c r="C534" s="54">
        <v>2021</v>
      </c>
      <c r="D534" s="27">
        <v>6776.17</v>
      </c>
      <c r="E534" s="43">
        <v>690.1</v>
      </c>
      <c r="F534" s="35">
        <v>408.6</v>
      </c>
      <c r="G534" s="41">
        <v>1559</v>
      </c>
      <c r="H534" s="36">
        <v>102.84</v>
      </c>
      <c r="I534" s="39">
        <v>161.63999999999999</v>
      </c>
      <c r="J534" s="45">
        <v>179.1</v>
      </c>
      <c r="K534" s="36">
        <v>103.78</v>
      </c>
      <c r="L534" s="36">
        <v>43.44</v>
      </c>
      <c r="M534" s="46">
        <v>122.94</v>
      </c>
      <c r="N534" s="36">
        <v>83.89</v>
      </c>
      <c r="O534" s="47">
        <v>57.34</v>
      </c>
      <c r="P534" s="33">
        <v>671</v>
      </c>
      <c r="Q534" s="47">
        <v>25.47</v>
      </c>
      <c r="R534" s="33">
        <v>87.11</v>
      </c>
      <c r="S534" s="47">
        <v>53.09</v>
      </c>
      <c r="T534" s="33">
        <v>12.32</v>
      </c>
      <c r="U534" s="33">
        <v>74.84</v>
      </c>
      <c r="V534" s="33">
        <v>58.84</v>
      </c>
      <c r="W534" s="33">
        <v>13.11</v>
      </c>
      <c r="X534" s="56">
        <v>28.66</v>
      </c>
      <c r="Y534" s="38">
        <v>28.66</v>
      </c>
      <c r="Z534" s="36">
        <v>9.27</v>
      </c>
      <c r="AA534" s="41">
        <v>51.63</v>
      </c>
      <c r="AB534" s="45">
        <v>97.7</v>
      </c>
      <c r="AC534" s="39">
        <v>695.3</v>
      </c>
      <c r="AD534" s="36">
        <v>209.4</v>
      </c>
      <c r="AE534" s="36">
        <v>16.27</v>
      </c>
      <c r="AF534" s="41">
        <v>33.909999999999997</v>
      </c>
      <c r="AG534" s="39">
        <v>200.2</v>
      </c>
      <c r="AI534" s="61">
        <v>44359</v>
      </c>
      <c r="AJ534" s="58">
        <f t="shared" si="24"/>
        <v>352.37999999999994</v>
      </c>
      <c r="AK534" s="57">
        <f t="shared" si="25"/>
        <v>411.13500000000005</v>
      </c>
      <c r="AL534" s="47">
        <f t="shared" si="26"/>
        <v>139.37777777777779</v>
      </c>
      <c r="AM534" s="65"/>
      <c r="AN534" s="65"/>
      <c r="AO534" s="65"/>
    </row>
    <row r="535" spans="1:41" x14ac:dyDescent="0.25">
      <c r="A535">
        <v>495</v>
      </c>
      <c r="B535" s="55">
        <v>44267</v>
      </c>
      <c r="C535" s="54">
        <v>2021</v>
      </c>
      <c r="D535" s="27">
        <v>6730.63</v>
      </c>
      <c r="E535" s="43">
        <v>685</v>
      </c>
      <c r="F535" s="35">
        <v>400.9</v>
      </c>
      <c r="G535" s="41">
        <v>1606.5</v>
      </c>
      <c r="H535" s="36">
        <v>98.55</v>
      </c>
      <c r="I535" s="39">
        <v>159.88</v>
      </c>
      <c r="J535" s="45">
        <v>177</v>
      </c>
      <c r="K535" s="36">
        <v>98.66</v>
      </c>
      <c r="L535" s="36">
        <v>42.34</v>
      </c>
      <c r="M535" s="46">
        <v>120.71</v>
      </c>
      <c r="N535" s="36">
        <v>83.31</v>
      </c>
      <c r="O535" s="47">
        <v>56.17</v>
      </c>
      <c r="P535" s="33">
        <v>664.5</v>
      </c>
      <c r="Q535" s="47">
        <v>25.01</v>
      </c>
      <c r="R535" s="33">
        <v>85.32</v>
      </c>
      <c r="S535" s="47">
        <v>52.89</v>
      </c>
      <c r="T535" s="33">
        <v>12.24</v>
      </c>
      <c r="U535" s="33">
        <v>73.239999999999995</v>
      </c>
      <c r="V535" s="33">
        <v>57.84</v>
      </c>
      <c r="W535" s="33">
        <v>12.98</v>
      </c>
      <c r="X535" s="56">
        <v>28.37</v>
      </c>
      <c r="Y535" s="38">
        <v>28.37</v>
      </c>
      <c r="Z535" s="36">
        <v>9.2200000000000006</v>
      </c>
      <c r="AA535" s="41">
        <v>51.63</v>
      </c>
      <c r="AB535" s="45">
        <v>97.42</v>
      </c>
      <c r="AC535" s="39">
        <v>684</v>
      </c>
      <c r="AD535" s="36">
        <v>204.7</v>
      </c>
      <c r="AE535" s="36">
        <v>15.76</v>
      </c>
      <c r="AF535" s="41">
        <v>33.19</v>
      </c>
      <c r="AG535" s="39">
        <v>201.4</v>
      </c>
      <c r="AI535" s="61">
        <v>44267</v>
      </c>
      <c r="AJ535" s="58">
        <f t="shared" si="24"/>
        <v>348.42666666666668</v>
      </c>
      <c r="AK535" s="57">
        <f t="shared" si="25"/>
        <v>422.83000000000004</v>
      </c>
      <c r="AL535" s="47">
        <f t="shared" si="26"/>
        <v>138.06333333333333</v>
      </c>
      <c r="AM535" s="65"/>
      <c r="AN535" s="65"/>
      <c r="AO535" s="65"/>
    </row>
    <row r="536" spans="1:41" x14ac:dyDescent="0.25">
      <c r="A536">
        <v>494</v>
      </c>
      <c r="B536" s="55">
        <v>44239</v>
      </c>
      <c r="C536" s="54">
        <v>2021</v>
      </c>
      <c r="D536" s="27">
        <v>6762.74</v>
      </c>
      <c r="E536" s="43">
        <v>686.6</v>
      </c>
      <c r="F536" s="35">
        <v>398.15</v>
      </c>
      <c r="G536" s="41">
        <v>1617</v>
      </c>
      <c r="H536" s="36">
        <v>101.1</v>
      </c>
      <c r="I536" s="39">
        <v>161.13999999999999</v>
      </c>
      <c r="J536" s="45">
        <v>177.54</v>
      </c>
      <c r="K536" s="36">
        <v>102.14</v>
      </c>
      <c r="L536" s="36">
        <v>42.03</v>
      </c>
      <c r="M536" s="46">
        <v>120.58</v>
      </c>
      <c r="N536" s="36">
        <v>83.73</v>
      </c>
      <c r="O536" s="47">
        <v>56.45</v>
      </c>
      <c r="P536" s="33">
        <v>671</v>
      </c>
      <c r="Q536" s="47">
        <v>25.11</v>
      </c>
      <c r="R536" s="33">
        <v>86.74</v>
      </c>
      <c r="S536" s="47">
        <v>53.31</v>
      </c>
      <c r="T536" s="33">
        <v>12.29</v>
      </c>
      <c r="U536" s="33">
        <v>72.400000000000006</v>
      </c>
      <c r="V536" s="33">
        <v>58.05</v>
      </c>
      <c r="W536" s="33">
        <v>12.84</v>
      </c>
      <c r="X536" s="56">
        <v>28.52</v>
      </c>
      <c r="Y536" s="38">
        <v>28.52</v>
      </c>
      <c r="Z536" s="36">
        <v>9.3000000000000007</v>
      </c>
      <c r="AA536" s="41">
        <v>52.27</v>
      </c>
      <c r="AB536" s="45">
        <v>97.98</v>
      </c>
      <c r="AC536" s="39">
        <v>693.5</v>
      </c>
      <c r="AD536" s="36">
        <v>203.3</v>
      </c>
      <c r="AE536" s="36">
        <v>15.96</v>
      </c>
      <c r="AF536" s="41">
        <v>32.99</v>
      </c>
      <c r="AG536" s="39">
        <v>204.4</v>
      </c>
      <c r="AI536" s="61">
        <v>44239</v>
      </c>
      <c r="AJ536" s="58">
        <f t="shared" si="24"/>
        <v>353.01333333333332</v>
      </c>
      <c r="AK536" s="57">
        <f t="shared" si="25"/>
        <v>425.565</v>
      </c>
      <c r="AL536" s="47">
        <f t="shared" si="26"/>
        <v>138.45444444444445</v>
      </c>
      <c r="AM536" s="65"/>
      <c r="AN536" s="65"/>
      <c r="AO536" s="65"/>
    </row>
    <row r="537" spans="1:41" x14ac:dyDescent="0.25">
      <c r="A537">
        <v>493</v>
      </c>
      <c r="B537" s="55">
        <v>44208</v>
      </c>
      <c r="C537" s="54">
        <v>2021</v>
      </c>
      <c r="D537" s="27">
        <v>6750.65</v>
      </c>
      <c r="E537" s="43">
        <v>697.5</v>
      </c>
      <c r="F537" s="35">
        <v>406.15</v>
      </c>
      <c r="G537" s="41">
        <v>1668.5</v>
      </c>
      <c r="H537" s="36">
        <v>101.92</v>
      </c>
      <c r="I537" s="39">
        <v>162.76</v>
      </c>
      <c r="J537" s="45">
        <v>181.64</v>
      </c>
      <c r="K537" s="36">
        <v>103.12</v>
      </c>
      <c r="L537" s="36">
        <v>41.94</v>
      </c>
      <c r="M537" s="46">
        <v>122.18</v>
      </c>
      <c r="N537" s="36">
        <v>85.37</v>
      </c>
      <c r="O537" s="47">
        <v>56.59</v>
      </c>
      <c r="P537" s="33">
        <v>684</v>
      </c>
      <c r="Q537" s="47">
        <v>25.24</v>
      </c>
      <c r="R537" s="33">
        <v>86.32</v>
      </c>
      <c r="S537" s="47">
        <v>52.35</v>
      </c>
      <c r="T537" s="33">
        <v>12.31</v>
      </c>
      <c r="U537" s="33">
        <v>73.06</v>
      </c>
      <c r="V537" s="33">
        <v>58.36</v>
      </c>
      <c r="W537" s="33">
        <v>13</v>
      </c>
      <c r="X537" s="56">
        <v>28.45</v>
      </c>
      <c r="Y537" s="38">
        <v>28.45</v>
      </c>
      <c r="Z537" s="36">
        <v>9.61</v>
      </c>
      <c r="AA537" s="41">
        <v>53.68</v>
      </c>
      <c r="AB537" s="45">
        <v>98.7</v>
      </c>
      <c r="AC537" s="39">
        <v>705.1</v>
      </c>
      <c r="AD537" s="36">
        <v>203.9</v>
      </c>
      <c r="AE537" s="36">
        <v>15.97</v>
      </c>
      <c r="AF537" s="41">
        <v>34</v>
      </c>
      <c r="AG537" s="39">
        <v>207.9</v>
      </c>
      <c r="AI537" s="61">
        <v>44208</v>
      </c>
      <c r="AJ537" s="58">
        <f t="shared" si="24"/>
        <v>358.58666666666664</v>
      </c>
      <c r="AK537" s="57">
        <f t="shared" si="25"/>
        <v>439.04500000000002</v>
      </c>
      <c r="AL537" s="47">
        <f t="shared" si="26"/>
        <v>140.29444444444445</v>
      </c>
      <c r="AM537" s="65"/>
      <c r="AN537" s="65"/>
      <c r="AO537" s="65"/>
    </row>
    <row r="538" spans="1:41" x14ac:dyDescent="0.25">
      <c r="A538">
        <v>492</v>
      </c>
      <c r="B538" s="54" t="s">
        <v>646</v>
      </c>
      <c r="C538" s="54">
        <v>2021</v>
      </c>
      <c r="D538" s="27">
        <v>6655.86</v>
      </c>
      <c r="E538" s="43">
        <v>686.6</v>
      </c>
      <c r="F538" s="35">
        <v>397.5</v>
      </c>
      <c r="G538" s="41">
        <v>1653</v>
      </c>
      <c r="H538" s="36">
        <v>98.72</v>
      </c>
      <c r="I538" s="39">
        <v>156.22</v>
      </c>
      <c r="J538" s="45">
        <v>177.02</v>
      </c>
      <c r="K538" s="36">
        <v>98.78</v>
      </c>
      <c r="L538" s="36">
        <v>40.61</v>
      </c>
      <c r="M538" s="46">
        <v>120.51</v>
      </c>
      <c r="N538" s="36">
        <v>83.4</v>
      </c>
      <c r="O538" s="47">
        <v>55.08</v>
      </c>
      <c r="P538" s="33">
        <v>666</v>
      </c>
      <c r="Q538" s="47">
        <v>24.35</v>
      </c>
      <c r="R538" s="33">
        <v>83.66</v>
      </c>
      <c r="S538" s="47">
        <v>51.99</v>
      </c>
      <c r="T538" s="33">
        <v>12.07</v>
      </c>
      <c r="U538" s="33">
        <v>72.48</v>
      </c>
      <c r="V538" s="33">
        <v>56.18</v>
      </c>
      <c r="W538" s="33">
        <v>12.81</v>
      </c>
      <c r="X538" s="56">
        <v>27.55</v>
      </c>
      <c r="Y538" s="38">
        <v>27.55</v>
      </c>
      <c r="Z538" s="36">
        <v>9.51</v>
      </c>
      <c r="AA538" s="41">
        <v>53.19</v>
      </c>
      <c r="AB538" s="45">
        <v>96.78</v>
      </c>
      <c r="AC538" s="39">
        <v>681.4</v>
      </c>
      <c r="AD538" s="36">
        <v>202.5</v>
      </c>
      <c r="AE538" s="36">
        <v>15.11</v>
      </c>
      <c r="AF538" s="41">
        <v>32.630000000000003</v>
      </c>
      <c r="AG538" s="39">
        <v>204.1</v>
      </c>
      <c r="AI538" s="60" t="s">
        <v>646</v>
      </c>
      <c r="AJ538" s="58">
        <f t="shared" si="24"/>
        <v>347.24</v>
      </c>
      <c r="AK538" s="57">
        <f t="shared" si="25"/>
        <v>434.70500000000004</v>
      </c>
      <c r="AL538" s="47">
        <f t="shared" si="26"/>
        <v>137.76444444444445</v>
      </c>
      <c r="AM538" s="65"/>
      <c r="AN538" s="65"/>
      <c r="AO538" s="65"/>
    </row>
    <row r="539" spans="1:41" x14ac:dyDescent="0.25">
      <c r="A539">
        <v>491</v>
      </c>
      <c r="B539" s="54" t="s">
        <v>647</v>
      </c>
      <c r="C539" s="54">
        <v>2021</v>
      </c>
      <c r="D539" s="27">
        <v>6760.31</v>
      </c>
      <c r="E539" s="43">
        <v>697.2</v>
      </c>
      <c r="F539" s="35">
        <v>401.8</v>
      </c>
      <c r="G539" s="41">
        <v>1640</v>
      </c>
      <c r="H539" s="36">
        <v>99.69</v>
      </c>
      <c r="I539" s="39">
        <v>151.24</v>
      </c>
      <c r="J539" s="45">
        <v>180.38</v>
      </c>
      <c r="K539" s="36">
        <v>101.6</v>
      </c>
      <c r="L539" s="36">
        <v>41.2</v>
      </c>
      <c r="M539" s="46">
        <v>121.79</v>
      </c>
      <c r="N539" s="36">
        <v>85.14</v>
      </c>
      <c r="O539" s="47">
        <v>55.38</v>
      </c>
      <c r="P539" s="33">
        <v>683.5</v>
      </c>
      <c r="Q539" s="47">
        <v>24.24</v>
      </c>
      <c r="R539" s="33">
        <v>84.16</v>
      </c>
      <c r="S539" s="47">
        <v>54.33</v>
      </c>
      <c r="T539" s="33">
        <v>12.13</v>
      </c>
      <c r="U539" s="33">
        <v>73.88</v>
      </c>
      <c r="V539" s="33">
        <v>57.24</v>
      </c>
      <c r="W539" s="33">
        <v>12.89</v>
      </c>
      <c r="X539" s="56">
        <v>27.49</v>
      </c>
      <c r="Y539" s="38">
        <v>27.49</v>
      </c>
      <c r="Z539" s="36">
        <v>9.6</v>
      </c>
      <c r="AA539" s="41">
        <v>53.43</v>
      </c>
      <c r="AB539" s="45">
        <v>95.78</v>
      </c>
      <c r="AC539" s="39">
        <v>683.8</v>
      </c>
      <c r="AD539" s="36">
        <v>206.6</v>
      </c>
      <c r="AE539" s="36">
        <v>15.54</v>
      </c>
      <c r="AF539" s="41">
        <v>32.090000000000003</v>
      </c>
      <c r="AG539" s="39">
        <v>201.9</v>
      </c>
      <c r="AI539" s="60" t="s">
        <v>647</v>
      </c>
      <c r="AJ539" s="58">
        <f t="shared" si="24"/>
        <v>345.6466666666667</v>
      </c>
      <c r="AK539" s="57">
        <f t="shared" si="25"/>
        <v>431.38</v>
      </c>
      <c r="AL539" s="47">
        <f t="shared" si="26"/>
        <v>139.62111111111113</v>
      </c>
      <c r="AM539" s="65"/>
      <c r="AN539" s="65"/>
      <c r="AO539" s="65"/>
    </row>
    <row r="540" spans="1:41" x14ac:dyDescent="0.25">
      <c r="A540">
        <v>490</v>
      </c>
      <c r="B540" s="54" t="s">
        <v>648</v>
      </c>
      <c r="C540" s="54">
        <v>2021</v>
      </c>
      <c r="D540" s="27">
        <v>6725.08</v>
      </c>
      <c r="E540" s="43">
        <v>692</v>
      </c>
      <c r="F540" s="35">
        <v>402.3</v>
      </c>
      <c r="G540" s="41">
        <v>1604</v>
      </c>
      <c r="H540" s="36">
        <v>99.36</v>
      </c>
      <c r="I540" s="39">
        <v>151.58000000000001</v>
      </c>
      <c r="J540" s="45">
        <v>178.88</v>
      </c>
      <c r="K540" s="36">
        <v>101.1</v>
      </c>
      <c r="L540" s="36">
        <v>40.53</v>
      </c>
      <c r="M540" s="46">
        <v>122.76</v>
      </c>
      <c r="N540" s="36">
        <v>84.55</v>
      </c>
      <c r="O540" s="47">
        <v>55.29</v>
      </c>
      <c r="P540" s="33">
        <v>675</v>
      </c>
      <c r="Q540" s="47">
        <v>24.23</v>
      </c>
      <c r="R540" s="33">
        <v>84.02</v>
      </c>
      <c r="S540" s="47">
        <v>54.33</v>
      </c>
      <c r="T540" s="33">
        <v>12.07</v>
      </c>
      <c r="U540" s="33">
        <v>74.459999999999994</v>
      </c>
      <c r="V540" s="33">
        <v>57.09</v>
      </c>
      <c r="W540" s="33">
        <v>12.8</v>
      </c>
      <c r="X540" s="56">
        <v>27.27</v>
      </c>
      <c r="Y540" s="38">
        <v>27.27</v>
      </c>
      <c r="Z540" s="36">
        <v>9.67</v>
      </c>
      <c r="AA540" s="41">
        <v>52.89</v>
      </c>
      <c r="AB540" s="45">
        <v>95.16</v>
      </c>
      <c r="AC540" s="39">
        <v>665.5</v>
      </c>
      <c r="AD540" s="36">
        <v>206.9</v>
      </c>
      <c r="AE540" s="36">
        <v>15.57</v>
      </c>
      <c r="AF540" s="41">
        <v>32.1</v>
      </c>
      <c r="AG540" s="39">
        <v>200.2</v>
      </c>
      <c r="AI540" s="60" t="s">
        <v>648</v>
      </c>
      <c r="AJ540" s="58">
        <f t="shared" si="24"/>
        <v>339.09333333333331</v>
      </c>
      <c r="AK540" s="57">
        <f t="shared" si="25"/>
        <v>422.2475</v>
      </c>
      <c r="AL540" s="47">
        <f t="shared" si="26"/>
        <v>138.88</v>
      </c>
      <c r="AM540" s="65"/>
      <c r="AN540" s="65"/>
      <c r="AO540" s="65"/>
    </row>
    <row r="541" spans="1:41" x14ac:dyDescent="0.25">
      <c r="A541">
        <v>489</v>
      </c>
      <c r="B541" s="54" t="s">
        <v>649</v>
      </c>
      <c r="C541" s="54">
        <v>2021</v>
      </c>
      <c r="D541" s="27">
        <v>7047.86</v>
      </c>
      <c r="E541" s="43">
        <v>734.7</v>
      </c>
      <c r="F541" s="35">
        <v>415.5</v>
      </c>
      <c r="G541" s="41">
        <v>1656.5</v>
      </c>
      <c r="H541" s="36">
        <v>112.26</v>
      </c>
      <c r="I541" s="39">
        <v>156.72</v>
      </c>
      <c r="J541" s="45">
        <v>188.44</v>
      </c>
      <c r="K541" s="36">
        <v>112.66</v>
      </c>
      <c r="L541" s="36">
        <v>43.09</v>
      </c>
      <c r="M541" s="46">
        <v>125.09</v>
      </c>
      <c r="N541" s="36">
        <v>86.18</v>
      </c>
      <c r="O541" s="47">
        <v>58.73</v>
      </c>
      <c r="P541" s="33">
        <v>718</v>
      </c>
      <c r="Q541" s="47">
        <v>25.47</v>
      </c>
      <c r="R541" s="33">
        <v>91.77</v>
      </c>
      <c r="S541" s="47">
        <v>56.09</v>
      </c>
      <c r="T541" s="33">
        <v>12.62</v>
      </c>
      <c r="U541" s="33">
        <v>78.540000000000006</v>
      </c>
      <c r="V541" s="33">
        <v>60.41</v>
      </c>
      <c r="W541" s="33">
        <v>13.23</v>
      </c>
      <c r="X541" s="56">
        <v>29.34</v>
      </c>
      <c r="Y541" s="38">
        <v>29.34</v>
      </c>
      <c r="Z541" s="36">
        <v>9.9</v>
      </c>
      <c r="AA541" s="41">
        <v>53.11</v>
      </c>
      <c r="AB541" s="45">
        <v>97.46</v>
      </c>
      <c r="AC541" s="39">
        <v>718.6</v>
      </c>
      <c r="AD541" s="36">
        <v>213</v>
      </c>
      <c r="AE541" s="36">
        <v>16.71</v>
      </c>
      <c r="AF541" s="41">
        <v>34.75</v>
      </c>
      <c r="AG541" s="39">
        <v>205.7</v>
      </c>
      <c r="AI541" s="60" t="s">
        <v>649</v>
      </c>
      <c r="AJ541" s="58">
        <f t="shared" si="24"/>
        <v>360.34</v>
      </c>
      <c r="AK541" s="57">
        <f t="shared" si="25"/>
        <v>436.09</v>
      </c>
      <c r="AL541" s="47">
        <f t="shared" si="26"/>
        <v>146.14666666666665</v>
      </c>
      <c r="AM541" s="65"/>
      <c r="AN541" s="65"/>
      <c r="AO541" s="65"/>
    </row>
    <row r="542" spans="1:41" x14ac:dyDescent="0.25">
      <c r="A542">
        <v>488</v>
      </c>
      <c r="B542" s="54" t="s">
        <v>650</v>
      </c>
      <c r="C542" s="54">
        <v>2021</v>
      </c>
      <c r="D542" s="27">
        <v>6983.98</v>
      </c>
      <c r="E542" s="43">
        <v>726.1</v>
      </c>
      <c r="F542" s="35">
        <v>412.55</v>
      </c>
      <c r="G542" s="41">
        <v>1629</v>
      </c>
      <c r="H542" s="36">
        <v>111.46</v>
      </c>
      <c r="I542" s="39">
        <v>156.16</v>
      </c>
      <c r="J542" s="45">
        <v>188.14</v>
      </c>
      <c r="K542" s="36">
        <v>112.48</v>
      </c>
      <c r="L542" s="36">
        <v>43.12</v>
      </c>
      <c r="M542" s="46">
        <v>125.36</v>
      </c>
      <c r="N542" s="36">
        <v>86.84</v>
      </c>
      <c r="O542" s="47">
        <v>58.54</v>
      </c>
      <c r="P542" s="33">
        <v>710</v>
      </c>
      <c r="Q542" s="47">
        <v>25.54</v>
      </c>
      <c r="R542" s="33">
        <v>91.6</v>
      </c>
      <c r="S542" s="47">
        <v>56.17</v>
      </c>
      <c r="T542" s="33">
        <v>12.67</v>
      </c>
      <c r="U542" s="33">
        <v>78.58</v>
      </c>
      <c r="V542" s="33">
        <v>59.99</v>
      </c>
      <c r="W542" s="33">
        <v>13.06</v>
      </c>
      <c r="X542" s="56">
        <v>29.27</v>
      </c>
      <c r="Y542" s="38">
        <v>29.27</v>
      </c>
      <c r="Z542" s="36">
        <v>9.93</v>
      </c>
      <c r="AA542" s="41">
        <v>52.11</v>
      </c>
      <c r="AB542" s="45">
        <v>97.18</v>
      </c>
      <c r="AC542" s="39">
        <v>710.4</v>
      </c>
      <c r="AD542" s="36">
        <v>207.9</v>
      </c>
      <c r="AE542" s="36">
        <v>16.79</v>
      </c>
      <c r="AF542" s="41">
        <v>34.92</v>
      </c>
      <c r="AG542" s="39">
        <v>203.4</v>
      </c>
      <c r="AI542" s="60" t="s">
        <v>650</v>
      </c>
      <c r="AJ542" s="58">
        <f t="shared" si="24"/>
        <v>356.65333333333336</v>
      </c>
      <c r="AK542" s="57">
        <f t="shared" si="25"/>
        <v>429.00749999999999</v>
      </c>
      <c r="AL542" s="47">
        <f t="shared" si="26"/>
        <v>145.14444444444447</v>
      </c>
      <c r="AM542" s="65"/>
      <c r="AN542" s="65"/>
      <c r="AO542" s="65"/>
    </row>
    <row r="543" spans="1:41" x14ac:dyDescent="0.25">
      <c r="A543">
        <v>487</v>
      </c>
      <c r="B543" s="54" t="s">
        <v>651</v>
      </c>
      <c r="C543" s="54">
        <v>2021</v>
      </c>
      <c r="D543" s="27">
        <v>7002.56</v>
      </c>
      <c r="E543" s="43">
        <v>718.1</v>
      </c>
      <c r="F543" s="35">
        <v>411.7</v>
      </c>
      <c r="G543" s="41">
        <v>1618</v>
      </c>
      <c r="H543" s="36">
        <v>110.26</v>
      </c>
      <c r="I543" s="39">
        <v>159.9</v>
      </c>
      <c r="J543" s="45">
        <v>187.14</v>
      </c>
      <c r="K543" s="36">
        <v>112.22</v>
      </c>
      <c r="L543" s="36">
        <v>42.89</v>
      </c>
      <c r="M543" s="46">
        <v>125.16</v>
      </c>
      <c r="N543" s="36">
        <v>87.9</v>
      </c>
      <c r="O543" s="47">
        <v>58.89</v>
      </c>
      <c r="P543" s="33">
        <v>709</v>
      </c>
      <c r="Q543" s="47">
        <v>25.5</v>
      </c>
      <c r="R543" s="33">
        <v>90.58</v>
      </c>
      <c r="S543" s="47">
        <v>56.78</v>
      </c>
      <c r="T543" s="33">
        <v>12.63</v>
      </c>
      <c r="U543" s="33">
        <v>78.52</v>
      </c>
      <c r="V543" s="33">
        <v>60.24</v>
      </c>
      <c r="W543" s="33">
        <v>13.07</v>
      </c>
      <c r="X543" s="56">
        <v>29.24</v>
      </c>
      <c r="Y543" s="38">
        <v>29.24</v>
      </c>
      <c r="Z543" s="36">
        <v>9.94</v>
      </c>
      <c r="AA543" s="41">
        <v>53.25</v>
      </c>
      <c r="AB543" s="45">
        <v>97.42</v>
      </c>
      <c r="AC543" s="39">
        <v>704.3</v>
      </c>
      <c r="AD543" s="36">
        <v>208.3</v>
      </c>
      <c r="AE543" s="36">
        <v>17</v>
      </c>
      <c r="AF543" s="41">
        <v>34.92</v>
      </c>
      <c r="AG543" s="39">
        <v>205.4</v>
      </c>
      <c r="AI543" s="60" t="s">
        <v>651</v>
      </c>
      <c r="AJ543" s="58">
        <f t="shared" si="24"/>
        <v>356.5333333333333</v>
      </c>
      <c r="AK543" s="57">
        <f t="shared" si="25"/>
        <v>426.54250000000002</v>
      </c>
      <c r="AL543" s="47">
        <f t="shared" si="26"/>
        <v>144.24777777777777</v>
      </c>
      <c r="AM543" s="65"/>
      <c r="AN543" s="65"/>
      <c r="AO543" s="65"/>
    </row>
    <row r="544" spans="1:41" x14ac:dyDescent="0.25">
      <c r="A544">
        <v>486</v>
      </c>
      <c r="B544" s="54" t="s">
        <v>652</v>
      </c>
      <c r="C544" s="54">
        <v>2021</v>
      </c>
      <c r="D544" s="27">
        <v>7087.67</v>
      </c>
      <c r="E544" s="43">
        <v>728.3</v>
      </c>
      <c r="F544" s="35">
        <v>417.85</v>
      </c>
      <c r="G544" s="41">
        <v>1643.5</v>
      </c>
      <c r="H544" s="36">
        <v>108.78</v>
      </c>
      <c r="I544" s="39">
        <v>162.1</v>
      </c>
      <c r="J544" s="45">
        <v>192.86</v>
      </c>
      <c r="K544" s="36">
        <v>111.6</v>
      </c>
      <c r="L544" s="36">
        <v>42.4</v>
      </c>
      <c r="M544" s="46">
        <v>126.79</v>
      </c>
      <c r="N544" s="36">
        <v>88.87</v>
      </c>
      <c r="O544" s="47">
        <v>58.64</v>
      </c>
      <c r="P544" s="33">
        <v>715</v>
      </c>
      <c r="Q544" s="47">
        <v>25.4</v>
      </c>
      <c r="R544" s="33">
        <v>89.53</v>
      </c>
      <c r="S544" s="47">
        <v>56.33</v>
      </c>
      <c r="T544" s="33">
        <v>12.72</v>
      </c>
      <c r="U544" s="33">
        <v>77.78</v>
      </c>
      <c r="V544" s="33">
        <v>60.53</v>
      </c>
      <c r="W544" s="33">
        <v>13.04</v>
      </c>
      <c r="X544" s="56">
        <v>29.25</v>
      </c>
      <c r="Y544" s="38">
        <v>29.25</v>
      </c>
      <c r="Z544" s="36">
        <v>9.86</v>
      </c>
      <c r="AA544" s="41">
        <v>55.33</v>
      </c>
      <c r="AB544" s="45">
        <v>99.5</v>
      </c>
      <c r="AC544" s="39">
        <v>707.7</v>
      </c>
      <c r="AD544" s="36">
        <v>211</v>
      </c>
      <c r="AE544" s="36">
        <v>17.48</v>
      </c>
      <c r="AF544" s="41">
        <v>35.19</v>
      </c>
      <c r="AG544" s="39">
        <v>211.4</v>
      </c>
      <c r="AI544" s="60" t="s">
        <v>652</v>
      </c>
      <c r="AJ544" s="58">
        <f t="shared" si="24"/>
        <v>360.40000000000003</v>
      </c>
      <c r="AK544" s="57">
        <f t="shared" si="25"/>
        <v>433.505</v>
      </c>
      <c r="AL544" s="47">
        <f t="shared" si="26"/>
        <v>146.3411111111111</v>
      </c>
      <c r="AM544" s="65"/>
      <c r="AN544" s="65"/>
      <c r="AO544" s="65"/>
    </row>
    <row r="545" spans="1:41" x14ac:dyDescent="0.25">
      <c r="A545">
        <v>485</v>
      </c>
      <c r="B545" s="54" t="s">
        <v>653</v>
      </c>
      <c r="C545" s="54">
        <v>2021</v>
      </c>
      <c r="D545" s="27">
        <v>7068.43</v>
      </c>
      <c r="E545" s="43">
        <v>733.5</v>
      </c>
      <c r="F545" s="35">
        <v>425.5</v>
      </c>
      <c r="G545" s="41">
        <v>1675.5</v>
      </c>
      <c r="H545" s="36">
        <v>109.4</v>
      </c>
      <c r="I545" s="39">
        <v>161.41999999999999</v>
      </c>
      <c r="J545" s="45">
        <v>193.36</v>
      </c>
      <c r="K545" s="36">
        <v>112.96</v>
      </c>
      <c r="L545" s="36">
        <v>41.9</v>
      </c>
      <c r="M545" s="46">
        <v>126.86</v>
      </c>
      <c r="N545" s="36">
        <v>88.42</v>
      </c>
      <c r="O545" s="47">
        <v>57.72</v>
      </c>
      <c r="P545" s="33">
        <v>724</v>
      </c>
      <c r="Q545" s="47">
        <v>25.17</v>
      </c>
      <c r="R545" s="33">
        <v>88.65</v>
      </c>
      <c r="S545" s="47">
        <v>56.19</v>
      </c>
      <c r="T545" s="33">
        <v>12.48</v>
      </c>
      <c r="U545" s="33">
        <v>78.239999999999995</v>
      </c>
      <c r="V545" s="33">
        <v>60.92</v>
      </c>
      <c r="W545" s="33">
        <v>13.11</v>
      </c>
      <c r="X545" s="56">
        <v>28.84</v>
      </c>
      <c r="Y545" s="38">
        <v>28.84</v>
      </c>
      <c r="Z545" s="36">
        <v>9.66</v>
      </c>
      <c r="AA545" s="41">
        <v>56.22</v>
      </c>
      <c r="AB545" s="45">
        <v>97.88</v>
      </c>
      <c r="AC545" s="39">
        <v>716.9</v>
      </c>
      <c r="AD545" s="36">
        <v>212.2</v>
      </c>
      <c r="AE545" s="36">
        <v>17.510000000000002</v>
      </c>
      <c r="AF545" s="41">
        <v>34.35</v>
      </c>
      <c r="AG545" s="39">
        <v>215.8</v>
      </c>
      <c r="AI545" s="60" t="s">
        <v>653</v>
      </c>
      <c r="AJ545" s="58">
        <f t="shared" si="24"/>
        <v>364.70666666666665</v>
      </c>
      <c r="AK545" s="57">
        <f t="shared" si="25"/>
        <v>441.51749999999998</v>
      </c>
      <c r="AL545" s="47">
        <f t="shared" si="26"/>
        <v>146.61333333333334</v>
      </c>
      <c r="AM545" s="65"/>
      <c r="AN545" s="65"/>
      <c r="AO545" s="65"/>
    </row>
    <row r="546" spans="1:41" x14ac:dyDescent="0.25">
      <c r="A546">
        <v>484</v>
      </c>
      <c r="B546" s="54" t="s">
        <v>654</v>
      </c>
      <c r="C546" s="54">
        <v>2021</v>
      </c>
      <c r="D546" s="27">
        <v>7136.86</v>
      </c>
      <c r="E546" s="43">
        <v>728.5</v>
      </c>
      <c r="F546" s="35">
        <v>422.9</v>
      </c>
      <c r="G546" s="41">
        <v>1592.5</v>
      </c>
      <c r="H546" s="36">
        <v>113.26</v>
      </c>
      <c r="I546" s="39">
        <v>159.66</v>
      </c>
      <c r="J546" s="45">
        <v>193.16</v>
      </c>
      <c r="K546" s="36">
        <v>115.82</v>
      </c>
      <c r="L546" s="36">
        <v>43.07</v>
      </c>
      <c r="M546" s="46">
        <v>125.62</v>
      </c>
      <c r="N546" s="36">
        <v>87.79</v>
      </c>
      <c r="O546" s="47">
        <v>59.52</v>
      </c>
      <c r="P546" s="33">
        <v>720.5</v>
      </c>
      <c r="Q546" s="47">
        <v>25.43</v>
      </c>
      <c r="R546" s="33">
        <v>91.3</v>
      </c>
      <c r="S546" s="47">
        <v>56.63</v>
      </c>
      <c r="T546" s="33">
        <v>12.65</v>
      </c>
      <c r="U546" s="33">
        <v>80.400000000000006</v>
      </c>
      <c r="V546" s="33">
        <v>61.6</v>
      </c>
      <c r="W546" s="33">
        <v>13.35</v>
      </c>
      <c r="X546" s="56">
        <v>29.59</v>
      </c>
      <c r="Y546" s="38">
        <v>29.59</v>
      </c>
      <c r="Z546" s="36">
        <v>9.7799999999999994</v>
      </c>
      <c r="AA546" s="41">
        <v>55.44</v>
      </c>
      <c r="AB546" s="45">
        <v>97.1</v>
      </c>
      <c r="AC546" s="39">
        <v>718.7</v>
      </c>
      <c r="AD546" s="36">
        <v>212.2</v>
      </c>
      <c r="AE546" s="36">
        <v>17.96</v>
      </c>
      <c r="AF546" s="41">
        <v>34.979999999999997</v>
      </c>
      <c r="AG546" s="39">
        <v>215.2</v>
      </c>
      <c r="AI546" s="60" t="s">
        <v>654</v>
      </c>
      <c r="AJ546" s="58">
        <f t="shared" si="24"/>
        <v>364.52</v>
      </c>
      <c r="AK546" s="57">
        <f t="shared" si="25"/>
        <v>420.73</v>
      </c>
      <c r="AL546" s="47">
        <f t="shared" si="26"/>
        <v>146.17222222222222</v>
      </c>
      <c r="AM546" s="65"/>
      <c r="AN546" s="65"/>
      <c r="AO546" s="65"/>
    </row>
    <row r="547" spans="1:41" x14ac:dyDescent="0.25">
      <c r="A547">
        <v>483</v>
      </c>
      <c r="B547" s="54" t="s">
        <v>655</v>
      </c>
      <c r="C547" s="54">
        <v>2021</v>
      </c>
      <c r="D547" s="27">
        <v>7147.01</v>
      </c>
      <c r="E547" s="43">
        <v>726.1</v>
      </c>
      <c r="F547" s="35">
        <v>429.8</v>
      </c>
      <c r="G547" s="41">
        <v>1540</v>
      </c>
      <c r="H547" s="36">
        <v>114.44</v>
      </c>
      <c r="I547" s="39">
        <v>158.62</v>
      </c>
      <c r="J547" s="45">
        <v>188.16</v>
      </c>
      <c r="K547" s="36">
        <v>116.2</v>
      </c>
      <c r="L547" s="36">
        <v>43.54</v>
      </c>
      <c r="M547" s="46">
        <v>125.36</v>
      </c>
      <c r="N547" s="36">
        <v>90.11</v>
      </c>
      <c r="O547" s="47">
        <v>60.18</v>
      </c>
      <c r="P547" s="33">
        <v>712.5</v>
      </c>
      <c r="Q547" s="47">
        <v>25.57</v>
      </c>
      <c r="R547" s="33">
        <v>92.88</v>
      </c>
      <c r="S547" s="47">
        <v>56.75</v>
      </c>
      <c r="T547" s="33">
        <v>12.77</v>
      </c>
      <c r="U547" s="33">
        <v>79.8</v>
      </c>
      <c r="V547" s="33">
        <v>61.11</v>
      </c>
      <c r="W547" s="33">
        <v>13.46</v>
      </c>
      <c r="X547" s="56">
        <v>29.71</v>
      </c>
      <c r="Y547" s="38">
        <v>29.71</v>
      </c>
      <c r="Z547" s="36">
        <v>9.7799999999999994</v>
      </c>
      <c r="AA547" s="41">
        <v>55.22</v>
      </c>
      <c r="AB547" s="45">
        <v>96.2</v>
      </c>
      <c r="AC547" s="39">
        <v>721.1</v>
      </c>
      <c r="AD547" s="36">
        <v>211</v>
      </c>
      <c r="AE547" s="36">
        <v>17.95</v>
      </c>
      <c r="AF547" s="41">
        <v>34.42</v>
      </c>
      <c r="AG547" s="39">
        <v>215.6</v>
      </c>
      <c r="AI547" s="60" t="s">
        <v>655</v>
      </c>
      <c r="AJ547" s="58">
        <f t="shared" si="24"/>
        <v>365.10666666666663</v>
      </c>
      <c r="AK547" s="57">
        <f t="shared" si="25"/>
        <v>407.41</v>
      </c>
      <c r="AL547" s="47">
        <f t="shared" si="26"/>
        <v>145.33666666666667</v>
      </c>
      <c r="AM547" s="65"/>
      <c r="AN547" s="65"/>
      <c r="AO547" s="65"/>
    </row>
    <row r="548" spans="1:41" x14ac:dyDescent="0.25">
      <c r="A548">
        <v>482</v>
      </c>
      <c r="B548" s="54" t="s">
        <v>656</v>
      </c>
      <c r="C548" s="54">
        <v>2021</v>
      </c>
      <c r="D548" s="27">
        <v>7136.3</v>
      </c>
      <c r="E548" s="43">
        <v>729.7</v>
      </c>
      <c r="F548" s="35">
        <v>427.2</v>
      </c>
      <c r="G548" s="41">
        <v>1536</v>
      </c>
      <c r="H548" s="36">
        <v>115</v>
      </c>
      <c r="I548" s="39">
        <v>155.88</v>
      </c>
      <c r="J548" s="45">
        <v>188.04</v>
      </c>
      <c r="K548" s="36">
        <v>119.48</v>
      </c>
      <c r="L548" s="36">
        <v>43.86</v>
      </c>
      <c r="M548" s="46">
        <v>124.84</v>
      </c>
      <c r="N548" s="36">
        <v>89.68</v>
      </c>
      <c r="O548" s="47">
        <v>60.23</v>
      </c>
      <c r="P548" s="33">
        <v>716.5</v>
      </c>
      <c r="Q548" s="47">
        <v>25.56</v>
      </c>
      <c r="R548" s="33">
        <v>93.77</v>
      </c>
      <c r="S548" s="47">
        <v>56.6</v>
      </c>
      <c r="T548" s="33">
        <v>12.7</v>
      </c>
      <c r="U548" s="33">
        <v>81.06</v>
      </c>
      <c r="V548" s="33">
        <v>60.09</v>
      </c>
      <c r="W548" s="33">
        <v>13.48</v>
      </c>
      <c r="X548" s="56">
        <v>29.76</v>
      </c>
      <c r="Y548" s="38">
        <v>29.76</v>
      </c>
      <c r="Z548" s="36">
        <v>9.81</v>
      </c>
      <c r="AA548" s="41">
        <v>55.11</v>
      </c>
      <c r="AB548" s="45">
        <v>94.8</v>
      </c>
      <c r="AC548" s="39">
        <v>711.2</v>
      </c>
      <c r="AD548" s="36">
        <v>211.1</v>
      </c>
      <c r="AE548" s="36">
        <v>18.079999999999998</v>
      </c>
      <c r="AF548" s="41">
        <v>34.01</v>
      </c>
      <c r="AG548" s="39">
        <v>214.8</v>
      </c>
      <c r="AI548" s="60" t="s">
        <v>656</v>
      </c>
      <c r="AJ548" s="58">
        <f t="shared" si="24"/>
        <v>360.62666666666672</v>
      </c>
      <c r="AK548" s="57">
        <f t="shared" si="25"/>
        <v>406.28</v>
      </c>
      <c r="AL548" s="47">
        <f t="shared" si="26"/>
        <v>145.50333333333333</v>
      </c>
      <c r="AM548" s="65"/>
      <c r="AN548" s="65"/>
      <c r="AO548" s="65"/>
    </row>
    <row r="549" spans="1:41" x14ac:dyDescent="0.25">
      <c r="A549">
        <v>481</v>
      </c>
      <c r="B549" s="54" t="s">
        <v>657</v>
      </c>
      <c r="C549" s="54">
        <v>2021</v>
      </c>
      <c r="D549" s="27">
        <v>7088.71</v>
      </c>
      <c r="E549" s="43">
        <v>720.8</v>
      </c>
      <c r="F549" s="35">
        <v>424.05</v>
      </c>
      <c r="G549" s="41">
        <v>1500</v>
      </c>
      <c r="H549" s="36">
        <v>114.04</v>
      </c>
      <c r="I549" s="39">
        <v>156.24</v>
      </c>
      <c r="J549" s="45">
        <v>184.48</v>
      </c>
      <c r="K549" s="36">
        <v>120.66</v>
      </c>
      <c r="L549" s="36">
        <v>43.64</v>
      </c>
      <c r="M549" s="46">
        <v>125.6</v>
      </c>
      <c r="N549" s="36">
        <v>89.58</v>
      </c>
      <c r="O549" s="47">
        <v>61.22</v>
      </c>
      <c r="P549" s="33">
        <v>706.5</v>
      </c>
      <c r="Q549" s="47">
        <v>25.86</v>
      </c>
      <c r="R549" s="33">
        <v>94.63</v>
      </c>
      <c r="S549" s="47">
        <v>57.64</v>
      </c>
      <c r="T549" s="33">
        <v>12.78</v>
      </c>
      <c r="U549" s="33">
        <v>81.78</v>
      </c>
      <c r="V549" s="33">
        <v>60.18</v>
      </c>
      <c r="W549" s="33">
        <v>13.38</v>
      </c>
      <c r="X549" s="56">
        <v>29.8</v>
      </c>
      <c r="Y549" s="38">
        <v>29.8</v>
      </c>
      <c r="Z549" s="36">
        <v>9.85</v>
      </c>
      <c r="AA549" s="41">
        <v>55.5</v>
      </c>
      <c r="AB549" s="45">
        <v>94.86</v>
      </c>
      <c r="AC549" s="39">
        <v>681.5</v>
      </c>
      <c r="AD549" s="36">
        <v>211.3</v>
      </c>
      <c r="AE549" s="36">
        <v>17.95</v>
      </c>
      <c r="AF549" s="41">
        <v>33.53</v>
      </c>
      <c r="AG549" s="39">
        <v>214.5</v>
      </c>
      <c r="AI549" s="60" t="s">
        <v>657</v>
      </c>
      <c r="AJ549" s="58">
        <f t="shared" si="24"/>
        <v>350.74666666666667</v>
      </c>
      <c r="AK549" s="57">
        <f t="shared" si="25"/>
        <v>397.25749999999999</v>
      </c>
      <c r="AL549" s="47">
        <f t="shared" si="26"/>
        <v>144.47333333333333</v>
      </c>
      <c r="AM549" s="65"/>
      <c r="AN549" s="65"/>
      <c r="AO549" s="65"/>
    </row>
    <row r="550" spans="1:41" x14ac:dyDescent="0.25">
      <c r="A550">
        <v>480</v>
      </c>
      <c r="B550" s="55">
        <v>44541</v>
      </c>
      <c r="C550" s="54">
        <v>2021</v>
      </c>
      <c r="D550" s="27">
        <v>7056.93</v>
      </c>
      <c r="E550" s="43">
        <v>722.9</v>
      </c>
      <c r="F550" s="35">
        <v>420.95</v>
      </c>
      <c r="G550" s="41">
        <v>1478.5</v>
      </c>
      <c r="H550" s="36">
        <v>112.14</v>
      </c>
      <c r="I550" s="39">
        <v>156.02000000000001</v>
      </c>
      <c r="J550" s="45">
        <v>183.1</v>
      </c>
      <c r="K550" s="36">
        <v>121.12</v>
      </c>
      <c r="L550" s="36">
        <v>43.18</v>
      </c>
      <c r="M550" s="46">
        <v>126.26</v>
      </c>
      <c r="N550" s="36">
        <v>88.74</v>
      </c>
      <c r="O550" s="47">
        <v>59.27</v>
      </c>
      <c r="P550" s="33">
        <v>713.5</v>
      </c>
      <c r="Q550" s="47">
        <v>25.78</v>
      </c>
      <c r="R550" s="33">
        <v>93.75</v>
      </c>
      <c r="S550" s="47">
        <v>57.61</v>
      </c>
      <c r="T550" s="33">
        <v>12.73</v>
      </c>
      <c r="U550" s="33">
        <v>81.3</v>
      </c>
      <c r="V550" s="33">
        <v>60.8</v>
      </c>
      <c r="W550" s="33">
        <v>13.16</v>
      </c>
      <c r="X550" s="56">
        <v>29.27</v>
      </c>
      <c r="Y550" s="38">
        <v>29.27</v>
      </c>
      <c r="Z550" s="36">
        <v>9.86</v>
      </c>
      <c r="AA550" s="41">
        <v>55.25</v>
      </c>
      <c r="AB550" s="45">
        <v>94.54</v>
      </c>
      <c r="AC550" s="39">
        <v>677.8</v>
      </c>
      <c r="AD550" s="36">
        <v>209.5</v>
      </c>
      <c r="AE550" s="36">
        <v>17.88</v>
      </c>
      <c r="AF550" s="41">
        <v>33.700000000000003</v>
      </c>
      <c r="AG550" s="39">
        <v>213.6</v>
      </c>
      <c r="AI550" s="61">
        <v>44541</v>
      </c>
      <c r="AJ550" s="58">
        <f t="shared" si="24"/>
        <v>349.13999999999993</v>
      </c>
      <c r="AK550" s="57">
        <f t="shared" si="25"/>
        <v>391.86250000000001</v>
      </c>
      <c r="AL550" s="47">
        <f t="shared" si="26"/>
        <v>144.30333333333334</v>
      </c>
      <c r="AM550" s="65"/>
      <c r="AN550" s="65"/>
      <c r="AO550" s="65"/>
    </row>
    <row r="551" spans="1:41" x14ac:dyDescent="0.25">
      <c r="A551">
        <v>479</v>
      </c>
      <c r="B551" s="55">
        <v>44511</v>
      </c>
      <c r="C551" s="54">
        <v>2021</v>
      </c>
      <c r="D551" s="27">
        <v>7032.35</v>
      </c>
      <c r="E551" s="43">
        <v>705.4</v>
      </c>
      <c r="F551" s="35">
        <v>414.45</v>
      </c>
      <c r="G551" s="41">
        <v>1441</v>
      </c>
      <c r="H551" s="36">
        <v>114.7</v>
      </c>
      <c r="I551" s="39">
        <v>154.82</v>
      </c>
      <c r="J551" s="45">
        <v>181.52</v>
      </c>
      <c r="K551" s="36">
        <v>121.58</v>
      </c>
      <c r="L551" s="36">
        <v>43.87</v>
      </c>
      <c r="M551" s="46">
        <v>125.9</v>
      </c>
      <c r="N551" s="36">
        <v>89.4</v>
      </c>
      <c r="O551" s="47">
        <v>59.48</v>
      </c>
      <c r="P551" s="33">
        <v>697</v>
      </c>
      <c r="Q551" s="47">
        <v>25.76</v>
      </c>
      <c r="R551" s="33">
        <v>93.9</v>
      </c>
      <c r="S551" s="47">
        <v>57.82</v>
      </c>
      <c r="T551" s="33">
        <v>12.89</v>
      </c>
      <c r="U551" s="33">
        <v>82.16</v>
      </c>
      <c r="V551" s="33">
        <v>60.66</v>
      </c>
      <c r="W551" s="33">
        <v>13.15</v>
      </c>
      <c r="X551" s="56">
        <v>29.47</v>
      </c>
      <c r="Y551" s="38">
        <v>29.47</v>
      </c>
      <c r="Z551" s="36">
        <v>9.85</v>
      </c>
      <c r="AA551" s="41">
        <v>54.71</v>
      </c>
      <c r="AB551" s="45">
        <v>94.62</v>
      </c>
      <c r="AC551" s="39">
        <v>658.6</v>
      </c>
      <c r="AD551" s="36">
        <v>207.1</v>
      </c>
      <c r="AE551" s="36">
        <v>17.86</v>
      </c>
      <c r="AF551" s="41">
        <v>33.44</v>
      </c>
      <c r="AG551" s="39">
        <v>212.7</v>
      </c>
      <c r="AI551" s="61">
        <v>44511</v>
      </c>
      <c r="AJ551" s="58">
        <f t="shared" si="24"/>
        <v>342.04</v>
      </c>
      <c r="AK551" s="57">
        <f t="shared" si="25"/>
        <v>382.28750000000002</v>
      </c>
      <c r="AL551" s="47">
        <f t="shared" si="26"/>
        <v>142.21888888888887</v>
      </c>
      <c r="AM551" s="65"/>
      <c r="AN551" s="65"/>
      <c r="AO551" s="65"/>
    </row>
    <row r="552" spans="1:41" x14ac:dyDescent="0.25">
      <c r="A552">
        <v>478</v>
      </c>
      <c r="B552" s="55">
        <v>44480</v>
      </c>
      <c r="C552" s="54">
        <v>2021</v>
      </c>
      <c r="D552" s="27">
        <v>7014.94</v>
      </c>
      <c r="E552" s="43">
        <v>698.6</v>
      </c>
      <c r="F552" s="35">
        <v>414.35</v>
      </c>
      <c r="G552" s="41">
        <v>1430</v>
      </c>
      <c r="H552" s="36">
        <v>116.2</v>
      </c>
      <c r="I552" s="39">
        <v>153.97999999999999</v>
      </c>
      <c r="J552" s="45">
        <v>182.38</v>
      </c>
      <c r="K552" s="36">
        <v>123</v>
      </c>
      <c r="L552" s="36">
        <v>43.92</v>
      </c>
      <c r="M552" s="46">
        <v>125.67</v>
      </c>
      <c r="N552" s="36">
        <v>89.33</v>
      </c>
      <c r="O552" s="47">
        <v>59.2</v>
      </c>
      <c r="P552" s="33">
        <v>691.5</v>
      </c>
      <c r="Q552" s="47">
        <v>25.67</v>
      </c>
      <c r="R552" s="33">
        <v>95.2</v>
      </c>
      <c r="S552" s="47">
        <v>57.94</v>
      </c>
      <c r="T552" s="33">
        <v>12.86</v>
      </c>
      <c r="U552" s="33">
        <v>83.38</v>
      </c>
      <c r="V552" s="33">
        <v>59.82</v>
      </c>
      <c r="W552" s="33">
        <v>12.86</v>
      </c>
      <c r="X552" s="56">
        <v>29.4</v>
      </c>
      <c r="Y552" s="38">
        <v>29.4</v>
      </c>
      <c r="Z552" s="36">
        <v>9.83</v>
      </c>
      <c r="AA552" s="41">
        <v>53.95</v>
      </c>
      <c r="AB552" s="45">
        <v>94.9</v>
      </c>
      <c r="AC552" s="39">
        <v>664.8</v>
      </c>
      <c r="AD552" s="36">
        <v>205</v>
      </c>
      <c r="AE552" s="36">
        <v>17.87</v>
      </c>
      <c r="AF552" s="41">
        <v>33.549999999999997</v>
      </c>
      <c r="AG552" s="39">
        <v>208.5</v>
      </c>
      <c r="AI552" s="61">
        <v>44480</v>
      </c>
      <c r="AJ552" s="58">
        <f t="shared" si="24"/>
        <v>342.42666666666668</v>
      </c>
      <c r="AK552" s="57">
        <f t="shared" si="25"/>
        <v>379.375</v>
      </c>
      <c r="AL552" s="47">
        <f t="shared" si="26"/>
        <v>141.5288888888889</v>
      </c>
      <c r="AM552" s="65"/>
      <c r="AN552" s="65"/>
      <c r="AO552" s="65"/>
    </row>
    <row r="553" spans="1:41" x14ac:dyDescent="0.25">
      <c r="A553">
        <v>477</v>
      </c>
      <c r="B553" s="55">
        <v>44450</v>
      </c>
      <c r="C553" s="54">
        <v>2021</v>
      </c>
      <c r="D553" s="27">
        <v>7016.73</v>
      </c>
      <c r="E553" s="43">
        <v>707.3</v>
      </c>
      <c r="F553" s="35">
        <v>414.55</v>
      </c>
      <c r="G553" s="41">
        <v>1440.5</v>
      </c>
      <c r="H553" s="36">
        <v>116.32</v>
      </c>
      <c r="I553" s="39">
        <v>154.28</v>
      </c>
      <c r="J553" s="45">
        <v>184.64</v>
      </c>
      <c r="K553" s="36">
        <v>120.62</v>
      </c>
      <c r="L553" s="36">
        <v>43.54</v>
      </c>
      <c r="M553" s="46">
        <v>124.71</v>
      </c>
      <c r="N553" s="36">
        <v>88.13</v>
      </c>
      <c r="O553" s="47">
        <v>58.87</v>
      </c>
      <c r="P553" s="33">
        <v>696.5</v>
      </c>
      <c r="Q553" s="47">
        <v>25.36</v>
      </c>
      <c r="R553" s="33">
        <v>94.44</v>
      </c>
      <c r="S553" s="47">
        <v>57.26</v>
      </c>
      <c r="T553" s="33">
        <v>13.1</v>
      </c>
      <c r="U553" s="33">
        <v>83.6</v>
      </c>
      <c r="V553" s="33">
        <v>60.64</v>
      </c>
      <c r="W553" s="33">
        <v>12.72</v>
      </c>
      <c r="X553" s="56">
        <v>29.52</v>
      </c>
      <c r="Y553" s="38">
        <v>29.52</v>
      </c>
      <c r="Z553" s="36">
        <v>9.65</v>
      </c>
      <c r="AA553" s="41">
        <v>54.82</v>
      </c>
      <c r="AB553" s="45">
        <v>94.54</v>
      </c>
      <c r="AC553" s="39">
        <v>681.9</v>
      </c>
      <c r="AD553" s="36">
        <v>205.3</v>
      </c>
      <c r="AE553" s="36">
        <v>17.45</v>
      </c>
      <c r="AF553" s="41">
        <v>33.85</v>
      </c>
      <c r="AG553" s="39">
        <v>212.2</v>
      </c>
      <c r="AI553" s="61">
        <v>44450</v>
      </c>
      <c r="AJ553" s="58">
        <f t="shared" si="24"/>
        <v>349.46</v>
      </c>
      <c r="AK553" s="57">
        <f t="shared" si="25"/>
        <v>382.29249999999996</v>
      </c>
      <c r="AL553" s="47">
        <f t="shared" si="26"/>
        <v>142.46666666666664</v>
      </c>
      <c r="AM553" s="65"/>
      <c r="AN553" s="65"/>
      <c r="AO553" s="65"/>
    </row>
    <row r="554" spans="1:41" x14ac:dyDescent="0.25">
      <c r="A554">
        <v>476</v>
      </c>
      <c r="B554" s="55">
        <v>44419</v>
      </c>
      <c r="C554" s="54">
        <v>2021</v>
      </c>
      <c r="D554" s="27">
        <v>7037.67</v>
      </c>
      <c r="E554" s="43">
        <v>707.4</v>
      </c>
      <c r="F554" s="35">
        <v>412.25</v>
      </c>
      <c r="G554" s="41">
        <v>1466.5</v>
      </c>
      <c r="H554" s="36">
        <v>115.64</v>
      </c>
      <c r="I554" s="39">
        <v>154.56</v>
      </c>
      <c r="J554" s="45">
        <v>187.82</v>
      </c>
      <c r="K554" s="36">
        <v>120.12</v>
      </c>
      <c r="L554" s="36">
        <v>43.5</v>
      </c>
      <c r="M554" s="46">
        <v>124.35</v>
      </c>
      <c r="N554" s="36">
        <v>87.73</v>
      </c>
      <c r="O554" s="47">
        <v>59.39</v>
      </c>
      <c r="P554" s="33">
        <v>696</v>
      </c>
      <c r="Q554" s="47">
        <v>25.59</v>
      </c>
      <c r="R554" s="33">
        <v>94.85</v>
      </c>
      <c r="S554" s="47">
        <v>56.65</v>
      </c>
      <c r="T554" s="33">
        <v>13.22</v>
      </c>
      <c r="U554" s="33">
        <v>83</v>
      </c>
      <c r="V554" s="33">
        <v>61.6</v>
      </c>
      <c r="W554" s="33">
        <v>12.74</v>
      </c>
      <c r="X554" s="56">
        <v>29.81</v>
      </c>
      <c r="Y554" s="38">
        <v>29.81</v>
      </c>
      <c r="Z554" s="36">
        <v>9.6</v>
      </c>
      <c r="AA554" s="41">
        <v>54.78</v>
      </c>
      <c r="AB554" s="45">
        <v>95</v>
      </c>
      <c r="AC554" s="39">
        <v>664.2</v>
      </c>
      <c r="AD554" s="36">
        <v>204.4</v>
      </c>
      <c r="AE554" s="36">
        <v>17.55</v>
      </c>
      <c r="AF554" s="41">
        <v>33.99</v>
      </c>
      <c r="AG554" s="39">
        <v>211.8</v>
      </c>
      <c r="AI554" s="61">
        <v>44419</v>
      </c>
      <c r="AJ554" s="58">
        <f t="shared" si="24"/>
        <v>343.52</v>
      </c>
      <c r="AK554" s="57">
        <f t="shared" si="25"/>
        <v>388.8175</v>
      </c>
      <c r="AL554" s="47">
        <f t="shared" si="26"/>
        <v>142.88999999999999</v>
      </c>
      <c r="AM554" s="65"/>
      <c r="AN554" s="65"/>
      <c r="AO554" s="65"/>
    </row>
    <row r="555" spans="1:41" x14ac:dyDescent="0.25">
      <c r="A555">
        <v>475</v>
      </c>
      <c r="B555" s="55">
        <v>44327</v>
      </c>
      <c r="C555" s="54">
        <v>2021</v>
      </c>
      <c r="D555" s="27">
        <v>6983.8</v>
      </c>
      <c r="E555" s="43">
        <v>708.9</v>
      </c>
      <c r="F555" s="35">
        <v>412.8</v>
      </c>
      <c r="G555" s="41">
        <v>1459</v>
      </c>
      <c r="H555" s="36">
        <v>113.9</v>
      </c>
      <c r="I555" s="39">
        <v>153.19999999999999</v>
      </c>
      <c r="J555" s="45">
        <v>187.86</v>
      </c>
      <c r="K555" s="36">
        <v>120.36</v>
      </c>
      <c r="L555" s="36">
        <v>43.41</v>
      </c>
      <c r="M555" s="46">
        <v>123.92</v>
      </c>
      <c r="N555" s="36">
        <v>87.98</v>
      </c>
      <c r="O555" s="47">
        <v>59.51</v>
      </c>
      <c r="P555" s="33">
        <v>695.5</v>
      </c>
      <c r="Q555" s="47">
        <v>25.5</v>
      </c>
      <c r="R555" s="33">
        <v>95.56</v>
      </c>
      <c r="S555" s="47">
        <v>57.35</v>
      </c>
      <c r="T555" s="33">
        <v>13.25</v>
      </c>
      <c r="U555" s="33">
        <v>84.12</v>
      </c>
      <c r="V555" s="33">
        <v>61.07</v>
      </c>
      <c r="W555" s="33">
        <v>12.71</v>
      </c>
      <c r="X555" s="56">
        <v>30</v>
      </c>
      <c r="Y555" s="38">
        <v>30</v>
      </c>
      <c r="Z555" s="36">
        <v>9.6199999999999992</v>
      </c>
      <c r="AA555" s="41">
        <v>54.41</v>
      </c>
      <c r="AB555" s="45">
        <v>94.58</v>
      </c>
      <c r="AC555" s="39">
        <v>659.9</v>
      </c>
      <c r="AD555" s="36">
        <v>204.8</v>
      </c>
      <c r="AE555" s="36">
        <v>17.7</v>
      </c>
      <c r="AF555" s="41">
        <v>34.200000000000003</v>
      </c>
      <c r="AG555" s="39">
        <v>210.7</v>
      </c>
      <c r="AI555" s="61">
        <v>44327</v>
      </c>
      <c r="AJ555" s="58">
        <f t="shared" si="24"/>
        <v>341.26666666666665</v>
      </c>
      <c r="AK555" s="57">
        <f t="shared" si="25"/>
        <v>386.90250000000003</v>
      </c>
      <c r="AL555" s="47">
        <f t="shared" si="26"/>
        <v>143.06888888888886</v>
      </c>
      <c r="AM555" s="65"/>
      <c r="AN555" s="65"/>
      <c r="AO555" s="65"/>
    </row>
    <row r="556" spans="1:41" x14ac:dyDescent="0.25">
      <c r="A556">
        <v>474</v>
      </c>
      <c r="B556" s="55">
        <v>44297</v>
      </c>
      <c r="C556" s="54">
        <v>2021</v>
      </c>
      <c r="D556" s="27">
        <v>6962.01</v>
      </c>
      <c r="E556" s="43">
        <v>692.5</v>
      </c>
      <c r="F556" s="35">
        <v>408.8</v>
      </c>
      <c r="G556" s="41">
        <v>1441</v>
      </c>
      <c r="H556" s="36">
        <v>109</v>
      </c>
      <c r="I556" s="39">
        <v>153.88</v>
      </c>
      <c r="J556" s="45">
        <v>189.18</v>
      </c>
      <c r="K556" s="36">
        <v>114.6</v>
      </c>
      <c r="L556" s="36">
        <v>43.25</v>
      </c>
      <c r="M556" s="46">
        <v>123.5</v>
      </c>
      <c r="N556" s="36">
        <v>89.2</v>
      </c>
      <c r="O556" s="47">
        <v>59.08</v>
      </c>
      <c r="P556" s="33">
        <v>687</v>
      </c>
      <c r="Q556" s="47">
        <v>25.55</v>
      </c>
      <c r="R556" s="33">
        <v>93.27</v>
      </c>
      <c r="S556" s="47">
        <v>57.26</v>
      </c>
      <c r="T556" s="33">
        <v>13.12</v>
      </c>
      <c r="U556" s="33">
        <v>82.54</v>
      </c>
      <c r="V556" s="33">
        <v>60.87</v>
      </c>
      <c r="W556" s="33">
        <v>12.66</v>
      </c>
      <c r="X556" s="56">
        <v>29.72</v>
      </c>
      <c r="Y556" s="38">
        <v>29.72</v>
      </c>
      <c r="Z556" s="36">
        <v>9.5</v>
      </c>
      <c r="AA556" s="41">
        <v>54.36</v>
      </c>
      <c r="AB556" s="45">
        <v>96.26</v>
      </c>
      <c r="AC556" s="39">
        <v>649</v>
      </c>
      <c r="AD556" s="36">
        <v>203.7</v>
      </c>
      <c r="AE556" s="36">
        <v>17.63</v>
      </c>
      <c r="AF556" s="41">
        <v>34.39</v>
      </c>
      <c r="AG556" s="39">
        <v>211.3</v>
      </c>
      <c r="AI556" s="61">
        <v>44297</v>
      </c>
      <c r="AJ556" s="58">
        <f t="shared" si="24"/>
        <v>338.06</v>
      </c>
      <c r="AK556" s="57">
        <f t="shared" si="25"/>
        <v>382.4375</v>
      </c>
      <c r="AL556" s="47">
        <f t="shared" si="26"/>
        <v>141.44999999999999</v>
      </c>
      <c r="AM556" s="65"/>
      <c r="AN556" s="65"/>
      <c r="AO556" s="65"/>
    </row>
    <row r="557" spans="1:41" x14ac:dyDescent="0.25">
      <c r="A557">
        <v>473</v>
      </c>
      <c r="B557" s="55">
        <v>44266</v>
      </c>
      <c r="C557" s="54">
        <v>2021</v>
      </c>
      <c r="D557" s="27">
        <v>6917.75</v>
      </c>
      <c r="E557" s="43">
        <v>682.5</v>
      </c>
      <c r="F557" s="35">
        <v>405.55</v>
      </c>
      <c r="G557" s="41">
        <v>1419</v>
      </c>
      <c r="H557" s="36">
        <v>108</v>
      </c>
      <c r="I557" s="39">
        <v>152.52000000000001</v>
      </c>
      <c r="J557" s="45">
        <v>188.5</v>
      </c>
      <c r="K557" s="36">
        <v>113.98</v>
      </c>
      <c r="L557" s="36">
        <v>42.91</v>
      </c>
      <c r="M557" s="46">
        <v>122.1</v>
      </c>
      <c r="N557" s="36">
        <v>89.75</v>
      </c>
      <c r="O557" s="47">
        <v>59.88</v>
      </c>
      <c r="P557" s="33">
        <v>675</v>
      </c>
      <c r="Q557" s="47">
        <v>25.65</v>
      </c>
      <c r="R557" s="33">
        <v>93</v>
      </c>
      <c r="S557" s="47">
        <v>57.29</v>
      </c>
      <c r="T557" s="33">
        <v>13.29</v>
      </c>
      <c r="U557" s="33">
        <v>81.22</v>
      </c>
      <c r="V557" s="33">
        <v>61.37</v>
      </c>
      <c r="W557" s="33">
        <v>12.46</v>
      </c>
      <c r="X557" s="56">
        <v>29.42</v>
      </c>
      <c r="Y557" s="38">
        <v>29.42</v>
      </c>
      <c r="Z557" s="36">
        <v>9.52</v>
      </c>
      <c r="AA557" s="41">
        <v>53.09</v>
      </c>
      <c r="AB557" s="45">
        <v>97.84</v>
      </c>
      <c r="AC557" s="39">
        <v>647</v>
      </c>
      <c r="AD557" s="36">
        <v>203.6</v>
      </c>
      <c r="AE557" s="36">
        <v>17.53</v>
      </c>
      <c r="AF557" s="41">
        <v>34.08</v>
      </c>
      <c r="AG557" s="39">
        <v>209.6</v>
      </c>
      <c r="AI557" s="61">
        <v>44266</v>
      </c>
      <c r="AJ557" s="58">
        <f t="shared" si="24"/>
        <v>336.37333333333333</v>
      </c>
      <c r="AK557" s="57">
        <f t="shared" si="25"/>
        <v>376.54249999999996</v>
      </c>
      <c r="AL557" s="47">
        <f t="shared" si="26"/>
        <v>140.35333333333335</v>
      </c>
      <c r="AM557" s="65"/>
      <c r="AN557" s="65"/>
      <c r="AO557" s="65"/>
    </row>
    <row r="558" spans="1:41" x14ac:dyDescent="0.25">
      <c r="A558">
        <v>472</v>
      </c>
      <c r="B558" s="55">
        <v>44238</v>
      </c>
      <c r="C558" s="54">
        <v>2021</v>
      </c>
      <c r="D558" s="27">
        <v>6879.69</v>
      </c>
      <c r="E558" s="43">
        <v>684.8</v>
      </c>
      <c r="F558" s="35">
        <v>400</v>
      </c>
      <c r="G558" s="41">
        <v>1398.5</v>
      </c>
      <c r="H558" s="36">
        <v>110.3</v>
      </c>
      <c r="I558" s="39">
        <v>150.19999999999999</v>
      </c>
      <c r="J558" s="45">
        <v>184.74</v>
      </c>
      <c r="K558" s="36">
        <v>115.18</v>
      </c>
      <c r="L558" s="36">
        <v>43.68</v>
      </c>
      <c r="M558" s="46">
        <v>120.43</v>
      </c>
      <c r="N558" s="36">
        <v>89.12</v>
      </c>
      <c r="O558" s="47">
        <v>59.43</v>
      </c>
      <c r="P558" s="33">
        <v>673.5</v>
      </c>
      <c r="Q558" s="47">
        <v>25.59</v>
      </c>
      <c r="R558" s="33">
        <v>93.9</v>
      </c>
      <c r="S558" s="47">
        <v>57.23</v>
      </c>
      <c r="T558" s="33">
        <v>13.23</v>
      </c>
      <c r="U558" s="33">
        <v>80.680000000000007</v>
      </c>
      <c r="V558" s="33">
        <v>61.19</v>
      </c>
      <c r="W558" s="33">
        <v>12.49</v>
      </c>
      <c r="X558" s="56">
        <v>29.36</v>
      </c>
      <c r="Y558" s="38">
        <v>29.36</v>
      </c>
      <c r="Z558" s="36">
        <v>9.5399999999999991</v>
      </c>
      <c r="AA558" s="41">
        <v>51.91</v>
      </c>
      <c r="AB558" s="45">
        <v>97.06</v>
      </c>
      <c r="AC558" s="39">
        <v>642.6</v>
      </c>
      <c r="AD558" s="36">
        <v>202</v>
      </c>
      <c r="AE558" s="36">
        <v>17.45</v>
      </c>
      <c r="AF558" s="41">
        <v>33.590000000000003</v>
      </c>
      <c r="AG558" s="39">
        <v>207.1</v>
      </c>
      <c r="AI558" s="61">
        <v>44238</v>
      </c>
      <c r="AJ558" s="58">
        <f t="shared" si="24"/>
        <v>333.3</v>
      </c>
      <c r="AK558" s="57">
        <f t="shared" si="25"/>
        <v>371</v>
      </c>
      <c r="AL558" s="47">
        <f t="shared" si="26"/>
        <v>139.84888888888887</v>
      </c>
      <c r="AM558" s="65"/>
      <c r="AN558" s="65"/>
      <c r="AO558" s="65"/>
    </row>
    <row r="559" spans="1:41" x14ac:dyDescent="0.25">
      <c r="A559">
        <v>471</v>
      </c>
      <c r="B559" s="55">
        <v>44207</v>
      </c>
      <c r="C559" s="54">
        <v>2021</v>
      </c>
      <c r="D559" s="27">
        <v>6859.44</v>
      </c>
      <c r="E559" s="43">
        <v>683.4</v>
      </c>
      <c r="F559" s="35">
        <v>398.2</v>
      </c>
      <c r="G559" s="41">
        <v>1385</v>
      </c>
      <c r="H559" s="36">
        <v>109.66</v>
      </c>
      <c r="I559" s="39">
        <v>149.04</v>
      </c>
      <c r="J559" s="45">
        <v>183.78</v>
      </c>
      <c r="K559" s="36">
        <v>115.02</v>
      </c>
      <c r="L559" s="36">
        <v>43.53</v>
      </c>
      <c r="M559" s="46">
        <v>119.9</v>
      </c>
      <c r="N559" s="36">
        <v>87.82</v>
      </c>
      <c r="O559" s="47">
        <v>59.67</v>
      </c>
      <c r="P559" s="33">
        <v>682.5</v>
      </c>
      <c r="Q559" s="47">
        <v>25.31</v>
      </c>
      <c r="R559" s="33">
        <v>93.91</v>
      </c>
      <c r="S559" s="47">
        <v>56.95</v>
      </c>
      <c r="T559" s="33">
        <v>13.2</v>
      </c>
      <c r="U559" s="33">
        <v>79.92</v>
      </c>
      <c r="V559" s="33">
        <v>60.96</v>
      </c>
      <c r="W559" s="33">
        <v>12.4</v>
      </c>
      <c r="X559" s="56">
        <v>29.43</v>
      </c>
      <c r="Y559" s="38">
        <v>29.43</v>
      </c>
      <c r="Z559" s="36">
        <v>9.56</v>
      </c>
      <c r="AA559" s="41">
        <v>50.62</v>
      </c>
      <c r="AB559" s="45">
        <v>95.56</v>
      </c>
      <c r="AC559" s="39">
        <v>651.79999999999995</v>
      </c>
      <c r="AD559" s="36">
        <v>199.65</v>
      </c>
      <c r="AE559" s="36">
        <v>17.420000000000002</v>
      </c>
      <c r="AF559" s="41">
        <v>33.74</v>
      </c>
      <c r="AG559" s="39">
        <v>203.9</v>
      </c>
      <c r="AI559" s="61">
        <v>44207</v>
      </c>
      <c r="AJ559" s="58">
        <f t="shared" si="24"/>
        <v>334.9133333333333</v>
      </c>
      <c r="AK559" s="57">
        <f t="shared" si="25"/>
        <v>367.34</v>
      </c>
      <c r="AL559" s="47">
        <f t="shared" si="26"/>
        <v>139.33333333333334</v>
      </c>
      <c r="AM559" s="65"/>
      <c r="AN559" s="65"/>
      <c r="AO559" s="65"/>
    </row>
    <row r="560" spans="1:41" x14ac:dyDescent="0.25">
      <c r="A560">
        <v>470</v>
      </c>
      <c r="B560" s="54" t="s">
        <v>658</v>
      </c>
      <c r="C560" s="54">
        <v>2021</v>
      </c>
      <c r="D560" s="27">
        <v>6748.53</v>
      </c>
      <c r="E560" s="43">
        <v>677.2</v>
      </c>
      <c r="F560" s="35">
        <v>394.95</v>
      </c>
      <c r="G560" s="41">
        <v>1370.5</v>
      </c>
      <c r="H560" s="36">
        <v>110.6</v>
      </c>
      <c r="I560" s="39">
        <v>148.9</v>
      </c>
      <c r="J560" s="45">
        <v>178.9</v>
      </c>
      <c r="K560" s="36">
        <v>116.04</v>
      </c>
      <c r="L560" s="36">
        <v>43.37</v>
      </c>
      <c r="M560" s="46">
        <v>119.21</v>
      </c>
      <c r="N560" s="36">
        <v>85.96</v>
      </c>
      <c r="O560" s="47">
        <v>57.9</v>
      </c>
      <c r="P560" s="33">
        <v>677.5</v>
      </c>
      <c r="Q560" s="47">
        <v>25.16</v>
      </c>
      <c r="R560" s="33">
        <v>92.37</v>
      </c>
      <c r="S560" s="47">
        <v>56.35</v>
      </c>
      <c r="T560" s="33">
        <v>13.04</v>
      </c>
      <c r="U560" s="33">
        <v>79.66</v>
      </c>
      <c r="V560" s="33">
        <v>59.56</v>
      </c>
      <c r="W560" s="33">
        <v>12.3</v>
      </c>
      <c r="X560" s="56">
        <v>28.84</v>
      </c>
      <c r="Y560" s="38">
        <v>28.84</v>
      </c>
      <c r="Z560" s="36">
        <v>9.44</v>
      </c>
      <c r="AA560" s="41">
        <v>50.38</v>
      </c>
      <c r="AB560" s="45">
        <v>94.24</v>
      </c>
      <c r="AC560" s="39">
        <v>648.20000000000005</v>
      </c>
      <c r="AD560" s="36">
        <v>198.7</v>
      </c>
      <c r="AE560" s="36">
        <v>17.239999999999998</v>
      </c>
      <c r="AF560" s="41">
        <v>33.92</v>
      </c>
      <c r="AG560" s="39">
        <v>201.3</v>
      </c>
      <c r="AI560" s="60" t="s">
        <v>658</v>
      </c>
      <c r="AJ560" s="58">
        <f t="shared" si="24"/>
        <v>332.8</v>
      </c>
      <c r="AK560" s="57">
        <f t="shared" si="25"/>
        <v>363.70000000000005</v>
      </c>
      <c r="AL560" s="47">
        <f t="shared" si="26"/>
        <v>137.53333333333336</v>
      </c>
      <c r="AM560" s="65"/>
      <c r="AN560" s="65"/>
      <c r="AO560" s="65"/>
    </row>
    <row r="561" spans="1:41" x14ac:dyDescent="0.25">
      <c r="A561">
        <v>469</v>
      </c>
      <c r="B561" s="54" t="s">
        <v>659</v>
      </c>
      <c r="C561" s="54">
        <v>2021</v>
      </c>
      <c r="D561" s="27">
        <v>6750.78</v>
      </c>
      <c r="E561" s="43">
        <v>671.7</v>
      </c>
      <c r="F561" s="35">
        <v>393.45</v>
      </c>
      <c r="G561" s="41">
        <v>1363.5</v>
      </c>
      <c r="H561" s="36">
        <v>112</v>
      </c>
      <c r="I561" s="39">
        <v>148.9</v>
      </c>
      <c r="J561" s="45">
        <v>172.86</v>
      </c>
      <c r="K561" s="36">
        <v>114.08</v>
      </c>
      <c r="L561" s="36">
        <v>43.3</v>
      </c>
      <c r="M561" s="46">
        <v>118.68</v>
      </c>
      <c r="N561" s="36">
        <v>85.52</v>
      </c>
      <c r="O561" s="47">
        <v>57.46</v>
      </c>
      <c r="P561" s="33">
        <v>672.5</v>
      </c>
      <c r="Q561" s="47">
        <v>24.42</v>
      </c>
      <c r="R561" s="33">
        <v>91.67</v>
      </c>
      <c r="S561" s="47">
        <v>56.04</v>
      </c>
      <c r="T561" s="33">
        <v>12.95</v>
      </c>
      <c r="U561" s="33">
        <v>80.52</v>
      </c>
      <c r="V561" s="33">
        <v>60.89</v>
      </c>
      <c r="W561" s="33">
        <v>12.39</v>
      </c>
      <c r="X561" s="56">
        <v>28.34</v>
      </c>
      <c r="Y561" s="38">
        <v>28.34</v>
      </c>
      <c r="Z561" s="36">
        <v>9.43</v>
      </c>
      <c r="AA561" s="41">
        <v>50</v>
      </c>
      <c r="AB561" s="45">
        <v>95.28</v>
      </c>
      <c r="AC561" s="39">
        <v>650.9</v>
      </c>
      <c r="AD561" s="36">
        <v>201.1</v>
      </c>
      <c r="AE561" s="36">
        <v>17.3</v>
      </c>
      <c r="AF561" s="41">
        <v>33.83</v>
      </c>
      <c r="AG561" s="39">
        <v>199.3</v>
      </c>
      <c r="AI561" s="60" t="s">
        <v>659</v>
      </c>
      <c r="AJ561" s="58">
        <f t="shared" si="24"/>
        <v>333.0333333333333</v>
      </c>
      <c r="AK561" s="57">
        <f t="shared" si="25"/>
        <v>361.83249999999998</v>
      </c>
      <c r="AL561" s="47">
        <f t="shared" si="26"/>
        <v>136.08666666666667</v>
      </c>
      <c r="AM561" s="65"/>
      <c r="AN561" s="65"/>
      <c r="AO561" s="65"/>
    </row>
    <row r="562" spans="1:41" x14ac:dyDescent="0.25">
      <c r="A562">
        <v>468</v>
      </c>
      <c r="B562" s="54" t="s">
        <v>660</v>
      </c>
      <c r="C562" s="54">
        <v>2021</v>
      </c>
      <c r="D562" s="27">
        <v>6731.86</v>
      </c>
      <c r="E562" s="43">
        <v>664.3</v>
      </c>
      <c r="F562" s="35">
        <v>388.35</v>
      </c>
      <c r="G562" s="41">
        <v>1335</v>
      </c>
      <c r="H562" s="36">
        <v>110</v>
      </c>
      <c r="I562" s="39">
        <v>146.28</v>
      </c>
      <c r="J562" s="45">
        <v>169.92</v>
      </c>
      <c r="K562" s="36">
        <v>112</v>
      </c>
      <c r="L562" s="36">
        <v>43.64</v>
      </c>
      <c r="M562" s="46">
        <v>119.44</v>
      </c>
      <c r="N562" s="36">
        <v>85.3</v>
      </c>
      <c r="O562" s="47">
        <v>57.82</v>
      </c>
      <c r="P562" s="33">
        <v>662</v>
      </c>
      <c r="Q562" s="47">
        <v>24.41</v>
      </c>
      <c r="R562" s="33">
        <v>91.69</v>
      </c>
      <c r="S562" s="47">
        <v>55.86</v>
      </c>
      <c r="T562" s="33">
        <v>12.97</v>
      </c>
      <c r="U562" s="33">
        <v>80.98</v>
      </c>
      <c r="V562" s="33">
        <v>60.35</v>
      </c>
      <c r="W562" s="33">
        <v>12.33</v>
      </c>
      <c r="X562" s="56">
        <v>28.56</v>
      </c>
      <c r="Y562" s="38">
        <v>28.56</v>
      </c>
      <c r="Z562" s="36">
        <v>9.52</v>
      </c>
      <c r="AA562" s="41">
        <v>47.23</v>
      </c>
      <c r="AB562" s="45">
        <v>94.3</v>
      </c>
      <c r="AC562" s="39">
        <v>648</v>
      </c>
      <c r="AD562" s="36">
        <v>199.5</v>
      </c>
      <c r="AE562" s="36">
        <v>17.559999999999999</v>
      </c>
      <c r="AF562" s="41">
        <v>33.85</v>
      </c>
      <c r="AG562" s="39">
        <v>188.05</v>
      </c>
      <c r="AI562" s="60" t="s">
        <v>660</v>
      </c>
      <c r="AJ562" s="58">
        <f t="shared" si="24"/>
        <v>327.44333333333333</v>
      </c>
      <c r="AK562" s="57">
        <f t="shared" si="25"/>
        <v>354.02</v>
      </c>
      <c r="AL562" s="47">
        <f t="shared" si="26"/>
        <v>134.95666666666665</v>
      </c>
      <c r="AM562" s="65"/>
      <c r="AN562" s="65"/>
      <c r="AO562" s="65"/>
    </row>
    <row r="563" spans="1:41" x14ac:dyDescent="0.25">
      <c r="A563">
        <v>467</v>
      </c>
      <c r="B563" s="54" t="s">
        <v>661</v>
      </c>
      <c r="C563" s="54">
        <v>2021</v>
      </c>
      <c r="D563" s="27">
        <v>6711.21</v>
      </c>
      <c r="E563" s="43">
        <v>665</v>
      </c>
      <c r="F563" s="35">
        <v>390.45</v>
      </c>
      <c r="G563" s="41">
        <v>1349.5</v>
      </c>
      <c r="H563" s="36">
        <v>109.94</v>
      </c>
      <c r="I563" s="39">
        <v>142.84</v>
      </c>
      <c r="J563" s="45">
        <v>172.64</v>
      </c>
      <c r="K563" s="36">
        <v>112.46</v>
      </c>
      <c r="L563" s="36">
        <v>43.75</v>
      </c>
      <c r="M563" s="46">
        <v>118.53</v>
      </c>
      <c r="N563" s="36">
        <v>85.18</v>
      </c>
      <c r="O563" s="47">
        <v>58.18</v>
      </c>
      <c r="P563" s="33">
        <v>667</v>
      </c>
      <c r="Q563" s="47">
        <v>24.45</v>
      </c>
      <c r="R563" s="33">
        <v>91.65</v>
      </c>
      <c r="S563" s="47">
        <v>56.22</v>
      </c>
      <c r="T563" s="33">
        <v>13.04</v>
      </c>
      <c r="U563" s="33">
        <v>81.34</v>
      </c>
      <c r="V563" s="33">
        <v>60.11</v>
      </c>
      <c r="W563" s="33">
        <v>12.19</v>
      </c>
      <c r="X563" s="56">
        <v>28.72</v>
      </c>
      <c r="Y563" s="38">
        <v>28.72</v>
      </c>
      <c r="Z563" s="36">
        <v>9.44</v>
      </c>
      <c r="AA563" s="41">
        <v>47.14</v>
      </c>
      <c r="AB563" s="45">
        <v>94</v>
      </c>
      <c r="AC563" s="39">
        <v>648.79999999999995</v>
      </c>
      <c r="AD563" s="36">
        <v>200.6</v>
      </c>
      <c r="AE563" s="36">
        <v>17.55</v>
      </c>
      <c r="AF563" s="41">
        <v>33.229999999999997</v>
      </c>
      <c r="AG563" s="39">
        <v>189.6</v>
      </c>
      <c r="AI563" s="60" t="s">
        <v>661</v>
      </c>
      <c r="AJ563" s="58">
        <f t="shared" si="24"/>
        <v>327.08</v>
      </c>
      <c r="AK563" s="57">
        <f t="shared" si="25"/>
        <v>357.46750000000003</v>
      </c>
      <c r="AL563" s="47">
        <f t="shared" si="26"/>
        <v>135.30444444444444</v>
      </c>
      <c r="AM563" s="65"/>
      <c r="AN563" s="65"/>
      <c r="AO563" s="65"/>
    </row>
    <row r="564" spans="1:41" x14ac:dyDescent="0.25">
      <c r="A564">
        <v>466</v>
      </c>
      <c r="B564" s="54" t="s">
        <v>662</v>
      </c>
      <c r="C564" s="54">
        <v>2021</v>
      </c>
      <c r="D564" s="27">
        <v>6707.32</v>
      </c>
      <c r="E564" s="43">
        <v>659.8</v>
      </c>
      <c r="F564" s="35">
        <v>383.85</v>
      </c>
      <c r="G564" s="41">
        <v>1344</v>
      </c>
      <c r="H564" s="36">
        <v>108.08</v>
      </c>
      <c r="I564" s="39">
        <v>140.6</v>
      </c>
      <c r="J564" s="45">
        <v>170.94</v>
      </c>
      <c r="K564" s="36">
        <v>107.76</v>
      </c>
      <c r="L564" s="36">
        <v>43.93</v>
      </c>
      <c r="M564" s="46">
        <v>118.12</v>
      </c>
      <c r="N564" s="36">
        <v>85.07</v>
      </c>
      <c r="O564" s="47">
        <v>58.21</v>
      </c>
      <c r="P564" s="33">
        <v>659</v>
      </c>
      <c r="Q564" s="47">
        <v>23.93</v>
      </c>
      <c r="R564" s="33">
        <v>89.95</v>
      </c>
      <c r="S564" s="47">
        <v>56.2</v>
      </c>
      <c r="T564" s="33">
        <v>13.06</v>
      </c>
      <c r="U564" s="33">
        <v>81.319999999999993</v>
      </c>
      <c r="V564" s="33">
        <v>59.88</v>
      </c>
      <c r="W564" s="33">
        <v>12.09</v>
      </c>
      <c r="X564" s="56">
        <v>28.71</v>
      </c>
      <c r="Y564" s="38">
        <v>28.71</v>
      </c>
      <c r="Z564" s="36">
        <v>9.61</v>
      </c>
      <c r="AA564" s="41">
        <v>46.79</v>
      </c>
      <c r="AB564" s="45">
        <v>93.18</v>
      </c>
      <c r="AC564" s="39">
        <v>640</v>
      </c>
      <c r="AD564" s="36">
        <v>199.7</v>
      </c>
      <c r="AE564" s="36">
        <v>17.48</v>
      </c>
      <c r="AF564" s="41">
        <v>33.53</v>
      </c>
      <c r="AG564" s="39">
        <v>187.55</v>
      </c>
      <c r="AI564" s="60" t="s">
        <v>662</v>
      </c>
      <c r="AJ564" s="58">
        <f t="shared" si="24"/>
        <v>322.7166666666667</v>
      </c>
      <c r="AK564" s="57">
        <f t="shared" si="25"/>
        <v>356.08</v>
      </c>
      <c r="AL564" s="47">
        <f t="shared" si="26"/>
        <v>134.34333333333333</v>
      </c>
      <c r="AM564" s="65"/>
      <c r="AN564" s="65"/>
      <c r="AO564" s="65"/>
    </row>
    <row r="565" spans="1:41" x14ac:dyDescent="0.25">
      <c r="A565">
        <v>465</v>
      </c>
      <c r="B565" s="54" t="s">
        <v>663</v>
      </c>
      <c r="C565" s="54">
        <v>2021</v>
      </c>
      <c r="D565" s="27">
        <v>6716.15</v>
      </c>
      <c r="E565" s="43">
        <v>667.3</v>
      </c>
      <c r="F565" s="35">
        <v>388.05</v>
      </c>
      <c r="G565" s="41">
        <v>1358</v>
      </c>
      <c r="H565" s="36">
        <v>109.78</v>
      </c>
      <c r="I565" s="39">
        <v>141.80000000000001</v>
      </c>
      <c r="J565" s="45">
        <v>171.44</v>
      </c>
      <c r="K565" s="36">
        <v>110.52</v>
      </c>
      <c r="L565" s="36">
        <v>43.81</v>
      </c>
      <c r="M565" s="46">
        <v>118.25</v>
      </c>
      <c r="N565" s="36">
        <v>84.65</v>
      </c>
      <c r="O565" s="47">
        <v>57.71</v>
      </c>
      <c r="P565" s="33">
        <v>667</v>
      </c>
      <c r="Q565" s="47">
        <v>23.95</v>
      </c>
      <c r="R565" s="33">
        <v>90.77</v>
      </c>
      <c r="S565" s="47">
        <v>56.13</v>
      </c>
      <c r="T565" s="33">
        <v>12.95</v>
      </c>
      <c r="U565" s="33">
        <v>81.5</v>
      </c>
      <c r="V565" s="33">
        <v>60.35</v>
      </c>
      <c r="W565" s="33">
        <v>12.16</v>
      </c>
      <c r="X565" s="56">
        <v>28.5</v>
      </c>
      <c r="Y565" s="38">
        <v>28.5</v>
      </c>
      <c r="Z565" s="36">
        <v>9.67</v>
      </c>
      <c r="AA565" s="41">
        <v>46.67</v>
      </c>
      <c r="AB565" s="45">
        <v>93.04</v>
      </c>
      <c r="AC565" s="39">
        <v>646.1</v>
      </c>
      <c r="AD565" s="36">
        <v>199.45</v>
      </c>
      <c r="AE565" s="36">
        <v>16.850000000000001</v>
      </c>
      <c r="AF565" s="41">
        <v>33.24</v>
      </c>
      <c r="AG565" s="39">
        <v>188.65</v>
      </c>
      <c r="AI565" s="60" t="s">
        <v>663</v>
      </c>
      <c r="AJ565" s="58">
        <f t="shared" si="24"/>
        <v>325.51666666666671</v>
      </c>
      <c r="AK565" s="57">
        <f t="shared" si="25"/>
        <v>359.47750000000002</v>
      </c>
      <c r="AL565" s="47">
        <f t="shared" si="26"/>
        <v>135.14666666666665</v>
      </c>
      <c r="AM565" s="65"/>
      <c r="AN565" s="65"/>
      <c r="AO565" s="65"/>
    </row>
    <row r="566" spans="1:41" x14ac:dyDescent="0.25">
      <c r="A566">
        <v>464</v>
      </c>
      <c r="B566" s="54" t="s">
        <v>664</v>
      </c>
      <c r="C566" s="54">
        <v>2021</v>
      </c>
      <c r="D566" s="27">
        <v>6658.95</v>
      </c>
      <c r="E566" s="43">
        <v>659.7</v>
      </c>
      <c r="F566" s="35">
        <v>369.3</v>
      </c>
      <c r="G566" s="41">
        <v>1328</v>
      </c>
      <c r="H566" s="36">
        <v>111.38</v>
      </c>
      <c r="I566" s="39">
        <v>140.52000000000001</v>
      </c>
      <c r="J566" s="45">
        <v>169.7</v>
      </c>
      <c r="K566" s="36">
        <v>110.6</v>
      </c>
      <c r="L566" s="36">
        <v>44.22</v>
      </c>
      <c r="M566" s="46">
        <v>118.64</v>
      </c>
      <c r="N566" s="36">
        <v>83.49</v>
      </c>
      <c r="O566" s="47">
        <v>57.59</v>
      </c>
      <c r="P566" s="33">
        <v>661.5</v>
      </c>
      <c r="Q566" s="47">
        <v>23.74</v>
      </c>
      <c r="R566" s="33">
        <v>91.26</v>
      </c>
      <c r="S566" s="47">
        <v>56.22</v>
      </c>
      <c r="T566" s="33">
        <v>12.84</v>
      </c>
      <c r="U566" s="33">
        <v>81.739999999999995</v>
      </c>
      <c r="V566" s="33">
        <v>60.11</v>
      </c>
      <c r="W566" s="33">
        <v>12.1</v>
      </c>
      <c r="X566" s="56">
        <v>28.35</v>
      </c>
      <c r="Y566" s="38">
        <v>28.35</v>
      </c>
      <c r="Z566" s="36">
        <v>9.61</v>
      </c>
      <c r="AA566" s="41">
        <v>46.96</v>
      </c>
      <c r="AB566" s="45">
        <v>91.98</v>
      </c>
      <c r="AC566" s="39">
        <v>643.6</v>
      </c>
      <c r="AD566" s="36">
        <v>197.8</v>
      </c>
      <c r="AE566" s="36">
        <v>16.88</v>
      </c>
      <c r="AF566" s="41">
        <v>33.58</v>
      </c>
      <c r="AG566" s="39">
        <v>184.3</v>
      </c>
      <c r="AI566" s="60" t="s">
        <v>664</v>
      </c>
      <c r="AJ566" s="58">
        <f t="shared" si="24"/>
        <v>322.80666666666667</v>
      </c>
      <c r="AK566" s="57">
        <f t="shared" si="25"/>
        <v>352.13499999999999</v>
      </c>
      <c r="AL566" s="47">
        <f t="shared" si="26"/>
        <v>133.99111111111111</v>
      </c>
      <c r="AM566" s="65"/>
      <c r="AN566" s="65"/>
      <c r="AO566" s="65"/>
    </row>
    <row r="567" spans="1:41" x14ac:dyDescent="0.25">
      <c r="A567">
        <v>463</v>
      </c>
      <c r="B567" s="54" t="s">
        <v>665</v>
      </c>
      <c r="C567" s="54">
        <v>2021</v>
      </c>
      <c r="D567" s="27">
        <v>6636.61</v>
      </c>
      <c r="E567" s="43">
        <v>656.1</v>
      </c>
      <c r="F567" s="35">
        <v>364.3</v>
      </c>
      <c r="G567" s="41">
        <v>1309.5</v>
      </c>
      <c r="H567" s="36">
        <v>112.16</v>
      </c>
      <c r="I567" s="39">
        <v>142.78</v>
      </c>
      <c r="J567" s="45">
        <v>168.76</v>
      </c>
      <c r="K567" s="36">
        <v>109.02</v>
      </c>
      <c r="L567" s="36">
        <v>44.87</v>
      </c>
      <c r="M567" s="46">
        <v>118.88</v>
      </c>
      <c r="N567" s="36">
        <v>83.97</v>
      </c>
      <c r="O567" s="47">
        <v>58.18</v>
      </c>
      <c r="P567" s="33">
        <v>654</v>
      </c>
      <c r="Q567" s="47">
        <v>24</v>
      </c>
      <c r="R567" s="33">
        <v>91.47</v>
      </c>
      <c r="S567" s="47">
        <v>56.59</v>
      </c>
      <c r="T567" s="33">
        <v>12.91</v>
      </c>
      <c r="U567" s="33">
        <v>81.36</v>
      </c>
      <c r="V567" s="33">
        <v>61.32</v>
      </c>
      <c r="W567" s="33">
        <v>12</v>
      </c>
      <c r="X567" s="56">
        <v>28.62</v>
      </c>
      <c r="Y567" s="38">
        <v>28.62</v>
      </c>
      <c r="Z567" s="36">
        <v>9.58</v>
      </c>
      <c r="AA567" s="41">
        <v>46.49</v>
      </c>
      <c r="AB567" s="45">
        <v>94.54</v>
      </c>
      <c r="AC567" s="39">
        <v>646.6</v>
      </c>
      <c r="AD567" s="36">
        <v>198.8</v>
      </c>
      <c r="AE567" s="36">
        <v>16.809999999999999</v>
      </c>
      <c r="AF567" s="41">
        <v>33.340000000000003</v>
      </c>
      <c r="AG567" s="39">
        <v>185.5</v>
      </c>
      <c r="AI567" s="60" t="s">
        <v>665</v>
      </c>
      <c r="AJ567" s="58">
        <f t="shared" si="24"/>
        <v>324.95999999999998</v>
      </c>
      <c r="AK567" s="57">
        <f t="shared" si="25"/>
        <v>347.33249999999998</v>
      </c>
      <c r="AL567" s="47">
        <f t="shared" si="26"/>
        <v>133.96333333333334</v>
      </c>
      <c r="AM567" s="65"/>
      <c r="AN567" s="65"/>
      <c r="AO567" s="65"/>
    </row>
    <row r="568" spans="1:41" x14ac:dyDescent="0.25">
      <c r="A568">
        <v>462</v>
      </c>
      <c r="B568" s="54" t="s">
        <v>666</v>
      </c>
      <c r="C568" s="54">
        <v>2021</v>
      </c>
      <c r="D568" s="27">
        <v>6650.84</v>
      </c>
      <c r="E568" s="43">
        <v>646</v>
      </c>
      <c r="F568" s="35">
        <v>362.55</v>
      </c>
      <c r="G568" s="41">
        <v>1281.5</v>
      </c>
      <c r="H568" s="36">
        <v>112.32</v>
      </c>
      <c r="I568" s="39">
        <v>142.9</v>
      </c>
      <c r="J568" s="45">
        <v>167.96</v>
      </c>
      <c r="K568" s="36">
        <v>111</v>
      </c>
      <c r="L568" s="36">
        <v>44.83</v>
      </c>
      <c r="M568" s="46">
        <v>118.23</v>
      </c>
      <c r="N568" s="36">
        <v>82.18</v>
      </c>
      <c r="O568" s="47">
        <v>58.1</v>
      </c>
      <c r="P568" s="33">
        <v>645.5</v>
      </c>
      <c r="Q568" s="47">
        <v>23.94</v>
      </c>
      <c r="R568" s="33">
        <v>90.69</v>
      </c>
      <c r="S568" s="47">
        <v>55.61</v>
      </c>
      <c r="T568" s="33">
        <v>12.82</v>
      </c>
      <c r="U568" s="33">
        <v>81.260000000000005</v>
      </c>
      <c r="V568" s="33">
        <v>60.93</v>
      </c>
      <c r="W568" s="33">
        <v>11.82</v>
      </c>
      <c r="X568" s="56">
        <v>28.7</v>
      </c>
      <c r="Y568" s="38">
        <v>28.7</v>
      </c>
      <c r="Z568" s="36">
        <v>9.44</v>
      </c>
      <c r="AA568" s="41">
        <v>46.57</v>
      </c>
      <c r="AB568" s="45">
        <v>93.88</v>
      </c>
      <c r="AC568" s="39">
        <v>650.4</v>
      </c>
      <c r="AD568" s="36">
        <v>195.5</v>
      </c>
      <c r="AE568" s="36">
        <v>16.78</v>
      </c>
      <c r="AF568" s="41">
        <v>33.11</v>
      </c>
      <c r="AG568" s="39">
        <v>189.5</v>
      </c>
      <c r="AI568" s="60" t="s">
        <v>666</v>
      </c>
      <c r="AJ568" s="58">
        <f t="shared" si="24"/>
        <v>327.59999999999997</v>
      </c>
      <c r="AK568" s="57">
        <f t="shared" si="25"/>
        <v>340.29499999999996</v>
      </c>
      <c r="AL568" s="47">
        <f t="shared" si="26"/>
        <v>132.49111111111111</v>
      </c>
      <c r="AM568" s="65"/>
      <c r="AN568" s="65"/>
      <c r="AO568" s="65"/>
    </row>
    <row r="569" spans="1:41" x14ac:dyDescent="0.25">
      <c r="A569">
        <v>461</v>
      </c>
      <c r="B569" s="54" t="s">
        <v>667</v>
      </c>
      <c r="C569" s="54">
        <v>2021</v>
      </c>
      <c r="D569" s="27">
        <v>6642.16</v>
      </c>
      <c r="E569" s="43">
        <v>650</v>
      </c>
      <c r="F569" s="35">
        <v>365.9</v>
      </c>
      <c r="G569" s="41">
        <v>1271.5</v>
      </c>
      <c r="H569" s="36">
        <v>113.3</v>
      </c>
      <c r="I569" s="39">
        <v>142.54</v>
      </c>
      <c r="J569" s="45">
        <v>167</v>
      </c>
      <c r="K569" s="36">
        <v>113.46</v>
      </c>
      <c r="L569" s="36">
        <v>44.65</v>
      </c>
      <c r="M569" s="46">
        <v>118.15</v>
      </c>
      <c r="N569" s="36">
        <v>82.21</v>
      </c>
      <c r="O569" s="47">
        <v>58.01</v>
      </c>
      <c r="P569" s="33">
        <v>649</v>
      </c>
      <c r="Q569" s="47">
        <v>23.91</v>
      </c>
      <c r="R569" s="33">
        <v>89.92</v>
      </c>
      <c r="S569" s="47">
        <v>57.33</v>
      </c>
      <c r="T569" s="33">
        <v>12.8</v>
      </c>
      <c r="U569" s="33">
        <v>82.56</v>
      </c>
      <c r="V569" s="33">
        <v>60.79</v>
      </c>
      <c r="W569" s="33">
        <v>11.6</v>
      </c>
      <c r="X569" s="56">
        <v>28.67</v>
      </c>
      <c r="Y569" s="38">
        <v>28.67</v>
      </c>
      <c r="Z569" s="36">
        <v>9.49</v>
      </c>
      <c r="AA569" s="41">
        <v>46.29</v>
      </c>
      <c r="AB569" s="45">
        <v>93.02</v>
      </c>
      <c r="AC569" s="39">
        <v>652.79999999999995</v>
      </c>
      <c r="AD569" s="36">
        <v>197</v>
      </c>
      <c r="AE569" s="36">
        <v>16.88</v>
      </c>
      <c r="AF569" s="41">
        <v>33.229999999999997</v>
      </c>
      <c r="AG569" s="39">
        <v>186.8</v>
      </c>
      <c r="AI569" s="60" t="s">
        <v>667</v>
      </c>
      <c r="AJ569" s="58">
        <f t="shared" si="24"/>
        <v>327.37999999999994</v>
      </c>
      <c r="AK569" s="57">
        <f t="shared" si="25"/>
        <v>337.755</v>
      </c>
      <c r="AL569" s="47">
        <f t="shared" si="26"/>
        <v>132.89888888888891</v>
      </c>
      <c r="AM569" s="65"/>
      <c r="AN569" s="65"/>
      <c r="AO569" s="65"/>
    </row>
    <row r="570" spans="1:41" x14ac:dyDescent="0.25">
      <c r="A570">
        <v>460</v>
      </c>
      <c r="B570" s="54" t="s">
        <v>668</v>
      </c>
      <c r="C570" s="54">
        <v>2021</v>
      </c>
      <c r="D570" s="27">
        <v>6703.26</v>
      </c>
      <c r="E570" s="43">
        <v>664.8</v>
      </c>
      <c r="F570" s="35">
        <v>369.55</v>
      </c>
      <c r="G570" s="41">
        <v>1289.5</v>
      </c>
      <c r="H570" s="36">
        <v>114.9</v>
      </c>
      <c r="I570" s="39">
        <v>144.28</v>
      </c>
      <c r="J570" s="45">
        <v>164.84</v>
      </c>
      <c r="K570" s="36">
        <v>115.98</v>
      </c>
      <c r="L570" s="36">
        <v>44.46</v>
      </c>
      <c r="M570" s="46">
        <v>118.43</v>
      </c>
      <c r="N570" s="36">
        <v>83.38</v>
      </c>
      <c r="O570" s="47">
        <v>57.75</v>
      </c>
      <c r="P570" s="33">
        <v>662</v>
      </c>
      <c r="Q570" s="47">
        <v>23.93</v>
      </c>
      <c r="R570" s="33">
        <v>90.59</v>
      </c>
      <c r="S570" s="47">
        <v>57.54</v>
      </c>
      <c r="T570" s="33">
        <v>12.85</v>
      </c>
      <c r="U570" s="33">
        <v>83.34</v>
      </c>
      <c r="V570" s="33">
        <v>61.6</v>
      </c>
      <c r="W570" s="33">
        <v>11.65</v>
      </c>
      <c r="X570" s="56">
        <v>28.79</v>
      </c>
      <c r="Y570" s="38">
        <v>28.79</v>
      </c>
      <c r="Z570" s="36">
        <v>9.51</v>
      </c>
      <c r="AA570" s="41">
        <v>46.1</v>
      </c>
      <c r="AB570" s="45">
        <v>92.84</v>
      </c>
      <c r="AC570" s="39">
        <v>668.8</v>
      </c>
      <c r="AD570" s="36">
        <v>197.6</v>
      </c>
      <c r="AE570" s="36">
        <v>17.2</v>
      </c>
      <c r="AF570" s="41">
        <v>33.53</v>
      </c>
      <c r="AG570" s="39">
        <v>187.8</v>
      </c>
      <c r="AI570" s="60" t="s">
        <v>668</v>
      </c>
      <c r="AJ570" s="58">
        <f t="shared" si="24"/>
        <v>333.62666666666661</v>
      </c>
      <c r="AK570" s="57">
        <f t="shared" si="25"/>
        <v>342.28249999999997</v>
      </c>
      <c r="AL570" s="47">
        <f t="shared" si="26"/>
        <v>134.32444444444445</v>
      </c>
      <c r="AM570" s="65"/>
      <c r="AN570" s="65"/>
      <c r="AO570" s="65"/>
    </row>
    <row r="571" spans="1:41" x14ac:dyDescent="0.25">
      <c r="A571">
        <v>459</v>
      </c>
      <c r="B571" s="54" t="s">
        <v>669</v>
      </c>
      <c r="C571" s="54">
        <v>2021</v>
      </c>
      <c r="D571" s="27">
        <v>6618.79</v>
      </c>
      <c r="E571" s="43">
        <v>667.2</v>
      </c>
      <c r="F571" s="35">
        <v>369.95</v>
      </c>
      <c r="G571" s="41">
        <v>1285.5</v>
      </c>
      <c r="H571" s="36">
        <v>113.36</v>
      </c>
      <c r="I571" s="39">
        <v>144.16</v>
      </c>
      <c r="J571" s="45">
        <v>160.84</v>
      </c>
      <c r="K571" s="36">
        <v>113.92</v>
      </c>
      <c r="L571" s="36">
        <v>43.8</v>
      </c>
      <c r="M571" s="46">
        <v>117.74</v>
      </c>
      <c r="N571" s="36">
        <v>83.67</v>
      </c>
      <c r="O571" s="47">
        <v>56.63</v>
      </c>
      <c r="P571" s="33">
        <v>670.5</v>
      </c>
      <c r="Q571" s="47">
        <v>23.7</v>
      </c>
      <c r="R571" s="33">
        <v>89.46</v>
      </c>
      <c r="S571" s="47">
        <v>58.12</v>
      </c>
      <c r="T571" s="33">
        <v>12.59</v>
      </c>
      <c r="U571" s="33">
        <v>83.58</v>
      </c>
      <c r="V571" s="33">
        <v>61.41</v>
      </c>
      <c r="W571" s="33">
        <v>11.54</v>
      </c>
      <c r="X571" s="56">
        <v>28.29</v>
      </c>
      <c r="Y571" s="38">
        <v>28.29</v>
      </c>
      <c r="Z571" s="36">
        <v>9.48</v>
      </c>
      <c r="AA571" s="41">
        <v>45.85</v>
      </c>
      <c r="AB571" s="45">
        <v>91.98</v>
      </c>
      <c r="AC571" s="39">
        <v>662.1</v>
      </c>
      <c r="AD571" s="36">
        <v>198.55</v>
      </c>
      <c r="AE571" s="36">
        <v>17</v>
      </c>
      <c r="AF571" s="41">
        <v>32.979999999999997</v>
      </c>
      <c r="AG571" s="39">
        <v>187.1</v>
      </c>
      <c r="AI571" s="60" t="s">
        <v>669</v>
      </c>
      <c r="AJ571" s="58">
        <f t="shared" si="24"/>
        <v>331.12</v>
      </c>
      <c r="AK571" s="57">
        <f t="shared" si="25"/>
        <v>341.08249999999998</v>
      </c>
      <c r="AL571" s="47">
        <f t="shared" si="26"/>
        <v>133.83333333333334</v>
      </c>
      <c r="AM571" s="65"/>
      <c r="AN571" s="65"/>
      <c r="AO571" s="65"/>
    </row>
    <row r="572" spans="1:41" x14ac:dyDescent="0.25">
      <c r="A572">
        <v>458</v>
      </c>
      <c r="B572" s="54" t="s">
        <v>670</v>
      </c>
      <c r="C572" s="54">
        <v>2021</v>
      </c>
      <c r="D572" s="27">
        <v>6510.27</v>
      </c>
      <c r="E572" s="43">
        <v>653.9</v>
      </c>
      <c r="F572" s="35">
        <v>362.4</v>
      </c>
      <c r="G572" s="41">
        <v>1268</v>
      </c>
      <c r="H572" s="36">
        <v>112.34</v>
      </c>
      <c r="I572" s="39">
        <v>140.58000000000001</v>
      </c>
      <c r="J572" s="45">
        <v>160.91999999999999</v>
      </c>
      <c r="K572" s="36">
        <v>112.74</v>
      </c>
      <c r="L572" s="36">
        <v>43.28</v>
      </c>
      <c r="M572" s="46">
        <v>116.08</v>
      </c>
      <c r="N572" s="36">
        <v>83.08</v>
      </c>
      <c r="O572" s="47">
        <v>56.36</v>
      </c>
      <c r="P572" s="33">
        <v>648.5</v>
      </c>
      <c r="Q572" s="47">
        <v>23.51</v>
      </c>
      <c r="R572" s="33">
        <v>89.16</v>
      </c>
      <c r="S572" s="47">
        <v>57.23</v>
      </c>
      <c r="T572" s="33">
        <v>12.55</v>
      </c>
      <c r="U572" s="33">
        <v>82.34</v>
      </c>
      <c r="V572" s="33">
        <v>60.14</v>
      </c>
      <c r="W572" s="33">
        <v>11.63</v>
      </c>
      <c r="X572" s="56">
        <v>27.96</v>
      </c>
      <c r="Y572" s="38">
        <v>27.96</v>
      </c>
      <c r="Z572" s="36">
        <v>9.4</v>
      </c>
      <c r="AA572" s="41">
        <v>45.29</v>
      </c>
      <c r="AB572" s="45">
        <v>90.02</v>
      </c>
      <c r="AC572" s="39">
        <v>644.29999999999995</v>
      </c>
      <c r="AD572" s="36">
        <v>198.8</v>
      </c>
      <c r="AE572" s="36">
        <v>16.82</v>
      </c>
      <c r="AF572" s="41">
        <v>32.729999999999997</v>
      </c>
      <c r="AG572" s="39">
        <v>182.7</v>
      </c>
      <c r="AI572" s="60" t="s">
        <v>670</v>
      </c>
      <c r="AJ572" s="58">
        <f t="shared" si="24"/>
        <v>322.52666666666664</v>
      </c>
      <c r="AK572" s="57">
        <f t="shared" si="25"/>
        <v>336.505</v>
      </c>
      <c r="AL572" s="47">
        <f t="shared" si="26"/>
        <v>131.77555555555557</v>
      </c>
      <c r="AM572" s="65"/>
      <c r="AN572" s="65"/>
      <c r="AO572" s="65"/>
    </row>
    <row r="573" spans="1:41" x14ac:dyDescent="0.25">
      <c r="A573">
        <v>457</v>
      </c>
      <c r="B573" s="55">
        <v>44540</v>
      </c>
      <c r="C573" s="54">
        <v>2021</v>
      </c>
      <c r="D573" s="27">
        <v>6491.58</v>
      </c>
      <c r="E573" s="43">
        <v>633.9</v>
      </c>
      <c r="F573" s="35">
        <v>355.4</v>
      </c>
      <c r="G573" s="41">
        <v>1234.5</v>
      </c>
      <c r="H573" s="36">
        <v>113.24</v>
      </c>
      <c r="I573" s="39">
        <v>139.22</v>
      </c>
      <c r="J573" s="45">
        <v>159.4</v>
      </c>
      <c r="K573" s="36">
        <v>112.7</v>
      </c>
      <c r="L573" s="36">
        <v>43.7</v>
      </c>
      <c r="M573" s="46">
        <v>114.33</v>
      </c>
      <c r="N573" s="36">
        <v>83.06</v>
      </c>
      <c r="O573" s="47">
        <v>57.19</v>
      </c>
      <c r="P573" s="33">
        <v>630.5</v>
      </c>
      <c r="Q573" s="47">
        <v>24.04</v>
      </c>
      <c r="R573" s="33">
        <v>89.55</v>
      </c>
      <c r="S573" s="47">
        <v>56.51</v>
      </c>
      <c r="T573" s="33">
        <v>12.64</v>
      </c>
      <c r="U573" s="33">
        <v>83.64</v>
      </c>
      <c r="V573" s="33">
        <v>59.64</v>
      </c>
      <c r="W573" s="33">
        <v>11.55</v>
      </c>
      <c r="X573" s="56">
        <v>28.29</v>
      </c>
      <c r="Y573" s="38">
        <v>28.29</v>
      </c>
      <c r="Z573" s="36">
        <v>9.44</v>
      </c>
      <c r="AA573" s="41">
        <v>43.77</v>
      </c>
      <c r="AB573" s="45">
        <v>89.86</v>
      </c>
      <c r="AC573" s="39">
        <v>634.79999999999995</v>
      </c>
      <c r="AD573" s="36">
        <v>197.75</v>
      </c>
      <c r="AE573" s="36">
        <v>16.850000000000001</v>
      </c>
      <c r="AF573" s="41">
        <v>32.799999999999997</v>
      </c>
      <c r="AG573" s="39">
        <v>175.6</v>
      </c>
      <c r="AI573" s="61">
        <v>44540</v>
      </c>
      <c r="AJ573" s="58">
        <f t="shared" si="24"/>
        <v>316.54000000000002</v>
      </c>
      <c r="AK573" s="57">
        <f t="shared" si="25"/>
        <v>327.76749999999998</v>
      </c>
      <c r="AL573" s="47">
        <f t="shared" si="26"/>
        <v>129.28</v>
      </c>
      <c r="AM573" s="65"/>
      <c r="AN573" s="65"/>
      <c r="AO573" s="65"/>
    </row>
    <row r="574" spans="1:41" x14ac:dyDescent="0.25">
      <c r="A574">
        <v>456</v>
      </c>
      <c r="B574" s="55">
        <v>44510</v>
      </c>
      <c r="C574" s="54">
        <v>2021</v>
      </c>
      <c r="D574" s="27">
        <v>6522.55</v>
      </c>
      <c r="E574" s="43">
        <v>631.70000000000005</v>
      </c>
      <c r="F574" s="35">
        <v>355.75</v>
      </c>
      <c r="G574" s="41">
        <v>1226</v>
      </c>
      <c r="H574" s="36">
        <v>113.82</v>
      </c>
      <c r="I574" s="39">
        <v>138.72</v>
      </c>
      <c r="J574" s="45">
        <v>159.96</v>
      </c>
      <c r="K574" s="36">
        <v>115.74</v>
      </c>
      <c r="L574" s="36">
        <v>44.22</v>
      </c>
      <c r="M574" s="46">
        <v>114.35</v>
      </c>
      <c r="N574" s="36">
        <v>84.24</v>
      </c>
      <c r="O574" s="47">
        <v>57.33</v>
      </c>
      <c r="P574" s="33">
        <v>629</v>
      </c>
      <c r="Q574" s="47">
        <v>24.23</v>
      </c>
      <c r="R574" s="33">
        <v>90.73</v>
      </c>
      <c r="S574" s="47">
        <v>56.63</v>
      </c>
      <c r="T574" s="33">
        <v>12.81</v>
      </c>
      <c r="U574" s="33">
        <v>85</v>
      </c>
      <c r="V574" s="33">
        <v>60.02</v>
      </c>
      <c r="W574" s="33">
        <v>11.57</v>
      </c>
      <c r="X574" s="56">
        <v>28.34</v>
      </c>
      <c r="Y574" s="38">
        <v>28.34</v>
      </c>
      <c r="Z574" s="36">
        <v>9.4499999999999993</v>
      </c>
      <c r="AA574" s="41">
        <v>43.68</v>
      </c>
      <c r="AB574" s="45">
        <v>89.68</v>
      </c>
      <c r="AC574" s="39">
        <v>634.4</v>
      </c>
      <c r="AD574" s="36">
        <v>197.8</v>
      </c>
      <c r="AE574" s="36">
        <v>16.829999999999998</v>
      </c>
      <c r="AF574" s="41">
        <v>32.74</v>
      </c>
      <c r="AG574" s="39">
        <v>175.15</v>
      </c>
      <c r="AI574" s="61">
        <v>44510</v>
      </c>
      <c r="AJ574" s="58">
        <f t="shared" si="24"/>
        <v>316.08999999999997</v>
      </c>
      <c r="AK574" s="57">
        <f t="shared" si="25"/>
        <v>325.60500000000002</v>
      </c>
      <c r="AL574" s="47">
        <f t="shared" si="26"/>
        <v>129.13555555555556</v>
      </c>
      <c r="AM574" s="65"/>
      <c r="AN574" s="65"/>
      <c r="AO574" s="65"/>
    </row>
    <row r="575" spans="1:41" x14ac:dyDescent="0.25">
      <c r="A575">
        <v>455</v>
      </c>
      <c r="B575" s="55">
        <v>44418</v>
      </c>
      <c r="C575" s="54">
        <v>2021</v>
      </c>
      <c r="D575" s="27">
        <v>6559.99</v>
      </c>
      <c r="E575" s="43">
        <v>627.70000000000005</v>
      </c>
      <c r="F575" s="35">
        <v>357.6</v>
      </c>
      <c r="G575" s="41">
        <v>1212.5</v>
      </c>
      <c r="H575" s="36">
        <v>113.22</v>
      </c>
      <c r="I575" s="39">
        <v>140.76</v>
      </c>
      <c r="J575" s="45">
        <v>163.66</v>
      </c>
      <c r="K575" s="36">
        <v>115.12</v>
      </c>
      <c r="L575" s="36">
        <v>43.35</v>
      </c>
      <c r="M575" s="46">
        <v>115.12</v>
      </c>
      <c r="N575" s="36">
        <v>83.84</v>
      </c>
      <c r="O575" s="47">
        <v>57</v>
      </c>
      <c r="P575" s="33">
        <v>629.5</v>
      </c>
      <c r="Q575" s="47">
        <v>24.19</v>
      </c>
      <c r="R575" s="33">
        <v>90.37</v>
      </c>
      <c r="S575" s="47">
        <v>56.89</v>
      </c>
      <c r="T575" s="33">
        <v>12.83</v>
      </c>
      <c r="U575" s="33">
        <v>84.62</v>
      </c>
      <c r="V575" s="33">
        <v>59.89</v>
      </c>
      <c r="W575" s="33">
        <v>11.6</v>
      </c>
      <c r="X575" s="56">
        <v>28.26</v>
      </c>
      <c r="Y575" s="38">
        <v>28.26</v>
      </c>
      <c r="Z575" s="36">
        <v>9.4499999999999993</v>
      </c>
      <c r="AA575" s="41">
        <v>43.94</v>
      </c>
      <c r="AB575" s="45">
        <v>90.2</v>
      </c>
      <c r="AC575" s="39">
        <v>627</v>
      </c>
      <c r="AD575" s="36">
        <v>197.45</v>
      </c>
      <c r="AE575" s="36">
        <v>16.68</v>
      </c>
      <c r="AF575" s="41">
        <v>33.380000000000003</v>
      </c>
      <c r="AG575" s="39">
        <v>176.3</v>
      </c>
      <c r="AI575" s="61">
        <v>44418</v>
      </c>
      <c r="AJ575" s="58">
        <f t="shared" si="24"/>
        <v>314.68666666666667</v>
      </c>
      <c r="AK575" s="57">
        <f t="shared" si="25"/>
        <v>322.45500000000004</v>
      </c>
      <c r="AL575" s="47">
        <f t="shared" si="26"/>
        <v>129.22444444444443</v>
      </c>
      <c r="AM575" s="65"/>
      <c r="AN575" s="65"/>
      <c r="AO575" s="65"/>
    </row>
    <row r="576" spans="1:41" x14ac:dyDescent="0.25">
      <c r="A576">
        <v>454</v>
      </c>
      <c r="B576" s="55">
        <v>44387</v>
      </c>
      <c r="C576" s="54">
        <v>2021</v>
      </c>
      <c r="D576" s="27">
        <v>6545.74</v>
      </c>
      <c r="E576" s="43">
        <v>637.9</v>
      </c>
      <c r="F576" s="35">
        <v>361.9</v>
      </c>
      <c r="G576" s="41">
        <v>1232</v>
      </c>
      <c r="H576" s="36">
        <v>114.2</v>
      </c>
      <c r="I576" s="39">
        <v>143.22</v>
      </c>
      <c r="J576" s="45">
        <v>167.04</v>
      </c>
      <c r="K576" s="36">
        <v>113.5</v>
      </c>
      <c r="L576" s="36">
        <v>42.7</v>
      </c>
      <c r="M576" s="46">
        <v>115.92</v>
      </c>
      <c r="N576" s="36">
        <v>83.52</v>
      </c>
      <c r="O576" s="47">
        <v>57.09</v>
      </c>
      <c r="P576" s="33">
        <v>637</v>
      </c>
      <c r="Q576" s="47">
        <v>24.21</v>
      </c>
      <c r="R576" s="33">
        <v>91.03</v>
      </c>
      <c r="S576" s="47">
        <v>57.92</v>
      </c>
      <c r="T576" s="33">
        <v>12.79</v>
      </c>
      <c r="U576" s="33">
        <v>83.96</v>
      </c>
      <c r="V576" s="33">
        <v>58.86</v>
      </c>
      <c r="W576" s="33">
        <v>11.7</v>
      </c>
      <c r="X576" s="56">
        <v>28.23</v>
      </c>
      <c r="Y576" s="38">
        <v>28.23</v>
      </c>
      <c r="Z576" s="36">
        <v>9.41</v>
      </c>
      <c r="AA576" s="41">
        <v>44.85</v>
      </c>
      <c r="AB576" s="45">
        <v>91.48</v>
      </c>
      <c r="AC576" s="39">
        <v>636.6</v>
      </c>
      <c r="AD576" s="36">
        <v>197.5</v>
      </c>
      <c r="AE576" s="36">
        <v>16.579999999999998</v>
      </c>
      <c r="AF576" s="41">
        <v>33.44</v>
      </c>
      <c r="AG576" s="39">
        <v>179.25</v>
      </c>
      <c r="AI576" s="61">
        <v>44387</v>
      </c>
      <c r="AJ576" s="58">
        <f t="shared" si="24"/>
        <v>319.69</v>
      </c>
      <c r="AK576" s="57">
        <f t="shared" si="25"/>
        <v>327.57249999999999</v>
      </c>
      <c r="AL576" s="47">
        <f t="shared" si="26"/>
        <v>131.08777777777777</v>
      </c>
      <c r="AM576" s="65"/>
      <c r="AN576" s="65"/>
      <c r="AO576" s="65"/>
    </row>
    <row r="577" spans="1:41" x14ac:dyDescent="0.25">
      <c r="A577">
        <v>453</v>
      </c>
      <c r="B577" s="55">
        <v>44357</v>
      </c>
      <c r="C577" s="54">
        <v>2021</v>
      </c>
      <c r="D577" s="27">
        <v>6421.64</v>
      </c>
      <c r="E577" s="43">
        <v>624.79999999999995</v>
      </c>
      <c r="F577" s="35">
        <v>358.15</v>
      </c>
      <c r="G577" s="41">
        <v>1188.5</v>
      </c>
      <c r="H577" s="36">
        <v>113.42</v>
      </c>
      <c r="I577" s="39">
        <v>140.52000000000001</v>
      </c>
      <c r="J577" s="45">
        <v>165.08</v>
      </c>
      <c r="K577" s="36">
        <v>110.2</v>
      </c>
      <c r="L577" s="36">
        <v>42.76</v>
      </c>
      <c r="M577" s="46">
        <v>114.08</v>
      </c>
      <c r="N577" s="36">
        <v>82.5</v>
      </c>
      <c r="O577" s="47">
        <v>56.2</v>
      </c>
      <c r="P577" s="33">
        <v>623</v>
      </c>
      <c r="Q577" s="47">
        <v>23.75</v>
      </c>
      <c r="R577" s="33">
        <v>89.3</v>
      </c>
      <c r="S577" s="47">
        <v>57.54</v>
      </c>
      <c r="T577" s="33">
        <v>12.39</v>
      </c>
      <c r="U577" s="33">
        <v>83.04</v>
      </c>
      <c r="V577" s="33">
        <v>56.47</v>
      </c>
      <c r="W577" s="33">
        <v>11.66</v>
      </c>
      <c r="X577" s="56">
        <v>27.67</v>
      </c>
      <c r="Y577" s="38">
        <v>27.67</v>
      </c>
      <c r="Z577" s="36">
        <v>9.33</v>
      </c>
      <c r="AA577" s="41">
        <v>44.33</v>
      </c>
      <c r="AB577" s="45">
        <v>89.88</v>
      </c>
      <c r="AC577" s="39">
        <v>616.6</v>
      </c>
      <c r="AD577" s="36">
        <v>195.2</v>
      </c>
      <c r="AE577" s="36">
        <v>15.98</v>
      </c>
      <c r="AF577" s="41">
        <v>32.89</v>
      </c>
      <c r="AG577" s="39">
        <v>176</v>
      </c>
      <c r="AI577" s="61">
        <v>44357</v>
      </c>
      <c r="AJ577" s="58">
        <f t="shared" si="24"/>
        <v>311.04000000000002</v>
      </c>
      <c r="AK577" s="57">
        <f t="shared" si="25"/>
        <v>316.43</v>
      </c>
      <c r="AL577" s="47">
        <f t="shared" si="26"/>
        <v>128.77777777777777</v>
      </c>
      <c r="AM577" s="65"/>
      <c r="AN577" s="65"/>
      <c r="AO577" s="65"/>
    </row>
    <row r="578" spans="1:41" x14ac:dyDescent="0.25">
      <c r="A578">
        <v>452</v>
      </c>
      <c r="B578" s="55">
        <v>44326</v>
      </c>
      <c r="C578" s="54">
        <v>2021</v>
      </c>
      <c r="D578" s="27">
        <v>6481.72</v>
      </c>
      <c r="E578" s="43">
        <v>632.5</v>
      </c>
      <c r="F578" s="35">
        <v>363.8</v>
      </c>
      <c r="G578" s="41">
        <v>1198.5</v>
      </c>
      <c r="H578" s="36">
        <v>115.08</v>
      </c>
      <c r="I578" s="39">
        <v>143.13999999999999</v>
      </c>
      <c r="J578" s="45">
        <v>167.98</v>
      </c>
      <c r="K578" s="36">
        <v>111</v>
      </c>
      <c r="L578" s="36">
        <v>43.35</v>
      </c>
      <c r="M578" s="46">
        <v>115.36</v>
      </c>
      <c r="N578" s="36">
        <v>83.01</v>
      </c>
      <c r="O578" s="47">
        <v>56.88</v>
      </c>
      <c r="P578" s="33">
        <v>630.5</v>
      </c>
      <c r="Q578" s="47">
        <v>24.28</v>
      </c>
      <c r="R578" s="33">
        <v>91.2</v>
      </c>
      <c r="S578" s="47">
        <v>57.76</v>
      </c>
      <c r="T578" s="33">
        <v>12.44</v>
      </c>
      <c r="U578" s="33">
        <v>84.46</v>
      </c>
      <c r="V578" s="33">
        <v>57.04</v>
      </c>
      <c r="W578" s="33">
        <v>11.85</v>
      </c>
      <c r="X578" s="56">
        <v>27.9</v>
      </c>
      <c r="Y578" s="38">
        <v>27.9</v>
      </c>
      <c r="Z578" s="36">
        <v>9.4</v>
      </c>
      <c r="AA578" s="41">
        <v>44.4</v>
      </c>
      <c r="AB578" s="45">
        <v>91</v>
      </c>
      <c r="AC578" s="39">
        <v>620.79999999999995</v>
      </c>
      <c r="AD578" s="36">
        <v>192.35</v>
      </c>
      <c r="AE578" s="36">
        <v>16.55</v>
      </c>
      <c r="AF578" s="41">
        <v>33.99</v>
      </c>
      <c r="AG578" s="39">
        <v>176.85</v>
      </c>
      <c r="AI578" s="61">
        <v>44326</v>
      </c>
      <c r="AJ578" s="58">
        <f t="shared" si="24"/>
        <v>313.59666666666664</v>
      </c>
      <c r="AK578" s="57">
        <f t="shared" si="25"/>
        <v>319.22250000000003</v>
      </c>
      <c r="AL578" s="47">
        <f t="shared" si="26"/>
        <v>130.40666666666664</v>
      </c>
      <c r="AM578" s="65"/>
      <c r="AN578" s="65"/>
      <c r="AO578" s="65"/>
    </row>
    <row r="579" spans="1:41" x14ac:dyDescent="0.25">
      <c r="A579">
        <v>451</v>
      </c>
      <c r="B579" s="55">
        <v>44296</v>
      </c>
      <c r="C579" s="54">
        <v>2021</v>
      </c>
      <c r="D579" s="27">
        <v>6452.78</v>
      </c>
      <c r="E579" s="43">
        <v>621.1</v>
      </c>
      <c r="F579" s="35">
        <v>361.5</v>
      </c>
      <c r="G579" s="41">
        <v>1190</v>
      </c>
      <c r="H579" s="36">
        <v>113.66</v>
      </c>
      <c r="I579" s="39">
        <v>140.63999999999999</v>
      </c>
      <c r="J579" s="45">
        <v>166.12</v>
      </c>
      <c r="K579" s="36">
        <v>109.2</v>
      </c>
      <c r="L579" s="36">
        <v>42.09</v>
      </c>
      <c r="M579" s="46">
        <v>115.02</v>
      </c>
      <c r="N579" s="36">
        <v>82.6</v>
      </c>
      <c r="O579" s="47">
        <v>54.37</v>
      </c>
      <c r="P579" s="33">
        <v>616.5</v>
      </c>
      <c r="Q579" s="47">
        <v>23.82</v>
      </c>
      <c r="R579" s="33">
        <v>91.05</v>
      </c>
      <c r="S579" s="47">
        <v>58.09</v>
      </c>
      <c r="T579" s="33">
        <v>11.78</v>
      </c>
      <c r="U579" s="33">
        <v>84.58</v>
      </c>
      <c r="V579" s="33">
        <v>56.15</v>
      </c>
      <c r="W579" s="33">
        <v>11.7</v>
      </c>
      <c r="X579" s="56">
        <v>26.74</v>
      </c>
      <c r="Y579" s="38">
        <v>26.74</v>
      </c>
      <c r="Z579" s="36">
        <v>9.36</v>
      </c>
      <c r="AA579" s="41">
        <v>43.97</v>
      </c>
      <c r="AB579" s="45">
        <v>89.96</v>
      </c>
      <c r="AC579" s="39">
        <v>619.4</v>
      </c>
      <c r="AD579" s="36">
        <v>189.95</v>
      </c>
      <c r="AE579" s="36">
        <v>16.14</v>
      </c>
      <c r="AF579" s="41">
        <v>33</v>
      </c>
      <c r="AG579" s="39">
        <v>175.55</v>
      </c>
      <c r="AI579" s="61">
        <v>44296</v>
      </c>
      <c r="AJ579" s="58">
        <f t="shared" si="24"/>
        <v>311.86333333333329</v>
      </c>
      <c r="AK579" s="57">
        <f t="shared" si="25"/>
        <v>316.74250000000001</v>
      </c>
      <c r="AL579" s="47">
        <f t="shared" si="26"/>
        <v>128.35777777777778</v>
      </c>
      <c r="AM579" s="65"/>
      <c r="AN579" s="65"/>
      <c r="AO579" s="65"/>
    </row>
    <row r="580" spans="1:41" x14ac:dyDescent="0.25">
      <c r="A580">
        <v>450</v>
      </c>
      <c r="B580" s="55">
        <v>44206</v>
      </c>
      <c r="C580" s="54">
        <v>2021</v>
      </c>
      <c r="D580" s="27">
        <v>6412.7</v>
      </c>
      <c r="E580" s="43">
        <v>630</v>
      </c>
      <c r="F580" s="35">
        <v>361.55</v>
      </c>
      <c r="G580" s="41">
        <v>1195.5</v>
      </c>
      <c r="H580" s="36">
        <v>116.58</v>
      </c>
      <c r="I580" s="39">
        <v>142.52000000000001</v>
      </c>
      <c r="J580" s="45">
        <v>167.06</v>
      </c>
      <c r="K580" s="36">
        <v>111.16</v>
      </c>
      <c r="L580" s="36">
        <v>41.28</v>
      </c>
      <c r="M580" s="46">
        <v>115.72</v>
      </c>
      <c r="N580" s="36">
        <v>82.16</v>
      </c>
      <c r="O580" s="47">
        <v>54.89</v>
      </c>
      <c r="P580" s="33">
        <v>628</v>
      </c>
      <c r="Q580" s="47">
        <v>23.88</v>
      </c>
      <c r="R580" s="33">
        <v>90.85</v>
      </c>
      <c r="S580" s="47">
        <v>58.11</v>
      </c>
      <c r="T580" s="33">
        <v>11.82</v>
      </c>
      <c r="U580" s="33">
        <v>85</v>
      </c>
      <c r="V580" s="33">
        <v>56.51</v>
      </c>
      <c r="W580" s="33">
        <v>11.62</v>
      </c>
      <c r="X580" s="56">
        <v>26.96</v>
      </c>
      <c r="Y580" s="38">
        <v>26.96</v>
      </c>
      <c r="Z580" s="36">
        <v>9.2799999999999994</v>
      </c>
      <c r="AA580" s="41">
        <v>44.78</v>
      </c>
      <c r="AB580" s="45">
        <v>91.12</v>
      </c>
      <c r="AC580" s="39">
        <v>627.29999999999995</v>
      </c>
      <c r="AD580" s="36">
        <v>190.05</v>
      </c>
      <c r="AE580" s="36">
        <v>16.28</v>
      </c>
      <c r="AF580" s="41">
        <v>33.200000000000003</v>
      </c>
      <c r="AG580" s="39">
        <v>178.65</v>
      </c>
      <c r="AI580" s="61">
        <v>44206</v>
      </c>
      <c r="AJ580" s="58">
        <f t="shared" ref="AJ580:AJ643" si="27">AVERAGE(I580,AC580,AG580)</f>
        <v>316.15666666666664</v>
      </c>
      <c r="AK580" s="57">
        <f t="shared" ref="AK580:AK643" si="28">AVERAGE(G580,AA580,AF580,)</f>
        <v>318.37</v>
      </c>
      <c r="AL580" s="47">
        <f t="shared" ref="AL580:AL643" si="29">AVERAGE(AB580,X580,S580,Q580,O580,M580,J580,E580,)</f>
        <v>129.7488888888889</v>
      </c>
      <c r="AM580" s="65"/>
      <c r="AN580" s="65"/>
      <c r="AO580" s="65"/>
    </row>
    <row r="581" spans="1:41" x14ac:dyDescent="0.25">
      <c r="A581">
        <v>449</v>
      </c>
      <c r="B581" s="54" t="s">
        <v>671</v>
      </c>
      <c r="C581" s="54">
        <v>2021</v>
      </c>
      <c r="D581" s="27">
        <v>6509.23</v>
      </c>
      <c r="E581" s="43">
        <v>620.1</v>
      </c>
      <c r="F581" s="35">
        <v>356.85</v>
      </c>
      <c r="G581" s="41">
        <v>1196.5</v>
      </c>
      <c r="H581" s="36">
        <v>115.1</v>
      </c>
      <c r="I581" s="39">
        <v>143.9</v>
      </c>
      <c r="J581" s="45">
        <v>165.5</v>
      </c>
      <c r="K581" s="36">
        <v>109.66</v>
      </c>
      <c r="L581" s="36">
        <v>41.34</v>
      </c>
      <c r="M581" s="46">
        <v>114.53</v>
      </c>
      <c r="N581" s="36">
        <v>82.63</v>
      </c>
      <c r="O581" s="47">
        <v>55.44</v>
      </c>
      <c r="P581" s="33">
        <v>624</v>
      </c>
      <c r="Q581" s="47">
        <v>24.09</v>
      </c>
      <c r="R581" s="33">
        <v>90.15</v>
      </c>
      <c r="S581" s="47">
        <v>59.05</v>
      </c>
      <c r="T581" s="33">
        <v>11.95</v>
      </c>
      <c r="U581" s="33">
        <v>84.16</v>
      </c>
      <c r="V581" s="33">
        <v>58.24</v>
      </c>
      <c r="W581" s="33">
        <v>11.34</v>
      </c>
      <c r="X581" s="56">
        <v>27.2</v>
      </c>
      <c r="Y581" s="38">
        <v>27.2</v>
      </c>
      <c r="Z581" s="36">
        <v>9.35</v>
      </c>
      <c r="AA581" s="41">
        <v>45.47</v>
      </c>
      <c r="AB581" s="45">
        <v>92.76</v>
      </c>
      <c r="AC581" s="39">
        <v>616</v>
      </c>
      <c r="AD581" s="36">
        <v>190.7</v>
      </c>
      <c r="AE581" s="36">
        <v>16.579999999999998</v>
      </c>
      <c r="AF581" s="41">
        <v>33.200000000000003</v>
      </c>
      <c r="AG581" s="39">
        <v>180.15</v>
      </c>
      <c r="AI581" s="60" t="s">
        <v>671</v>
      </c>
      <c r="AJ581" s="58">
        <f t="shared" si="27"/>
        <v>313.34999999999997</v>
      </c>
      <c r="AK581" s="57">
        <f t="shared" si="28"/>
        <v>318.79250000000002</v>
      </c>
      <c r="AL581" s="47">
        <f t="shared" si="29"/>
        <v>128.74111111111111</v>
      </c>
      <c r="AM581" s="65"/>
      <c r="AN581" s="65"/>
      <c r="AO581" s="65"/>
    </row>
    <row r="582" spans="1:41" x14ac:dyDescent="0.25">
      <c r="A582">
        <v>448</v>
      </c>
      <c r="B582" s="54" t="s">
        <v>672</v>
      </c>
      <c r="C582" s="54">
        <v>2021</v>
      </c>
      <c r="D582" s="27">
        <v>6538.11</v>
      </c>
      <c r="E582" s="43">
        <v>625.5</v>
      </c>
      <c r="F582" s="35">
        <v>363.3</v>
      </c>
      <c r="G582" s="41">
        <v>1209</v>
      </c>
      <c r="H582" s="36">
        <v>117.3</v>
      </c>
      <c r="I582" s="39">
        <v>144.86000000000001</v>
      </c>
      <c r="J582" s="45">
        <v>167.42</v>
      </c>
      <c r="K582" s="36">
        <v>112.52</v>
      </c>
      <c r="L582" s="36">
        <v>41.04</v>
      </c>
      <c r="M582" s="46">
        <v>115.44</v>
      </c>
      <c r="N582" s="36">
        <v>83.26</v>
      </c>
      <c r="O582" s="47">
        <v>55.26</v>
      </c>
      <c r="P582" s="33">
        <v>629</v>
      </c>
      <c r="Q582" s="47">
        <v>23.94</v>
      </c>
      <c r="R582" s="33">
        <v>90.62</v>
      </c>
      <c r="S582" s="47">
        <v>59.36</v>
      </c>
      <c r="T582" s="33">
        <v>12.05</v>
      </c>
      <c r="U582" s="33">
        <v>84.44</v>
      </c>
      <c r="V582" s="33">
        <v>59.66</v>
      </c>
      <c r="W582" s="33">
        <v>11.62</v>
      </c>
      <c r="X582" s="56">
        <v>27.12</v>
      </c>
      <c r="Y582" s="38">
        <v>27.12</v>
      </c>
      <c r="Z582" s="36">
        <v>9.4</v>
      </c>
      <c r="AA582" s="41">
        <v>45.4</v>
      </c>
      <c r="AB582" s="45">
        <v>93.38</v>
      </c>
      <c r="AC582" s="39">
        <v>616.6</v>
      </c>
      <c r="AD582" s="36">
        <v>190.95</v>
      </c>
      <c r="AE582" s="36">
        <v>16.649999999999999</v>
      </c>
      <c r="AF582" s="41">
        <v>33.4</v>
      </c>
      <c r="AG582" s="39">
        <v>181.05</v>
      </c>
      <c r="AI582" s="60" t="s">
        <v>672</v>
      </c>
      <c r="AJ582" s="58">
        <f t="shared" si="27"/>
        <v>314.17</v>
      </c>
      <c r="AK582" s="57">
        <f t="shared" si="28"/>
        <v>321.95000000000005</v>
      </c>
      <c r="AL582" s="47">
        <f t="shared" si="29"/>
        <v>129.71333333333334</v>
      </c>
      <c r="AM582" s="65"/>
      <c r="AN582" s="65"/>
      <c r="AO582" s="65"/>
    </row>
    <row r="583" spans="1:41" x14ac:dyDescent="0.25">
      <c r="A583">
        <v>447</v>
      </c>
      <c r="B583" s="54" t="s">
        <v>673</v>
      </c>
      <c r="C583" s="54">
        <v>2021</v>
      </c>
      <c r="D583" s="27">
        <v>6491.42</v>
      </c>
      <c r="E583" s="43">
        <v>617.9</v>
      </c>
      <c r="F583" s="35">
        <v>362.7</v>
      </c>
      <c r="G583" s="41">
        <v>1195</v>
      </c>
      <c r="H583" s="36">
        <v>113.36</v>
      </c>
      <c r="I583" s="39">
        <v>144</v>
      </c>
      <c r="J583" s="45">
        <v>164.02</v>
      </c>
      <c r="K583" s="36">
        <v>109.64</v>
      </c>
      <c r="L583" s="36">
        <v>41.6</v>
      </c>
      <c r="M583" s="46">
        <v>115.87</v>
      </c>
      <c r="N583" s="36">
        <v>81.27</v>
      </c>
      <c r="O583" s="47">
        <v>54.84</v>
      </c>
      <c r="P583" s="33">
        <v>619</v>
      </c>
      <c r="Q583" s="47">
        <v>23.6</v>
      </c>
      <c r="R583" s="33">
        <v>89.9</v>
      </c>
      <c r="S583" s="47">
        <v>58.66</v>
      </c>
      <c r="T583" s="33">
        <v>12.04</v>
      </c>
      <c r="U583" s="33">
        <v>84.02</v>
      </c>
      <c r="V583" s="33">
        <v>59.35</v>
      </c>
      <c r="W583" s="33">
        <v>11.69</v>
      </c>
      <c r="X583" s="56">
        <v>26.54</v>
      </c>
      <c r="Y583" s="38">
        <v>26.54</v>
      </c>
      <c r="Z583" s="36">
        <v>9.4</v>
      </c>
      <c r="AA583" s="41">
        <v>45.58</v>
      </c>
      <c r="AB583" s="45">
        <v>92.86</v>
      </c>
      <c r="AC583" s="39">
        <v>612.70000000000005</v>
      </c>
      <c r="AD583" s="36">
        <v>189.35</v>
      </c>
      <c r="AE583" s="36">
        <v>16.45</v>
      </c>
      <c r="AF583" s="41">
        <v>32.86</v>
      </c>
      <c r="AG583" s="39">
        <v>180.2</v>
      </c>
      <c r="AI583" s="60" t="s">
        <v>673</v>
      </c>
      <c r="AJ583" s="58">
        <f t="shared" si="27"/>
        <v>312.3</v>
      </c>
      <c r="AK583" s="57">
        <f t="shared" si="28"/>
        <v>318.35999999999996</v>
      </c>
      <c r="AL583" s="47">
        <f t="shared" si="29"/>
        <v>128.25444444444443</v>
      </c>
      <c r="AM583" s="65"/>
      <c r="AN583" s="65"/>
      <c r="AO583" s="65"/>
    </row>
    <row r="584" spans="1:41" x14ac:dyDescent="0.25">
      <c r="A584">
        <v>446</v>
      </c>
      <c r="B584" s="54" t="s">
        <v>674</v>
      </c>
      <c r="C584" s="54">
        <v>2021</v>
      </c>
      <c r="D584" s="27">
        <v>6647.08</v>
      </c>
      <c r="E584" s="43">
        <v>637.5</v>
      </c>
      <c r="F584" s="35">
        <v>372</v>
      </c>
      <c r="G584" s="41">
        <v>1242.5</v>
      </c>
      <c r="H584" s="36">
        <v>117.24</v>
      </c>
      <c r="I584" s="39">
        <v>147.88</v>
      </c>
      <c r="J584" s="45">
        <v>168.24</v>
      </c>
      <c r="K584" s="36">
        <v>115.02</v>
      </c>
      <c r="L584" s="36">
        <v>41.06</v>
      </c>
      <c r="M584" s="46">
        <v>118.02</v>
      </c>
      <c r="N584" s="36">
        <v>81.67</v>
      </c>
      <c r="O584" s="47">
        <v>56.5</v>
      </c>
      <c r="P584" s="33">
        <v>642.5</v>
      </c>
      <c r="Q584" s="47">
        <v>23.88</v>
      </c>
      <c r="R584" s="33">
        <v>92.59</v>
      </c>
      <c r="S584" s="47">
        <v>59.28</v>
      </c>
      <c r="T584" s="33">
        <v>12.32</v>
      </c>
      <c r="U584" s="33">
        <v>85.52</v>
      </c>
      <c r="V584" s="33">
        <v>60.57</v>
      </c>
      <c r="W584" s="33">
        <v>11.82</v>
      </c>
      <c r="X584" s="56">
        <v>27.17</v>
      </c>
      <c r="Y584" s="38">
        <v>27.17</v>
      </c>
      <c r="Z584" s="36">
        <v>9.43</v>
      </c>
      <c r="AA584" s="41">
        <v>47.7</v>
      </c>
      <c r="AB584" s="45">
        <v>93.64</v>
      </c>
      <c r="AC584" s="39">
        <v>622.29999999999995</v>
      </c>
      <c r="AD584" s="36">
        <v>192.25</v>
      </c>
      <c r="AE584" s="36">
        <v>16.93</v>
      </c>
      <c r="AF584" s="41">
        <v>33.380000000000003</v>
      </c>
      <c r="AG584" s="39">
        <v>191.15</v>
      </c>
      <c r="AI584" s="60" t="s">
        <v>674</v>
      </c>
      <c r="AJ584" s="58">
        <f t="shared" si="27"/>
        <v>320.44333333333333</v>
      </c>
      <c r="AK584" s="57">
        <f t="shared" si="28"/>
        <v>330.89500000000004</v>
      </c>
      <c r="AL584" s="47">
        <f t="shared" si="29"/>
        <v>131.58111111111111</v>
      </c>
      <c r="AM584" s="65"/>
      <c r="AN584" s="65"/>
      <c r="AO584" s="65"/>
    </row>
    <row r="585" spans="1:41" x14ac:dyDescent="0.25">
      <c r="A585">
        <v>445</v>
      </c>
      <c r="B585" s="54" t="s">
        <v>675</v>
      </c>
      <c r="C585" s="54">
        <v>2021</v>
      </c>
      <c r="D585" s="27">
        <v>6625.43</v>
      </c>
      <c r="E585" s="43">
        <v>642.9</v>
      </c>
      <c r="F585" s="35">
        <v>378.35</v>
      </c>
      <c r="G585" s="41">
        <v>1288</v>
      </c>
      <c r="H585" s="36">
        <v>115.4</v>
      </c>
      <c r="I585" s="39">
        <v>149.86000000000001</v>
      </c>
      <c r="J585" s="45">
        <v>169.46</v>
      </c>
      <c r="K585" s="36">
        <v>111.38</v>
      </c>
      <c r="L585" s="36">
        <v>39.700000000000003</v>
      </c>
      <c r="M585" s="46">
        <v>119.17</v>
      </c>
      <c r="N585" s="36">
        <v>81.569999999999993</v>
      </c>
      <c r="O585" s="47">
        <v>54.8</v>
      </c>
      <c r="P585" s="33">
        <v>649</v>
      </c>
      <c r="Q585" s="47">
        <v>23.51</v>
      </c>
      <c r="R585" s="33">
        <v>89.26</v>
      </c>
      <c r="S585" s="47">
        <v>59.41</v>
      </c>
      <c r="T585" s="33">
        <v>11.9</v>
      </c>
      <c r="U585" s="33">
        <v>83.34</v>
      </c>
      <c r="V585" s="33">
        <v>60.9</v>
      </c>
      <c r="W585" s="33">
        <v>11.7</v>
      </c>
      <c r="X585" s="56">
        <v>26.34</v>
      </c>
      <c r="Y585" s="38">
        <v>26.34</v>
      </c>
      <c r="Z585" s="36">
        <v>9.33</v>
      </c>
      <c r="AA585" s="41">
        <v>49.55</v>
      </c>
      <c r="AB585" s="45">
        <v>94.24</v>
      </c>
      <c r="AC585" s="39">
        <v>633.79999999999995</v>
      </c>
      <c r="AD585" s="36">
        <v>191.4</v>
      </c>
      <c r="AE585" s="36">
        <v>16.79</v>
      </c>
      <c r="AF585" s="41">
        <v>33.36</v>
      </c>
      <c r="AG585" s="39">
        <v>192.6</v>
      </c>
      <c r="AI585" s="60" t="s">
        <v>675</v>
      </c>
      <c r="AJ585" s="58">
        <f t="shared" si="27"/>
        <v>325.42</v>
      </c>
      <c r="AK585" s="57">
        <f t="shared" si="28"/>
        <v>342.72749999999996</v>
      </c>
      <c r="AL585" s="47">
        <f t="shared" si="29"/>
        <v>132.20333333333332</v>
      </c>
      <c r="AM585" s="65"/>
      <c r="AN585" s="65"/>
      <c r="AO585" s="65"/>
    </row>
    <row r="586" spans="1:41" x14ac:dyDescent="0.25">
      <c r="A586">
        <v>444</v>
      </c>
      <c r="B586" s="54" t="s">
        <v>676</v>
      </c>
      <c r="C586" s="54">
        <v>2021</v>
      </c>
      <c r="D586" s="27">
        <v>6667.36</v>
      </c>
      <c r="E586" s="43">
        <v>654.1</v>
      </c>
      <c r="F586" s="35">
        <v>387.25</v>
      </c>
      <c r="G586" s="41">
        <v>1317.5</v>
      </c>
      <c r="H586" s="36">
        <v>116.68</v>
      </c>
      <c r="I586" s="39">
        <v>152</v>
      </c>
      <c r="J586" s="45">
        <v>173.72</v>
      </c>
      <c r="K586" s="36">
        <v>111.7</v>
      </c>
      <c r="L586" s="36">
        <v>39.630000000000003</v>
      </c>
      <c r="M586" s="46">
        <v>119.95</v>
      </c>
      <c r="N586" s="36">
        <v>82.41</v>
      </c>
      <c r="O586" s="47">
        <v>54.36</v>
      </c>
      <c r="P586" s="33">
        <v>657</v>
      </c>
      <c r="Q586" s="47">
        <v>23.38</v>
      </c>
      <c r="R586" s="33">
        <v>89.35</v>
      </c>
      <c r="S586" s="47">
        <v>59.7</v>
      </c>
      <c r="T586" s="33">
        <v>11.87</v>
      </c>
      <c r="U586" s="33">
        <v>82.94</v>
      </c>
      <c r="V586" s="33">
        <v>60.8</v>
      </c>
      <c r="W586" s="33">
        <v>11.76</v>
      </c>
      <c r="X586" s="56">
        <v>26.05</v>
      </c>
      <c r="Y586" s="38">
        <v>26.05</v>
      </c>
      <c r="Z586" s="36">
        <v>9.33</v>
      </c>
      <c r="AA586" s="41">
        <v>50.57</v>
      </c>
      <c r="AB586" s="45">
        <v>96.48</v>
      </c>
      <c r="AC586" s="39">
        <v>653.29999999999995</v>
      </c>
      <c r="AD586" s="36">
        <v>191.5</v>
      </c>
      <c r="AE586" s="36">
        <v>16.75</v>
      </c>
      <c r="AF586" s="41">
        <v>33.450000000000003</v>
      </c>
      <c r="AG586" s="39">
        <v>195.65</v>
      </c>
      <c r="AI586" s="60" t="s">
        <v>676</v>
      </c>
      <c r="AJ586" s="58">
        <f t="shared" si="27"/>
        <v>333.65</v>
      </c>
      <c r="AK586" s="57">
        <f t="shared" si="28"/>
        <v>350.38</v>
      </c>
      <c r="AL586" s="47">
        <f t="shared" si="29"/>
        <v>134.19333333333333</v>
      </c>
      <c r="AM586" s="65"/>
      <c r="AN586" s="65"/>
      <c r="AO586" s="65"/>
    </row>
    <row r="587" spans="1:41" x14ac:dyDescent="0.25">
      <c r="A587">
        <v>443</v>
      </c>
      <c r="B587" s="54" t="s">
        <v>677</v>
      </c>
      <c r="C587" s="54">
        <v>2021</v>
      </c>
      <c r="D587" s="27">
        <v>6595.93</v>
      </c>
      <c r="E587" s="43">
        <v>643.29999999999995</v>
      </c>
      <c r="F587" s="35">
        <v>384.45</v>
      </c>
      <c r="G587" s="41">
        <v>1285</v>
      </c>
      <c r="H587" s="36">
        <v>115.84</v>
      </c>
      <c r="I587" s="39">
        <v>152</v>
      </c>
      <c r="J587" s="45">
        <v>172</v>
      </c>
      <c r="K587" s="36">
        <v>110.36</v>
      </c>
      <c r="L587" s="36">
        <v>39.07</v>
      </c>
      <c r="M587" s="46">
        <v>119.54</v>
      </c>
      <c r="N587" s="36">
        <v>82.28</v>
      </c>
      <c r="O587" s="47">
        <v>53.16</v>
      </c>
      <c r="P587" s="33">
        <v>645.5</v>
      </c>
      <c r="Q587" s="47">
        <v>23.05</v>
      </c>
      <c r="R587" s="33">
        <v>89.15</v>
      </c>
      <c r="S587" s="47">
        <v>59.87</v>
      </c>
      <c r="T587" s="33">
        <v>11.57</v>
      </c>
      <c r="U587" s="33">
        <v>82.26</v>
      </c>
      <c r="V587" s="33">
        <v>61.03</v>
      </c>
      <c r="W587" s="33">
        <v>11.63</v>
      </c>
      <c r="X587" s="56">
        <v>25.39</v>
      </c>
      <c r="Y587" s="38">
        <v>25.39</v>
      </c>
      <c r="Z587" s="36">
        <v>9.35</v>
      </c>
      <c r="AA587" s="41">
        <v>50.23</v>
      </c>
      <c r="AB587" s="45">
        <v>96.1</v>
      </c>
      <c r="AC587" s="39">
        <v>642.79999999999995</v>
      </c>
      <c r="AD587" s="36">
        <v>191.9</v>
      </c>
      <c r="AE587" s="36">
        <v>16.55</v>
      </c>
      <c r="AF587" s="41">
        <v>33.049999999999997</v>
      </c>
      <c r="AG587" s="39">
        <v>193.2</v>
      </c>
      <c r="AI587" s="60" t="s">
        <v>677</v>
      </c>
      <c r="AJ587" s="58">
        <f t="shared" si="27"/>
        <v>329.33333333333331</v>
      </c>
      <c r="AK587" s="57">
        <f t="shared" si="28"/>
        <v>342.07</v>
      </c>
      <c r="AL587" s="47">
        <f t="shared" si="29"/>
        <v>132.48999999999998</v>
      </c>
      <c r="AM587" s="65"/>
      <c r="AN587" s="65"/>
      <c r="AO587" s="65"/>
    </row>
    <row r="588" spans="1:41" x14ac:dyDescent="0.25">
      <c r="A588">
        <v>442</v>
      </c>
      <c r="B588" s="54" t="s">
        <v>678</v>
      </c>
      <c r="C588" s="54">
        <v>2021</v>
      </c>
      <c r="D588" s="27">
        <v>6513.75</v>
      </c>
      <c r="E588" s="43">
        <v>636</v>
      </c>
      <c r="F588" s="35">
        <v>383.45</v>
      </c>
      <c r="G588" s="41">
        <v>1282</v>
      </c>
      <c r="H588" s="36">
        <v>113.28</v>
      </c>
      <c r="I588" s="39">
        <v>148.30000000000001</v>
      </c>
      <c r="J588" s="45">
        <v>171.88</v>
      </c>
      <c r="K588" s="36">
        <v>109.1</v>
      </c>
      <c r="L588" s="36">
        <v>38.1</v>
      </c>
      <c r="M588" s="46">
        <v>119.45</v>
      </c>
      <c r="N588" s="36">
        <v>81.78</v>
      </c>
      <c r="O588" s="47">
        <v>51.36</v>
      </c>
      <c r="P588" s="33">
        <v>641</v>
      </c>
      <c r="Q588" s="47">
        <v>22.63</v>
      </c>
      <c r="R588" s="33">
        <v>88.16</v>
      </c>
      <c r="S588" s="47">
        <v>59.53</v>
      </c>
      <c r="T588" s="33">
        <v>11.2</v>
      </c>
      <c r="U588" s="33">
        <v>81.5</v>
      </c>
      <c r="V588" s="33">
        <v>60.7</v>
      </c>
      <c r="W588" s="33">
        <v>11.75</v>
      </c>
      <c r="X588" s="56">
        <v>24.49</v>
      </c>
      <c r="Y588" s="38">
        <v>24.49</v>
      </c>
      <c r="Z588" s="36">
        <v>9.2899999999999991</v>
      </c>
      <c r="AA588" s="41">
        <v>50.94</v>
      </c>
      <c r="AB588" s="45">
        <v>94.02</v>
      </c>
      <c r="AC588" s="39">
        <v>626.9</v>
      </c>
      <c r="AD588" s="36">
        <v>190.85</v>
      </c>
      <c r="AE588" s="36">
        <v>16.03</v>
      </c>
      <c r="AF588" s="41">
        <v>32.450000000000003</v>
      </c>
      <c r="AG588" s="39">
        <v>193.6</v>
      </c>
      <c r="AI588" s="60" t="s">
        <v>678</v>
      </c>
      <c r="AJ588" s="58">
        <f t="shared" si="27"/>
        <v>322.93333333333334</v>
      </c>
      <c r="AK588" s="57">
        <f t="shared" si="28"/>
        <v>341.34750000000003</v>
      </c>
      <c r="AL588" s="47">
        <f t="shared" si="29"/>
        <v>131.04</v>
      </c>
      <c r="AM588" s="65"/>
      <c r="AN588" s="65"/>
      <c r="AO588" s="65"/>
    </row>
    <row r="589" spans="1:41" x14ac:dyDescent="0.25">
      <c r="A589">
        <v>441</v>
      </c>
      <c r="B589" s="54" t="s">
        <v>679</v>
      </c>
      <c r="C589" s="54">
        <v>2021</v>
      </c>
      <c r="D589" s="27">
        <v>6389.62</v>
      </c>
      <c r="E589" s="43">
        <v>618.70000000000005</v>
      </c>
      <c r="F589" s="35">
        <v>372.25</v>
      </c>
      <c r="G589" s="41">
        <v>1258</v>
      </c>
      <c r="H589" s="36">
        <v>111.94</v>
      </c>
      <c r="I589" s="39">
        <v>147.18</v>
      </c>
      <c r="J589" s="45">
        <v>168.8</v>
      </c>
      <c r="K589" s="36">
        <v>107.66</v>
      </c>
      <c r="L589" s="36">
        <v>37.85</v>
      </c>
      <c r="M589" s="46">
        <v>116.98</v>
      </c>
      <c r="N589" s="36">
        <v>81.56</v>
      </c>
      <c r="O589" s="47">
        <v>51.15</v>
      </c>
      <c r="P589" s="33">
        <v>630</v>
      </c>
      <c r="Q589" s="47">
        <v>22.37</v>
      </c>
      <c r="R589" s="33">
        <v>86.8</v>
      </c>
      <c r="S589" s="47">
        <v>58.91</v>
      </c>
      <c r="T589" s="33">
        <v>11.21</v>
      </c>
      <c r="U589" s="33">
        <v>81.28</v>
      </c>
      <c r="V589" s="33">
        <v>58.75</v>
      </c>
      <c r="W589" s="33">
        <v>11.75</v>
      </c>
      <c r="X589" s="56">
        <v>24.57</v>
      </c>
      <c r="Y589" s="38">
        <v>24.57</v>
      </c>
      <c r="Z589" s="36">
        <v>9.2799999999999994</v>
      </c>
      <c r="AA589" s="41">
        <v>49.9</v>
      </c>
      <c r="AB589" s="45">
        <v>94.16</v>
      </c>
      <c r="AC589" s="39">
        <v>628.70000000000005</v>
      </c>
      <c r="AD589" s="36">
        <v>186</v>
      </c>
      <c r="AE589" s="36">
        <v>16.07</v>
      </c>
      <c r="AF589" s="41">
        <v>32.299999999999997</v>
      </c>
      <c r="AG589" s="39">
        <v>188.95</v>
      </c>
      <c r="AI589" s="60" t="s">
        <v>679</v>
      </c>
      <c r="AJ589" s="58">
        <f t="shared" si="27"/>
        <v>321.61000000000007</v>
      </c>
      <c r="AK589" s="57">
        <f t="shared" si="28"/>
        <v>335.05</v>
      </c>
      <c r="AL589" s="47">
        <f t="shared" si="29"/>
        <v>128.40444444444447</v>
      </c>
      <c r="AM589" s="65"/>
      <c r="AN589" s="65"/>
      <c r="AO589" s="65"/>
    </row>
    <row r="590" spans="1:41" x14ac:dyDescent="0.25">
      <c r="A590">
        <v>440</v>
      </c>
      <c r="B590" s="54" t="s">
        <v>680</v>
      </c>
      <c r="C590" s="54">
        <v>2021</v>
      </c>
      <c r="D590" s="27">
        <v>6551.62</v>
      </c>
      <c r="E590" s="43">
        <v>631</v>
      </c>
      <c r="F590" s="35">
        <v>382.6</v>
      </c>
      <c r="G590" s="41">
        <v>1277.5</v>
      </c>
      <c r="H590" s="36">
        <v>113.04</v>
      </c>
      <c r="I590" s="39">
        <v>152.97999999999999</v>
      </c>
      <c r="J590" s="45">
        <v>170.3</v>
      </c>
      <c r="K590" s="36">
        <v>105.28</v>
      </c>
      <c r="L590" s="36">
        <v>38.39</v>
      </c>
      <c r="M590" s="46">
        <v>118.84</v>
      </c>
      <c r="N590" s="36">
        <v>81.11</v>
      </c>
      <c r="O590" s="47">
        <v>53.54</v>
      </c>
      <c r="P590" s="33">
        <v>637</v>
      </c>
      <c r="Q590" s="47">
        <v>23.1</v>
      </c>
      <c r="R590" s="33">
        <v>86.16</v>
      </c>
      <c r="S590" s="47">
        <v>59.32</v>
      </c>
      <c r="T590" s="33">
        <v>11.66</v>
      </c>
      <c r="U590" s="33">
        <v>80.739999999999995</v>
      </c>
      <c r="V590" s="33">
        <v>60.01</v>
      </c>
      <c r="W590" s="33">
        <v>11.83</v>
      </c>
      <c r="X590" s="56">
        <v>26.05</v>
      </c>
      <c r="Y590" s="38">
        <v>26.05</v>
      </c>
      <c r="Z590" s="36">
        <v>9.35</v>
      </c>
      <c r="AA590" s="41">
        <v>50.01</v>
      </c>
      <c r="AB590" s="45">
        <v>97.34</v>
      </c>
      <c r="AC590" s="39">
        <v>637.20000000000005</v>
      </c>
      <c r="AD590" s="36">
        <v>185.05</v>
      </c>
      <c r="AE590" s="36">
        <v>16.95</v>
      </c>
      <c r="AF590" s="41">
        <v>33.14</v>
      </c>
      <c r="AG590" s="39">
        <v>192.35</v>
      </c>
      <c r="AI590" s="60" t="s">
        <v>680</v>
      </c>
      <c r="AJ590" s="58">
        <f t="shared" si="27"/>
        <v>327.51000000000005</v>
      </c>
      <c r="AK590" s="57">
        <f t="shared" si="28"/>
        <v>340.16250000000002</v>
      </c>
      <c r="AL590" s="47">
        <f t="shared" si="29"/>
        <v>131.05444444444444</v>
      </c>
      <c r="AM590" s="65"/>
      <c r="AN590" s="65"/>
      <c r="AO590" s="65"/>
    </row>
    <row r="591" spans="1:41" x14ac:dyDescent="0.25">
      <c r="A591">
        <v>439</v>
      </c>
      <c r="B591" s="54" t="s">
        <v>681</v>
      </c>
      <c r="C591" s="54">
        <v>2021</v>
      </c>
      <c r="D591" s="27">
        <v>6612.16</v>
      </c>
      <c r="E591" s="43">
        <v>628</v>
      </c>
      <c r="F591" s="35">
        <v>383.3</v>
      </c>
      <c r="G591" s="41">
        <v>1260</v>
      </c>
      <c r="H591" s="36">
        <v>114.88</v>
      </c>
      <c r="I591" s="39">
        <v>157.24</v>
      </c>
      <c r="J591" s="45">
        <v>171.18</v>
      </c>
      <c r="K591" s="36">
        <v>104.62</v>
      </c>
      <c r="L591" s="36">
        <v>38.72</v>
      </c>
      <c r="M591" s="46">
        <v>122.15</v>
      </c>
      <c r="N591" s="36">
        <v>81.23</v>
      </c>
      <c r="O591" s="47">
        <v>54.16</v>
      </c>
      <c r="P591" s="33">
        <v>629.5</v>
      </c>
      <c r="Q591" s="47">
        <v>23.33</v>
      </c>
      <c r="R591" s="33">
        <v>88.13</v>
      </c>
      <c r="S591" s="47">
        <v>59.56</v>
      </c>
      <c r="T591" s="33">
        <v>11.87</v>
      </c>
      <c r="U591" s="33">
        <v>81.58</v>
      </c>
      <c r="V591" s="33">
        <v>61.43</v>
      </c>
      <c r="W591" s="33">
        <v>11.76</v>
      </c>
      <c r="X591" s="56">
        <v>26.35</v>
      </c>
      <c r="Y591" s="38">
        <v>26.35</v>
      </c>
      <c r="Z591" s="36">
        <v>9.31</v>
      </c>
      <c r="AA591" s="41">
        <v>50.4</v>
      </c>
      <c r="AB591" s="45">
        <v>98.8</v>
      </c>
      <c r="AC591" s="39">
        <v>622.5</v>
      </c>
      <c r="AD591" s="36">
        <v>183.1</v>
      </c>
      <c r="AE591" s="36">
        <v>17.41</v>
      </c>
      <c r="AF591" s="41">
        <v>33.81</v>
      </c>
      <c r="AG591" s="39">
        <v>194</v>
      </c>
      <c r="AI591" s="60" t="s">
        <v>681</v>
      </c>
      <c r="AJ591" s="58">
        <f t="shared" si="27"/>
        <v>324.58</v>
      </c>
      <c r="AK591" s="57">
        <f t="shared" si="28"/>
        <v>336.05250000000001</v>
      </c>
      <c r="AL591" s="47">
        <f t="shared" si="29"/>
        <v>131.50333333333333</v>
      </c>
      <c r="AM591" s="65"/>
      <c r="AN591" s="65"/>
      <c r="AO591" s="65"/>
    </row>
    <row r="592" spans="1:41" x14ac:dyDescent="0.25">
      <c r="A592">
        <v>438</v>
      </c>
      <c r="B592" s="54" t="s">
        <v>682</v>
      </c>
      <c r="C592" s="54">
        <v>2021</v>
      </c>
      <c r="D592" s="27">
        <v>6577.02</v>
      </c>
      <c r="E592" s="43">
        <v>621.20000000000005</v>
      </c>
      <c r="F592" s="35">
        <v>393</v>
      </c>
      <c r="G592" s="41">
        <v>1247.5</v>
      </c>
      <c r="H592" s="36">
        <v>112.36</v>
      </c>
      <c r="I592" s="39">
        <v>153.4</v>
      </c>
      <c r="J592" s="45">
        <v>169.1</v>
      </c>
      <c r="K592" s="36">
        <v>102.36</v>
      </c>
      <c r="L592" s="36">
        <v>38.69</v>
      </c>
      <c r="M592" s="46">
        <v>121.97</v>
      </c>
      <c r="N592" s="36">
        <v>80.91</v>
      </c>
      <c r="O592" s="47">
        <v>53.63</v>
      </c>
      <c r="P592" s="33">
        <v>621</v>
      </c>
      <c r="Q592" s="47">
        <v>23.26</v>
      </c>
      <c r="R592" s="33">
        <v>87.12</v>
      </c>
      <c r="S592" s="47">
        <v>59.42</v>
      </c>
      <c r="T592" s="33">
        <v>11.84</v>
      </c>
      <c r="U592" s="33">
        <v>81.88</v>
      </c>
      <c r="V592" s="33">
        <v>61.06</v>
      </c>
      <c r="W592" s="33">
        <v>11.77</v>
      </c>
      <c r="X592" s="56">
        <v>26.22</v>
      </c>
      <c r="Y592" s="38">
        <v>26.22</v>
      </c>
      <c r="Z592" s="36">
        <v>9.3699999999999992</v>
      </c>
      <c r="AA592" s="41">
        <v>49.21</v>
      </c>
      <c r="AB592" s="45">
        <v>97.36</v>
      </c>
      <c r="AC592" s="39">
        <v>631.4</v>
      </c>
      <c r="AD592" s="36">
        <v>182.4</v>
      </c>
      <c r="AE592" s="36">
        <v>17.34</v>
      </c>
      <c r="AF592" s="41">
        <v>33.950000000000003</v>
      </c>
      <c r="AG592" s="39">
        <v>189.8</v>
      </c>
      <c r="AI592" s="60" t="s">
        <v>682</v>
      </c>
      <c r="AJ592" s="58">
        <f t="shared" si="27"/>
        <v>324.86666666666662</v>
      </c>
      <c r="AK592" s="57">
        <f t="shared" si="28"/>
        <v>332.66500000000002</v>
      </c>
      <c r="AL592" s="47">
        <f t="shared" si="29"/>
        <v>130.24</v>
      </c>
      <c r="AM592" s="65"/>
      <c r="AN592" s="65"/>
      <c r="AO592" s="65"/>
    </row>
    <row r="593" spans="1:41" x14ac:dyDescent="0.25">
      <c r="A593">
        <v>437</v>
      </c>
      <c r="B593" s="54" t="s">
        <v>683</v>
      </c>
      <c r="C593" s="54">
        <v>2021</v>
      </c>
      <c r="D593" s="27">
        <v>6613.52</v>
      </c>
      <c r="E593" s="43">
        <v>646.79999999999995</v>
      </c>
      <c r="F593" s="35">
        <v>398.6</v>
      </c>
      <c r="G593" s="41">
        <v>1269.5</v>
      </c>
      <c r="H593" s="36">
        <v>112.76</v>
      </c>
      <c r="I593" s="39">
        <v>154.66</v>
      </c>
      <c r="J593" s="45">
        <v>170.18</v>
      </c>
      <c r="K593" s="36">
        <v>103.66</v>
      </c>
      <c r="L593" s="36">
        <v>37.85</v>
      </c>
      <c r="M593" s="46">
        <v>123.19</v>
      </c>
      <c r="N593" s="36">
        <v>81.38</v>
      </c>
      <c r="O593" s="47">
        <v>53.39</v>
      </c>
      <c r="P593" s="33">
        <v>648.5</v>
      </c>
      <c r="Q593" s="47">
        <v>23.26</v>
      </c>
      <c r="R593" s="33">
        <v>88.82</v>
      </c>
      <c r="S593" s="47">
        <v>60.1</v>
      </c>
      <c r="T593" s="33">
        <v>11.82</v>
      </c>
      <c r="U593" s="33">
        <v>83.16</v>
      </c>
      <c r="V593" s="33">
        <v>61.26</v>
      </c>
      <c r="W593" s="33">
        <v>11.99</v>
      </c>
      <c r="X593" s="56">
        <v>26.26</v>
      </c>
      <c r="Y593" s="38">
        <v>26.26</v>
      </c>
      <c r="Z593" s="36">
        <v>9.4</v>
      </c>
      <c r="AA593" s="41">
        <v>48.88</v>
      </c>
      <c r="AB593" s="45">
        <v>97.66</v>
      </c>
      <c r="AC593" s="39">
        <v>658.3</v>
      </c>
      <c r="AD593" s="36">
        <v>189.6</v>
      </c>
      <c r="AE593" s="36">
        <v>16.96</v>
      </c>
      <c r="AF593" s="41">
        <v>34.159999999999997</v>
      </c>
      <c r="AG593" s="39">
        <v>191.8</v>
      </c>
      <c r="AI593" s="60" t="s">
        <v>683</v>
      </c>
      <c r="AJ593" s="58">
        <f t="shared" si="27"/>
        <v>334.92</v>
      </c>
      <c r="AK593" s="57">
        <f t="shared" si="28"/>
        <v>338.13500000000005</v>
      </c>
      <c r="AL593" s="47">
        <f t="shared" si="29"/>
        <v>133.42666666666665</v>
      </c>
      <c r="AM593" s="65"/>
      <c r="AN593" s="65"/>
      <c r="AO593" s="65"/>
    </row>
    <row r="594" spans="1:41" x14ac:dyDescent="0.25">
      <c r="A594">
        <v>436</v>
      </c>
      <c r="B594" s="54" t="s">
        <v>684</v>
      </c>
      <c r="C594" s="54">
        <v>2021</v>
      </c>
      <c r="D594" s="27">
        <v>6670.85</v>
      </c>
      <c r="E594" s="43">
        <v>657</v>
      </c>
      <c r="F594" s="35">
        <v>397.5</v>
      </c>
      <c r="G594" s="41">
        <v>1279</v>
      </c>
      <c r="H594" s="36">
        <v>115.08</v>
      </c>
      <c r="I594" s="39">
        <v>153.46</v>
      </c>
      <c r="J594" s="45">
        <v>169.44</v>
      </c>
      <c r="K594" s="36">
        <v>107.3</v>
      </c>
      <c r="L594" s="36">
        <v>37.75</v>
      </c>
      <c r="M594" s="46">
        <v>123.67</v>
      </c>
      <c r="N594" s="36">
        <v>81.040000000000006</v>
      </c>
      <c r="O594" s="47">
        <v>54.02</v>
      </c>
      <c r="P594" s="33">
        <v>660.5</v>
      </c>
      <c r="Q594" s="47">
        <v>23.48</v>
      </c>
      <c r="R594" s="33">
        <v>88.97</v>
      </c>
      <c r="S594" s="47">
        <v>59.83</v>
      </c>
      <c r="T594" s="33">
        <v>12.13</v>
      </c>
      <c r="U594" s="33">
        <v>84.3</v>
      </c>
      <c r="V594" s="33">
        <v>61.38</v>
      </c>
      <c r="W594" s="33">
        <v>11.97</v>
      </c>
      <c r="X594" s="56">
        <v>26.75</v>
      </c>
      <c r="Y594" s="38">
        <v>26.75</v>
      </c>
      <c r="Z594" s="36">
        <v>9.42</v>
      </c>
      <c r="AA594" s="41">
        <v>47.95</v>
      </c>
      <c r="AB594" s="45">
        <v>97.3</v>
      </c>
      <c r="AC594" s="39">
        <v>677</v>
      </c>
      <c r="AD594" s="36">
        <v>189.65</v>
      </c>
      <c r="AE594" s="36">
        <v>16.87</v>
      </c>
      <c r="AF594" s="41">
        <v>34.14</v>
      </c>
      <c r="AG594" s="39">
        <v>189.2</v>
      </c>
      <c r="AI594" s="60" t="s">
        <v>684</v>
      </c>
      <c r="AJ594" s="58">
        <f t="shared" si="27"/>
        <v>339.88666666666671</v>
      </c>
      <c r="AK594" s="57">
        <f t="shared" si="28"/>
        <v>340.27250000000004</v>
      </c>
      <c r="AL594" s="47">
        <f t="shared" si="29"/>
        <v>134.61000000000001</v>
      </c>
      <c r="AM594" s="65"/>
      <c r="AN594" s="65"/>
      <c r="AO594" s="65"/>
    </row>
    <row r="595" spans="1:41" x14ac:dyDescent="0.25">
      <c r="A595">
        <v>435</v>
      </c>
      <c r="B595" s="55">
        <v>44478</v>
      </c>
      <c r="C595" s="54">
        <v>2021</v>
      </c>
      <c r="D595" s="27">
        <v>6651.06</v>
      </c>
      <c r="E595" s="43">
        <v>663.5</v>
      </c>
      <c r="F595" s="35">
        <v>398.35</v>
      </c>
      <c r="G595" s="41">
        <v>1302</v>
      </c>
      <c r="H595" s="36">
        <v>114.36</v>
      </c>
      <c r="I595" s="39">
        <v>153</v>
      </c>
      <c r="J595" s="45">
        <v>170.36</v>
      </c>
      <c r="K595" s="36">
        <v>104.7</v>
      </c>
      <c r="L595" s="36">
        <v>36.630000000000003</v>
      </c>
      <c r="M595" s="46">
        <v>123.6</v>
      </c>
      <c r="N595" s="36">
        <v>81.430000000000007</v>
      </c>
      <c r="O595" s="47">
        <v>52.82</v>
      </c>
      <c r="P595" s="33">
        <v>671</v>
      </c>
      <c r="Q595" s="47">
        <v>23.23</v>
      </c>
      <c r="R595" s="33">
        <v>87.93</v>
      </c>
      <c r="S595" s="47">
        <v>59.52</v>
      </c>
      <c r="T595" s="33">
        <v>11.97</v>
      </c>
      <c r="U595" s="33">
        <v>83.12</v>
      </c>
      <c r="V595" s="33">
        <v>61.17</v>
      </c>
      <c r="W595" s="33">
        <v>11.76</v>
      </c>
      <c r="X595" s="56">
        <v>26.44</v>
      </c>
      <c r="Y595" s="38">
        <v>26.44</v>
      </c>
      <c r="Z595" s="36">
        <v>9.36</v>
      </c>
      <c r="AA595" s="41">
        <v>48.5</v>
      </c>
      <c r="AB595" s="45">
        <v>97.24</v>
      </c>
      <c r="AC595" s="39">
        <v>696.4</v>
      </c>
      <c r="AD595" s="36">
        <v>188.8</v>
      </c>
      <c r="AE595" s="36">
        <v>16.7</v>
      </c>
      <c r="AF595" s="41">
        <v>34.1</v>
      </c>
      <c r="AG595" s="39">
        <v>189.6</v>
      </c>
      <c r="AI595" s="61">
        <v>44478</v>
      </c>
      <c r="AJ595" s="58">
        <f t="shared" si="27"/>
        <v>346.33333333333331</v>
      </c>
      <c r="AK595" s="57">
        <f t="shared" si="28"/>
        <v>346.15</v>
      </c>
      <c r="AL595" s="47">
        <f t="shared" si="29"/>
        <v>135.19</v>
      </c>
      <c r="AM595" s="65"/>
      <c r="AN595" s="65"/>
      <c r="AO595" s="65"/>
    </row>
    <row r="596" spans="1:41" x14ac:dyDescent="0.25">
      <c r="A596">
        <v>434</v>
      </c>
      <c r="B596" s="55">
        <v>44448</v>
      </c>
      <c r="C596" s="54">
        <v>2021</v>
      </c>
      <c r="D596" s="27">
        <v>6605.09</v>
      </c>
      <c r="E596" s="43">
        <v>658.4</v>
      </c>
      <c r="F596" s="35">
        <v>397.7</v>
      </c>
      <c r="G596" s="41">
        <v>1289.5</v>
      </c>
      <c r="H596" s="36">
        <v>115.2</v>
      </c>
      <c r="I596" s="39">
        <v>151.69999999999999</v>
      </c>
      <c r="J596" s="45">
        <v>170.38</v>
      </c>
      <c r="K596" s="36">
        <v>104.82</v>
      </c>
      <c r="L596" s="36">
        <v>36.950000000000003</v>
      </c>
      <c r="M596" s="46">
        <v>124.15</v>
      </c>
      <c r="N596" s="36">
        <v>82.86</v>
      </c>
      <c r="O596" s="47">
        <v>53.74</v>
      </c>
      <c r="P596" s="33">
        <v>668</v>
      </c>
      <c r="Q596" s="47">
        <v>23.35</v>
      </c>
      <c r="R596" s="33">
        <v>90</v>
      </c>
      <c r="S596" s="47">
        <v>60.11</v>
      </c>
      <c r="T596" s="33">
        <v>12.11</v>
      </c>
      <c r="U596" s="33">
        <v>84.1</v>
      </c>
      <c r="V596" s="33">
        <v>61.33</v>
      </c>
      <c r="W596" s="33">
        <v>12</v>
      </c>
      <c r="X596" s="56">
        <v>26.42</v>
      </c>
      <c r="Y596" s="38">
        <v>26.42</v>
      </c>
      <c r="Z596" s="36">
        <v>9.4700000000000006</v>
      </c>
      <c r="AA596" s="41">
        <v>49.11</v>
      </c>
      <c r="AB596" s="45">
        <v>96.92</v>
      </c>
      <c r="AC596" s="39">
        <v>696</v>
      </c>
      <c r="AD596" s="36">
        <v>187.65</v>
      </c>
      <c r="AE596" s="36">
        <v>16.68</v>
      </c>
      <c r="AF596" s="41">
        <v>34.21</v>
      </c>
      <c r="AG596" s="39">
        <v>189.5</v>
      </c>
      <c r="AI596" s="61">
        <v>44448</v>
      </c>
      <c r="AJ596" s="58">
        <f t="shared" si="27"/>
        <v>345.73333333333335</v>
      </c>
      <c r="AK596" s="57">
        <f t="shared" si="28"/>
        <v>343.20499999999998</v>
      </c>
      <c r="AL596" s="47">
        <f t="shared" si="29"/>
        <v>134.82999999999998</v>
      </c>
      <c r="AM596" s="65"/>
      <c r="AN596" s="65"/>
      <c r="AO596" s="65"/>
    </row>
    <row r="597" spans="1:41" x14ac:dyDescent="0.25">
      <c r="A597">
        <v>433</v>
      </c>
      <c r="B597" s="55">
        <v>44417</v>
      </c>
      <c r="C597" s="54">
        <v>2021</v>
      </c>
      <c r="D597" s="27">
        <v>6628.98</v>
      </c>
      <c r="E597" s="43">
        <v>648.70000000000005</v>
      </c>
      <c r="F597" s="35">
        <v>394.05</v>
      </c>
      <c r="G597" s="41">
        <v>1285</v>
      </c>
      <c r="H597" s="36">
        <v>113.72</v>
      </c>
      <c r="I597" s="39">
        <v>150.68</v>
      </c>
      <c r="J597" s="45">
        <v>169.7</v>
      </c>
      <c r="K597" s="36">
        <v>101.64</v>
      </c>
      <c r="L597" s="36">
        <v>37.26</v>
      </c>
      <c r="M597" s="46">
        <v>124.12</v>
      </c>
      <c r="N597" s="36">
        <v>84.33</v>
      </c>
      <c r="O597" s="47">
        <v>53.5</v>
      </c>
      <c r="P597" s="33">
        <v>660</v>
      </c>
      <c r="Q597" s="47">
        <v>23.37</v>
      </c>
      <c r="R597" s="33">
        <v>91.86</v>
      </c>
      <c r="S597" s="47">
        <v>59.6</v>
      </c>
      <c r="T597" s="33">
        <v>12.09</v>
      </c>
      <c r="U597" s="33">
        <v>83.42</v>
      </c>
      <c r="V597" s="33">
        <v>60.48</v>
      </c>
      <c r="W597" s="33">
        <v>12.03</v>
      </c>
      <c r="X597" s="56">
        <v>26.27</v>
      </c>
      <c r="Y597" s="38">
        <v>26.27</v>
      </c>
      <c r="Z597" s="36">
        <v>9.5500000000000007</v>
      </c>
      <c r="AA597" s="41">
        <v>48.56</v>
      </c>
      <c r="AB597" s="45">
        <v>96.9</v>
      </c>
      <c r="AC597" s="39">
        <v>699.6</v>
      </c>
      <c r="AD597" s="36">
        <v>186</v>
      </c>
      <c r="AE597" s="36">
        <v>16.62</v>
      </c>
      <c r="AF597" s="41">
        <v>34.06</v>
      </c>
      <c r="AG597" s="39">
        <v>189.55</v>
      </c>
      <c r="AI597" s="61">
        <v>44417</v>
      </c>
      <c r="AJ597" s="58">
        <f t="shared" si="27"/>
        <v>346.60999999999996</v>
      </c>
      <c r="AK597" s="57">
        <f t="shared" si="28"/>
        <v>341.90499999999997</v>
      </c>
      <c r="AL597" s="47">
        <f t="shared" si="29"/>
        <v>133.57333333333335</v>
      </c>
      <c r="AM597" s="65"/>
      <c r="AN597" s="65"/>
      <c r="AO597" s="65"/>
    </row>
    <row r="598" spans="1:41" x14ac:dyDescent="0.25">
      <c r="A598">
        <v>432</v>
      </c>
      <c r="B598" s="55">
        <v>44386</v>
      </c>
      <c r="C598" s="54">
        <v>2021</v>
      </c>
      <c r="D598" s="27">
        <v>6721.35</v>
      </c>
      <c r="E598" s="43">
        <v>653</v>
      </c>
      <c r="F598" s="35">
        <v>393.05</v>
      </c>
      <c r="G598" s="41">
        <v>1294.5</v>
      </c>
      <c r="H598" s="36">
        <v>114.1</v>
      </c>
      <c r="I598" s="39">
        <v>154.4</v>
      </c>
      <c r="J598" s="45">
        <v>169.14</v>
      </c>
      <c r="K598" s="36">
        <v>102.86</v>
      </c>
      <c r="L598" s="36">
        <v>37.619999999999997</v>
      </c>
      <c r="M598" s="46">
        <v>124.38</v>
      </c>
      <c r="N598" s="36">
        <v>86.48</v>
      </c>
      <c r="O598" s="47">
        <v>54.33</v>
      </c>
      <c r="P598" s="33">
        <v>665.5</v>
      </c>
      <c r="Q598" s="47">
        <v>23.65</v>
      </c>
      <c r="R598" s="33">
        <v>90.8</v>
      </c>
      <c r="S598" s="47">
        <v>60.22</v>
      </c>
      <c r="T598" s="33">
        <v>12.24</v>
      </c>
      <c r="U598" s="33">
        <v>84.04</v>
      </c>
      <c r="V598" s="33">
        <v>61.06</v>
      </c>
      <c r="W598" s="33">
        <v>11.89</v>
      </c>
      <c r="X598" s="56">
        <v>26.84</v>
      </c>
      <c r="Y598" s="38">
        <v>26.84</v>
      </c>
      <c r="Z598" s="36">
        <v>9.51</v>
      </c>
      <c r="AA598" s="41">
        <v>49.08</v>
      </c>
      <c r="AB598" s="45">
        <v>98.34</v>
      </c>
      <c r="AC598" s="39">
        <v>700.6</v>
      </c>
      <c r="AD598" s="36">
        <v>185.5</v>
      </c>
      <c r="AE598" s="36">
        <v>17.100000000000001</v>
      </c>
      <c r="AF598" s="41">
        <v>34.549999999999997</v>
      </c>
      <c r="AG598" s="39">
        <v>192.3</v>
      </c>
      <c r="AI598" s="61">
        <v>44386</v>
      </c>
      <c r="AJ598" s="58">
        <f t="shared" si="27"/>
        <v>349.09999999999997</v>
      </c>
      <c r="AK598" s="57">
        <f t="shared" si="28"/>
        <v>344.53249999999997</v>
      </c>
      <c r="AL598" s="47">
        <f t="shared" si="29"/>
        <v>134.43333333333334</v>
      </c>
      <c r="AM598" s="65"/>
      <c r="AN598" s="65"/>
      <c r="AO598" s="65"/>
    </row>
    <row r="599" spans="1:41" x14ac:dyDescent="0.25">
      <c r="A599">
        <v>431</v>
      </c>
      <c r="B599" s="55">
        <v>44356</v>
      </c>
      <c r="C599" s="54">
        <v>2021</v>
      </c>
      <c r="D599" s="27">
        <v>6700.45</v>
      </c>
      <c r="E599" s="43">
        <v>648.70000000000005</v>
      </c>
      <c r="F599" s="35">
        <v>396.35</v>
      </c>
      <c r="G599" s="41">
        <v>1277.5</v>
      </c>
      <c r="H599" s="36">
        <v>115.88</v>
      </c>
      <c r="I599" s="39">
        <v>154.62</v>
      </c>
      <c r="J599" s="45">
        <v>169.1</v>
      </c>
      <c r="K599" s="36">
        <v>104.22</v>
      </c>
      <c r="L599" s="36">
        <v>37.67</v>
      </c>
      <c r="M599" s="46">
        <v>125.47</v>
      </c>
      <c r="N599" s="36">
        <v>87.32</v>
      </c>
      <c r="O599" s="47">
        <v>54.12</v>
      </c>
      <c r="P599" s="33">
        <v>663.5</v>
      </c>
      <c r="Q599" s="47">
        <v>23.77</v>
      </c>
      <c r="R599" s="33">
        <v>90.98</v>
      </c>
      <c r="S599" s="47">
        <v>61.76</v>
      </c>
      <c r="T599" s="33">
        <v>12.22</v>
      </c>
      <c r="U599" s="33">
        <v>86</v>
      </c>
      <c r="V599" s="33">
        <v>61.2</v>
      </c>
      <c r="W599" s="33">
        <v>12.06</v>
      </c>
      <c r="X599" s="56">
        <v>26.67</v>
      </c>
      <c r="Y599" s="38">
        <v>26.67</v>
      </c>
      <c r="Z599" s="36">
        <v>9.5399999999999991</v>
      </c>
      <c r="AA599" s="41">
        <v>49.12</v>
      </c>
      <c r="AB599" s="45">
        <v>97.4</v>
      </c>
      <c r="AC599" s="39">
        <v>694.3</v>
      </c>
      <c r="AD599" s="36">
        <v>185.85</v>
      </c>
      <c r="AE599" s="36">
        <v>17.239999999999998</v>
      </c>
      <c r="AF599" s="41">
        <v>34.39</v>
      </c>
      <c r="AG599" s="39">
        <v>192.3</v>
      </c>
      <c r="AI599" s="61">
        <v>44356</v>
      </c>
      <c r="AJ599" s="58">
        <f t="shared" si="27"/>
        <v>347.07333333333332</v>
      </c>
      <c r="AK599" s="57">
        <f t="shared" si="28"/>
        <v>340.2525</v>
      </c>
      <c r="AL599" s="47">
        <f t="shared" si="29"/>
        <v>134.11000000000001</v>
      </c>
      <c r="AM599" s="65"/>
      <c r="AN599" s="65"/>
      <c r="AO599" s="65"/>
    </row>
    <row r="600" spans="1:41" x14ac:dyDescent="0.25">
      <c r="A600">
        <v>430</v>
      </c>
      <c r="B600" s="55">
        <v>44264</v>
      </c>
      <c r="C600" s="54">
        <v>2021</v>
      </c>
      <c r="D600" s="27">
        <v>6667.39</v>
      </c>
      <c r="E600" s="43">
        <v>634.9</v>
      </c>
      <c r="F600" s="35">
        <v>394.85</v>
      </c>
      <c r="G600" s="41">
        <v>1255</v>
      </c>
      <c r="H600" s="36">
        <v>114.48</v>
      </c>
      <c r="I600" s="39">
        <v>153.88</v>
      </c>
      <c r="J600" s="45">
        <v>166.46</v>
      </c>
      <c r="K600" s="36">
        <v>104.44</v>
      </c>
      <c r="L600" s="36">
        <v>37.270000000000003</v>
      </c>
      <c r="M600" s="46">
        <v>124.91</v>
      </c>
      <c r="N600" s="36">
        <v>87.37</v>
      </c>
      <c r="O600" s="47">
        <v>53.87</v>
      </c>
      <c r="P600" s="33">
        <v>646</v>
      </c>
      <c r="Q600" s="47">
        <v>23.59</v>
      </c>
      <c r="R600" s="33">
        <v>91.14</v>
      </c>
      <c r="S600" s="47">
        <v>61.51</v>
      </c>
      <c r="T600" s="33">
        <v>12.12</v>
      </c>
      <c r="U600" s="33">
        <v>85.82</v>
      </c>
      <c r="V600" s="33">
        <v>61</v>
      </c>
      <c r="W600" s="33">
        <v>11.99</v>
      </c>
      <c r="X600" s="56">
        <v>26.57</v>
      </c>
      <c r="Y600" s="38">
        <v>26.57</v>
      </c>
      <c r="Z600" s="36">
        <v>9.5500000000000007</v>
      </c>
      <c r="AA600" s="41">
        <v>48.79</v>
      </c>
      <c r="AB600" s="45">
        <v>97.38</v>
      </c>
      <c r="AC600" s="39">
        <v>683.3</v>
      </c>
      <c r="AD600" s="36">
        <v>183.7</v>
      </c>
      <c r="AE600" s="36">
        <v>17.14</v>
      </c>
      <c r="AF600" s="41">
        <v>34.21</v>
      </c>
      <c r="AG600" s="39">
        <v>191.55</v>
      </c>
      <c r="AI600" s="61">
        <v>44264</v>
      </c>
      <c r="AJ600" s="58">
        <f t="shared" si="27"/>
        <v>342.91</v>
      </c>
      <c r="AK600" s="57">
        <f t="shared" si="28"/>
        <v>334.5</v>
      </c>
      <c r="AL600" s="47">
        <f t="shared" si="29"/>
        <v>132.13222222222223</v>
      </c>
      <c r="AM600" s="65"/>
      <c r="AN600" s="65"/>
      <c r="AO600" s="65"/>
    </row>
    <row r="601" spans="1:41" x14ac:dyDescent="0.25">
      <c r="A601">
        <v>429</v>
      </c>
      <c r="B601" s="55">
        <v>44236</v>
      </c>
      <c r="C601" s="54">
        <v>2021</v>
      </c>
      <c r="D601" s="27">
        <v>6747.17</v>
      </c>
      <c r="E601" s="43">
        <v>647</v>
      </c>
      <c r="F601" s="35">
        <v>400.15</v>
      </c>
      <c r="G601" s="41">
        <v>1271.5</v>
      </c>
      <c r="H601" s="36">
        <v>116.78</v>
      </c>
      <c r="I601" s="39">
        <v>154.4</v>
      </c>
      <c r="J601" s="45">
        <v>168.9</v>
      </c>
      <c r="K601" s="36">
        <v>107</v>
      </c>
      <c r="L601" s="36">
        <v>37.58</v>
      </c>
      <c r="M601" s="46">
        <v>125.42</v>
      </c>
      <c r="N601" s="36">
        <v>87.72</v>
      </c>
      <c r="O601" s="47">
        <v>54.8</v>
      </c>
      <c r="P601" s="33">
        <v>661.5</v>
      </c>
      <c r="Q601" s="47">
        <v>23.77</v>
      </c>
      <c r="R601" s="33">
        <v>92.98</v>
      </c>
      <c r="S601" s="47">
        <v>61.11</v>
      </c>
      <c r="T601" s="33">
        <v>12.36</v>
      </c>
      <c r="U601" s="33">
        <v>86.22</v>
      </c>
      <c r="V601" s="33">
        <v>61.57</v>
      </c>
      <c r="W601" s="33">
        <v>12.09</v>
      </c>
      <c r="X601" s="56">
        <v>26.98</v>
      </c>
      <c r="Y601" s="38">
        <v>26.98</v>
      </c>
      <c r="Z601" s="36">
        <v>9.59</v>
      </c>
      <c r="AA601" s="41">
        <v>49.02</v>
      </c>
      <c r="AB601" s="45">
        <v>97.6</v>
      </c>
      <c r="AC601" s="39">
        <v>695.6</v>
      </c>
      <c r="AD601" s="36">
        <v>186.05</v>
      </c>
      <c r="AE601" s="36">
        <v>17.13</v>
      </c>
      <c r="AF601" s="41">
        <v>34.549999999999997</v>
      </c>
      <c r="AG601" s="39">
        <v>191.45</v>
      </c>
      <c r="AI601" s="61">
        <v>44236</v>
      </c>
      <c r="AJ601" s="58">
        <f t="shared" si="27"/>
        <v>347.15000000000003</v>
      </c>
      <c r="AK601" s="57">
        <f t="shared" si="28"/>
        <v>338.76749999999998</v>
      </c>
      <c r="AL601" s="47">
        <f t="shared" si="29"/>
        <v>133.95333333333332</v>
      </c>
      <c r="AM601" s="65"/>
      <c r="AN601" s="65"/>
      <c r="AO601" s="65"/>
    </row>
    <row r="602" spans="1:41" x14ac:dyDescent="0.25">
      <c r="A602">
        <v>428</v>
      </c>
      <c r="B602" s="55">
        <v>44205</v>
      </c>
      <c r="C602" s="54">
        <v>2021</v>
      </c>
      <c r="D602" s="27">
        <v>6730.17</v>
      </c>
      <c r="E602" s="43">
        <v>646.79999999999995</v>
      </c>
      <c r="F602" s="35">
        <v>399.5</v>
      </c>
      <c r="G602" s="41">
        <v>1270</v>
      </c>
      <c r="H602" s="36">
        <v>118</v>
      </c>
      <c r="I602" s="39">
        <v>153.06</v>
      </c>
      <c r="J602" s="45">
        <v>167.5</v>
      </c>
      <c r="K602" s="36">
        <v>108.24</v>
      </c>
      <c r="L602" s="36">
        <v>37.1</v>
      </c>
      <c r="M602" s="46">
        <v>126.25</v>
      </c>
      <c r="N602" s="36">
        <v>87.65</v>
      </c>
      <c r="O602" s="47">
        <v>54.8</v>
      </c>
      <c r="P602" s="33">
        <v>661.5</v>
      </c>
      <c r="Q602" s="47">
        <v>23.86</v>
      </c>
      <c r="R602" s="33">
        <v>93.75</v>
      </c>
      <c r="S602" s="47">
        <v>61.81</v>
      </c>
      <c r="T602" s="33">
        <v>12.33</v>
      </c>
      <c r="U602" s="33">
        <v>86.88</v>
      </c>
      <c r="V602" s="33">
        <v>61.24</v>
      </c>
      <c r="W602" s="33">
        <v>12.26</v>
      </c>
      <c r="X602" s="56">
        <v>27.01</v>
      </c>
      <c r="Y602" s="38">
        <v>27.01</v>
      </c>
      <c r="Z602" s="36">
        <v>9.65</v>
      </c>
      <c r="AA602" s="41">
        <v>49.16</v>
      </c>
      <c r="AB602" s="45">
        <v>97.36</v>
      </c>
      <c r="AC602" s="39">
        <v>688.2</v>
      </c>
      <c r="AD602" s="36">
        <v>184.55</v>
      </c>
      <c r="AE602" s="36">
        <v>16.829999999999998</v>
      </c>
      <c r="AF602" s="41">
        <v>34.42</v>
      </c>
      <c r="AG602" s="39">
        <v>191</v>
      </c>
      <c r="AI602" s="61">
        <v>44205</v>
      </c>
      <c r="AJ602" s="58">
        <f t="shared" si="27"/>
        <v>344.08666666666664</v>
      </c>
      <c r="AK602" s="57">
        <f t="shared" si="28"/>
        <v>338.39500000000004</v>
      </c>
      <c r="AL602" s="47">
        <f t="shared" si="29"/>
        <v>133.93222222222221</v>
      </c>
      <c r="AM602" s="65"/>
      <c r="AN602" s="65"/>
      <c r="AO602" s="65"/>
    </row>
    <row r="603" spans="1:41" x14ac:dyDescent="0.25">
      <c r="A603">
        <v>427</v>
      </c>
      <c r="B603" s="54" t="s">
        <v>685</v>
      </c>
      <c r="C603" s="54">
        <v>2021</v>
      </c>
      <c r="D603" s="27">
        <v>6650.9</v>
      </c>
      <c r="E603" s="43">
        <v>626.79999999999995</v>
      </c>
      <c r="F603" s="35">
        <v>396.3</v>
      </c>
      <c r="G603" s="41">
        <v>1244.5</v>
      </c>
      <c r="H603" s="36">
        <v>115.7</v>
      </c>
      <c r="I603" s="39">
        <v>151.30000000000001</v>
      </c>
      <c r="J603" s="45">
        <v>166.26</v>
      </c>
      <c r="K603" s="36">
        <v>106.26</v>
      </c>
      <c r="L603" s="36">
        <v>37.35</v>
      </c>
      <c r="M603" s="46">
        <v>125.47</v>
      </c>
      <c r="N603" s="36">
        <v>87.14</v>
      </c>
      <c r="O603" s="47">
        <v>53.73</v>
      </c>
      <c r="P603" s="33">
        <v>638</v>
      </c>
      <c r="Q603" s="47">
        <v>23.78</v>
      </c>
      <c r="R603" s="33">
        <v>90.89</v>
      </c>
      <c r="S603" s="47">
        <v>61.87</v>
      </c>
      <c r="T603" s="33">
        <v>12.21</v>
      </c>
      <c r="U603" s="33">
        <v>85.94</v>
      </c>
      <c r="V603" s="33">
        <v>61.39</v>
      </c>
      <c r="W603" s="33">
        <v>12.13</v>
      </c>
      <c r="X603" s="56">
        <v>26.65</v>
      </c>
      <c r="Y603" s="38">
        <v>26.65</v>
      </c>
      <c r="Z603" s="36">
        <v>9.6199999999999992</v>
      </c>
      <c r="AA603" s="41">
        <v>48.31</v>
      </c>
      <c r="AB603" s="45">
        <v>96.92</v>
      </c>
      <c r="AC603" s="39">
        <v>674</v>
      </c>
      <c r="AD603" s="36">
        <v>177.95</v>
      </c>
      <c r="AE603" s="36">
        <v>16.940000000000001</v>
      </c>
      <c r="AF603" s="41">
        <v>34.26</v>
      </c>
      <c r="AG603" s="39">
        <v>190.15</v>
      </c>
      <c r="AI603" s="60" t="s">
        <v>685</v>
      </c>
      <c r="AJ603" s="58">
        <f t="shared" si="27"/>
        <v>338.48333333333329</v>
      </c>
      <c r="AK603" s="57">
        <f t="shared" si="28"/>
        <v>331.76749999999998</v>
      </c>
      <c r="AL603" s="47">
        <f t="shared" si="29"/>
        <v>131.27555555555557</v>
      </c>
      <c r="AM603" s="65"/>
      <c r="AN603" s="65"/>
      <c r="AO603" s="65"/>
    </row>
    <row r="604" spans="1:41" x14ac:dyDescent="0.25">
      <c r="A604">
        <v>426</v>
      </c>
      <c r="B604" s="54" t="s">
        <v>686</v>
      </c>
      <c r="C604" s="54">
        <v>2021</v>
      </c>
      <c r="D604" s="27">
        <v>6675.32</v>
      </c>
      <c r="E604" s="43">
        <v>625</v>
      </c>
      <c r="F604" s="35">
        <v>397.2</v>
      </c>
      <c r="G604" s="41">
        <v>1246.5</v>
      </c>
      <c r="H604" s="36">
        <v>114.86</v>
      </c>
      <c r="I604" s="39">
        <v>152.74</v>
      </c>
      <c r="J604" s="45">
        <v>162.46</v>
      </c>
      <c r="K604" s="36">
        <v>106.32</v>
      </c>
      <c r="L604" s="36">
        <v>37.71</v>
      </c>
      <c r="M604" s="46">
        <v>125.74</v>
      </c>
      <c r="N604" s="36">
        <v>87.58</v>
      </c>
      <c r="O604" s="47">
        <v>53</v>
      </c>
      <c r="P604" s="33">
        <v>644</v>
      </c>
      <c r="Q604" s="47">
        <v>23.96</v>
      </c>
      <c r="R604" s="33">
        <v>90.46</v>
      </c>
      <c r="S604" s="47">
        <v>61.97</v>
      </c>
      <c r="T604" s="33">
        <v>12.09</v>
      </c>
      <c r="U604" s="33">
        <v>85.66</v>
      </c>
      <c r="V604" s="33">
        <v>62</v>
      </c>
      <c r="W604" s="33">
        <v>12.08</v>
      </c>
      <c r="X604" s="56">
        <v>26.26</v>
      </c>
      <c r="Y604" s="38">
        <v>26.26</v>
      </c>
      <c r="Z604" s="36">
        <v>9.68</v>
      </c>
      <c r="AA604" s="41">
        <v>48.74</v>
      </c>
      <c r="AB604" s="45">
        <v>97.36</v>
      </c>
      <c r="AC604" s="39">
        <v>671.6</v>
      </c>
      <c r="AD604" s="36">
        <v>177.65</v>
      </c>
      <c r="AE604" s="36">
        <v>17.010000000000002</v>
      </c>
      <c r="AF604" s="41">
        <v>34.85</v>
      </c>
      <c r="AG604" s="39">
        <v>191</v>
      </c>
      <c r="AI604" s="60" t="s">
        <v>686</v>
      </c>
      <c r="AJ604" s="58">
        <f t="shared" si="27"/>
        <v>338.44666666666666</v>
      </c>
      <c r="AK604" s="57">
        <f t="shared" si="28"/>
        <v>332.52249999999998</v>
      </c>
      <c r="AL604" s="47">
        <f t="shared" si="29"/>
        <v>130.63888888888889</v>
      </c>
      <c r="AM604" s="65"/>
      <c r="AN604" s="65"/>
      <c r="AO604" s="65"/>
    </row>
    <row r="605" spans="1:41" x14ac:dyDescent="0.25">
      <c r="A605">
        <v>425</v>
      </c>
      <c r="B605" s="54" t="s">
        <v>687</v>
      </c>
      <c r="C605" s="54">
        <v>2021</v>
      </c>
      <c r="D605" s="27">
        <v>6644.68</v>
      </c>
      <c r="E605" s="43">
        <v>623.1</v>
      </c>
      <c r="F605" s="35">
        <v>393.6</v>
      </c>
      <c r="G605" s="41">
        <v>1241</v>
      </c>
      <c r="H605" s="36">
        <v>115.02</v>
      </c>
      <c r="I605" s="39">
        <v>152.19999999999999</v>
      </c>
      <c r="J605" s="45">
        <v>162.04</v>
      </c>
      <c r="K605" s="36">
        <v>107.12</v>
      </c>
      <c r="L605" s="36">
        <v>37.75</v>
      </c>
      <c r="M605" s="46">
        <v>124.56</v>
      </c>
      <c r="N605" s="36">
        <v>87.7</v>
      </c>
      <c r="O605" s="47">
        <v>53.46</v>
      </c>
      <c r="P605" s="33">
        <v>633</v>
      </c>
      <c r="Q605" s="47">
        <v>24.07</v>
      </c>
      <c r="R605" s="33">
        <v>90.89</v>
      </c>
      <c r="S605" s="47">
        <v>62.16</v>
      </c>
      <c r="T605" s="33">
        <v>12.11</v>
      </c>
      <c r="U605" s="33">
        <v>86.08</v>
      </c>
      <c r="V605" s="33">
        <v>62.65</v>
      </c>
      <c r="W605" s="33">
        <v>12.03</v>
      </c>
      <c r="X605" s="56">
        <v>26.68</v>
      </c>
      <c r="Y605" s="38">
        <v>26.68</v>
      </c>
      <c r="Z605" s="36">
        <v>9.68</v>
      </c>
      <c r="AA605" s="41">
        <v>48.74</v>
      </c>
      <c r="AB605" s="45">
        <v>97.16</v>
      </c>
      <c r="AC605" s="39">
        <v>668.6</v>
      </c>
      <c r="AD605" s="36">
        <v>177.7</v>
      </c>
      <c r="AE605" s="36">
        <v>17.149999999999999</v>
      </c>
      <c r="AF605" s="41">
        <v>34.94</v>
      </c>
      <c r="AG605" s="39">
        <v>191</v>
      </c>
      <c r="AI605" s="60" t="s">
        <v>687</v>
      </c>
      <c r="AJ605" s="58">
        <f t="shared" si="27"/>
        <v>337.26666666666665</v>
      </c>
      <c r="AK605" s="57">
        <f t="shared" si="28"/>
        <v>331.17</v>
      </c>
      <c r="AL605" s="47">
        <f t="shared" si="29"/>
        <v>130.35888888888888</v>
      </c>
      <c r="AM605" s="65"/>
      <c r="AN605" s="65"/>
      <c r="AO605" s="65"/>
    </row>
    <row r="606" spans="1:41" x14ac:dyDescent="0.25">
      <c r="A606">
        <v>424</v>
      </c>
      <c r="B606" s="54" t="s">
        <v>688</v>
      </c>
      <c r="C606" s="54">
        <v>2021</v>
      </c>
      <c r="D606" s="27">
        <v>6618.69</v>
      </c>
      <c r="E606" s="43">
        <v>621.6</v>
      </c>
      <c r="F606" s="35">
        <v>394.1</v>
      </c>
      <c r="G606" s="41">
        <v>1238</v>
      </c>
      <c r="H606" s="36">
        <v>115</v>
      </c>
      <c r="I606" s="39">
        <v>151.94</v>
      </c>
      <c r="J606" s="45">
        <v>161.08000000000001</v>
      </c>
      <c r="K606" s="36">
        <v>107.02</v>
      </c>
      <c r="L606" s="36">
        <v>37.31</v>
      </c>
      <c r="M606" s="46">
        <v>124.4</v>
      </c>
      <c r="N606" s="36">
        <v>87.97</v>
      </c>
      <c r="O606" s="47">
        <v>53.67</v>
      </c>
      <c r="P606" s="33">
        <v>631</v>
      </c>
      <c r="Q606" s="47">
        <v>24.04</v>
      </c>
      <c r="R606" s="33">
        <v>90.96</v>
      </c>
      <c r="S606" s="47">
        <v>62.14</v>
      </c>
      <c r="T606" s="33">
        <v>12.12</v>
      </c>
      <c r="U606" s="33">
        <v>85.2</v>
      </c>
      <c r="V606" s="33">
        <v>62.66</v>
      </c>
      <c r="W606" s="33">
        <v>12.05</v>
      </c>
      <c r="X606" s="56">
        <v>26.6</v>
      </c>
      <c r="Y606" s="38">
        <v>26.6</v>
      </c>
      <c r="Z606" s="36">
        <v>9.69</v>
      </c>
      <c r="AA606" s="41">
        <v>48.45</v>
      </c>
      <c r="AB606" s="45">
        <v>96.78</v>
      </c>
      <c r="AC606" s="39">
        <v>672.4</v>
      </c>
      <c r="AD606" s="36">
        <v>176.9</v>
      </c>
      <c r="AE606" s="36">
        <v>17.059999999999999</v>
      </c>
      <c r="AF606" s="41">
        <v>34.81</v>
      </c>
      <c r="AG606" s="39">
        <v>190.7</v>
      </c>
      <c r="AI606" s="60" t="s">
        <v>688</v>
      </c>
      <c r="AJ606" s="58">
        <f t="shared" si="27"/>
        <v>338.34666666666664</v>
      </c>
      <c r="AK606" s="57">
        <f t="shared" si="28"/>
        <v>330.315</v>
      </c>
      <c r="AL606" s="47">
        <f t="shared" si="29"/>
        <v>130.03444444444443</v>
      </c>
      <c r="AM606" s="65"/>
      <c r="AN606" s="65"/>
      <c r="AO606" s="65"/>
    </row>
    <row r="607" spans="1:41" x14ac:dyDescent="0.25">
      <c r="A607">
        <v>423</v>
      </c>
      <c r="B607" s="54" t="s">
        <v>689</v>
      </c>
      <c r="C607" s="54">
        <v>2021</v>
      </c>
      <c r="D607" s="27">
        <v>6667.25</v>
      </c>
      <c r="E607" s="43">
        <v>622.1</v>
      </c>
      <c r="F607" s="35">
        <v>393.05</v>
      </c>
      <c r="G607" s="41">
        <v>1251.5</v>
      </c>
      <c r="H607" s="36">
        <v>115.92</v>
      </c>
      <c r="I607" s="39">
        <v>151.68</v>
      </c>
      <c r="J607" s="45">
        <v>161.86000000000001</v>
      </c>
      <c r="K607" s="36">
        <v>107.04</v>
      </c>
      <c r="L607" s="36">
        <v>37.340000000000003</v>
      </c>
      <c r="M607" s="46">
        <v>123.95</v>
      </c>
      <c r="N607" s="36">
        <v>87.56</v>
      </c>
      <c r="O607" s="47">
        <v>54.15</v>
      </c>
      <c r="P607" s="33">
        <v>642</v>
      </c>
      <c r="Q607" s="47">
        <v>24.14</v>
      </c>
      <c r="R607" s="33">
        <v>91.27</v>
      </c>
      <c r="S607" s="47">
        <v>62.35</v>
      </c>
      <c r="T607" s="33">
        <v>12.2</v>
      </c>
      <c r="U607" s="33">
        <v>84.84</v>
      </c>
      <c r="V607" s="33">
        <v>62.37</v>
      </c>
      <c r="W607" s="33">
        <v>12.21</v>
      </c>
      <c r="X607" s="56">
        <v>26.85</v>
      </c>
      <c r="Y607" s="38">
        <v>26.85</v>
      </c>
      <c r="Z607" s="36">
        <v>9.76</v>
      </c>
      <c r="AA607" s="41">
        <v>48.5</v>
      </c>
      <c r="AB607" s="45">
        <v>96.34</v>
      </c>
      <c r="AC607" s="39">
        <v>675</v>
      </c>
      <c r="AD607" s="36">
        <v>177.35</v>
      </c>
      <c r="AE607" s="36">
        <v>17.28</v>
      </c>
      <c r="AF607" s="41">
        <v>34.6</v>
      </c>
      <c r="AG607" s="39">
        <v>189.8</v>
      </c>
      <c r="AI607" s="60" t="s">
        <v>689</v>
      </c>
      <c r="AJ607" s="58">
        <f t="shared" si="27"/>
        <v>338.82666666666665</v>
      </c>
      <c r="AK607" s="57">
        <f t="shared" si="28"/>
        <v>333.65</v>
      </c>
      <c r="AL607" s="47">
        <f t="shared" si="29"/>
        <v>130.19333333333333</v>
      </c>
      <c r="AM607" s="65"/>
      <c r="AN607" s="65"/>
      <c r="AO607" s="65"/>
    </row>
    <row r="608" spans="1:41" x14ac:dyDescent="0.25">
      <c r="A608">
        <v>422</v>
      </c>
      <c r="B608" s="54" t="s">
        <v>690</v>
      </c>
      <c r="C608" s="54">
        <v>2021</v>
      </c>
      <c r="D608" s="27">
        <v>6634.69</v>
      </c>
      <c r="E608" s="43">
        <v>624.29999999999995</v>
      </c>
      <c r="F608" s="35">
        <v>393.2</v>
      </c>
      <c r="G608" s="41">
        <v>1250</v>
      </c>
      <c r="H608" s="36">
        <v>113.46</v>
      </c>
      <c r="I608" s="39">
        <v>152.58000000000001</v>
      </c>
      <c r="J608" s="45">
        <v>161.52000000000001</v>
      </c>
      <c r="K608" s="36">
        <v>105.34</v>
      </c>
      <c r="L608" s="36">
        <v>37.159999999999997</v>
      </c>
      <c r="M608" s="46">
        <v>124.21</v>
      </c>
      <c r="N608" s="36">
        <v>88.1</v>
      </c>
      <c r="O608" s="47">
        <v>53.07</v>
      </c>
      <c r="P608" s="33">
        <v>648</v>
      </c>
      <c r="Q608" s="47">
        <v>24.17</v>
      </c>
      <c r="R608" s="33">
        <v>90.78</v>
      </c>
      <c r="S608" s="47">
        <v>63.1</v>
      </c>
      <c r="T608" s="33">
        <v>12.04</v>
      </c>
      <c r="U608" s="33">
        <v>84.44</v>
      </c>
      <c r="V608" s="33">
        <v>62.14</v>
      </c>
      <c r="W608" s="33">
        <v>12.37</v>
      </c>
      <c r="X608" s="56">
        <v>26.21</v>
      </c>
      <c r="Y608" s="38">
        <v>26.21</v>
      </c>
      <c r="Z608" s="36">
        <v>9.76</v>
      </c>
      <c r="AA608" s="41">
        <v>48.43</v>
      </c>
      <c r="AB608" s="45">
        <v>96.96</v>
      </c>
      <c r="AC608" s="39">
        <v>669.3</v>
      </c>
      <c r="AD608" s="36">
        <v>177.3</v>
      </c>
      <c r="AE608" s="36">
        <v>17.25</v>
      </c>
      <c r="AF608" s="41">
        <v>34.69</v>
      </c>
      <c r="AG608" s="39">
        <v>190.7</v>
      </c>
      <c r="AI608" s="60" t="s">
        <v>690</v>
      </c>
      <c r="AJ608" s="58">
        <f t="shared" si="27"/>
        <v>337.52666666666664</v>
      </c>
      <c r="AK608" s="57">
        <f t="shared" si="28"/>
        <v>333.28000000000003</v>
      </c>
      <c r="AL608" s="47">
        <f t="shared" si="29"/>
        <v>130.39333333333332</v>
      </c>
      <c r="AM608" s="65"/>
      <c r="AN608" s="65"/>
      <c r="AO608" s="65"/>
    </row>
    <row r="609" spans="1:41" x14ac:dyDescent="0.25">
      <c r="A609">
        <v>421</v>
      </c>
      <c r="B609" s="54" t="s">
        <v>691</v>
      </c>
      <c r="C609" s="54">
        <v>2021</v>
      </c>
      <c r="D609" s="27">
        <v>6657.14</v>
      </c>
      <c r="E609" s="43">
        <v>636.6</v>
      </c>
      <c r="F609" s="35">
        <v>395.1</v>
      </c>
      <c r="G609" s="41">
        <v>1270</v>
      </c>
      <c r="H609" s="36">
        <v>111.72</v>
      </c>
      <c r="I609" s="39">
        <v>152.56</v>
      </c>
      <c r="J609" s="45">
        <v>162.76</v>
      </c>
      <c r="K609" s="36">
        <v>104.1</v>
      </c>
      <c r="L609" s="36">
        <v>37.08</v>
      </c>
      <c r="M609" s="46">
        <v>124.96</v>
      </c>
      <c r="N609" s="36">
        <v>89.08</v>
      </c>
      <c r="O609" s="47">
        <v>52.71</v>
      </c>
      <c r="P609" s="33">
        <v>658</v>
      </c>
      <c r="Q609" s="47">
        <v>24.15</v>
      </c>
      <c r="R609" s="33">
        <v>90.74</v>
      </c>
      <c r="S609" s="47">
        <v>63.5</v>
      </c>
      <c r="T609" s="33">
        <v>11.96</v>
      </c>
      <c r="U609" s="33">
        <v>84.18</v>
      </c>
      <c r="V609" s="33">
        <v>62.78</v>
      </c>
      <c r="W609" s="33">
        <v>12.32</v>
      </c>
      <c r="X609" s="56">
        <v>26.06</v>
      </c>
      <c r="Y609" s="38">
        <v>26.06</v>
      </c>
      <c r="Z609" s="36">
        <v>9.7899999999999991</v>
      </c>
      <c r="AA609" s="41">
        <v>48.48</v>
      </c>
      <c r="AB609" s="45">
        <v>96.9</v>
      </c>
      <c r="AC609" s="39">
        <v>671.8</v>
      </c>
      <c r="AD609" s="36">
        <v>178.25</v>
      </c>
      <c r="AE609" s="36">
        <v>17.2</v>
      </c>
      <c r="AF609" s="41">
        <v>35.299999999999997</v>
      </c>
      <c r="AG609" s="39">
        <v>190.65</v>
      </c>
      <c r="AI609" s="60" t="s">
        <v>691</v>
      </c>
      <c r="AJ609" s="58">
        <f t="shared" si="27"/>
        <v>338.33666666666664</v>
      </c>
      <c r="AK609" s="57">
        <f t="shared" si="28"/>
        <v>338.44499999999999</v>
      </c>
      <c r="AL609" s="47">
        <f t="shared" si="29"/>
        <v>131.95999999999998</v>
      </c>
      <c r="AM609" s="65"/>
      <c r="AN609" s="65"/>
      <c r="AO609" s="65"/>
    </row>
    <row r="610" spans="1:41" x14ac:dyDescent="0.25">
      <c r="A610">
        <v>420</v>
      </c>
      <c r="B610" s="54" t="s">
        <v>692</v>
      </c>
      <c r="C610" s="54">
        <v>2021</v>
      </c>
      <c r="D610" s="27">
        <v>6567.93</v>
      </c>
      <c r="E610" s="43">
        <v>620</v>
      </c>
      <c r="F610" s="35">
        <v>392.5</v>
      </c>
      <c r="G610" s="41">
        <v>1233</v>
      </c>
      <c r="H610" s="36">
        <v>110.48</v>
      </c>
      <c r="I610" s="39">
        <v>152.52000000000001</v>
      </c>
      <c r="J610" s="45">
        <v>160.58000000000001</v>
      </c>
      <c r="K610" s="36">
        <v>104.62</v>
      </c>
      <c r="L610" s="36">
        <v>36.47</v>
      </c>
      <c r="M610" s="46">
        <v>125.24</v>
      </c>
      <c r="N610" s="36">
        <v>90.24</v>
      </c>
      <c r="O610" s="47">
        <v>52.1</v>
      </c>
      <c r="P610" s="33">
        <v>635.5</v>
      </c>
      <c r="Q610" s="47">
        <v>23.99</v>
      </c>
      <c r="R610" s="33">
        <v>90.27</v>
      </c>
      <c r="S610" s="47">
        <v>63.6</v>
      </c>
      <c r="T610" s="33">
        <v>11.75</v>
      </c>
      <c r="U610" s="33">
        <v>83.9</v>
      </c>
      <c r="V610" s="33">
        <v>62.03</v>
      </c>
      <c r="W610" s="33">
        <v>12.34</v>
      </c>
      <c r="X610" s="56">
        <v>25.76</v>
      </c>
      <c r="Y610" s="38">
        <v>25.76</v>
      </c>
      <c r="Z610" s="36">
        <v>9.82</v>
      </c>
      <c r="AA610" s="41">
        <v>48.03</v>
      </c>
      <c r="AB610" s="45">
        <v>96.84</v>
      </c>
      <c r="AC610" s="39">
        <v>652.5</v>
      </c>
      <c r="AD610" s="36">
        <v>175.75</v>
      </c>
      <c r="AE610" s="36">
        <v>17.149999999999999</v>
      </c>
      <c r="AF610" s="41">
        <v>35.200000000000003</v>
      </c>
      <c r="AG610" s="39">
        <v>189.8</v>
      </c>
      <c r="AI610" s="60" t="s">
        <v>692</v>
      </c>
      <c r="AJ610" s="58">
        <f t="shared" si="27"/>
        <v>331.60666666666663</v>
      </c>
      <c r="AK610" s="57">
        <f t="shared" si="28"/>
        <v>329.0575</v>
      </c>
      <c r="AL610" s="47">
        <f t="shared" si="29"/>
        <v>129.79000000000002</v>
      </c>
      <c r="AM610" s="65"/>
      <c r="AN610" s="65"/>
      <c r="AO610" s="65"/>
    </row>
    <row r="611" spans="1:41" x14ac:dyDescent="0.25">
      <c r="A611">
        <v>419</v>
      </c>
      <c r="B611" s="54" t="s">
        <v>693</v>
      </c>
      <c r="C611" s="54">
        <v>2021</v>
      </c>
      <c r="D611" s="27">
        <v>6560.74</v>
      </c>
      <c r="E611" s="43">
        <v>613.1</v>
      </c>
      <c r="F611" s="35">
        <v>388.8</v>
      </c>
      <c r="G611" s="41">
        <v>1220</v>
      </c>
      <c r="H611" s="36">
        <v>110.04</v>
      </c>
      <c r="I611" s="39">
        <v>153.68</v>
      </c>
      <c r="J611" s="45">
        <v>160.04</v>
      </c>
      <c r="K611" s="36">
        <v>104.32</v>
      </c>
      <c r="L611" s="36">
        <v>36.31</v>
      </c>
      <c r="M611" s="46">
        <v>125.32</v>
      </c>
      <c r="N611" s="36">
        <v>89.68</v>
      </c>
      <c r="O611" s="47">
        <v>51.91</v>
      </c>
      <c r="P611" s="33">
        <v>638.5</v>
      </c>
      <c r="Q611" s="47">
        <v>23.93</v>
      </c>
      <c r="R611" s="33">
        <v>90.61</v>
      </c>
      <c r="S611" s="47">
        <v>63.82</v>
      </c>
      <c r="T611" s="33">
        <v>11.73</v>
      </c>
      <c r="U611" s="33">
        <v>84.32</v>
      </c>
      <c r="V611" s="33">
        <v>62.08</v>
      </c>
      <c r="W611" s="33">
        <v>12.16</v>
      </c>
      <c r="X611" s="56">
        <v>25.75</v>
      </c>
      <c r="Y611" s="38">
        <v>25.75</v>
      </c>
      <c r="Z611" s="36">
        <v>9.69</v>
      </c>
      <c r="AA611" s="41">
        <v>47.8</v>
      </c>
      <c r="AB611" s="45">
        <v>96.68</v>
      </c>
      <c r="AC611" s="39">
        <v>650</v>
      </c>
      <c r="AD611" s="36">
        <v>177.7</v>
      </c>
      <c r="AE611" s="36">
        <v>17.350000000000001</v>
      </c>
      <c r="AF611" s="41">
        <v>35.409999999999997</v>
      </c>
      <c r="AG611" s="39">
        <v>189.65</v>
      </c>
      <c r="AI611" s="60" t="s">
        <v>693</v>
      </c>
      <c r="AJ611" s="58">
        <f t="shared" si="27"/>
        <v>331.11</v>
      </c>
      <c r="AK611" s="57">
        <f t="shared" si="28"/>
        <v>325.80250000000001</v>
      </c>
      <c r="AL611" s="47">
        <f t="shared" si="29"/>
        <v>128.95000000000002</v>
      </c>
      <c r="AM611" s="65"/>
      <c r="AN611" s="65"/>
      <c r="AO611" s="65"/>
    </row>
    <row r="612" spans="1:41" x14ac:dyDescent="0.25">
      <c r="A612">
        <v>418</v>
      </c>
      <c r="B612" s="54" t="s">
        <v>694</v>
      </c>
      <c r="C612" s="54">
        <v>2021</v>
      </c>
      <c r="D612" s="27">
        <v>6759.74</v>
      </c>
      <c r="E612" s="43">
        <v>654.9</v>
      </c>
      <c r="F612" s="35">
        <v>393.2</v>
      </c>
      <c r="G612" s="41">
        <v>1280</v>
      </c>
      <c r="H612" s="36">
        <v>113.62</v>
      </c>
      <c r="I612" s="39">
        <v>155.1</v>
      </c>
      <c r="J612" s="45">
        <v>162.34</v>
      </c>
      <c r="K612" s="36">
        <v>106.58</v>
      </c>
      <c r="L612" s="36">
        <v>37.729999999999997</v>
      </c>
      <c r="M612" s="46">
        <v>124.64</v>
      </c>
      <c r="N612" s="36">
        <v>89.16</v>
      </c>
      <c r="O612" s="47">
        <v>53.34</v>
      </c>
      <c r="P612" s="33">
        <v>674</v>
      </c>
      <c r="Q612" s="47">
        <v>24.42</v>
      </c>
      <c r="R612" s="33">
        <v>91.73</v>
      </c>
      <c r="S612" s="47">
        <v>63.97</v>
      </c>
      <c r="T612" s="33">
        <v>11.98</v>
      </c>
      <c r="U612" s="33">
        <v>86.36</v>
      </c>
      <c r="V612" s="33">
        <v>63.86</v>
      </c>
      <c r="W612" s="33">
        <v>12.15</v>
      </c>
      <c r="X612" s="56">
        <v>26.56</v>
      </c>
      <c r="Y612" s="38">
        <v>26.56</v>
      </c>
      <c r="Z612" s="36">
        <v>9.6999999999999993</v>
      </c>
      <c r="AA612" s="41">
        <v>47.75</v>
      </c>
      <c r="AB612" s="45">
        <v>97.42</v>
      </c>
      <c r="AC612" s="39">
        <v>718</v>
      </c>
      <c r="AD612" s="36">
        <v>184.7</v>
      </c>
      <c r="AE612" s="36">
        <v>17.96</v>
      </c>
      <c r="AF612" s="41">
        <v>36.19</v>
      </c>
      <c r="AG612" s="39">
        <v>190.35</v>
      </c>
      <c r="AI612" s="60" t="s">
        <v>694</v>
      </c>
      <c r="AJ612" s="58">
        <f t="shared" si="27"/>
        <v>354.48333333333335</v>
      </c>
      <c r="AK612" s="57">
        <f t="shared" si="28"/>
        <v>340.98500000000001</v>
      </c>
      <c r="AL612" s="47">
        <f t="shared" si="29"/>
        <v>134.17666666666668</v>
      </c>
      <c r="AM612" s="65"/>
      <c r="AN612" s="65"/>
      <c r="AO612" s="65"/>
    </row>
    <row r="613" spans="1:41" x14ac:dyDescent="0.25">
      <c r="A613">
        <v>417</v>
      </c>
      <c r="B613" s="54" t="s">
        <v>695</v>
      </c>
      <c r="C613" s="54">
        <v>2021</v>
      </c>
      <c r="D613" s="27">
        <v>6789.11</v>
      </c>
      <c r="E613" s="43">
        <v>690.5</v>
      </c>
      <c r="F613" s="35">
        <v>400.1</v>
      </c>
      <c r="G613" s="41">
        <v>1330</v>
      </c>
      <c r="H613" s="36">
        <v>113.54</v>
      </c>
      <c r="I613" s="39">
        <v>154.5</v>
      </c>
      <c r="J613" s="45">
        <v>163.92</v>
      </c>
      <c r="K613" s="36">
        <v>106.62</v>
      </c>
      <c r="L613" s="36">
        <v>37.83</v>
      </c>
      <c r="M613" s="46">
        <v>123.44</v>
      </c>
      <c r="N613" s="36">
        <v>88.8</v>
      </c>
      <c r="O613" s="47">
        <v>52.86</v>
      </c>
      <c r="P613" s="33">
        <v>707</v>
      </c>
      <c r="Q613" s="47">
        <v>24.17</v>
      </c>
      <c r="R613" s="33">
        <v>90.45</v>
      </c>
      <c r="S613" s="47">
        <v>64.86</v>
      </c>
      <c r="T613" s="33">
        <v>11.95</v>
      </c>
      <c r="U613" s="33">
        <v>86.44</v>
      </c>
      <c r="V613" s="33">
        <v>63.94</v>
      </c>
      <c r="W613" s="33">
        <v>11.95</v>
      </c>
      <c r="X613" s="56">
        <v>26.4</v>
      </c>
      <c r="Y613" s="38">
        <v>26.4</v>
      </c>
      <c r="Z613" s="36">
        <v>9.6199999999999992</v>
      </c>
      <c r="AA613" s="41">
        <v>47.84</v>
      </c>
      <c r="AB613" s="45">
        <v>97.34</v>
      </c>
      <c r="AC613" s="39">
        <v>744.4</v>
      </c>
      <c r="AD613" s="36">
        <v>184.35</v>
      </c>
      <c r="AE613" s="36">
        <v>17.829999999999998</v>
      </c>
      <c r="AF613" s="41">
        <v>35.950000000000003</v>
      </c>
      <c r="AG613" s="39">
        <v>190.35</v>
      </c>
      <c r="AI613" s="60" t="s">
        <v>695</v>
      </c>
      <c r="AJ613" s="58">
        <f t="shared" si="27"/>
        <v>363.08333333333331</v>
      </c>
      <c r="AK613" s="57">
        <f t="shared" si="28"/>
        <v>353.44749999999999</v>
      </c>
      <c r="AL613" s="47">
        <f t="shared" si="29"/>
        <v>138.16555555555556</v>
      </c>
      <c r="AM613" s="65"/>
      <c r="AN613" s="65"/>
      <c r="AO613" s="65"/>
    </row>
    <row r="614" spans="1:41" x14ac:dyDescent="0.25">
      <c r="A614">
        <v>416</v>
      </c>
      <c r="B614" s="54" t="s">
        <v>696</v>
      </c>
      <c r="C614" s="54">
        <v>2021</v>
      </c>
      <c r="D614" s="27">
        <v>6817.43</v>
      </c>
      <c r="E614" s="43">
        <v>694.9</v>
      </c>
      <c r="F614" s="35">
        <v>398.6</v>
      </c>
      <c r="G614" s="41">
        <v>1325</v>
      </c>
      <c r="H614" s="36">
        <v>114.62</v>
      </c>
      <c r="I614" s="39">
        <v>153.19999999999999</v>
      </c>
      <c r="J614" s="45">
        <v>163.16</v>
      </c>
      <c r="K614" s="36">
        <v>107.68</v>
      </c>
      <c r="L614" s="36">
        <v>37.75</v>
      </c>
      <c r="M614" s="46">
        <v>123.11</v>
      </c>
      <c r="N614" s="36">
        <v>87.57</v>
      </c>
      <c r="O614" s="47">
        <v>53.85</v>
      </c>
      <c r="P614" s="33">
        <v>707.5</v>
      </c>
      <c r="Q614" s="47">
        <v>24.33</v>
      </c>
      <c r="R614" s="33">
        <v>91.17</v>
      </c>
      <c r="S614" s="47">
        <v>65</v>
      </c>
      <c r="T614" s="33">
        <v>12.18</v>
      </c>
      <c r="U614" s="33">
        <v>87.26</v>
      </c>
      <c r="V614" s="33">
        <v>64.37</v>
      </c>
      <c r="W614" s="33">
        <v>11.95</v>
      </c>
      <c r="X614" s="56">
        <v>26.99</v>
      </c>
      <c r="Y614" s="38">
        <v>26.99</v>
      </c>
      <c r="Z614" s="36">
        <v>9.6</v>
      </c>
      <c r="AA614" s="41">
        <v>47.66</v>
      </c>
      <c r="AB614" s="45">
        <v>97.64</v>
      </c>
      <c r="AC614" s="39">
        <v>752</v>
      </c>
      <c r="AD614" s="36">
        <v>185.6</v>
      </c>
      <c r="AE614" s="36">
        <v>18.329999999999998</v>
      </c>
      <c r="AF614" s="41">
        <v>36.049999999999997</v>
      </c>
      <c r="AG614" s="39">
        <v>190.55</v>
      </c>
      <c r="AI614" s="60" t="s">
        <v>696</v>
      </c>
      <c r="AJ614" s="58">
        <f t="shared" si="27"/>
        <v>365.25</v>
      </c>
      <c r="AK614" s="57">
        <f t="shared" si="28"/>
        <v>352.17750000000001</v>
      </c>
      <c r="AL614" s="47">
        <f t="shared" si="29"/>
        <v>138.77555555555557</v>
      </c>
      <c r="AM614" s="65"/>
      <c r="AN614" s="65"/>
      <c r="AO614" s="65"/>
    </row>
    <row r="615" spans="1:41" x14ac:dyDescent="0.25">
      <c r="A615">
        <v>415</v>
      </c>
      <c r="B615" s="54" t="s">
        <v>697</v>
      </c>
      <c r="C615" s="54">
        <v>2021</v>
      </c>
      <c r="D615" s="27">
        <v>6885.64</v>
      </c>
      <c r="E615" s="43">
        <v>709.8</v>
      </c>
      <c r="F615" s="35">
        <v>403.1</v>
      </c>
      <c r="G615" s="41">
        <v>1347.5</v>
      </c>
      <c r="H615" s="36">
        <v>115.44</v>
      </c>
      <c r="I615" s="39">
        <v>153</v>
      </c>
      <c r="J615" s="45">
        <v>164.92</v>
      </c>
      <c r="K615" s="36">
        <v>109.74</v>
      </c>
      <c r="L615" s="36">
        <v>38.22</v>
      </c>
      <c r="M615" s="46">
        <v>122.96</v>
      </c>
      <c r="N615" s="36">
        <v>86.97</v>
      </c>
      <c r="O615" s="47">
        <v>54.38</v>
      </c>
      <c r="P615" s="33">
        <v>719.5</v>
      </c>
      <c r="Q615" s="47">
        <v>24.45</v>
      </c>
      <c r="R615" s="33">
        <v>91.46</v>
      </c>
      <c r="S615" s="47">
        <v>64.48</v>
      </c>
      <c r="T615" s="33">
        <v>12.29</v>
      </c>
      <c r="U615" s="33">
        <v>87.28</v>
      </c>
      <c r="V615" s="33">
        <v>64.599999999999994</v>
      </c>
      <c r="W615" s="33">
        <v>11.92</v>
      </c>
      <c r="X615" s="56">
        <v>27.46</v>
      </c>
      <c r="Y615" s="38">
        <v>27.46</v>
      </c>
      <c r="Z615" s="36">
        <v>9.6300000000000008</v>
      </c>
      <c r="AA615" s="41">
        <v>47.89</v>
      </c>
      <c r="AB615" s="45">
        <v>97.54</v>
      </c>
      <c r="AC615" s="39">
        <v>788.9</v>
      </c>
      <c r="AD615" s="36">
        <v>185.7</v>
      </c>
      <c r="AE615" s="36">
        <v>18.579999999999998</v>
      </c>
      <c r="AF615" s="41">
        <v>36.01</v>
      </c>
      <c r="AG615" s="39">
        <v>190.55</v>
      </c>
      <c r="AI615" s="60" t="s">
        <v>697</v>
      </c>
      <c r="AJ615" s="58">
        <f t="shared" si="27"/>
        <v>377.48333333333335</v>
      </c>
      <c r="AK615" s="57">
        <f t="shared" si="28"/>
        <v>357.85</v>
      </c>
      <c r="AL615" s="47">
        <f t="shared" si="29"/>
        <v>140.66555555555553</v>
      </c>
      <c r="AM615" s="65"/>
      <c r="AN615" s="65"/>
      <c r="AO615" s="65"/>
    </row>
    <row r="616" spans="1:41" x14ac:dyDescent="0.25">
      <c r="A616">
        <v>414</v>
      </c>
      <c r="B616" s="55">
        <v>44538</v>
      </c>
      <c r="C616" s="54">
        <v>2021</v>
      </c>
      <c r="D616" s="27">
        <v>6854.99</v>
      </c>
      <c r="E616" s="43">
        <v>712</v>
      </c>
      <c r="F616" s="35">
        <v>403.85</v>
      </c>
      <c r="G616" s="41">
        <v>1339.5</v>
      </c>
      <c r="H616" s="36">
        <v>115.3</v>
      </c>
      <c r="I616" s="39">
        <v>151.46</v>
      </c>
      <c r="J616" s="45">
        <v>163.9</v>
      </c>
      <c r="K616" s="36">
        <v>109.7</v>
      </c>
      <c r="L616" s="36">
        <v>38.33</v>
      </c>
      <c r="M616" s="46">
        <v>122.43</v>
      </c>
      <c r="N616" s="36">
        <v>86.86</v>
      </c>
      <c r="O616" s="47">
        <v>54.32</v>
      </c>
      <c r="P616" s="33">
        <v>712</v>
      </c>
      <c r="Q616" s="47">
        <v>24.27</v>
      </c>
      <c r="R616" s="33">
        <v>91.36</v>
      </c>
      <c r="S616" s="47">
        <v>64</v>
      </c>
      <c r="T616" s="33">
        <v>12.24</v>
      </c>
      <c r="U616" s="33">
        <v>87.6</v>
      </c>
      <c r="V616" s="33">
        <v>64.58</v>
      </c>
      <c r="W616" s="33">
        <v>11.79</v>
      </c>
      <c r="X616" s="56">
        <v>27.47</v>
      </c>
      <c r="Y616" s="38">
        <v>27.47</v>
      </c>
      <c r="Z616" s="36">
        <v>9.57</v>
      </c>
      <c r="AA616" s="41">
        <v>48.23</v>
      </c>
      <c r="AB616" s="45">
        <v>97.24</v>
      </c>
      <c r="AC616" s="39">
        <v>792.1</v>
      </c>
      <c r="AD616" s="36">
        <v>184.85</v>
      </c>
      <c r="AE616" s="36">
        <v>18.46</v>
      </c>
      <c r="AF616" s="41">
        <v>35.71</v>
      </c>
      <c r="AG616" s="39">
        <v>190.6</v>
      </c>
      <c r="AI616" s="61">
        <v>44538</v>
      </c>
      <c r="AJ616" s="58">
        <f t="shared" si="27"/>
        <v>378.05333333333334</v>
      </c>
      <c r="AK616" s="57">
        <f t="shared" si="28"/>
        <v>355.86</v>
      </c>
      <c r="AL616" s="47">
        <f t="shared" si="29"/>
        <v>140.62555555555556</v>
      </c>
      <c r="AM616" s="65"/>
      <c r="AN616" s="65"/>
      <c r="AO616" s="65"/>
    </row>
    <row r="617" spans="1:41" x14ac:dyDescent="0.25">
      <c r="A617">
        <v>413</v>
      </c>
      <c r="B617" s="55">
        <v>44508</v>
      </c>
      <c r="C617" s="54">
        <v>2021</v>
      </c>
      <c r="D617" s="27">
        <v>6821.21</v>
      </c>
      <c r="E617" s="43">
        <v>704.8</v>
      </c>
      <c r="F617" s="35">
        <v>400.3</v>
      </c>
      <c r="G617" s="41">
        <v>1334</v>
      </c>
      <c r="H617" s="36">
        <v>115.72</v>
      </c>
      <c r="I617" s="39">
        <v>152.26</v>
      </c>
      <c r="J617" s="45">
        <v>163.22</v>
      </c>
      <c r="K617" s="36">
        <v>109.6</v>
      </c>
      <c r="L617" s="36">
        <v>38.159999999999997</v>
      </c>
      <c r="M617" s="46">
        <v>122.88</v>
      </c>
      <c r="N617" s="36">
        <v>86.16</v>
      </c>
      <c r="O617" s="47">
        <v>54.77</v>
      </c>
      <c r="P617" s="33">
        <v>702.5</v>
      </c>
      <c r="Q617" s="47">
        <v>24.11</v>
      </c>
      <c r="R617" s="33">
        <v>90.91</v>
      </c>
      <c r="S617" s="47">
        <v>63.68</v>
      </c>
      <c r="T617" s="33">
        <v>12.32</v>
      </c>
      <c r="U617" s="33">
        <v>88.06</v>
      </c>
      <c r="V617" s="33">
        <v>64.459999999999994</v>
      </c>
      <c r="W617" s="33">
        <v>11.8</v>
      </c>
      <c r="X617" s="56">
        <v>27.63</v>
      </c>
      <c r="Y617" s="38">
        <v>27.63</v>
      </c>
      <c r="Z617" s="36">
        <v>9.5500000000000007</v>
      </c>
      <c r="AA617" s="41">
        <v>48.08</v>
      </c>
      <c r="AB617" s="45">
        <v>96.84</v>
      </c>
      <c r="AC617" s="39">
        <v>788.2</v>
      </c>
      <c r="AD617" s="36">
        <v>184.75</v>
      </c>
      <c r="AE617" s="36">
        <v>18.02</v>
      </c>
      <c r="AF617" s="41">
        <v>35.630000000000003</v>
      </c>
      <c r="AG617" s="39">
        <v>189.5</v>
      </c>
      <c r="AI617" s="61">
        <v>44508</v>
      </c>
      <c r="AJ617" s="58">
        <f t="shared" si="27"/>
        <v>376.65333333333336</v>
      </c>
      <c r="AK617" s="57">
        <f t="shared" si="28"/>
        <v>354.42750000000001</v>
      </c>
      <c r="AL617" s="47">
        <f t="shared" si="29"/>
        <v>139.76999999999998</v>
      </c>
      <c r="AM617" s="65"/>
      <c r="AN617" s="65"/>
      <c r="AO617" s="65"/>
    </row>
    <row r="618" spans="1:41" x14ac:dyDescent="0.25">
      <c r="A618">
        <v>412</v>
      </c>
      <c r="B618" s="55">
        <v>44477</v>
      </c>
      <c r="C618" s="54">
        <v>2021</v>
      </c>
      <c r="D618" s="27">
        <v>6811.77</v>
      </c>
      <c r="E618" s="43">
        <v>701.6</v>
      </c>
      <c r="F618" s="35">
        <v>398.15</v>
      </c>
      <c r="G618" s="41">
        <v>1330</v>
      </c>
      <c r="H618" s="36">
        <v>115.16</v>
      </c>
      <c r="I618" s="39">
        <v>148.80000000000001</v>
      </c>
      <c r="J618" s="45">
        <v>163.16</v>
      </c>
      <c r="K618" s="36">
        <v>109.58</v>
      </c>
      <c r="L618" s="36">
        <v>37.630000000000003</v>
      </c>
      <c r="M618" s="46">
        <v>122.41</v>
      </c>
      <c r="N618" s="36">
        <v>86.1</v>
      </c>
      <c r="O618" s="47">
        <v>54.02</v>
      </c>
      <c r="P618" s="33">
        <v>698.5</v>
      </c>
      <c r="Q618" s="47">
        <v>23.84</v>
      </c>
      <c r="R618" s="33">
        <v>89.52</v>
      </c>
      <c r="S618" s="47">
        <v>63.3</v>
      </c>
      <c r="T618" s="33">
        <v>12.25</v>
      </c>
      <c r="U618" s="33">
        <v>87.92</v>
      </c>
      <c r="V618" s="33">
        <v>64.260000000000005</v>
      </c>
      <c r="W618" s="33">
        <v>11.68</v>
      </c>
      <c r="X618" s="56">
        <v>27.42</v>
      </c>
      <c r="Y618" s="38">
        <v>27.42</v>
      </c>
      <c r="Z618" s="36">
        <v>9.5299999999999994</v>
      </c>
      <c r="AA618" s="41">
        <v>48.17</v>
      </c>
      <c r="AB618" s="45">
        <v>95.82</v>
      </c>
      <c r="AC618" s="39">
        <v>789.9</v>
      </c>
      <c r="AD618" s="36">
        <v>186.85</v>
      </c>
      <c r="AE618" s="36">
        <v>17.95</v>
      </c>
      <c r="AF618" s="41">
        <v>35.49</v>
      </c>
      <c r="AG618" s="39">
        <v>189.9</v>
      </c>
      <c r="AI618" s="61">
        <v>44477</v>
      </c>
      <c r="AJ618" s="58">
        <f t="shared" si="27"/>
        <v>376.20000000000005</v>
      </c>
      <c r="AK618" s="57">
        <f t="shared" si="28"/>
        <v>353.41500000000002</v>
      </c>
      <c r="AL618" s="47">
        <f t="shared" si="29"/>
        <v>139.06333333333333</v>
      </c>
      <c r="AM618" s="65"/>
      <c r="AN618" s="65"/>
      <c r="AO618" s="65"/>
    </row>
    <row r="619" spans="1:41" x14ac:dyDescent="0.25">
      <c r="A619">
        <v>411</v>
      </c>
      <c r="B619" s="55">
        <v>44447</v>
      </c>
      <c r="C619" s="54">
        <v>2021</v>
      </c>
      <c r="D619" s="27">
        <v>6806.98</v>
      </c>
      <c r="E619" s="43">
        <v>697.4</v>
      </c>
      <c r="F619" s="35">
        <v>399.1</v>
      </c>
      <c r="G619" s="41">
        <v>1334.5</v>
      </c>
      <c r="H619" s="36">
        <v>114.76</v>
      </c>
      <c r="I619" s="39">
        <v>147.80000000000001</v>
      </c>
      <c r="J619" s="45">
        <v>166.1</v>
      </c>
      <c r="K619" s="36">
        <v>110.1</v>
      </c>
      <c r="L619" s="36">
        <v>37.82</v>
      </c>
      <c r="M619" s="46">
        <v>121.64</v>
      </c>
      <c r="N619" s="36">
        <v>86.58</v>
      </c>
      <c r="O619" s="47">
        <v>54.21</v>
      </c>
      <c r="P619" s="33">
        <v>694.5</v>
      </c>
      <c r="Q619" s="47">
        <v>23.77</v>
      </c>
      <c r="R619" s="33">
        <v>89.55</v>
      </c>
      <c r="S619" s="47">
        <v>62.7</v>
      </c>
      <c r="T619" s="33">
        <v>12.29</v>
      </c>
      <c r="U619" s="33">
        <v>87.7</v>
      </c>
      <c r="V619" s="33">
        <v>64.010000000000005</v>
      </c>
      <c r="W619" s="33">
        <v>11.65</v>
      </c>
      <c r="X619" s="56">
        <v>27.59</v>
      </c>
      <c r="Y619" s="38">
        <v>27.59</v>
      </c>
      <c r="Z619" s="36">
        <v>9.5399999999999991</v>
      </c>
      <c r="AA619" s="41">
        <v>47.96</v>
      </c>
      <c r="AB619" s="45">
        <v>95.04</v>
      </c>
      <c r="AC619" s="39">
        <v>784.2</v>
      </c>
      <c r="AD619" s="36">
        <v>186.9</v>
      </c>
      <c r="AE619" s="36">
        <v>17.95</v>
      </c>
      <c r="AF619" s="41">
        <v>35.49</v>
      </c>
      <c r="AG619" s="39">
        <v>190.25</v>
      </c>
      <c r="AI619" s="61">
        <v>44447</v>
      </c>
      <c r="AJ619" s="58">
        <f t="shared" si="27"/>
        <v>374.08333333333331</v>
      </c>
      <c r="AK619" s="57">
        <f t="shared" si="28"/>
        <v>354.48750000000001</v>
      </c>
      <c r="AL619" s="47">
        <f t="shared" si="29"/>
        <v>138.71666666666664</v>
      </c>
      <c r="AM619" s="65"/>
      <c r="AN619" s="65"/>
      <c r="AO619" s="65"/>
    </row>
    <row r="620" spans="1:41" x14ac:dyDescent="0.25">
      <c r="A620">
        <v>410</v>
      </c>
      <c r="B620" s="55">
        <v>44355</v>
      </c>
      <c r="C620" s="54">
        <v>2021</v>
      </c>
      <c r="D620" s="27">
        <v>6763.01</v>
      </c>
      <c r="E620" s="43">
        <v>697.4</v>
      </c>
      <c r="F620" s="35">
        <v>399.05</v>
      </c>
      <c r="G620" s="41">
        <v>1340.5</v>
      </c>
      <c r="H620" s="36">
        <v>116.9</v>
      </c>
      <c r="I620" s="39">
        <v>147.18</v>
      </c>
      <c r="J620" s="45">
        <v>165.9</v>
      </c>
      <c r="K620" s="36">
        <v>112.6</v>
      </c>
      <c r="L620" s="36">
        <v>37.94</v>
      </c>
      <c r="M620" s="46">
        <v>121.55</v>
      </c>
      <c r="N620" s="36">
        <v>85.78</v>
      </c>
      <c r="O620" s="47">
        <v>54</v>
      </c>
      <c r="P620" s="33">
        <v>699.5</v>
      </c>
      <c r="Q620" s="47">
        <v>23.68</v>
      </c>
      <c r="R620" s="33">
        <v>90.46</v>
      </c>
      <c r="S620" s="47">
        <v>62.7</v>
      </c>
      <c r="T620" s="33">
        <v>12.28</v>
      </c>
      <c r="U620" s="33">
        <v>88.38</v>
      </c>
      <c r="V620" s="33">
        <v>63.94</v>
      </c>
      <c r="W620" s="33">
        <v>11.65</v>
      </c>
      <c r="X620" s="56">
        <v>27.54</v>
      </c>
      <c r="Y620" s="38">
        <v>27.54</v>
      </c>
      <c r="Z620" s="36">
        <v>9.52</v>
      </c>
      <c r="AA620" s="41">
        <v>48.07</v>
      </c>
      <c r="AB620" s="45">
        <v>95.64</v>
      </c>
      <c r="AC620" s="39">
        <v>782.5</v>
      </c>
      <c r="AD620" s="36">
        <v>187.15</v>
      </c>
      <c r="AE620" s="36">
        <v>17.829999999999998</v>
      </c>
      <c r="AF620" s="41">
        <v>35.54</v>
      </c>
      <c r="AG620" s="39">
        <v>189.6</v>
      </c>
      <c r="AI620" s="61">
        <v>44355</v>
      </c>
      <c r="AJ620" s="58">
        <f t="shared" si="27"/>
        <v>373.09333333333331</v>
      </c>
      <c r="AK620" s="57">
        <f t="shared" si="28"/>
        <v>356.02749999999997</v>
      </c>
      <c r="AL620" s="47">
        <f t="shared" si="29"/>
        <v>138.71222222222221</v>
      </c>
      <c r="AM620" s="65"/>
      <c r="AN620" s="65"/>
      <c r="AO620" s="65"/>
    </row>
    <row r="621" spans="1:41" x14ac:dyDescent="0.25">
      <c r="A621">
        <v>409</v>
      </c>
      <c r="B621" s="55">
        <v>44324</v>
      </c>
      <c r="C621" s="54">
        <v>2021</v>
      </c>
      <c r="D621" s="27">
        <v>6750.86</v>
      </c>
      <c r="E621" s="43">
        <v>697.4</v>
      </c>
      <c r="F621" s="35">
        <v>398.25</v>
      </c>
      <c r="G621" s="41">
        <v>1335.5</v>
      </c>
      <c r="H621" s="36">
        <v>116.64</v>
      </c>
      <c r="I621" s="39">
        <v>147.24</v>
      </c>
      <c r="J621" s="45">
        <v>166.2</v>
      </c>
      <c r="K621" s="36">
        <v>111.5</v>
      </c>
      <c r="L621" s="36">
        <v>37.67</v>
      </c>
      <c r="M621" s="46">
        <v>121.42</v>
      </c>
      <c r="N621" s="36">
        <v>84.66</v>
      </c>
      <c r="O621" s="47">
        <v>52.41</v>
      </c>
      <c r="P621" s="33">
        <v>706.5</v>
      </c>
      <c r="Q621" s="47">
        <v>23.38</v>
      </c>
      <c r="R621" s="33">
        <v>90.36</v>
      </c>
      <c r="S621" s="47">
        <v>63</v>
      </c>
      <c r="T621" s="33">
        <v>11.93</v>
      </c>
      <c r="U621" s="33">
        <v>88.98</v>
      </c>
      <c r="V621" s="33">
        <v>63.85</v>
      </c>
      <c r="W621" s="33">
        <v>11.62</v>
      </c>
      <c r="X621" s="56">
        <v>27.14</v>
      </c>
      <c r="Y621" s="38">
        <v>27.14</v>
      </c>
      <c r="Z621" s="36">
        <v>9.4700000000000006</v>
      </c>
      <c r="AA621" s="41">
        <v>47.99</v>
      </c>
      <c r="AB621" s="45">
        <v>95.92</v>
      </c>
      <c r="AC621" s="39">
        <v>778.7</v>
      </c>
      <c r="AD621" s="36">
        <v>187.1</v>
      </c>
      <c r="AE621" s="36">
        <v>17.43</v>
      </c>
      <c r="AF621" s="41">
        <v>35.56</v>
      </c>
      <c r="AG621" s="39">
        <v>189.5</v>
      </c>
      <c r="AI621" s="61">
        <v>44324</v>
      </c>
      <c r="AJ621" s="58">
        <f t="shared" si="27"/>
        <v>371.81333333333333</v>
      </c>
      <c r="AK621" s="57">
        <f t="shared" si="28"/>
        <v>354.76249999999999</v>
      </c>
      <c r="AL621" s="47">
        <f t="shared" si="29"/>
        <v>138.54111111111109</v>
      </c>
      <c r="AM621" s="65"/>
      <c r="AN621" s="65"/>
      <c r="AO621" s="65"/>
    </row>
    <row r="622" spans="1:41" x14ac:dyDescent="0.25">
      <c r="A622">
        <v>408</v>
      </c>
      <c r="B622" s="55">
        <v>44294</v>
      </c>
      <c r="C622" s="54">
        <v>2021</v>
      </c>
      <c r="D622" s="27">
        <v>6730.6</v>
      </c>
      <c r="E622" s="43">
        <v>694.7</v>
      </c>
      <c r="F622" s="35">
        <v>395.4</v>
      </c>
      <c r="G622" s="41">
        <v>1332.5</v>
      </c>
      <c r="H622" s="36">
        <v>114.44</v>
      </c>
      <c r="I622" s="39">
        <v>147.72</v>
      </c>
      <c r="J622" s="45">
        <v>166.2</v>
      </c>
      <c r="K622" s="36">
        <v>109.42</v>
      </c>
      <c r="L622" s="36">
        <v>37.590000000000003</v>
      </c>
      <c r="M622" s="46">
        <v>120.28</v>
      </c>
      <c r="N622" s="36">
        <v>84.04</v>
      </c>
      <c r="O622" s="47">
        <v>52.01</v>
      </c>
      <c r="P622" s="33">
        <v>712.5</v>
      </c>
      <c r="Q622" s="47">
        <v>23.15</v>
      </c>
      <c r="R622" s="33">
        <v>89.44</v>
      </c>
      <c r="S622" s="47">
        <v>62.78</v>
      </c>
      <c r="T622" s="33">
        <v>11.97</v>
      </c>
      <c r="U622" s="33">
        <v>87.8</v>
      </c>
      <c r="V622" s="33">
        <v>63.73</v>
      </c>
      <c r="W622" s="33">
        <v>11.52</v>
      </c>
      <c r="X622" s="56">
        <v>27.21</v>
      </c>
      <c r="Y622" s="38">
        <v>27.21</v>
      </c>
      <c r="Z622" s="36">
        <v>9.48</v>
      </c>
      <c r="AA622" s="41">
        <v>47.52</v>
      </c>
      <c r="AB622" s="45">
        <v>95.78</v>
      </c>
      <c r="AC622" s="39">
        <v>779.7</v>
      </c>
      <c r="AD622" s="36">
        <v>186.55</v>
      </c>
      <c r="AE622" s="36">
        <v>17.420000000000002</v>
      </c>
      <c r="AF622" s="41">
        <v>35.340000000000003</v>
      </c>
      <c r="AG622" s="39">
        <v>190.45</v>
      </c>
      <c r="AI622" s="61">
        <v>44294</v>
      </c>
      <c r="AJ622" s="58">
        <f t="shared" si="27"/>
        <v>372.62333333333339</v>
      </c>
      <c r="AK622" s="57">
        <f t="shared" si="28"/>
        <v>353.84</v>
      </c>
      <c r="AL622" s="47">
        <f t="shared" si="29"/>
        <v>138.01222222222225</v>
      </c>
      <c r="AM622" s="65"/>
      <c r="AN622" s="65"/>
      <c r="AO622" s="65"/>
    </row>
    <row r="623" spans="1:41" x14ac:dyDescent="0.25">
      <c r="A623">
        <v>407</v>
      </c>
      <c r="B623" s="55">
        <v>44263</v>
      </c>
      <c r="C623" s="54">
        <v>2021</v>
      </c>
      <c r="D623" s="27">
        <v>6688.12</v>
      </c>
      <c r="E623" s="43">
        <v>695.9</v>
      </c>
      <c r="F623" s="35">
        <v>393.85</v>
      </c>
      <c r="G623" s="41">
        <v>1326.5</v>
      </c>
      <c r="H623" s="36">
        <v>114.78</v>
      </c>
      <c r="I623" s="39">
        <v>143.9</v>
      </c>
      <c r="J623" s="45">
        <v>166.16</v>
      </c>
      <c r="K623" s="36">
        <v>109.5</v>
      </c>
      <c r="L623" s="36">
        <v>37.69</v>
      </c>
      <c r="M623" s="46">
        <v>120.4</v>
      </c>
      <c r="N623" s="36">
        <v>85.98</v>
      </c>
      <c r="O623" s="47">
        <v>51.4</v>
      </c>
      <c r="P623" s="33">
        <v>710.5</v>
      </c>
      <c r="Q623" s="47">
        <v>23.1</v>
      </c>
      <c r="R623" s="33">
        <v>89.55</v>
      </c>
      <c r="S623" s="47">
        <v>63.63</v>
      </c>
      <c r="T623" s="33">
        <v>11.79</v>
      </c>
      <c r="U623" s="33">
        <v>87.64</v>
      </c>
      <c r="V623" s="33">
        <v>61.55</v>
      </c>
      <c r="W623" s="33">
        <v>11.48</v>
      </c>
      <c r="X623" s="56">
        <v>26.45</v>
      </c>
      <c r="Y623" s="38">
        <v>26.45</v>
      </c>
      <c r="Z623" s="36">
        <v>9.51</v>
      </c>
      <c r="AA623" s="41">
        <v>47.16</v>
      </c>
      <c r="AB623" s="45">
        <v>95.28</v>
      </c>
      <c r="AC623" s="39">
        <v>777</v>
      </c>
      <c r="AD623" s="36">
        <v>185.45</v>
      </c>
      <c r="AE623" s="36">
        <v>17.05</v>
      </c>
      <c r="AF623" s="41">
        <v>34.75</v>
      </c>
      <c r="AG623" s="39">
        <v>187.5</v>
      </c>
      <c r="AI623" s="61">
        <v>44263</v>
      </c>
      <c r="AJ623" s="58">
        <f t="shared" si="27"/>
        <v>369.4666666666667</v>
      </c>
      <c r="AK623" s="57">
        <f t="shared" si="28"/>
        <v>352.10250000000002</v>
      </c>
      <c r="AL623" s="47">
        <f t="shared" si="29"/>
        <v>138.03555555555556</v>
      </c>
      <c r="AM623" s="65"/>
      <c r="AN623" s="65"/>
      <c r="AO623" s="65"/>
    </row>
    <row r="624" spans="1:41" x14ac:dyDescent="0.25">
      <c r="A624">
        <v>406</v>
      </c>
      <c r="B624" s="55">
        <v>44235</v>
      </c>
      <c r="C624" s="54">
        <v>2021</v>
      </c>
      <c r="D624" s="27">
        <v>6639.31</v>
      </c>
      <c r="E624" s="43">
        <v>687</v>
      </c>
      <c r="F624" s="35">
        <v>392.7</v>
      </c>
      <c r="G624" s="41">
        <v>1310</v>
      </c>
      <c r="H624" s="36">
        <v>116.78</v>
      </c>
      <c r="I624" s="39">
        <v>142</v>
      </c>
      <c r="J624" s="45">
        <v>164</v>
      </c>
      <c r="K624" s="36">
        <v>111.48</v>
      </c>
      <c r="L624" s="36">
        <v>36.69</v>
      </c>
      <c r="M624" s="46">
        <v>119.88</v>
      </c>
      <c r="N624" s="36">
        <v>86.28</v>
      </c>
      <c r="O624" s="47">
        <v>50.95</v>
      </c>
      <c r="P624" s="33">
        <v>703</v>
      </c>
      <c r="Q624" s="47">
        <v>22.81</v>
      </c>
      <c r="R624" s="33">
        <v>89.77</v>
      </c>
      <c r="S624" s="47">
        <v>63.28</v>
      </c>
      <c r="T624" s="33">
        <v>11.72</v>
      </c>
      <c r="U624" s="33">
        <v>89</v>
      </c>
      <c r="V624" s="33">
        <v>60.22</v>
      </c>
      <c r="W624" s="33">
        <v>11.35</v>
      </c>
      <c r="X624" s="56">
        <v>24.87</v>
      </c>
      <c r="Y624" s="38">
        <v>24.87</v>
      </c>
      <c r="Z624" s="36">
        <v>9.4499999999999993</v>
      </c>
      <c r="AA624" s="41">
        <v>46.94</v>
      </c>
      <c r="AB624" s="45">
        <v>94.82</v>
      </c>
      <c r="AC624" s="39">
        <v>774.5</v>
      </c>
      <c r="AD624" s="36">
        <v>186.15</v>
      </c>
      <c r="AE624" s="36">
        <v>16.37</v>
      </c>
      <c r="AF624" s="41">
        <v>34.659999999999997</v>
      </c>
      <c r="AG624" s="39">
        <v>185.1</v>
      </c>
      <c r="AI624" s="61">
        <v>44235</v>
      </c>
      <c r="AJ624" s="58">
        <f t="shared" si="27"/>
        <v>367.2</v>
      </c>
      <c r="AK624" s="57">
        <f t="shared" si="28"/>
        <v>347.90000000000003</v>
      </c>
      <c r="AL624" s="47">
        <f t="shared" si="29"/>
        <v>136.40111111111113</v>
      </c>
      <c r="AM624" s="65"/>
      <c r="AN624" s="65"/>
      <c r="AO624" s="65"/>
    </row>
    <row r="625" spans="1:41" x14ac:dyDescent="0.25">
      <c r="A625">
        <v>405</v>
      </c>
      <c r="B625" s="54" t="s">
        <v>698</v>
      </c>
      <c r="C625" s="54">
        <v>2021</v>
      </c>
      <c r="D625" s="27">
        <v>6596.99</v>
      </c>
      <c r="E625" s="43">
        <v>673.9</v>
      </c>
      <c r="F625" s="35">
        <v>385.9</v>
      </c>
      <c r="G625" s="41">
        <v>1289</v>
      </c>
      <c r="H625" s="36">
        <v>115.7</v>
      </c>
      <c r="I625" s="39">
        <v>141.30000000000001</v>
      </c>
      <c r="J625" s="45">
        <v>159.16</v>
      </c>
      <c r="K625" s="36">
        <v>110.3</v>
      </c>
      <c r="L625" s="36">
        <v>36.700000000000003</v>
      </c>
      <c r="M625" s="46">
        <v>121.14</v>
      </c>
      <c r="N625" s="36">
        <v>86.41</v>
      </c>
      <c r="O625" s="47">
        <v>51.45</v>
      </c>
      <c r="P625" s="33">
        <v>684</v>
      </c>
      <c r="Q625" s="47">
        <v>21.88</v>
      </c>
      <c r="R625" s="33">
        <v>89.21</v>
      </c>
      <c r="S625" s="47">
        <v>62.06</v>
      </c>
      <c r="T625" s="33">
        <v>11.76</v>
      </c>
      <c r="U625" s="33">
        <v>88.5</v>
      </c>
      <c r="V625" s="33">
        <v>60.25</v>
      </c>
      <c r="W625" s="33">
        <v>11.25</v>
      </c>
      <c r="X625" s="56">
        <v>24.73</v>
      </c>
      <c r="Y625" s="38">
        <v>24.73</v>
      </c>
      <c r="Z625" s="36">
        <v>9.4</v>
      </c>
      <c r="AA625" s="41">
        <v>46.52</v>
      </c>
      <c r="AB625" s="45">
        <v>94.92</v>
      </c>
      <c r="AC625" s="39">
        <v>756.2</v>
      </c>
      <c r="AD625" s="36">
        <v>186.1</v>
      </c>
      <c r="AE625" s="36">
        <v>16.190000000000001</v>
      </c>
      <c r="AF625" s="41">
        <v>34.42</v>
      </c>
      <c r="AG625" s="39">
        <v>182.25</v>
      </c>
      <c r="AI625" s="60" t="s">
        <v>698</v>
      </c>
      <c r="AJ625" s="58">
        <f t="shared" si="27"/>
        <v>359.91666666666669</v>
      </c>
      <c r="AK625" s="57">
        <f t="shared" si="28"/>
        <v>342.48500000000001</v>
      </c>
      <c r="AL625" s="47">
        <f t="shared" si="29"/>
        <v>134.36000000000001</v>
      </c>
      <c r="AM625" s="65"/>
      <c r="AN625" s="65"/>
      <c r="AO625" s="65"/>
    </row>
    <row r="626" spans="1:41" x14ac:dyDescent="0.25">
      <c r="A626">
        <v>404</v>
      </c>
      <c r="B626" s="54" t="s">
        <v>699</v>
      </c>
      <c r="C626" s="54">
        <v>2021</v>
      </c>
      <c r="D626" s="27">
        <v>6633.77</v>
      </c>
      <c r="E626" s="43">
        <v>684</v>
      </c>
      <c r="F626" s="35">
        <v>384.9</v>
      </c>
      <c r="G626" s="41">
        <v>1287</v>
      </c>
      <c r="H626" s="36">
        <v>116</v>
      </c>
      <c r="I626" s="39">
        <v>138.80000000000001</v>
      </c>
      <c r="J626" s="45">
        <v>153.96</v>
      </c>
      <c r="K626" s="36">
        <v>113</v>
      </c>
      <c r="L626" s="36">
        <v>37.51</v>
      </c>
      <c r="M626" s="46">
        <v>120.35</v>
      </c>
      <c r="N626" s="36">
        <v>86.05</v>
      </c>
      <c r="O626" s="47">
        <v>52.07</v>
      </c>
      <c r="P626" s="33">
        <v>691.5</v>
      </c>
      <c r="Q626" s="47">
        <v>21.92</v>
      </c>
      <c r="R626" s="33">
        <v>90.51</v>
      </c>
      <c r="S626" s="47">
        <v>60.86</v>
      </c>
      <c r="T626" s="33">
        <v>11.88</v>
      </c>
      <c r="U626" s="33">
        <v>90.76</v>
      </c>
      <c r="V626" s="33">
        <v>58.43</v>
      </c>
      <c r="W626" s="33">
        <v>11.6</v>
      </c>
      <c r="X626" s="56">
        <v>24.94</v>
      </c>
      <c r="Y626" s="38">
        <v>24.94</v>
      </c>
      <c r="Z626" s="36">
        <v>9.31</v>
      </c>
      <c r="AA626" s="41">
        <v>45.97</v>
      </c>
      <c r="AB626" s="45">
        <v>92.98</v>
      </c>
      <c r="AC626" s="39">
        <v>760.1</v>
      </c>
      <c r="AD626" s="36">
        <v>187.5</v>
      </c>
      <c r="AE626" s="36">
        <v>16.34</v>
      </c>
      <c r="AF626" s="41">
        <v>34.42</v>
      </c>
      <c r="AG626" s="39">
        <v>181.6</v>
      </c>
      <c r="AI626" s="60" t="s">
        <v>699</v>
      </c>
      <c r="AJ626" s="58">
        <f t="shared" si="27"/>
        <v>360.16666666666669</v>
      </c>
      <c r="AK626" s="57">
        <f t="shared" si="28"/>
        <v>341.84750000000003</v>
      </c>
      <c r="AL626" s="47">
        <f t="shared" si="29"/>
        <v>134.56444444444443</v>
      </c>
      <c r="AM626" s="65"/>
      <c r="AN626" s="65"/>
      <c r="AO626" s="65"/>
    </row>
    <row r="627" spans="1:41" x14ac:dyDescent="0.25">
      <c r="A627">
        <v>403</v>
      </c>
      <c r="B627" s="54" t="s">
        <v>700</v>
      </c>
      <c r="C627" s="54">
        <v>2021</v>
      </c>
      <c r="D627" s="27">
        <v>6530.74</v>
      </c>
      <c r="E627" s="43">
        <v>688.2</v>
      </c>
      <c r="F627" s="35">
        <v>385.85</v>
      </c>
      <c r="G627" s="41">
        <v>1295.5</v>
      </c>
      <c r="H627" s="36">
        <v>115.3</v>
      </c>
      <c r="I627" s="39">
        <v>139.06</v>
      </c>
      <c r="J627" s="45">
        <v>153.38</v>
      </c>
      <c r="K627" s="36">
        <v>116.82</v>
      </c>
      <c r="L627" s="36">
        <v>36.71</v>
      </c>
      <c r="M627" s="46">
        <v>123.72</v>
      </c>
      <c r="N627" s="36">
        <v>87.11</v>
      </c>
      <c r="O627" s="47">
        <v>51.16</v>
      </c>
      <c r="P627" s="33">
        <v>688.5</v>
      </c>
      <c r="Q627" s="47">
        <v>21.83</v>
      </c>
      <c r="R627" s="33">
        <v>90.21</v>
      </c>
      <c r="S627" s="47">
        <v>57.17</v>
      </c>
      <c r="T627" s="33">
        <v>11.72</v>
      </c>
      <c r="U627" s="33">
        <v>91.6</v>
      </c>
      <c r="V627" s="33">
        <v>58.74</v>
      </c>
      <c r="W627" s="33">
        <v>11.56</v>
      </c>
      <c r="X627" s="56">
        <v>24.56</v>
      </c>
      <c r="Y627" s="38">
        <v>24.56</v>
      </c>
      <c r="Z627" s="36">
        <v>9.6300000000000008</v>
      </c>
      <c r="AA627" s="41">
        <v>46.29</v>
      </c>
      <c r="AB627" s="45">
        <v>92.58</v>
      </c>
      <c r="AC627" s="39">
        <v>757.8</v>
      </c>
      <c r="AD627" s="36">
        <v>185.6</v>
      </c>
      <c r="AE627" s="36">
        <v>15.82</v>
      </c>
      <c r="AF627" s="41">
        <v>33.99</v>
      </c>
      <c r="AG627" s="39">
        <v>177.55</v>
      </c>
      <c r="AI627" s="60" t="s">
        <v>700</v>
      </c>
      <c r="AJ627" s="58">
        <f t="shared" si="27"/>
        <v>358.1366666666666</v>
      </c>
      <c r="AK627" s="57">
        <f t="shared" si="28"/>
        <v>343.94499999999999</v>
      </c>
      <c r="AL627" s="47">
        <f t="shared" si="29"/>
        <v>134.73333333333332</v>
      </c>
      <c r="AM627" s="65"/>
      <c r="AN627" s="65"/>
      <c r="AO627" s="65"/>
    </row>
    <row r="628" spans="1:41" x14ac:dyDescent="0.25">
      <c r="A628">
        <v>402</v>
      </c>
      <c r="B628" s="54" t="s">
        <v>701</v>
      </c>
      <c r="C628" s="54">
        <v>2021</v>
      </c>
      <c r="D628" s="27">
        <v>6516.57</v>
      </c>
      <c r="E628" s="43">
        <v>669.6</v>
      </c>
      <c r="F628" s="35">
        <v>383.55</v>
      </c>
      <c r="G628" s="41">
        <v>1270</v>
      </c>
      <c r="H628" s="36">
        <v>112.32</v>
      </c>
      <c r="I628" s="39">
        <v>138.28</v>
      </c>
      <c r="J628" s="45">
        <v>152.94</v>
      </c>
      <c r="K628" s="36">
        <v>115.26</v>
      </c>
      <c r="L628" s="36">
        <v>36.450000000000003</v>
      </c>
      <c r="M628" s="46">
        <v>123.24</v>
      </c>
      <c r="N628" s="36">
        <v>86.65</v>
      </c>
      <c r="O628" s="47">
        <v>51.24</v>
      </c>
      <c r="P628" s="33">
        <v>675.5</v>
      </c>
      <c r="Q628" s="47">
        <v>21.81</v>
      </c>
      <c r="R628" s="33">
        <v>89.01</v>
      </c>
      <c r="S628" s="47">
        <v>57.2</v>
      </c>
      <c r="T628" s="33">
        <v>11.74</v>
      </c>
      <c r="U628" s="33">
        <v>90.14</v>
      </c>
      <c r="V628" s="33">
        <v>58.19</v>
      </c>
      <c r="W628" s="33">
        <v>11.4</v>
      </c>
      <c r="X628" s="56">
        <v>24.66</v>
      </c>
      <c r="Y628" s="38">
        <v>24.66</v>
      </c>
      <c r="Z628" s="36">
        <v>9.66</v>
      </c>
      <c r="AA628" s="41">
        <v>44.96</v>
      </c>
      <c r="AB628" s="45">
        <v>92.7</v>
      </c>
      <c r="AC628" s="39">
        <v>731.2</v>
      </c>
      <c r="AD628" s="36">
        <v>184.95</v>
      </c>
      <c r="AE628" s="36">
        <v>15.68</v>
      </c>
      <c r="AF628" s="41">
        <v>33.880000000000003</v>
      </c>
      <c r="AG628" s="39">
        <v>171.1</v>
      </c>
      <c r="AI628" s="60" t="s">
        <v>701</v>
      </c>
      <c r="AJ628" s="58">
        <f t="shared" si="27"/>
        <v>346.85999999999996</v>
      </c>
      <c r="AK628" s="57">
        <f t="shared" si="28"/>
        <v>337.21000000000004</v>
      </c>
      <c r="AL628" s="47">
        <f t="shared" si="29"/>
        <v>132.59888888888887</v>
      </c>
      <c r="AM628" s="65"/>
      <c r="AN628" s="65"/>
      <c r="AO628" s="65"/>
    </row>
    <row r="629" spans="1:41" x14ac:dyDescent="0.25">
      <c r="A629">
        <v>401</v>
      </c>
      <c r="B629" s="54" t="s">
        <v>702</v>
      </c>
      <c r="C629" s="54">
        <v>2021</v>
      </c>
      <c r="D629" s="27">
        <v>6517.05</v>
      </c>
      <c r="E629" s="43">
        <v>673.4</v>
      </c>
      <c r="F629" s="35">
        <v>383.5</v>
      </c>
      <c r="G629" s="41">
        <v>1280.5</v>
      </c>
      <c r="H629" s="36">
        <v>112</v>
      </c>
      <c r="I629" s="39">
        <v>140</v>
      </c>
      <c r="J629" s="45">
        <v>153.9</v>
      </c>
      <c r="K629" s="36">
        <v>116.22</v>
      </c>
      <c r="L629" s="36">
        <v>36.46</v>
      </c>
      <c r="M629" s="46">
        <v>123.27</v>
      </c>
      <c r="N629" s="36">
        <v>87.1</v>
      </c>
      <c r="O629" s="47">
        <v>51.71</v>
      </c>
      <c r="P629" s="33">
        <v>698.5</v>
      </c>
      <c r="Q629" s="47">
        <v>21.9</v>
      </c>
      <c r="R629" s="33">
        <v>90.01</v>
      </c>
      <c r="S629" s="47">
        <v>58.02</v>
      </c>
      <c r="T629" s="33">
        <v>11.87</v>
      </c>
      <c r="U629" s="33">
        <v>90.38</v>
      </c>
      <c r="V629" s="33">
        <v>59.2</v>
      </c>
      <c r="W629" s="33">
        <v>11.49</v>
      </c>
      <c r="X629" s="56">
        <v>24.91</v>
      </c>
      <c r="Y629" s="38">
        <v>24.91</v>
      </c>
      <c r="Z629" s="36">
        <v>9.6199999999999992</v>
      </c>
      <c r="AA629" s="41">
        <v>44.38</v>
      </c>
      <c r="AB629" s="45">
        <v>93.24</v>
      </c>
      <c r="AC629" s="39">
        <v>747.3</v>
      </c>
      <c r="AD629" s="36">
        <v>184.75</v>
      </c>
      <c r="AE629" s="36">
        <v>15.9</v>
      </c>
      <c r="AF629" s="41">
        <v>33.81</v>
      </c>
      <c r="AG629" s="39">
        <v>172.6</v>
      </c>
      <c r="AI629" s="60" t="s">
        <v>702</v>
      </c>
      <c r="AJ629" s="58">
        <f t="shared" si="27"/>
        <v>353.29999999999995</v>
      </c>
      <c r="AK629" s="57">
        <f t="shared" si="28"/>
        <v>339.67250000000001</v>
      </c>
      <c r="AL629" s="47">
        <f t="shared" si="29"/>
        <v>133.37222222222221</v>
      </c>
      <c r="AM629" s="65"/>
      <c r="AN629" s="65"/>
      <c r="AO629" s="65"/>
    </row>
    <row r="630" spans="1:41" x14ac:dyDescent="0.25">
      <c r="A630">
        <v>400</v>
      </c>
      <c r="B630" s="54" t="s">
        <v>703</v>
      </c>
      <c r="C630" s="54">
        <v>2021</v>
      </c>
      <c r="D630" s="27">
        <v>6510.27</v>
      </c>
      <c r="E630" s="43">
        <v>674</v>
      </c>
      <c r="F630" s="35">
        <v>387.05</v>
      </c>
      <c r="G630" s="41">
        <v>1288</v>
      </c>
      <c r="H630" s="36">
        <v>111.5</v>
      </c>
      <c r="I630" s="39">
        <v>140.18</v>
      </c>
      <c r="J630" s="45">
        <v>155.12</v>
      </c>
      <c r="K630" s="36">
        <v>116.4</v>
      </c>
      <c r="L630" s="36">
        <v>35.64</v>
      </c>
      <c r="M630" s="46">
        <v>124.43</v>
      </c>
      <c r="N630" s="36">
        <v>87.59</v>
      </c>
      <c r="O630" s="47">
        <v>50.57</v>
      </c>
      <c r="P630" s="33">
        <v>699</v>
      </c>
      <c r="Q630" s="47">
        <v>21.77</v>
      </c>
      <c r="R630" s="33">
        <v>90.15</v>
      </c>
      <c r="S630" s="47">
        <v>58.19</v>
      </c>
      <c r="T630" s="33">
        <v>11.67</v>
      </c>
      <c r="U630" s="33">
        <v>89.48</v>
      </c>
      <c r="V630" s="33">
        <v>59.03</v>
      </c>
      <c r="W630" s="33">
        <v>11.46</v>
      </c>
      <c r="X630" s="56">
        <v>24.47</v>
      </c>
      <c r="Y630" s="38">
        <v>24.47</v>
      </c>
      <c r="Z630" s="36">
        <v>9.52</v>
      </c>
      <c r="AA630" s="41">
        <v>44.46</v>
      </c>
      <c r="AB630" s="45">
        <v>93.72</v>
      </c>
      <c r="AC630" s="39">
        <v>747.6</v>
      </c>
      <c r="AD630" s="36">
        <v>186.35</v>
      </c>
      <c r="AE630" s="36">
        <v>15.72</v>
      </c>
      <c r="AF630" s="41">
        <v>34.5</v>
      </c>
      <c r="AG630" s="39">
        <v>172.3</v>
      </c>
      <c r="AI630" s="60" t="s">
        <v>703</v>
      </c>
      <c r="AJ630" s="58">
        <f t="shared" si="27"/>
        <v>353.35999999999996</v>
      </c>
      <c r="AK630" s="57">
        <f t="shared" si="28"/>
        <v>341.74</v>
      </c>
      <c r="AL630" s="47">
        <f t="shared" si="29"/>
        <v>133.58555555555554</v>
      </c>
      <c r="AM630" s="65"/>
      <c r="AN630" s="65"/>
      <c r="AO630" s="65"/>
    </row>
    <row r="631" spans="1:41" x14ac:dyDescent="0.25">
      <c r="A631">
        <v>399</v>
      </c>
      <c r="B631" s="54" t="s">
        <v>704</v>
      </c>
      <c r="C631" s="54">
        <v>2021</v>
      </c>
      <c r="D631" s="27">
        <v>6474.05</v>
      </c>
      <c r="E631" s="43">
        <v>660.4</v>
      </c>
      <c r="F631" s="35">
        <v>379.2</v>
      </c>
      <c r="G631" s="41">
        <v>1262</v>
      </c>
      <c r="H631" s="36">
        <v>109.52</v>
      </c>
      <c r="I631" s="39">
        <v>137.4</v>
      </c>
      <c r="J631" s="45">
        <v>153.28</v>
      </c>
      <c r="K631" s="36">
        <v>114.5</v>
      </c>
      <c r="L631" s="36">
        <v>35.64</v>
      </c>
      <c r="M631" s="46">
        <v>123.36</v>
      </c>
      <c r="N631" s="36">
        <v>87.05</v>
      </c>
      <c r="O631" s="47">
        <v>49.98</v>
      </c>
      <c r="P631" s="33">
        <v>680.5</v>
      </c>
      <c r="Q631" s="47">
        <v>21.77</v>
      </c>
      <c r="R631" s="33">
        <v>88.41</v>
      </c>
      <c r="S631" s="47">
        <v>57.73</v>
      </c>
      <c r="T631" s="33">
        <v>11.55</v>
      </c>
      <c r="U631" s="33">
        <v>88.84</v>
      </c>
      <c r="V631" s="33">
        <v>57.92</v>
      </c>
      <c r="W631" s="33">
        <v>11.32</v>
      </c>
      <c r="X631" s="56">
        <v>24.03</v>
      </c>
      <c r="Y631" s="38">
        <v>24.03</v>
      </c>
      <c r="Z631" s="36">
        <v>9.4600000000000009</v>
      </c>
      <c r="AA631" s="41">
        <v>44.35</v>
      </c>
      <c r="AB631" s="45">
        <v>93.4</v>
      </c>
      <c r="AC631" s="39">
        <v>727.8</v>
      </c>
      <c r="AD631" s="36">
        <v>183.7</v>
      </c>
      <c r="AE631" s="36">
        <v>15.57</v>
      </c>
      <c r="AF631" s="41">
        <v>33.94</v>
      </c>
      <c r="AG631" s="39">
        <v>170.6</v>
      </c>
      <c r="AI631" s="60" t="s">
        <v>704</v>
      </c>
      <c r="AJ631" s="58">
        <f t="shared" si="27"/>
        <v>345.26666666666665</v>
      </c>
      <c r="AK631" s="57">
        <f t="shared" si="28"/>
        <v>335.07249999999999</v>
      </c>
      <c r="AL631" s="47">
        <f t="shared" si="29"/>
        <v>131.54999999999998</v>
      </c>
      <c r="AM631" s="65"/>
      <c r="AN631" s="65"/>
      <c r="AO631" s="65"/>
    </row>
    <row r="632" spans="1:41" x14ac:dyDescent="0.25">
      <c r="A632">
        <v>398</v>
      </c>
      <c r="B632" s="54" t="s">
        <v>705</v>
      </c>
      <c r="C632" s="54">
        <v>2021</v>
      </c>
      <c r="D632" s="27">
        <v>6381.94</v>
      </c>
      <c r="E632" s="43">
        <v>659.2</v>
      </c>
      <c r="F632" s="35">
        <v>379.15</v>
      </c>
      <c r="G632" s="41">
        <v>1257.5</v>
      </c>
      <c r="H632" s="36">
        <v>110.64</v>
      </c>
      <c r="I632" s="39">
        <v>135.16</v>
      </c>
      <c r="J632" s="45">
        <v>151.91999999999999</v>
      </c>
      <c r="K632" s="36">
        <v>115.92</v>
      </c>
      <c r="L632" s="36">
        <v>35.799999999999997</v>
      </c>
      <c r="M632" s="46">
        <v>123.37</v>
      </c>
      <c r="N632" s="36">
        <v>86.56</v>
      </c>
      <c r="O632" s="47">
        <v>50.23</v>
      </c>
      <c r="P632" s="33">
        <v>678</v>
      </c>
      <c r="Q632" s="47">
        <v>21.64</v>
      </c>
      <c r="R632" s="33">
        <v>87.87</v>
      </c>
      <c r="S632" s="47">
        <v>58.97</v>
      </c>
      <c r="T632" s="33">
        <v>11.62</v>
      </c>
      <c r="U632" s="33">
        <v>88.32</v>
      </c>
      <c r="V632" s="33">
        <v>57.22</v>
      </c>
      <c r="W632" s="33">
        <v>11.18</v>
      </c>
      <c r="X632" s="56">
        <v>24.14</v>
      </c>
      <c r="Y632" s="38">
        <v>24.14</v>
      </c>
      <c r="Z632" s="36">
        <v>9.49</v>
      </c>
      <c r="AA632" s="41">
        <v>43.25</v>
      </c>
      <c r="AB632" s="45">
        <v>92.38</v>
      </c>
      <c r="AC632" s="39">
        <v>726.9</v>
      </c>
      <c r="AD632" s="36">
        <v>182.95</v>
      </c>
      <c r="AE632" s="36">
        <v>15.68</v>
      </c>
      <c r="AF632" s="41">
        <v>33.81</v>
      </c>
      <c r="AG632" s="39">
        <v>167.1</v>
      </c>
      <c r="AI632" s="60" t="s">
        <v>705</v>
      </c>
      <c r="AJ632" s="58">
        <f t="shared" si="27"/>
        <v>343.05333333333328</v>
      </c>
      <c r="AK632" s="57">
        <f t="shared" si="28"/>
        <v>333.64</v>
      </c>
      <c r="AL632" s="47">
        <f t="shared" si="29"/>
        <v>131.31666666666666</v>
      </c>
      <c r="AM632" s="65"/>
      <c r="AN632" s="65"/>
      <c r="AO632" s="65"/>
    </row>
    <row r="633" spans="1:41" x14ac:dyDescent="0.25">
      <c r="A633">
        <v>397</v>
      </c>
      <c r="B633" s="54" t="s">
        <v>706</v>
      </c>
      <c r="C633" s="54">
        <v>2021</v>
      </c>
      <c r="D633" s="27">
        <v>6304.85</v>
      </c>
      <c r="E633" s="43">
        <v>645.1</v>
      </c>
      <c r="F633" s="35">
        <v>376.7</v>
      </c>
      <c r="G633" s="41">
        <v>1240</v>
      </c>
      <c r="H633" s="36">
        <v>106</v>
      </c>
      <c r="I633" s="39">
        <v>133.34</v>
      </c>
      <c r="J633" s="45">
        <v>149.63999999999999</v>
      </c>
      <c r="K633" s="36">
        <v>110.88</v>
      </c>
      <c r="L633" s="36">
        <v>34.869999999999997</v>
      </c>
      <c r="M633" s="46">
        <v>122.1</v>
      </c>
      <c r="N633" s="36">
        <v>86.62</v>
      </c>
      <c r="O633" s="47">
        <v>48.7</v>
      </c>
      <c r="P633" s="33">
        <v>661.5</v>
      </c>
      <c r="Q633" s="47">
        <v>21.21</v>
      </c>
      <c r="R633" s="33">
        <v>86.06</v>
      </c>
      <c r="S633" s="47">
        <v>58.51</v>
      </c>
      <c r="T633" s="33">
        <v>11.26</v>
      </c>
      <c r="U633" s="33">
        <v>85.8</v>
      </c>
      <c r="V633" s="33">
        <v>56.11</v>
      </c>
      <c r="W633" s="33">
        <v>11.09</v>
      </c>
      <c r="X633" s="56">
        <v>23.37</v>
      </c>
      <c r="Y633" s="38">
        <v>23.37</v>
      </c>
      <c r="Z633" s="36">
        <v>9.3699999999999992</v>
      </c>
      <c r="AA633" s="41">
        <v>43.18</v>
      </c>
      <c r="AB633" s="45">
        <v>91.24</v>
      </c>
      <c r="AC633" s="39">
        <v>719.2</v>
      </c>
      <c r="AD633" s="36">
        <v>181.15</v>
      </c>
      <c r="AE633" s="36">
        <v>15.18</v>
      </c>
      <c r="AF633" s="41">
        <v>33.33</v>
      </c>
      <c r="AG633" s="39">
        <v>166.75</v>
      </c>
      <c r="AI633" s="60" t="s">
        <v>706</v>
      </c>
      <c r="AJ633" s="58">
        <f t="shared" si="27"/>
        <v>339.76333333333338</v>
      </c>
      <c r="AK633" s="57">
        <f t="shared" si="28"/>
        <v>329.1275</v>
      </c>
      <c r="AL633" s="47">
        <f t="shared" si="29"/>
        <v>128.87444444444444</v>
      </c>
      <c r="AM633" s="65"/>
      <c r="AN633" s="65"/>
      <c r="AO633" s="65"/>
    </row>
    <row r="634" spans="1:41" x14ac:dyDescent="0.25">
      <c r="A634">
        <v>396</v>
      </c>
      <c r="B634" s="54" t="s">
        <v>707</v>
      </c>
      <c r="C634" s="54">
        <v>2021</v>
      </c>
      <c r="D634" s="27">
        <v>6253.25</v>
      </c>
      <c r="E634" s="43">
        <v>639.9</v>
      </c>
      <c r="F634" s="35">
        <v>373.15</v>
      </c>
      <c r="G634" s="41">
        <v>1232</v>
      </c>
      <c r="H634" s="36">
        <v>103.58</v>
      </c>
      <c r="I634" s="39">
        <v>131.66</v>
      </c>
      <c r="J634" s="45">
        <v>148.58000000000001</v>
      </c>
      <c r="K634" s="36">
        <v>107.84</v>
      </c>
      <c r="L634" s="36">
        <v>34.89</v>
      </c>
      <c r="M634" s="46">
        <v>121.37</v>
      </c>
      <c r="N634" s="36">
        <v>86.3</v>
      </c>
      <c r="O634" s="47">
        <v>47.79</v>
      </c>
      <c r="P634" s="33">
        <v>654.5</v>
      </c>
      <c r="Q634" s="47">
        <v>21</v>
      </c>
      <c r="R634" s="33">
        <v>85.68</v>
      </c>
      <c r="S634" s="47">
        <v>58.46</v>
      </c>
      <c r="T634" s="33">
        <v>11.1</v>
      </c>
      <c r="U634" s="33">
        <v>84.6</v>
      </c>
      <c r="V634" s="33">
        <v>55.44</v>
      </c>
      <c r="W634" s="33">
        <v>11.23</v>
      </c>
      <c r="X634" s="56">
        <v>23.04</v>
      </c>
      <c r="Y634" s="38">
        <v>23.04</v>
      </c>
      <c r="Z634" s="36">
        <v>9.36</v>
      </c>
      <c r="AA634" s="41">
        <v>43.64</v>
      </c>
      <c r="AB634" s="45">
        <v>90</v>
      </c>
      <c r="AC634" s="39">
        <v>711.8</v>
      </c>
      <c r="AD634" s="36">
        <v>180.25</v>
      </c>
      <c r="AE634" s="36">
        <v>15.12</v>
      </c>
      <c r="AF634" s="41">
        <v>33.15</v>
      </c>
      <c r="AG634" s="39">
        <v>164.6</v>
      </c>
      <c r="AI634" s="60" t="s">
        <v>707</v>
      </c>
      <c r="AJ634" s="58">
        <f t="shared" si="27"/>
        <v>336.02</v>
      </c>
      <c r="AK634" s="57">
        <f t="shared" si="28"/>
        <v>327.19750000000005</v>
      </c>
      <c r="AL634" s="47">
        <f t="shared" si="29"/>
        <v>127.79333333333332</v>
      </c>
      <c r="AM634" s="65"/>
      <c r="AN634" s="65"/>
      <c r="AO634" s="65"/>
    </row>
    <row r="635" spans="1:41" x14ac:dyDescent="0.25">
      <c r="A635">
        <v>395</v>
      </c>
      <c r="B635" s="54" t="s">
        <v>708</v>
      </c>
      <c r="C635" s="54">
        <v>2021</v>
      </c>
      <c r="D635" s="27">
        <v>6418.25</v>
      </c>
      <c r="E635" s="43">
        <v>654.29999999999995</v>
      </c>
      <c r="F635" s="35">
        <v>374.6</v>
      </c>
      <c r="G635" s="41">
        <v>1250</v>
      </c>
      <c r="H635" s="36">
        <v>110.64</v>
      </c>
      <c r="I635" s="39">
        <v>134.19999999999999</v>
      </c>
      <c r="J635" s="45">
        <v>152.24</v>
      </c>
      <c r="K635" s="36">
        <v>113.54</v>
      </c>
      <c r="L635" s="36">
        <v>36.28</v>
      </c>
      <c r="M635" s="46">
        <v>123.11</v>
      </c>
      <c r="N635" s="36">
        <v>87.39</v>
      </c>
      <c r="O635" s="47">
        <v>49.88</v>
      </c>
      <c r="P635" s="33">
        <v>666.5</v>
      </c>
      <c r="Q635" s="47">
        <v>21.62</v>
      </c>
      <c r="R635" s="33">
        <v>89.19</v>
      </c>
      <c r="S635" s="47">
        <v>59.17</v>
      </c>
      <c r="T635" s="33">
        <v>11.45</v>
      </c>
      <c r="U635" s="33">
        <v>87.58</v>
      </c>
      <c r="V635" s="33">
        <v>57.42</v>
      </c>
      <c r="W635" s="33">
        <v>11.62</v>
      </c>
      <c r="X635" s="56">
        <v>24.15</v>
      </c>
      <c r="Y635" s="38">
        <v>24.15</v>
      </c>
      <c r="Z635" s="36">
        <v>9.59</v>
      </c>
      <c r="AA635" s="41">
        <v>43.6</v>
      </c>
      <c r="AB635" s="45">
        <v>91.78</v>
      </c>
      <c r="AC635" s="39">
        <v>731.8</v>
      </c>
      <c r="AD635" s="36">
        <v>184.2</v>
      </c>
      <c r="AE635" s="36">
        <v>15.7</v>
      </c>
      <c r="AF635" s="41">
        <v>33.659999999999997</v>
      </c>
      <c r="AG635" s="39">
        <v>166.85</v>
      </c>
      <c r="AI635" s="60" t="s">
        <v>708</v>
      </c>
      <c r="AJ635" s="58">
        <f t="shared" si="27"/>
        <v>344.2833333333333</v>
      </c>
      <c r="AK635" s="57">
        <f t="shared" si="28"/>
        <v>331.815</v>
      </c>
      <c r="AL635" s="47">
        <f t="shared" si="29"/>
        <v>130.69444444444446</v>
      </c>
      <c r="AM635" s="65"/>
      <c r="AN635" s="65"/>
      <c r="AO635" s="65"/>
    </row>
    <row r="636" spans="1:41" x14ac:dyDescent="0.25">
      <c r="A636">
        <v>394</v>
      </c>
      <c r="B636" s="54" t="s">
        <v>709</v>
      </c>
      <c r="C636" s="54">
        <v>2021</v>
      </c>
      <c r="D636" s="27">
        <v>6471.07</v>
      </c>
      <c r="E636" s="43">
        <v>663.2</v>
      </c>
      <c r="F636" s="35">
        <v>373.6</v>
      </c>
      <c r="G636" s="41">
        <v>1269</v>
      </c>
      <c r="H636" s="36">
        <v>110.4</v>
      </c>
      <c r="I636" s="39">
        <v>136.04</v>
      </c>
      <c r="J636" s="45">
        <v>154.04</v>
      </c>
      <c r="K636" s="36">
        <v>112.96</v>
      </c>
      <c r="L636" s="36">
        <v>36.65</v>
      </c>
      <c r="M636" s="46">
        <v>123.69</v>
      </c>
      <c r="N636" s="36">
        <v>86.68</v>
      </c>
      <c r="O636" s="47">
        <v>50.72</v>
      </c>
      <c r="P636" s="33">
        <v>677</v>
      </c>
      <c r="Q636" s="47">
        <v>21.77</v>
      </c>
      <c r="R636" s="33">
        <v>88.58</v>
      </c>
      <c r="S636" s="47">
        <v>58.84</v>
      </c>
      <c r="T636" s="33">
        <v>11.56</v>
      </c>
      <c r="U636" s="33">
        <v>87.32</v>
      </c>
      <c r="V636" s="33">
        <v>58.32</v>
      </c>
      <c r="W636" s="33">
        <v>11.46</v>
      </c>
      <c r="X636" s="56">
        <v>24.76</v>
      </c>
      <c r="Y636" s="38">
        <v>24.76</v>
      </c>
      <c r="Z636" s="36">
        <v>9.5299999999999994</v>
      </c>
      <c r="AA636" s="41">
        <v>43.45</v>
      </c>
      <c r="AB636" s="45">
        <v>92.26</v>
      </c>
      <c r="AC636" s="39">
        <v>739.8</v>
      </c>
      <c r="AD636" s="36">
        <v>183.15</v>
      </c>
      <c r="AE636" s="36">
        <v>16.010000000000002</v>
      </c>
      <c r="AF636" s="41">
        <v>33.979999999999997</v>
      </c>
      <c r="AG636" s="39">
        <v>166.7</v>
      </c>
      <c r="AI636" s="60" t="s">
        <v>709</v>
      </c>
      <c r="AJ636" s="58">
        <f t="shared" si="27"/>
        <v>347.51333333333332</v>
      </c>
      <c r="AK636" s="57">
        <f t="shared" si="28"/>
        <v>336.60750000000002</v>
      </c>
      <c r="AL636" s="47">
        <f t="shared" si="29"/>
        <v>132.14222222222224</v>
      </c>
      <c r="AM636" s="65"/>
      <c r="AN636" s="65"/>
      <c r="AO636" s="65"/>
    </row>
    <row r="637" spans="1:41" x14ac:dyDescent="0.25">
      <c r="A637">
        <v>393</v>
      </c>
      <c r="B637" s="54" t="s">
        <v>710</v>
      </c>
      <c r="C637" s="54">
        <v>2021</v>
      </c>
      <c r="D637" s="27">
        <v>6530.91</v>
      </c>
      <c r="E637" s="43">
        <v>671.6</v>
      </c>
      <c r="F637" s="35">
        <v>376.5</v>
      </c>
      <c r="G637" s="41">
        <v>1269.5</v>
      </c>
      <c r="H637" s="36">
        <v>110.98</v>
      </c>
      <c r="I637" s="39">
        <v>136.78</v>
      </c>
      <c r="J637" s="45">
        <v>157.47999999999999</v>
      </c>
      <c r="K637" s="36">
        <v>115.26</v>
      </c>
      <c r="L637" s="36">
        <v>37.1</v>
      </c>
      <c r="M637" s="46">
        <v>123.98</v>
      </c>
      <c r="N637" s="36">
        <v>88.19</v>
      </c>
      <c r="O637" s="47">
        <v>51.14</v>
      </c>
      <c r="P637" s="33">
        <v>686</v>
      </c>
      <c r="Q637" s="47">
        <v>21.82</v>
      </c>
      <c r="R637" s="33">
        <v>90.03</v>
      </c>
      <c r="S637" s="47">
        <v>59.67</v>
      </c>
      <c r="T637" s="33">
        <v>11.65</v>
      </c>
      <c r="U637" s="33">
        <v>88.2</v>
      </c>
      <c r="V637" s="33">
        <v>58.27</v>
      </c>
      <c r="W637" s="33">
        <v>11.61</v>
      </c>
      <c r="X637" s="56">
        <v>24.67</v>
      </c>
      <c r="Y637" s="38">
        <v>24.67</v>
      </c>
      <c r="Z637" s="36">
        <v>9.59</v>
      </c>
      <c r="AA637" s="41">
        <v>43.79</v>
      </c>
      <c r="AB637" s="45">
        <v>92.52</v>
      </c>
      <c r="AC637" s="39">
        <v>750.6</v>
      </c>
      <c r="AD637" s="36">
        <v>183.75</v>
      </c>
      <c r="AE637" s="36">
        <v>16.25</v>
      </c>
      <c r="AF637" s="41">
        <v>34.14</v>
      </c>
      <c r="AG637" s="39">
        <v>168.3</v>
      </c>
      <c r="AI637" s="60" t="s">
        <v>710</v>
      </c>
      <c r="AJ637" s="58">
        <f t="shared" si="27"/>
        <v>351.89333333333337</v>
      </c>
      <c r="AK637" s="57">
        <f t="shared" si="28"/>
        <v>336.85750000000002</v>
      </c>
      <c r="AL637" s="47">
        <f t="shared" si="29"/>
        <v>133.65333333333334</v>
      </c>
      <c r="AM637" s="65"/>
      <c r="AN637" s="65"/>
      <c r="AO637" s="65"/>
    </row>
    <row r="638" spans="1:41" x14ac:dyDescent="0.25">
      <c r="A638">
        <v>392</v>
      </c>
      <c r="B638" s="54" t="s">
        <v>711</v>
      </c>
      <c r="C638" s="54">
        <v>2021</v>
      </c>
      <c r="D638" s="27">
        <v>6536.45</v>
      </c>
      <c r="E638" s="43">
        <v>670.7</v>
      </c>
      <c r="F638" s="35">
        <v>375.5</v>
      </c>
      <c r="G638" s="41">
        <v>1266.5</v>
      </c>
      <c r="H638" s="36">
        <v>111.24</v>
      </c>
      <c r="I638" s="39">
        <v>138.41999999999999</v>
      </c>
      <c r="J638" s="45">
        <v>157.38</v>
      </c>
      <c r="K638" s="36">
        <v>114.74</v>
      </c>
      <c r="L638" s="36">
        <v>37.19</v>
      </c>
      <c r="M638" s="46">
        <v>124.05</v>
      </c>
      <c r="N638" s="36">
        <v>88.25</v>
      </c>
      <c r="O638" s="47">
        <v>50.83</v>
      </c>
      <c r="P638" s="33">
        <v>683.5</v>
      </c>
      <c r="Q638" s="47">
        <v>21.77</v>
      </c>
      <c r="R638" s="33">
        <v>91.41</v>
      </c>
      <c r="S638" s="47">
        <v>59.72</v>
      </c>
      <c r="T638" s="33">
        <v>11.58</v>
      </c>
      <c r="U638" s="33">
        <v>88.68</v>
      </c>
      <c r="V638" s="33">
        <v>58.69</v>
      </c>
      <c r="W638" s="33">
        <v>11.62</v>
      </c>
      <c r="X638" s="56">
        <v>24.56</v>
      </c>
      <c r="Y638" s="38">
        <v>24.56</v>
      </c>
      <c r="Z638" s="36">
        <v>9.6199999999999992</v>
      </c>
      <c r="AA638" s="41">
        <v>43.58</v>
      </c>
      <c r="AB638" s="45">
        <v>93.2</v>
      </c>
      <c r="AC638" s="39">
        <v>743.6</v>
      </c>
      <c r="AD638" s="36">
        <v>183.6</v>
      </c>
      <c r="AE638" s="36">
        <v>16.239999999999998</v>
      </c>
      <c r="AF638" s="41">
        <v>34.31</v>
      </c>
      <c r="AG638" s="39">
        <v>168.75</v>
      </c>
      <c r="AI638" s="60" t="s">
        <v>711</v>
      </c>
      <c r="AJ638" s="58">
        <f t="shared" si="27"/>
        <v>350.25666666666666</v>
      </c>
      <c r="AK638" s="57">
        <f t="shared" si="28"/>
        <v>336.09749999999997</v>
      </c>
      <c r="AL638" s="47">
        <f t="shared" si="29"/>
        <v>133.57888888888888</v>
      </c>
      <c r="AM638" s="65"/>
      <c r="AN638" s="65"/>
      <c r="AO638" s="65"/>
    </row>
    <row r="639" spans="1:41" x14ac:dyDescent="0.25">
      <c r="A639">
        <v>391</v>
      </c>
      <c r="B639" s="55">
        <v>44537</v>
      </c>
      <c r="C639" s="54">
        <v>2021</v>
      </c>
      <c r="D639" s="27">
        <v>6479.54</v>
      </c>
      <c r="E639" s="43">
        <v>666</v>
      </c>
      <c r="F639" s="35">
        <v>375.35</v>
      </c>
      <c r="G639" s="41">
        <v>1252</v>
      </c>
      <c r="H639" s="36">
        <v>112.2</v>
      </c>
      <c r="I639" s="39">
        <v>138.24</v>
      </c>
      <c r="J639" s="45">
        <v>156.32</v>
      </c>
      <c r="K639" s="36">
        <v>116.68</v>
      </c>
      <c r="L639" s="36">
        <v>37.47</v>
      </c>
      <c r="M639" s="46">
        <v>123.67</v>
      </c>
      <c r="N639" s="36">
        <v>88.32</v>
      </c>
      <c r="O639" s="47">
        <v>51.04</v>
      </c>
      <c r="P639" s="33">
        <v>681</v>
      </c>
      <c r="Q639" s="47">
        <v>21.83</v>
      </c>
      <c r="R639" s="33">
        <v>92.31</v>
      </c>
      <c r="S639" s="47">
        <v>59.68</v>
      </c>
      <c r="T639" s="33">
        <v>11.77</v>
      </c>
      <c r="U639" s="33">
        <v>89</v>
      </c>
      <c r="V639" s="33">
        <v>58.2</v>
      </c>
      <c r="W639" s="33">
        <v>11.64</v>
      </c>
      <c r="X639" s="56">
        <v>24.8</v>
      </c>
      <c r="Y639" s="38">
        <v>24.8</v>
      </c>
      <c r="Z639" s="36">
        <v>9.59</v>
      </c>
      <c r="AA639" s="41">
        <v>43.16</v>
      </c>
      <c r="AB639" s="45">
        <v>92.22</v>
      </c>
      <c r="AC639" s="39">
        <v>735.2</v>
      </c>
      <c r="AD639" s="36">
        <v>182.4</v>
      </c>
      <c r="AE639" s="36">
        <v>16.47</v>
      </c>
      <c r="AF639" s="41">
        <v>34.33</v>
      </c>
      <c r="AG639" s="39">
        <v>168.55</v>
      </c>
      <c r="AI639" s="61">
        <v>44537</v>
      </c>
      <c r="AJ639" s="58">
        <f t="shared" si="27"/>
        <v>347.33</v>
      </c>
      <c r="AK639" s="57">
        <f t="shared" si="28"/>
        <v>332.3725</v>
      </c>
      <c r="AL639" s="47">
        <f t="shared" si="29"/>
        <v>132.84</v>
      </c>
      <c r="AM639" s="65"/>
      <c r="AN639" s="65"/>
      <c r="AO639" s="65"/>
    </row>
    <row r="640" spans="1:41" x14ac:dyDescent="0.25">
      <c r="A640">
        <v>390</v>
      </c>
      <c r="B640" s="55">
        <v>44446</v>
      </c>
      <c r="C640" s="54">
        <v>2021</v>
      </c>
      <c r="D640" s="27">
        <v>6429.67</v>
      </c>
      <c r="E640" s="43">
        <v>662.4</v>
      </c>
      <c r="F640" s="35">
        <v>371.8</v>
      </c>
      <c r="G640" s="41">
        <v>1235.5</v>
      </c>
      <c r="H640" s="36">
        <v>112.76</v>
      </c>
      <c r="I640" s="39">
        <v>137.02000000000001</v>
      </c>
      <c r="J640" s="45">
        <v>154.34</v>
      </c>
      <c r="K640" s="36">
        <v>119.92</v>
      </c>
      <c r="L640" s="36">
        <v>37.450000000000003</v>
      </c>
      <c r="M640" s="46">
        <v>122.25</v>
      </c>
      <c r="N640" s="36">
        <v>86.75</v>
      </c>
      <c r="O640" s="47">
        <v>50.93</v>
      </c>
      <c r="P640" s="33">
        <v>671.5</v>
      </c>
      <c r="Q640" s="47">
        <v>21.82</v>
      </c>
      <c r="R640" s="33">
        <v>91.74</v>
      </c>
      <c r="S640" s="47">
        <v>59.46</v>
      </c>
      <c r="T640" s="33">
        <v>11.79</v>
      </c>
      <c r="U640" s="33">
        <v>89.82</v>
      </c>
      <c r="V640" s="33">
        <v>57.75</v>
      </c>
      <c r="W640" s="33">
        <v>11.61</v>
      </c>
      <c r="X640" s="56">
        <v>24.78</v>
      </c>
      <c r="Y640" s="38">
        <v>24.78</v>
      </c>
      <c r="Z640" s="36">
        <v>9.49</v>
      </c>
      <c r="AA640" s="41">
        <v>42.63</v>
      </c>
      <c r="AB640" s="45">
        <v>91.7</v>
      </c>
      <c r="AC640" s="39">
        <v>731.2</v>
      </c>
      <c r="AD640" s="36">
        <v>180.85</v>
      </c>
      <c r="AE640" s="36">
        <v>16.48</v>
      </c>
      <c r="AF640" s="41">
        <v>34.28</v>
      </c>
      <c r="AG640" s="39">
        <v>167.05</v>
      </c>
      <c r="AI640" s="61">
        <v>44446</v>
      </c>
      <c r="AJ640" s="58">
        <f t="shared" si="27"/>
        <v>345.09</v>
      </c>
      <c r="AK640" s="57">
        <f t="shared" si="28"/>
        <v>328.10250000000002</v>
      </c>
      <c r="AL640" s="47">
        <f t="shared" si="29"/>
        <v>131.96444444444444</v>
      </c>
      <c r="AM640" s="65"/>
      <c r="AN640" s="65"/>
      <c r="AO640" s="65"/>
    </row>
    <row r="641" spans="1:41" x14ac:dyDescent="0.25">
      <c r="A641">
        <v>389</v>
      </c>
      <c r="B641" s="55">
        <v>44415</v>
      </c>
      <c r="C641" s="54">
        <v>2021</v>
      </c>
      <c r="D641" s="27">
        <v>6348.64</v>
      </c>
      <c r="E641" s="43">
        <v>639.20000000000005</v>
      </c>
      <c r="F641" s="35">
        <v>365</v>
      </c>
      <c r="G641" s="41">
        <v>1204.5</v>
      </c>
      <c r="H641" s="36">
        <v>109.02</v>
      </c>
      <c r="I641" s="39">
        <v>133.16</v>
      </c>
      <c r="J641" s="45">
        <v>152.80000000000001</v>
      </c>
      <c r="K641" s="36">
        <v>117.2</v>
      </c>
      <c r="L641" s="36">
        <v>37.1</v>
      </c>
      <c r="M641" s="46">
        <v>120.55</v>
      </c>
      <c r="N641" s="36">
        <v>85.31</v>
      </c>
      <c r="O641" s="47">
        <v>49.72</v>
      </c>
      <c r="P641" s="33">
        <v>652</v>
      </c>
      <c r="Q641" s="47">
        <v>21.29</v>
      </c>
      <c r="R641" s="33">
        <v>90.5</v>
      </c>
      <c r="S641" s="47">
        <v>59.28</v>
      </c>
      <c r="T641" s="33">
        <v>11.51</v>
      </c>
      <c r="U641" s="33">
        <v>88</v>
      </c>
      <c r="V641" s="33">
        <v>56.5</v>
      </c>
      <c r="W641" s="33">
        <v>11.53</v>
      </c>
      <c r="X641" s="56">
        <v>23.92</v>
      </c>
      <c r="Y641" s="38">
        <v>23.92</v>
      </c>
      <c r="Z641" s="36">
        <v>9.3699999999999992</v>
      </c>
      <c r="AA641" s="41">
        <v>42.58</v>
      </c>
      <c r="AB641" s="45">
        <v>90.54</v>
      </c>
      <c r="AC641" s="39">
        <v>712.9</v>
      </c>
      <c r="AD641" s="36">
        <v>180.2</v>
      </c>
      <c r="AE641" s="36">
        <v>16.05</v>
      </c>
      <c r="AF641" s="41">
        <v>33.28</v>
      </c>
      <c r="AG641" s="39">
        <v>164.9</v>
      </c>
      <c r="AI641" s="61">
        <v>44415</v>
      </c>
      <c r="AJ641" s="58">
        <f t="shared" si="27"/>
        <v>336.98666666666662</v>
      </c>
      <c r="AK641" s="57">
        <f t="shared" si="28"/>
        <v>320.08999999999997</v>
      </c>
      <c r="AL641" s="47">
        <f t="shared" si="29"/>
        <v>128.5888888888889</v>
      </c>
      <c r="AM641" s="65"/>
      <c r="AN641" s="65"/>
      <c r="AO641" s="65"/>
    </row>
    <row r="642" spans="1:41" x14ac:dyDescent="0.25">
      <c r="A642">
        <v>388</v>
      </c>
      <c r="B642" s="55">
        <v>44384</v>
      </c>
      <c r="C642" s="54">
        <v>2021</v>
      </c>
      <c r="D642" s="27">
        <v>6497.75</v>
      </c>
      <c r="E642" s="43">
        <v>660.4</v>
      </c>
      <c r="F642" s="35">
        <v>376.5</v>
      </c>
      <c r="G642" s="41">
        <v>1237.5</v>
      </c>
      <c r="H642" s="36">
        <v>109.82</v>
      </c>
      <c r="I642" s="39">
        <v>136.62</v>
      </c>
      <c r="J642" s="45">
        <v>155.18</v>
      </c>
      <c r="K642" s="36">
        <v>115.96</v>
      </c>
      <c r="L642" s="36">
        <v>37.47</v>
      </c>
      <c r="M642" s="46">
        <v>122.73</v>
      </c>
      <c r="N642" s="36">
        <v>86.33</v>
      </c>
      <c r="O642" s="47">
        <v>51.18</v>
      </c>
      <c r="P642" s="33">
        <v>675.5</v>
      </c>
      <c r="Q642" s="47">
        <v>21.62</v>
      </c>
      <c r="R642" s="33">
        <v>91.8</v>
      </c>
      <c r="S642" s="47">
        <v>60.5</v>
      </c>
      <c r="T642" s="33">
        <v>11.7</v>
      </c>
      <c r="U642" s="33">
        <v>88.26</v>
      </c>
      <c r="V642" s="33">
        <v>57.41</v>
      </c>
      <c r="W642" s="33">
        <v>11.68</v>
      </c>
      <c r="X642" s="56">
        <v>24.69</v>
      </c>
      <c r="Y642" s="38">
        <v>24.69</v>
      </c>
      <c r="Z642" s="36">
        <v>9.43</v>
      </c>
      <c r="AA642" s="41">
        <v>42.54</v>
      </c>
      <c r="AB642" s="45">
        <v>92.06</v>
      </c>
      <c r="AC642" s="39">
        <v>737.8</v>
      </c>
      <c r="AD642" s="36">
        <v>184.8</v>
      </c>
      <c r="AE642" s="36">
        <v>16.579999999999998</v>
      </c>
      <c r="AF642" s="41">
        <v>33.74</v>
      </c>
      <c r="AG642" s="39">
        <v>166.4</v>
      </c>
      <c r="AI642" s="61">
        <v>44384</v>
      </c>
      <c r="AJ642" s="58">
        <f t="shared" si="27"/>
        <v>346.94</v>
      </c>
      <c r="AK642" s="57">
        <f t="shared" si="28"/>
        <v>328.44499999999999</v>
      </c>
      <c r="AL642" s="47">
        <f t="shared" si="29"/>
        <v>132.04000000000002</v>
      </c>
      <c r="AM642" s="65"/>
      <c r="AN642" s="65"/>
      <c r="AO642" s="65"/>
    </row>
    <row r="643" spans="1:41" x14ac:dyDescent="0.25">
      <c r="A643">
        <v>387</v>
      </c>
      <c r="B643" s="55">
        <v>44354</v>
      </c>
      <c r="C643" s="54">
        <v>2021</v>
      </c>
      <c r="D643" s="27">
        <v>6483.2</v>
      </c>
      <c r="E643" s="43">
        <v>655.8</v>
      </c>
      <c r="F643" s="35">
        <v>370.5</v>
      </c>
      <c r="G643" s="41">
        <v>1224</v>
      </c>
      <c r="H643" s="36">
        <v>110.88</v>
      </c>
      <c r="I643" s="39">
        <v>135.66</v>
      </c>
      <c r="J643" s="45">
        <v>151.6</v>
      </c>
      <c r="K643" s="36">
        <v>117.86</v>
      </c>
      <c r="L643" s="36">
        <v>37.909999999999997</v>
      </c>
      <c r="M643" s="46">
        <v>121.54</v>
      </c>
      <c r="N643" s="36">
        <v>86.3</v>
      </c>
      <c r="O643" s="47">
        <v>51.92</v>
      </c>
      <c r="P643" s="33">
        <v>670</v>
      </c>
      <c r="Q643" s="47">
        <v>21.56</v>
      </c>
      <c r="R643" s="33">
        <v>91.57</v>
      </c>
      <c r="S643" s="47">
        <v>60.41</v>
      </c>
      <c r="T643" s="33">
        <v>11.71</v>
      </c>
      <c r="U643" s="33">
        <v>88.28</v>
      </c>
      <c r="V643" s="33">
        <v>56.24</v>
      </c>
      <c r="W643" s="33">
        <v>11.59</v>
      </c>
      <c r="X643" s="56">
        <v>24.9</v>
      </c>
      <c r="Y643" s="38">
        <v>24.9</v>
      </c>
      <c r="Z643" s="36">
        <v>9.5299999999999994</v>
      </c>
      <c r="AA643" s="41">
        <v>42.04</v>
      </c>
      <c r="AB643" s="45">
        <v>91.2</v>
      </c>
      <c r="AC643" s="39">
        <v>727.9</v>
      </c>
      <c r="AD643" s="36">
        <v>184.1</v>
      </c>
      <c r="AE643" s="36">
        <v>16.71</v>
      </c>
      <c r="AF643" s="41">
        <v>33.549999999999997</v>
      </c>
      <c r="AG643" s="39">
        <v>164</v>
      </c>
      <c r="AI643" s="61">
        <v>44354</v>
      </c>
      <c r="AJ643" s="58">
        <f t="shared" si="27"/>
        <v>342.52</v>
      </c>
      <c r="AK643" s="57">
        <f t="shared" si="28"/>
        <v>324.89749999999998</v>
      </c>
      <c r="AL643" s="47">
        <f t="shared" si="29"/>
        <v>130.99222222222221</v>
      </c>
      <c r="AM643" s="65"/>
      <c r="AN643" s="65"/>
      <c r="AO643" s="65"/>
    </row>
    <row r="644" spans="1:41" x14ac:dyDescent="0.25">
      <c r="A644">
        <v>386</v>
      </c>
      <c r="B644" s="55">
        <v>44323</v>
      </c>
      <c r="C644" s="54">
        <v>2021</v>
      </c>
      <c r="D644" s="27">
        <v>6520.38</v>
      </c>
      <c r="E644" s="43">
        <v>660.7</v>
      </c>
      <c r="F644" s="35">
        <v>372.7</v>
      </c>
      <c r="G644" s="41">
        <v>1220</v>
      </c>
      <c r="H644" s="36">
        <v>113.08</v>
      </c>
      <c r="I644" s="39">
        <v>135.06</v>
      </c>
      <c r="J644" s="45">
        <v>152.38</v>
      </c>
      <c r="K644" s="36">
        <v>120.18</v>
      </c>
      <c r="L644" s="36">
        <v>38.71</v>
      </c>
      <c r="M644" s="46">
        <v>121.83</v>
      </c>
      <c r="N644" s="36">
        <v>86.43</v>
      </c>
      <c r="O644" s="47">
        <v>53.63</v>
      </c>
      <c r="P644" s="33">
        <v>681</v>
      </c>
      <c r="Q644" s="47">
        <v>21.91</v>
      </c>
      <c r="R644" s="33">
        <v>91.86</v>
      </c>
      <c r="S644" s="47">
        <v>60</v>
      </c>
      <c r="T644" s="33">
        <v>12.05</v>
      </c>
      <c r="U644" s="33">
        <v>87.48</v>
      </c>
      <c r="V644" s="33">
        <v>56.65</v>
      </c>
      <c r="W644" s="33">
        <v>11.7</v>
      </c>
      <c r="X644" s="56">
        <v>25.69</v>
      </c>
      <c r="Y644" s="38">
        <v>25.69</v>
      </c>
      <c r="Z644" s="36">
        <v>9.6</v>
      </c>
      <c r="AA644" s="41">
        <v>41.24</v>
      </c>
      <c r="AB644" s="45">
        <v>91.5</v>
      </c>
      <c r="AC644" s="39">
        <v>737.8</v>
      </c>
      <c r="AD644" s="36">
        <v>184.35</v>
      </c>
      <c r="AE644" s="36">
        <v>16.940000000000001</v>
      </c>
      <c r="AF644" s="41">
        <v>34.130000000000003</v>
      </c>
      <c r="AG644" s="39">
        <v>164.85</v>
      </c>
      <c r="AI644" s="61">
        <v>44323</v>
      </c>
      <c r="AJ644" s="58">
        <f t="shared" ref="AJ644:AJ707" si="30">AVERAGE(I644,AC644,AG644)</f>
        <v>345.90333333333325</v>
      </c>
      <c r="AK644" s="57">
        <f t="shared" ref="AK644:AK707" si="31">AVERAGE(G644,AA644,AF644,)</f>
        <v>323.84250000000003</v>
      </c>
      <c r="AL644" s="47">
        <f t="shared" ref="AL644:AL707" si="32">AVERAGE(AB644,X644,S644,Q644,O644,M644,J644,E644,)</f>
        <v>131.96</v>
      </c>
      <c r="AM644" s="65"/>
      <c r="AN644" s="65"/>
      <c r="AO644" s="65"/>
    </row>
    <row r="645" spans="1:41" x14ac:dyDescent="0.25">
      <c r="A645">
        <v>385</v>
      </c>
      <c r="B645" s="55">
        <v>44234</v>
      </c>
      <c r="C645" s="54">
        <v>2021</v>
      </c>
      <c r="D645" s="27">
        <v>6540.12</v>
      </c>
      <c r="E645" s="43">
        <v>663.4</v>
      </c>
      <c r="F645" s="35">
        <v>372.65</v>
      </c>
      <c r="G645" s="41">
        <v>1218</v>
      </c>
      <c r="H645" s="36">
        <v>112.22</v>
      </c>
      <c r="I645" s="39">
        <v>133.88</v>
      </c>
      <c r="J645" s="45">
        <v>152.44</v>
      </c>
      <c r="K645" s="36">
        <v>119.42</v>
      </c>
      <c r="L645" s="36">
        <v>38.619999999999997</v>
      </c>
      <c r="M645" s="46">
        <v>122.48</v>
      </c>
      <c r="N645" s="36">
        <v>87.42</v>
      </c>
      <c r="O645" s="47">
        <v>52.47</v>
      </c>
      <c r="P645" s="33">
        <v>682</v>
      </c>
      <c r="Q645" s="47">
        <v>21.75</v>
      </c>
      <c r="R645" s="33">
        <v>91.58</v>
      </c>
      <c r="S645" s="47">
        <v>60.21</v>
      </c>
      <c r="T645" s="33">
        <v>11.85</v>
      </c>
      <c r="U645" s="33">
        <v>87.04</v>
      </c>
      <c r="V645" s="33">
        <v>56.41</v>
      </c>
      <c r="W645" s="33">
        <v>11.75</v>
      </c>
      <c r="X645" s="56">
        <v>25.07</v>
      </c>
      <c r="Y645" s="38">
        <v>25.07</v>
      </c>
      <c r="Z645" s="36">
        <v>9.61</v>
      </c>
      <c r="AA645" s="41">
        <v>41.3</v>
      </c>
      <c r="AB645" s="45">
        <v>90.46</v>
      </c>
      <c r="AC645" s="39">
        <v>734.4</v>
      </c>
      <c r="AD645" s="36">
        <v>185.35</v>
      </c>
      <c r="AE645" s="36">
        <v>16.68</v>
      </c>
      <c r="AF645" s="41">
        <v>33.83</v>
      </c>
      <c r="AG645" s="39">
        <v>164.65</v>
      </c>
      <c r="AI645" s="61">
        <v>44234</v>
      </c>
      <c r="AJ645" s="58">
        <f t="shared" si="30"/>
        <v>344.31</v>
      </c>
      <c r="AK645" s="57">
        <f t="shared" si="31"/>
        <v>323.28249999999997</v>
      </c>
      <c r="AL645" s="47">
        <f t="shared" si="32"/>
        <v>132.0311111111111</v>
      </c>
      <c r="AM645" s="65"/>
      <c r="AN645" s="65"/>
      <c r="AO645" s="65"/>
    </row>
    <row r="646" spans="1:41" x14ac:dyDescent="0.25">
      <c r="A646">
        <v>384</v>
      </c>
      <c r="B646" s="55">
        <v>44203</v>
      </c>
      <c r="C646" s="54">
        <v>2021</v>
      </c>
      <c r="D646" s="27">
        <v>6502.05</v>
      </c>
      <c r="E646" s="43">
        <v>663.9</v>
      </c>
      <c r="F646" s="35">
        <v>375.35</v>
      </c>
      <c r="G646" s="41">
        <v>1220</v>
      </c>
      <c r="H646" s="36">
        <v>109.9</v>
      </c>
      <c r="I646" s="39">
        <v>133.19999999999999</v>
      </c>
      <c r="J646" s="45">
        <v>152.97999999999999</v>
      </c>
      <c r="K646" s="36">
        <v>118.8</v>
      </c>
      <c r="L646" s="36">
        <v>38.76</v>
      </c>
      <c r="M646" s="46">
        <v>122.33</v>
      </c>
      <c r="N646" s="36">
        <v>87.98</v>
      </c>
      <c r="O646" s="47">
        <v>53.48</v>
      </c>
      <c r="P646" s="33">
        <v>681.5</v>
      </c>
      <c r="Q646" s="47">
        <v>21.69</v>
      </c>
      <c r="R646" s="33">
        <v>91.34</v>
      </c>
      <c r="S646" s="47">
        <v>60.3</v>
      </c>
      <c r="T646" s="33">
        <v>11.99</v>
      </c>
      <c r="U646" s="33">
        <v>86.7</v>
      </c>
      <c r="V646" s="33">
        <v>56.55</v>
      </c>
      <c r="W646" s="33">
        <v>11.73</v>
      </c>
      <c r="X646" s="56">
        <v>25.7</v>
      </c>
      <c r="Y646" s="38">
        <v>25.7</v>
      </c>
      <c r="Z646" s="36">
        <v>9.66</v>
      </c>
      <c r="AA646" s="41">
        <v>40.82</v>
      </c>
      <c r="AB646" s="45">
        <v>89.78</v>
      </c>
      <c r="AC646" s="39">
        <v>739.2</v>
      </c>
      <c r="AD646" s="36">
        <v>187</v>
      </c>
      <c r="AE646" s="36">
        <v>16.68</v>
      </c>
      <c r="AF646" s="41">
        <v>33.590000000000003</v>
      </c>
      <c r="AG646" s="39">
        <v>164.1</v>
      </c>
      <c r="AI646" s="61">
        <v>44203</v>
      </c>
      <c r="AJ646" s="58">
        <f t="shared" si="30"/>
        <v>345.5</v>
      </c>
      <c r="AK646" s="57">
        <f t="shared" si="31"/>
        <v>323.60249999999996</v>
      </c>
      <c r="AL646" s="47">
        <f t="shared" si="32"/>
        <v>132.23999999999998</v>
      </c>
      <c r="AM646" s="65"/>
      <c r="AN646" s="65"/>
      <c r="AO646" s="65"/>
    </row>
    <row r="647" spans="1:41" x14ac:dyDescent="0.25">
      <c r="A647">
        <v>383</v>
      </c>
      <c r="B647" s="54" t="s">
        <v>712</v>
      </c>
      <c r="C647" s="54">
        <v>2021</v>
      </c>
      <c r="D647" s="27">
        <v>6474.43</v>
      </c>
      <c r="E647" s="43">
        <v>661.3</v>
      </c>
      <c r="F647" s="35">
        <v>375.8</v>
      </c>
      <c r="G647" s="41">
        <v>1228.5</v>
      </c>
      <c r="H647" s="36">
        <v>108.44</v>
      </c>
      <c r="I647" s="39">
        <v>132.68</v>
      </c>
      <c r="J647" s="45">
        <v>155.63999999999999</v>
      </c>
      <c r="K647" s="36">
        <v>116.92</v>
      </c>
      <c r="L647" s="36">
        <v>38.159999999999997</v>
      </c>
      <c r="M647" s="46">
        <v>122.03</v>
      </c>
      <c r="N647" s="36">
        <v>87.88</v>
      </c>
      <c r="O647" s="47">
        <v>52.87</v>
      </c>
      <c r="P647" s="33">
        <v>679</v>
      </c>
      <c r="Q647" s="47">
        <v>21.39</v>
      </c>
      <c r="R647" s="33">
        <v>89.99</v>
      </c>
      <c r="S647" s="47">
        <v>59.37</v>
      </c>
      <c r="T647" s="33">
        <v>11.81</v>
      </c>
      <c r="U647" s="33">
        <v>86.04</v>
      </c>
      <c r="V647" s="33">
        <v>55.54</v>
      </c>
      <c r="W647" s="33">
        <v>11.55</v>
      </c>
      <c r="X647" s="56">
        <v>24.86</v>
      </c>
      <c r="Y647" s="38">
        <v>24.86</v>
      </c>
      <c r="Z647" s="36">
        <v>9.6199999999999992</v>
      </c>
      <c r="AA647" s="41">
        <v>40.9</v>
      </c>
      <c r="AB647" s="45">
        <v>89.26</v>
      </c>
      <c r="AC647" s="39">
        <v>737</v>
      </c>
      <c r="AD647" s="36">
        <v>187.2</v>
      </c>
      <c r="AE647" s="36">
        <v>16.54</v>
      </c>
      <c r="AF647" s="41">
        <v>33.630000000000003</v>
      </c>
      <c r="AG647" s="39">
        <v>162</v>
      </c>
      <c r="AI647" s="60" t="s">
        <v>712</v>
      </c>
      <c r="AJ647" s="58">
        <f t="shared" si="30"/>
        <v>343.89333333333337</v>
      </c>
      <c r="AK647" s="57">
        <f t="shared" si="31"/>
        <v>325.75750000000005</v>
      </c>
      <c r="AL647" s="47">
        <f t="shared" si="32"/>
        <v>131.85777777777776</v>
      </c>
      <c r="AM647" s="65"/>
      <c r="AN647" s="65"/>
      <c r="AO647" s="65"/>
    </row>
    <row r="648" spans="1:41" x14ac:dyDescent="0.25">
      <c r="A648">
        <v>382</v>
      </c>
      <c r="B648" s="54" t="s">
        <v>713</v>
      </c>
      <c r="C648" s="54">
        <v>2021</v>
      </c>
      <c r="D648" s="27">
        <v>6561.09</v>
      </c>
      <c r="E648" s="43">
        <v>674</v>
      </c>
      <c r="F648" s="35">
        <v>383.25</v>
      </c>
      <c r="G648" s="41">
        <v>1231.5</v>
      </c>
      <c r="H648" s="36">
        <v>106.48</v>
      </c>
      <c r="I648" s="39">
        <v>135.06</v>
      </c>
      <c r="J648" s="45">
        <v>155.58000000000001</v>
      </c>
      <c r="K648" s="36">
        <v>117.4</v>
      </c>
      <c r="L648" s="36">
        <v>38.6</v>
      </c>
      <c r="M648" s="46">
        <v>122.91</v>
      </c>
      <c r="N648" s="36">
        <v>87.85</v>
      </c>
      <c r="O648" s="47">
        <v>53.57</v>
      </c>
      <c r="P648" s="33">
        <v>686.5</v>
      </c>
      <c r="Q648" s="47">
        <v>21.67</v>
      </c>
      <c r="R648" s="33">
        <v>90.53</v>
      </c>
      <c r="S648" s="47">
        <v>59.44</v>
      </c>
      <c r="T648" s="33">
        <v>11.96</v>
      </c>
      <c r="U648" s="33">
        <v>85.68</v>
      </c>
      <c r="V648" s="33">
        <v>56.54</v>
      </c>
      <c r="W648" s="33">
        <v>11.57</v>
      </c>
      <c r="X648" s="56">
        <v>25.09</v>
      </c>
      <c r="Y648" s="38">
        <v>25.09</v>
      </c>
      <c r="Z648" s="36">
        <v>9.56</v>
      </c>
      <c r="AA648" s="41">
        <v>40.92</v>
      </c>
      <c r="AB648" s="45">
        <v>89.7</v>
      </c>
      <c r="AC648" s="39">
        <v>754.4</v>
      </c>
      <c r="AD648" s="36">
        <v>187.55</v>
      </c>
      <c r="AE648" s="36">
        <v>16.79</v>
      </c>
      <c r="AF648" s="41">
        <v>34.39</v>
      </c>
      <c r="AG648" s="39">
        <v>162</v>
      </c>
      <c r="AI648" s="60" t="s">
        <v>713</v>
      </c>
      <c r="AJ648" s="58">
        <f t="shared" si="30"/>
        <v>350.48666666666668</v>
      </c>
      <c r="AK648" s="57">
        <f t="shared" si="31"/>
        <v>326.70250000000004</v>
      </c>
      <c r="AL648" s="47">
        <f t="shared" si="32"/>
        <v>133.55111111111111</v>
      </c>
      <c r="AM648" s="65"/>
      <c r="AN648" s="65"/>
      <c r="AO648" s="65"/>
    </row>
    <row r="649" spans="1:41" x14ac:dyDescent="0.25">
      <c r="A649">
        <v>381</v>
      </c>
      <c r="B649" s="54" t="s">
        <v>714</v>
      </c>
      <c r="C649" s="54">
        <v>2021</v>
      </c>
      <c r="D649" s="27">
        <v>6556.88</v>
      </c>
      <c r="E649" s="43">
        <v>667.6</v>
      </c>
      <c r="F649" s="35">
        <v>385.65</v>
      </c>
      <c r="G649" s="41">
        <v>1221.5</v>
      </c>
      <c r="H649" s="36">
        <v>107.1</v>
      </c>
      <c r="I649" s="39">
        <v>135.78</v>
      </c>
      <c r="J649" s="45">
        <v>154.6</v>
      </c>
      <c r="K649" s="36">
        <v>118.94</v>
      </c>
      <c r="L649" s="36">
        <v>38.78</v>
      </c>
      <c r="M649" s="46">
        <v>123.29</v>
      </c>
      <c r="N649" s="36">
        <v>88.63</v>
      </c>
      <c r="O649" s="47">
        <v>53.2</v>
      </c>
      <c r="P649" s="33">
        <v>685</v>
      </c>
      <c r="Q649" s="47">
        <v>21.61</v>
      </c>
      <c r="R649" s="33">
        <v>90.77</v>
      </c>
      <c r="S649" s="47">
        <v>59.14</v>
      </c>
      <c r="T649" s="33">
        <v>11.78</v>
      </c>
      <c r="U649" s="33">
        <v>84.14</v>
      </c>
      <c r="V649" s="33">
        <v>55.29</v>
      </c>
      <c r="W649" s="33">
        <v>11.59</v>
      </c>
      <c r="X649" s="56">
        <v>24.78</v>
      </c>
      <c r="Y649" s="38">
        <v>24.78</v>
      </c>
      <c r="Z649" s="36">
        <v>9.57</v>
      </c>
      <c r="AA649" s="41">
        <v>41.32</v>
      </c>
      <c r="AB649" s="45">
        <v>89.08</v>
      </c>
      <c r="AC649" s="39">
        <v>747.7</v>
      </c>
      <c r="AD649" s="36">
        <v>188.65</v>
      </c>
      <c r="AE649" s="36">
        <v>16.84</v>
      </c>
      <c r="AF649" s="41">
        <v>33.71</v>
      </c>
      <c r="AG649" s="39">
        <v>161.15</v>
      </c>
      <c r="AI649" s="60" t="s">
        <v>714</v>
      </c>
      <c r="AJ649" s="58">
        <f t="shared" si="30"/>
        <v>348.21000000000004</v>
      </c>
      <c r="AK649" s="57">
        <f t="shared" si="31"/>
        <v>324.13249999999999</v>
      </c>
      <c r="AL649" s="47">
        <f t="shared" si="32"/>
        <v>132.5888888888889</v>
      </c>
      <c r="AM649" s="65"/>
      <c r="AN649" s="65"/>
      <c r="AO649" s="65"/>
    </row>
    <row r="650" spans="1:41" x14ac:dyDescent="0.25">
      <c r="A650">
        <v>380</v>
      </c>
      <c r="B650" s="54" t="s">
        <v>715</v>
      </c>
      <c r="C650" s="54">
        <v>2021</v>
      </c>
      <c r="D650" s="27">
        <v>6604.86</v>
      </c>
      <c r="E650" s="43">
        <v>673.6</v>
      </c>
      <c r="F650" s="35">
        <v>385.4</v>
      </c>
      <c r="G650" s="41">
        <v>1227</v>
      </c>
      <c r="H650" s="36">
        <v>110.32</v>
      </c>
      <c r="I650" s="39">
        <v>136.63999999999999</v>
      </c>
      <c r="J650" s="45">
        <v>155.52000000000001</v>
      </c>
      <c r="K650" s="36">
        <v>124.48</v>
      </c>
      <c r="L650" s="36">
        <v>39.94</v>
      </c>
      <c r="M650" s="46">
        <v>123.67</v>
      </c>
      <c r="N650" s="36">
        <v>87.77</v>
      </c>
      <c r="O650" s="47">
        <v>54.46</v>
      </c>
      <c r="P650" s="33">
        <v>687.5</v>
      </c>
      <c r="Q650" s="47">
        <v>21.98</v>
      </c>
      <c r="R650" s="33">
        <v>93.26</v>
      </c>
      <c r="S650" s="47">
        <v>57.87</v>
      </c>
      <c r="T650" s="33">
        <v>11.95</v>
      </c>
      <c r="U650" s="33">
        <v>85.94</v>
      </c>
      <c r="V650" s="33">
        <v>56.06</v>
      </c>
      <c r="W650" s="33">
        <v>11.63</v>
      </c>
      <c r="X650" s="56">
        <v>25.4</v>
      </c>
      <c r="Y650" s="38">
        <v>25.4</v>
      </c>
      <c r="Z650" s="36">
        <v>9.61</v>
      </c>
      <c r="AA650" s="41">
        <v>40.92</v>
      </c>
      <c r="AB650" s="45">
        <v>89.2</v>
      </c>
      <c r="AC650" s="39">
        <v>759.2</v>
      </c>
      <c r="AD650" s="36">
        <v>187</v>
      </c>
      <c r="AE650" s="36">
        <v>17.03</v>
      </c>
      <c r="AF650" s="41">
        <v>33.590000000000003</v>
      </c>
      <c r="AG650" s="39">
        <v>161.80000000000001</v>
      </c>
      <c r="AI650" s="60" t="s">
        <v>715</v>
      </c>
      <c r="AJ650" s="58">
        <f t="shared" si="30"/>
        <v>352.54666666666668</v>
      </c>
      <c r="AK650" s="57">
        <f t="shared" si="31"/>
        <v>325.3775</v>
      </c>
      <c r="AL650" s="47">
        <f t="shared" si="32"/>
        <v>133.52222222222224</v>
      </c>
      <c r="AM650" s="65"/>
      <c r="AN650" s="65"/>
      <c r="AO650" s="65"/>
    </row>
    <row r="651" spans="1:41" x14ac:dyDescent="0.25">
      <c r="A651">
        <v>379</v>
      </c>
      <c r="B651" s="54" t="s">
        <v>716</v>
      </c>
      <c r="C651" s="54">
        <v>2021</v>
      </c>
      <c r="D651" s="27">
        <v>6572.81</v>
      </c>
      <c r="E651" s="43">
        <v>673.2</v>
      </c>
      <c r="F651" s="35">
        <v>390.15</v>
      </c>
      <c r="G651" s="41">
        <v>1228.5</v>
      </c>
      <c r="H651" s="36">
        <v>111.92</v>
      </c>
      <c r="I651" s="39">
        <v>137.1</v>
      </c>
      <c r="J651" s="45">
        <v>155.4</v>
      </c>
      <c r="K651" s="36">
        <v>126.36</v>
      </c>
      <c r="L651" s="36">
        <v>40.26</v>
      </c>
      <c r="M651" s="46">
        <v>124.89</v>
      </c>
      <c r="N651" s="36">
        <v>87.12</v>
      </c>
      <c r="O651" s="47">
        <v>54.1</v>
      </c>
      <c r="P651" s="33">
        <v>686.5</v>
      </c>
      <c r="Q651" s="47">
        <v>21.73</v>
      </c>
      <c r="R651" s="33">
        <v>93.91</v>
      </c>
      <c r="S651" s="47">
        <v>57.08</v>
      </c>
      <c r="T651" s="33">
        <v>11.88</v>
      </c>
      <c r="U651" s="33">
        <v>85.86</v>
      </c>
      <c r="V651" s="33">
        <v>56.19</v>
      </c>
      <c r="W651" s="33">
        <v>11.68</v>
      </c>
      <c r="X651" s="56">
        <v>25.44</v>
      </c>
      <c r="Y651" s="38">
        <v>25.44</v>
      </c>
      <c r="Z651" s="36">
        <v>9.6199999999999992</v>
      </c>
      <c r="AA651" s="41">
        <v>41.06</v>
      </c>
      <c r="AB651" s="45">
        <v>89.68</v>
      </c>
      <c r="AC651" s="39">
        <v>750.9</v>
      </c>
      <c r="AD651" s="36">
        <v>187.4</v>
      </c>
      <c r="AE651" s="36">
        <v>17</v>
      </c>
      <c r="AF651" s="41">
        <v>33.909999999999997</v>
      </c>
      <c r="AG651" s="39">
        <v>161.55000000000001</v>
      </c>
      <c r="AI651" s="60" t="s">
        <v>716</v>
      </c>
      <c r="AJ651" s="58">
        <f t="shared" si="30"/>
        <v>349.84999999999997</v>
      </c>
      <c r="AK651" s="57">
        <f t="shared" si="31"/>
        <v>325.86750000000001</v>
      </c>
      <c r="AL651" s="47">
        <f t="shared" si="32"/>
        <v>133.50222222222223</v>
      </c>
      <c r="AM651" s="65"/>
      <c r="AN651" s="65"/>
      <c r="AO651" s="65"/>
    </row>
    <row r="652" spans="1:41" x14ac:dyDescent="0.25">
      <c r="A652">
        <v>378</v>
      </c>
      <c r="B652" s="54" t="s">
        <v>717</v>
      </c>
      <c r="C652" s="54">
        <v>2021</v>
      </c>
      <c r="D652" s="27">
        <v>6551.07</v>
      </c>
      <c r="E652" s="43">
        <v>669.1</v>
      </c>
      <c r="F652" s="35">
        <v>381.45</v>
      </c>
      <c r="G652" s="41">
        <v>1205</v>
      </c>
      <c r="H652" s="36">
        <v>111.3</v>
      </c>
      <c r="I652" s="39">
        <v>134.46</v>
      </c>
      <c r="J652" s="45">
        <v>152.96</v>
      </c>
      <c r="K652" s="36">
        <v>123.9</v>
      </c>
      <c r="L652" s="36">
        <v>40.04</v>
      </c>
      <c r="M652" s="46">
        <v>123.14</v>
      </c>
      <c r="N652" s="36">
        <v>86.65</v>
      </c>
      <c r="O652" s="47">
        <v>53.48</v>
      </c>
      <c r="P652" s="33">
        <v>682</v>
      </c>
      <c r="Q652" s="47">
        <v>21.42</v>
      </c>
      <c r="R652" s="33">
        <v>92.75</v>
      </c>
      <c r="S652" s="47">
        <v>57</v>
      </c>
      <c r="T652" s="33">
        <v>11.74</v>
      </c>
      <c r="U652" s="33">
        <v>84.9</v>
      </c>
      <c r="V652" s="33">
        <v>55.93</v>
      </c>
      <c r="W652" s="33">
        <v>11.57</v>
      </c>
      <c r="X652" s="56">
        <v>24.66</v>
      </c>
      <c r="Y652" s="38">
        <v>24.66</v>
      </c>
      <c r="Z652" s="36">
        <v>9.66</v>
      </c>
      <c r="AA652" s="41">
        <v>40.06</v>
      </c>
      <c r="AB652" s="45">
        <v>88.62</v>
      </c>
      <c r="AC652" s="39">
        <v>739.4</v>
      </c>
      <c r="AD652" s="36">
        <v>183.5</v>
      </c>
      <c r="AE652" s="36">
        <v>16.96</v>
      </c>
      <c r="AF652" s="41">
        <v>33.53</v>
      </c>
      <c r="AG652" s="39">
        <v>157.35</v>
      </c>
      <c r="AI652" s="60" t="s">
        <v>717</v>
      </c>
      <c r="AJ652" s="58">
        <f t="shared" si="30"/>
        <v>343.73666666666668</v>
      </c>
      <c r="AK652" s="57">
        <f t="shared" si="31"/>
        <v>319.64749999999998</v>
      </c>
      <c r="AL652" s="47">
        <f t="shared" si="32"/>
        <v>132.26444444444445</v>
      </c>
      <c r="AM652" s="65"/>
      <c r="AN652" s="65"/>
      <c r="AO652" s="65"/>
    </row>
    <row r="653" spans="1:41" x14ac:dyDescent="0.25">
      <c r="A653">
        <v>377</v>
      </c>
      <c r="B653" s="54" t="s">
        <v>718</v>
      </c>
      <c r="C653" s="54">
        <v>2021</v>
      </c>
      <c r="D653" s="27">
        <v>6583.5</v>
      </c>
      <c r="E653" s="43">
        <v>681.2</v>
      </c>
      <c r="F653" s="35">
        <v>387.5</v>
      </c>
      <c r="G653" s="41">
        <v>1223</v>
      </c>
      <c r="H653" s="36">
        <v>112.64</v>
      </c>
      <c r="I653" s="39">
        <v>135.5</v>
      </c>
      <c r="J653" s="45">
        <v>150.02000000000001</v>
      </c>
      <c r="K653" s="36">
        <v>126.54</v>
      </c>
      <c r="L653" s="36">
        <v>40.21</v>
      </c>
      <c r="M653" s="46">
        <v>124.76</v>
      </c>
      <c r="N653" s="36">
        <v>87.25</v>
      </c>
      <c r="O653" s="47">
        <v>53.98</v>
      </c>
      <c r="P653" s="33">
        <v>692.5</v>
      </c>
      <c r="Q653" s="47">
        <v>21.68</v>
      </c>
      <c r="R653" s="33">
        <v>94.29</v>
      </c>
      <c r="S653" s="47">
        <v>57</v>
      </c>
      <c r="T653" s="33">
        <v>11.87</v>
      </c>
      <c r="U653" s="33">
        <v>85.68</v>
      </c>
      <c r="V653" s="33">
        <v>56.77</v>
      </c>
      <c r="W653" s="33">
        <v>11.73</v>
      </c>
      <c r="X653" s="56">
        <v>24.57</v>
      </c>
      <c r="Y653" s="38">
        <v>24.57</v>
      </c>
      <c r="Z653" s="36">
        <v>9.92</v>
      </c>
      <c r="AA653" s="41">
        <v>40.1</v>
      </c>
      <c r="AB653" s="45">
        <v>88.74</v>
      </c>
      <c r="AC653" s="39">
        <v>761.9</v>
      </c>
      <c r="AD653" s="36">
        <v>179.95</v>
      </c>
      <c r="AE653" s="36">
        <v>16.98</v>
      </c>
      <c r="AF653" s="41">
        <v>33.71</v>
      </c>
      <c r="AG653" s="39">
        <v>157.35</v>
      </c>
      <c r="AI653" s="60" t="s">
        <v>718</v>
      </c>
      <c r="AJ653" s="58">
        <f t="shared" si="30"/>
        <v>351.58333333333331</v>
      </c>
      <c r="AK653" s="57">
        <f t="shared" si="31"/>
        <v>324.20249999999999</v>
      </c>
      <c r="AL653" s="47">
        <f t="shared" si="32"/>
        <v>133.55000000000001</v>
      </c>
      <c r="AM653" s="65"/>
      <c r="AN653" s="65"/>
      <c r="AO653" s="65"/>
    </row>
    <row r="654" spans="1:41" x14ac:dyDescent="0.25">
      <c r="A654">
        <v>376</v>
      </c>
      <c r="B654" s="54" t="s">
        <v>719</v>
      </c>
      <c r="C654" s="54">
        <v>2021</v>
      </c>
      <c r="D654" s="27">
        <v>6511.93</v>
      </c>
      <c r="E654" s="43">
        <v>680.1</v>
      </c>
      <c r="F654" s="35">
        <v>389.25</v>
      </c>
      <c r="G654" s="41">
        <v>1225.5</v>
      </c>
      <c r="H654" s="36">
        <v>112.92</v>
      </c>
      <c r="I654" s="39">
        <v>134.38</v>
      </c>
      <c r="J654" s="45">
        <v>150.4</v>
      </c>
      <c r="K654" s="36">
        <v>125.94</v>
      </c>
      <c r="L654" s="36">
        <v>39.96</v>
      </c>
      <c r="M654" s="46">
        <v>122.48</v>
      </c>
      <c r="N654" s="36">
        <v>87.74</v>
      </c>
      <c r="O654" s="47">
        <v>53.86</v>
      </c>
      <c r="P654" s="33">
        <v>696</v>
      </c>
      <c r="Q654" s="47">
        <v>21.83</v>
      </c>
      <c r="R654" s="33">
        <v>94.02</v>
      </c>
      <c r="S654" s="47">
        <v>57.26</v>
      </c>
      <c r="T654" s="33">
        <v>11.83</v>
      </c>
      <c r="U654" s="33">
        <v>85.32</v>
      </c>
      <c r="V654" s="33">
        <v>56.31</v>
      </c>
      <c r="W654" s="33">
        <v>11.8</v>
      </c>
      <c r="X654" s="56">
        <v>24.84</v>
      </c>
      <c r="Y654" s="38">
        <v>24.84</v>
      </c>
      <c r="Z654" s="36">
        <v>9.9</v>
      </c>
      <c r="AA654" s="41">
        <v>39.65</v>
      </c>
      <c r="AB654" s="45">
        <v>87.94</v>
      </c>
      <c r="AC654" s="39">
        <v>759.2</v>
      </c>
      <c r="AD654" s="36">
        <v>179.6</v>
      </c>
      <c r="AE654" s="36">
        <v>17.010000000000002</v>
      </c>
      <c r="AF654" s="41">
        <v>34.4</v>
      </c>
      <c r="AG654" s="39">
        <v>156.65</v>
      </c>
      <c r="AI654" s="60" t="s">
        <v>719</v>
      </c>
      <c r="AJ654" s="58">
        <f t="shared" si="30"/>
        <v>350.07666666666665</v>
      </c>
      <c r="AK654" s="57">
        <f t="shared" si="31"/>
        <v>324.88750000000005</v>
      </c>
      <c r="AL654" s="47">
        <f t="shared" si="32"/>
        <v>133.19</v>
      </c>
      <c r="AM654" s="65"/>
      <c r="AN654" s="65"/>
      <c r="AO654" s="65"/>
    </row>
    <row r="655" spans="1:41" x14ac:dyDescent="0.25">
      <c r="A655">
        <v>375</v>
      </c>
      <c r="B655" s="54" t="s">
        <v>720</v>
      </c>
      <c r="C655" s="54">
        <v>2021</v>
      </c>
      <c r="D655" s="27">
        <v>6560.12</v>
      </c>
      <c r="E655" s="43">
        <v>681.1</v>
      </c>
      <c r="F655" s="35">
        <v>390.3</v>
      </c>
      <c r="G655" s="41">
        <v>1213</v>
      </c>
      <c r="H655" s="36">
        <v>112.72</v>
      </c>
      <c r="I655" s="39">
        <v>131.68</v>
      </c>
      <c r="J655" s="45">
        <v>149.47999999999999</v>
      </c>
      <c r="K655" s="36">
        <v>124.78</v>
      </c>
      <c r="L655" s="36">
        <v>39.53</v>
      </c>
      <c r="M655" s="46">
        <v>119.5</v>
      </c>
      <c r="N655" s="36">
        <v>87.5</v>
      </c>
      <c r="O655" s="47">
        <v>53.74</v>
      </c>
      <c r="P655" s="33">
        <v>689.5</v>
      </c>
      <c r="Q655" s="47">
        <v>22.05</v>
      </c>
      <c r="R655" s="33">
        <v>94.13</v>
      </c>
      <c r="S655" s="47">
        <v>58.56</v>
      </c>
      <c r="T655" s="33">
        <v>11.8</v>
      </c>
      <c r="U655" s="33">
        <v>85.8</v>
      </c>
      <c r="V655" s="33">
        <v>55.49</v>
      </c>
      <c r="W655" s="33">
        <v>11.9</v>
      </c>
      <c r="X655" s="56">
        <v>25.01</v>
      </c>
      <c r="Y655" s="38">
        <v>25.01</v>
      </c>
      <c r="Z655" s="36">
        <v>9.89</v>
      </c>
      <c r="AA655" s="41">
        <v>39.450000000000003</v>
      </c>
      <c r="AB655" s="45">
        <v>87.28</v>
      </c>
      <c r="AC655" s="39">
        <v>750</v>
      </c>
      <c r="AD655" s="36">
        <v>179.1</v>
      </c>
      <c r="AE655" s="36">
        <v>16.47</v>
      </c>
      <c r="AF655" s="41">
        <v>32.840000000000003</v>
      </c>
      <c r="AG655" s="39">
        <v>156.55000000000001</v>
      </c>
      <c r="AI655" s="60" t="s">
        <v>720</v>
      </c>
      <c r="AJ655" s="58">
        <f t="shared" si="30"/>
        <v>346.07666666666665</v>
      </c>
      <c r="AK655" s="57">
        <f t="shared" si="31"/>
        <v>321.32249999999999</v>
      </c>
      <c r="AL655" s="47">
        <f t="shared" si="32"/>
        <v>132.9688888888889</v>
      </c>
      <c r="AM655" s="65"/>
      <c r="AN655" s="65"/>
      <c r="AO655" s="65"/>
    </row>
    <row r="656" spans="1:41" x14ac:dyDescent="0.25">
      <c r="A656">
        <v>374</v>
      </c>
      <c r="B656" s="54" t="s">
        <v>721</v>
      </c>
      <c r="C656" s="54">
        <v>2021</v>
      </c>
      <c r="D656" s="27">
        <v>6631.63</v>
      </c>
      <c r="E656" s="43">
        <v>687.3</v>
      </c>
      <c r="F656" s="35">
        <v>391.4</v>
      </c>
      <c r="G656" s="41">
        <v>1209</v>
      </c>
      <c r="H656" s="36">
        <v>114.6</v>
      </c>
      <c r="I656" s="39">
        <v>132.68</v>
      </c>
      <c r="J656" s="45">
        <v>149.26</v>
      </c>
      <c r="K656" s="36">
        <v>126.24</v>
      </c>
      <c r="L656" s="36">
        <v>40.72</v>
      </c>
      <c r="M656" s="46">
        <v>120.21</v>
      </c>
      <c r="N656" s="36">
        <v>88.41</v>
      </c>
      <c r="O656" s="47">
        <v>56.31</v>
      </c>
      <c r="P656" s="33">
        <v>697.5</v>
      </c>
      <c r="Q656" s="47">
        <v>22.89</v>
      </c>
      <c r="R656" s="33">
        <v>96.24</v>
      </c>
      <c r="S656" s="47">
        <v>59.19</v>
      </c>
      <c r="T656" s="33">
        <v>12.3</v>
      </c>
      <c r="U656" s="33">
        <v>86.92</v>
      </c>
      <c r="V656" s="33">
        <v>56.38</v>
      </c>
      <c r="W656" s="33">
        <v>12.13</v>
      </c>
      <c r="X656" s="56">
        <v>25.89</v>
      </c>
      <c r="Y656" s="38">
        <v>25.89</v>
      </c>
      <c r="Z656" s="36">
        <v>10.02</v>
      </c>
      <c r="AA656" s="41">
        <v>39.31</v>
      </c>
      <c r="AB656" s="45">
        <v>88.26</v>
      </c>
      <c r="AC656" s="39">
        <v>758.7</v>
      </c>
      <c r="AD656" s="36">
        <v>180.6</v>
      </c>
      <c r="AE656" s="36">
        <v>16.96</v>
      </c>
      <c r="AF656" s="41">
        <v>33.090000000000003</v>
      </c>
      <c r="AG656" s="39">
        <v>160.69999999999999</v>
      </c>
      <c r="AI656" s="60" t="s">
        <v>721</v>
      </c>
      <c r="AJ656" s="58">
        <f t="shared" si="30"/>
        <v>350.69333333333338</v>
      </c>
      <c r="AK656" s="57">
        <f t="shared" si="31"/>
        <v>320.34999999999997</v>
      </c>
      <c r="AL656" s="47">
        <f t="shared" si="32"/>
        <v>134.36777777777777</v>
      </c>
      <c r="AM656" s="65"/>
      <c r="AN656" s="65"/>
      <c r="AO656" s="65"/>
    </row>
    <row r="657" spans="1:41" x14ac:dyDescent="0.25">
      <c r="A657">
        <v>373</v>
      </c>
      <c r="B657" s="54" t="s">
        <v>722</v>
      </c>
      <c r="C657" s="54">
        <v>2021</v>
      </c>
      <c r="D657" s="27">
        <v>6632.36</v>
      </c>
      <c r="E657" s="43">
        <v>682.3</v>
      </c>
      <c r="F657" s="35">
        <v>389.2</v>
      </c>
      <c r="G657" s="41">
        <v>1204</v>
      </c>
      <c r="H657" s="36">
        <v>114.08</v>
      </c>
      <c r="I657" s="39">
        <v>132.74</v>
      </c>
      <c r="J657" s="45">
        <v>148</v>
      </c>
      <c r="K657" s="36">
        <v>125.34</v>
      </c>
      <c r="L657" s="36">
        <v>40.950000000000003</v>
      </c>
      <c r="M657" s="46">
        <v>121.16</v>
      </c>
      <c r="N657" s="36">
        <v>88.49</v>
      </c>
      <c r="O657" s="47">
        <v>55.74</v>
      </c>
      <c r="P657" s="33">
        <v>697</v>
      </c>
      <c r="Q657" s="47">
        <v>22.74</v>
      </c>
      <c r="R657" s="33">
        <v>95.81</v>
      </c>
      <c r="S657" s="47">
        <v>59.34</v>
      </c>
      <c r="T657" s="33">
        <v>12.25</v>
      </c>
      <c r="U657" s="33">
        <v>86.08</v>
      </c>
      <c r="V657" s="33">
        <v>56.41</v>
      </c>
      <c r="W657" s="33">
        <v>12.24</v>
      </c>
      <c r="X657" s="56">
        <v>25.64</v>
      </c>
      <c r="Y657" s="38">
        <v>25.64</v>
      </c>
      <c r="Z657" s="36">
        <v>10.050000000000001</v>
      </c>
      <c r="AA657" s="41">
        <v>39.229999999999997</v>
      </c>
      <c r="AB657" s="45">
        <v>89.14</v>
      </c>
      <c r="AC657" s="39">
        <v>749.8</v>
      </c>
      <c r="AD657" s="36">
        <v>181.05</v>
      </c>
      <c r="AE657" s="36">
        <v>16.899999999999999</v>
      </c>
      <c r="AF657" s="41">
        <v>32.9</v>
      </c>
      <c r="AG657" s="39">
        <v>159.35</v>
      </c>
      <c r="AI657" s="60" t="s">
        <v>722</v>
      </c>
      <c r="AJ657" s="58">
        <f t="shared" si="30"/>
        <v>347.29666666666662</v>
      </c>
      <c r="AK657" s="57">
        <f t="shared" si="31"/>
        <v>319.03250000000003</v>
      </c>
      <c r="AL657" s="47">
        <f t="shared" si="32"/>
        <v>133.78444444444443</v>
      </c>
      <c r="AM657" s="65"/>
      <c r="AN657" s="65"/>
      <c r="AO657" s="65"/>
    </row>
    <row r="658" spans="1:41" x14ac:dyDescent="0.25">
      <c r="A658">
        <v>372</v>
      </c>
      <c r="B658" s="54" t="s">
        <v>723</v>
      </c>
      <c r="C658" s="54">
        <v>2021</v>
      </c>
      <c r="D658" s="27">
        <v>6634.45</v>
      </c>
      <c r="E658" s="43">
        <v>677.8</v>
      </c>
      <c r="F658" s="35">
        <v>387.45</v>
      </c>
      <c r="G658" s="41">
        <v>1203</v>
      </c>
      <c r="H658" s="36">
        <v>113.18</v>
      </c>
      <c r="I658" s="39">
        <v>132.68</v>
      </c>
      <c r="J658" s="45">
        <v>147.96</v>
      </c>
      <c r="K658" s="36">
        <v>123.14</v>
      </c>
      <c r="L658" s="36">
        <v>40.92</v>
      </c>
      <c r="M658" s="46">
        <v>119.45</v>
      </c>
      <c r="N658" s="36">
        <v>88.38</v>
      </c>
      <c r="O658" s="47">
        <v>56.47</v>
      </c>
      <c r="P658" s="33">
        <v>693.5</v>
      </c>
      <c r="Q658" s="47">
        <v>22.75</v>
      </c>
      <c r="R658" s="33">
        <v>95.73</v>
      </c>
      <c r="S658" s="47">
        <v>59.3</v>
      </c>
      <c r="T658" s="33">
        <v>12.46</v>
      </c>
      <c r="U658" s="33">
        <v>86.14</v>
      </c>
      <c r="V658" s="33">
        <v>56.63</v>
      </c>
      <c r="W658" s="33">
        <v>12.33</v>
      </c>
      <c r="X658" s="56">
        <v>26.27</v>
      </c>
      <c r="Y658" s="38">
        <v>26.27</v>
      </c>
      <c r="Z658" s="36">
        <v>10.11</v>
      </c>
      <c r="AA658" s="41">
        <v>38.909999999999997</v>
      </c>
      <c r="AB658" s="45">
        <v>89.38</v>
      </c>
      <c r="AC658" s="39">
        <v>749.2</v>
      </c>
      <c r="AD658" s="36">
        <v>178.95</v>
      </c>
      <c r="AE658" s="36">
        <v>16.88</v>
      </c>
      <c r="AF658" s="41">
        <v>32.6</v>
      </c>
      <c r="AG658" s="39">
        <v>158.35</v>
      </c>
      <c r="AI658" s="60" t="s">
        <v>723</v>
      </c>
      <c r="AJ658" s="58">
        <f t="shared" si="30"/>
        <v>346.74333333333334</v>
      </c>
      <c r="AK658" s="57">
        <f t="shared" si="31"/>
        <v>318.6275</v>
      </c>
      <c r="AL658" s="47">
        <f t="shared" si="32"/>
        <v>133.26444444444445</v>
      </c>
      <c r="AM658" s="65"/>
      <c r="AN658" s="65"/>
      <c r="AO658" s="65"/>
    </row>
    <row r="659" spans="1:41" x14ac:dyDescent="0.25">
      <c r="A659">
        <v>371</v>
      </c>
      <c r="B659" s="54" t="s">
        <v>724</v>
      </c>
      <c r="C659" s="54">
        <v>2021</v>
      </c>
      <c r="D659" s="27">
        <v>6599.27</v>
      </c>
      <c r="E659" s="43">
        <v>672.6</v>
      </c>
      <c r="F659" s="35">
        <v>384.55</v>
      </c>
      <c r="G659" s="41">
        <v>1196</v>
      </c>
      <c r="H659" s="36">
        <v>112.4</v>
      </c>
      <c r="I659" s="39">
        <v>130.1</v>
      </c>
      <c r="J659" s="45">
        <v>148.5</v>
      </c>
      <c r="K659" s="36">
        <v>123.1</v>
      </c>
      <c r="L659" s="36">
        <v>40.89</v>
      </c>
      <c r="M659" s="46">
        <v>116.41</v>
      </c>
      <c r="N659" s="36">
        <v>88.41</v>
      </c>
      <c r="O659" s="47">
        <v>56.45</v>
      </c>
      <c r="P659" s="33">
        <v>692</v>
      </c>
      <c r="Q659" s="47">
        <v>22.48</v>
      </c>
      <c r="R659" s="33">
        <v>96.01</v>
      </c>
      <c r="S659" s="47">
        <v>59.48</v>
      </c>
      <c r="T659" s="33">
        <v>12.46</v>
      </c>
      <c r="U659" s="33">
        <v>86.1</v>
      </c>
      <c r="V659" s="33">
        <v>56.74</v>
      </c>
      <c r="W659" s="33">
        <v>12.31</v>
      </c>
      <c r="X659" s="56">
        <v>26.38</v>
      </c>
      <c r="Y659" s="38">
        <v>26.38</v>
      </c>
      <c r="Z659" s="36">
        <v>10.45</v>
      </c>
      <c r="AA659" s="41">
        <v>38.89</v>
      </c>
      <c r="AB659" s="45">
        <v>88</v>
      </c>
      <c r="AC659" s="39">
        <v>744</v>
      </c>
      <c r="AD659" s="36">
        <v>177.35</v>
      </c>
      <c r="AE659" s="36">
        <v>16.940000000000001</v>
      </c>
      <c r="AF659" s="41">
        <v>32.28</v>
      </c>
      <c r="AG659" s="39">
        <v>158.5</v>
      </c>
      <c r="AI659" s="60" t="s">
        <v>724</v>
      </c>
      <c r="AJ659" s="58">
        <f t="shared" si="30"/>
        <v>344.2</v>
      </c>
      <c r="AK659" s="57">
        <f t="shared" si="31"/>
        <v>316.79250000000002</v>
      </c>
      <c r="AL659" s="47">
        <f t="shared" si="32"/>
        <v>132.25555555555556</v>
      </c>
      <c r="AM659" s="65"/>
      <c r="AN659" s="65"/>
      <c r="AO659" s="65"/>
    </row>
    <row r="660" spans="1:41" x14ac:dyDescent="0.25">
      <c r="A660">
        <v>370</v>
      </c>
      <c r="B660" s="55">
        <v>44506</v>
      </c>
      <c r="C660" s="54">
        <v>2021</v>
      </c>
      <c r="D660" s="27">
        <v>6549.83</v>
      </c>
      <c r="E660" s="43">
        <v>668.1</v>
      </c>
      <c r="F660" s="35">
        <v>384.05</v>
      </c>
      <c r="G660" s="41">
        <v>1197.5</v>
      </c>
      <c r="H660" s="36">
        <v>112.36</v>
      </c>
      <c r="I660" s="39">
        <v>130.13999999999999</v>
      </c>
      <c r="J660" s="45">
        <v>148.41999999999999</v>
      </c>
      <c r="K660" s="36">
        <v>123.64</v>
      </c>
      <c r="L660" s="36">
        <v>40.33</v>
      </c>
      <c r="M660" s="46">
        <v>116.26</v>
      </c>
      <c r="N660" s="36">
        <v>88.42</v>
      </c>
      <c r="O660" s="47">
        <v>56.32</v>
      </c>
      <c r="P660" s="33">
        <v>685</v>
      </c>
      <c r="Q660" s="47">
        <v>22.41</v>
      </c>
      <c r="R660" s="33">
        <v>95.01</v>
      </c>
      <c r="S660" s="47">
        <v>59.37</v>
      </c>
      <c r="T660" s="33">
        <v>12.42</v>
      </c>
      <c r="U660" s="33">
        <v>86.04</v>
      </c>
      <c r="V660" s="33">
        <v>56.76</v>
      </c>
      <c r="W660" s="33">
        <v>12.32</v>
      </c>
      <c r="X660" s="56">
        <v>26.38</v>
      </c>
      <c r="Y660" s="38">
        <v>26.38</v>
      </c>
      <c r="Z660" s="36">
        <v>10.41</v>
      </c>
      <c r="AA660" s="41">
        <v>38.46</v>
      </c>
      <c r="AB660" s="45">
        <v>87.96</v>
      </c>
      <c r="AC660" s="39">
        <v>742.9</v>
      </c>
      <c r="AD660" s="36">
        <v>178.5</v>
      </c>
      <c r="AE660" s="36">
        <v>17.170000000000002</v>
      </c>
      <c r="AF660" s="41">
        <v>32.590000000000003</v>
      </c>
      <c r="AG660" s="39">
        <v>157.4</v>
      </c>
      <c r="AI660" s="61">
        <v>44506</v>
      </c>
      <c r="AJ660" s="58">
        <f t="shared" si="30"/>
        <v>343.48</v>
      </c>
      <c r="AK660" s="57">
        <f t="shared" si="31"/>
        <v>317.13749999999999</v>
      </c>
      <c r="AL660" s="47">
        <f t="shared" si="32"/>
        <v>131.69111111111113</v>
      </c>
      <c r="AM660" s="65"/>
      <c r="AN660" s="65"/>
      <c r="AO660" s="65"/>
    </row>
    <row r="661" spans="1:41" x14ac:dyDescent="0.25">
      <c r="A661">
        <v>369</v>
      </c>
      <c r="B661" s="55">
        <v>44475</v>
      </c>
      <c r="C661" s="54">
        <v>2021</v>
      </c>
      <c r="D661" s="27">
        <v>6526.23</v>
      </c>
      <c r="E661" s="43">
        <v>657.7</v>
      </c>
      <c r="F661" s="35">
        <v>382</v>
      </c>
      <c r="G661" s="41">
        <v>1184</v>
      </c>
      <c r="H661" s="36">
        <v>110.52</v>
      </c>
      <c r="I661" s="39">
        <v>130.69999999999999</v>
      </c>
      <c r="J661" s="45">
        <v>146.32</v>
      </c>
      <c r="K661" s="36">
        <v>123.12</v>
      </c>
      <c r="L661" s="36">
        <v>39.82</v>
      </c>
      <c r="M661" s="46">
        <v>116.79</v>
      </c>
      <c r="N661" s="36">
        <v>87.73</v>
      </c>
      <c r="O661" s="47">
        <v>56.09</v>
      </c>
      <c r="P661" s="33">
        <v>668.5</v>
      </c>
      <c r="Q661" s="47">
        <v>22.31</v>
      </c>
      <c r="R661" s="33">
        <v>94.1</v>
      </c>
      <c r="S661" s="47">
        <v>59.05</v>
      </c>
      <c r="T661" s="33">
        <v>12.39</v>
      </c>
      <c r="U661" s="33">
        <v>85.96</v>
      </c>
      <c r="V661" s="33">
        <v>56.64</v>
      </c>
      <c r="W661" s="33">
        <v>12.21</v>
      </c>
      <c r="X661" s="56">
        <v>26.4</v>
      </c>
      <c r="Y661" s="38">
        <v>26.4</v>
      </c>
      <c r="Z661" s="36">
        <v>10.45</v>
      </c>
      <c r="AA661" s="41">
        <v>37.79</v>
      </c>
      <c r="AB661" s="45">
        <v>88.1</v>
      </c>
      <c r="AC661" s="39">
        <v>739.2</v>
      </c>
      <c r="AD661" s="36">
        <v>179.75</v>
      </c>
      <c r="AE661" s="36">
        <v>17</v>
      </c>
      <c r="AF661" s="41">
        <v>32.590000000000003</v>
      </c>
      <c r="AG661" s="39">
        <v>152.75</v>
      </c>
      <c r="AI661" s="61">
        <v>44475</v>
      </c>
      <c r="AJ661" s="58">
        <f t="shared" si="30"/>
        <v>340.88333333333338</v>
      </c>
      <c r="AK661" s="57">
        <f t="shared" si="31"/>
        <v>313.59499999999997</v>
      </c>
      <c r="AL661" s="47">
        <f t="shared" si="32"/>
        <v>130.30666666666667</v>
      </c>
      <c r="AM661" s="65"/>
      <c r="AN661" s="65"/>
      <c r="AO661" s="65"/>
    </row>
    <row r="662" spans="1:41" x14ac:dyDescent="0.25">
      <c r="A662">
        <v>368</v>
      </c>
      <c r="B662" s="55">
        <v>44445</v>
      </c>
      <c r="C662" s="54">
        <v>2021</v>
      </c>
      <c r="D662" s="27">
        <v>6533.37</v>
      </c>
      <c r="E662" s="43">
        <v>662.5</v>
      </c>
      <c r="F662" s="35">
        <v>382</v>
      </c>
      <c r="G662" s="41">
        <v>1193</v>
      </c>
      <c r="H662" s="36">
        <v>110.6</v>
      </c>
      <c r="I662" s="39">
        <v>131.76</v>
      </c>
      <c r="J662" s="45">
        <v>146.4</v>
      </c>
      <c r="K662" s="36">
        <v>124.66</v>
      </c>
      <c r="L662" s="36">
        <v>40.020000000000003</v>
      </c>
      <c r="M662" s="46">
        <v>117.34</v>
      </c>
      <c r="N662" s="36">
        <v>86.03</v>
      </c>
      <c r="O662" s="47">
        <v>56.23</v>
      </c>
      <c r="P662" s="33">
        <v>679.5</v>
      </c>
      <c r="Q662" s="47">
        <v>22.46</v>
      </c>
      <c r="R662" s="33">
        <v>95.64</v>
      </c>
      <c r="S662" s="47">
        <v>58.81</v>
      </c>
      <c r="T662" s="33">
        <v>12.1</v>
      </c>
      <c r="U662" s="33">
        <v>86.18</v>
      </c>
      <c r="V662" s="33">
        <v>56.96</v>
      </c>
      <c r="W662" s="33">
        <v>12.29</v>
      </c>
      <c r="X662" s="56">
        <v>26.18</v>
      </c>
      <c r="Y662" s="38">
        <v>26.18</v>
      </c>
      <c r="Z662" s="36">
        <v>10.59</v>
      </c>
      <c r="AA662" s="41">
        <v>37.82</v>
      </c>
      <c r="AB662" s="45">
        <v>88.22</v>
      </c>
      <c r="AC662" s="39">
        <v>744.6</v>
      </c>
      <c r="AD662" s="36">
        <v>180.8</v>
      </c>
      <c r="AE662" s="36">
        <v>17.23</v>
      </c>
      <c r="AF662" s="41">
        <v>32.630000000000003</v>
      </c>
      <c r="AG662" s="39">
        <v>150.30000000000001</v>
      </c>
      <c r="AI662" s="61">
        <v>44445</v>
      </c>
      <c r="AJ662" s="58">
        <f t="shared" si="30"/>
        <v>342.22</v>
      </c>
      <c r="AK662" s="57">
        <f t="shared" si="31"/>
        <v>315.86250000000001</v>
      </c>
      <c r="AL662" s="47">
        <f t="shared" si="32"/>
        <v>130.90444444444444</v>
      </c>
      <c r="AM662" s="65"/>
      <c r="AN662" s="65"/>
      <c r="AO662" s="65"/>
    </row>
    <row r="663" spans="1:41" x14ac:dyDescent="0.25">
      <c r="A663">
        <v>367</v>
      </c>
      <c r="B663" s="55">
        <v>44414</v>
      </c>
      <c r="C663" s="54">
        <v>2021</v>
      </c>
      <c r="D663" s="27">
        <v>6540.71</v>
      </c>
      <c r="E663" s="43">
        <v>659.7</v>
      </c>
      <c r="F663" s="35">
        <v>380.8</v>
      </c>
      <c r="G663" s="41">
        <v>1182</v>
      </c>
      <c r="H663" s="36">
        <v>110.5</v>
      </c>
      <c r="I663" s="39">
        <v>131.96</v>
      </c>
      <c r="J663" s="45">
        <v>146.96</v>
      </c>
      <c r="K663" s="36">
        <v>123.9</v>
      </c>
      <c r="L663" s="36">
        <v>39.64</v>
      </c>
      <c r="M663" s="46">
        <v>116.41</v>
      </c>
      <c r="N663" s="36">
        <v>84.87</v>
      </c>
      <c r="O663" s="47">
        <v>56.68</v>
      </c>
      <c r="P663" s="33">
        <v>675</v>
      </c>
      <c r="Q663" s="47">
        <v>22.9</v>
      </c>
      <c r="R663" s="33">
        <v>94.17</v>
      </c>
      <c r="S663" s="47">
        <v>59.33</v>
      </c>
      <c r="T663" s="33">
        <v>12.26</v>
      </c>
      <c r="U663" s="33">
        <v>85.94</v>
      </c>
      <c r="V663" s="33">
        <v>57.7</v>
      </c>
      <c r="W663" s="33">
        <v>12.34</v>
      </c>
      <c r="X663" s="56">
        <v>26.31</v>
      </c>
      <c r="Y663" s="38">
        <v>26.31</v>
      </c>
      <c r="Z663" s="36">
        <v>10.5</v>
      </c>
      <c r="AA663" s="41">
        <v>37.520000000000003</v>
      </c>
      <c r="AB663" s="45">
        <v>89.18</v>
      </c>
      <c r="AC663" s="39">
        <v>742</v>
      </c>
      <c r="AD663" s="36">
        <v>180.1</v>
      </c>
      <c r="AE663" s="36">
        <v>17.420000000000002</v>
      </c>
      <c r="AF663" s="41">
        <v>32.89</v>
      </c>
      <c r="AG663" s="39">
        <v>150.9</v>
      </c>
      <c r="AI663" s="61">
        <v>44414</v>
      </c>
      <c r="AJ663" s="58">
        <f t="shared" si="30"/>
        <v>341.62000000000006</v>
      </c>
      <c r="AK663" s="57">
        <f t="shared" si="31"/>
        <v>313.10250000000002</v>
      </c>
      <c r="AL663" s="47">
        <f t="shared" si="32"/>
        <v>130.83000000000001</v>
      </c>
      <c r="AM663" s="65"/>
      <c r="AN663" s="65"/>
      <c r="AO663" s="65"/>
    </row>
    <row r="664" spans="1:41" x14ac:dyDescent="0.25">
      <c r="A664">
        <v>366</v>
      </c>
      <c r="B664" s="55">
        <v>44383</v>
      </c>
      <c r="C664" s="54">
        <v>2021</v>
      </c>
      <c r="D664" s="27">
        <v>6485.8</v>
      </c>
      <c r="E664" s="43">
        <v>657.3</v>
      </c>
      <c r="F664" s="35">
        <v>378.75</v>
      </c>
      <c r="G664" s="41">
        <v>1168</v>
      </c>
      <c r="H664" s="36">
        <v>111.32</v>
      </c>
      <c r="I664" s="39">
        <v>130.5</v>
      </c>
      <c r="J664" s="45">
        <v>145.58000000000001</v>
      </c>
      <c r="K664" s="36">
        <v>123.56</v>
      </c>
      <c r="L664" s="36">
        <v>39.49</v>
      </c>
      <c r="M664" s="46">
        <v>116.53</v>
      </c>
      <c r="N664" s="36">
        <v>85.71</v>
      </c>
      <c r="O664" s="47">
        <v>57.57</v>
      </c>
      <c r="P664" s="33">
        <v>671.5</v>
      </c>
      <c r="Q664" s="47">
        <v>22.99</v>
      </c>
      <c r="R664" s="33">
        <v>93.91</v>
      </c>
      <c r="S664" s="47">
        <v>58.87</v>
      </c>
      <c r="T664" s="33">
        <v>12.49</v>
      </c>
      <c r="U664" s="33">
        <v>85.68</v>
      </c>
      <c r="V664" s="33">
        <v>57.47</v>
      </c>
      <c r="W664" s="33">
        <v>12.39</v>
      </c>
      <c r="X664" s="56">
        <v>26.74</v>
      </c>
      <c r="Y664" s="38">
        <v>26.74</v>
      </c>
      <c r="Z664" s="36">
        <v>10.52</v>
      </c>
      <c r="AA664" s="41">
        <v>37.06</v>
      </c>
      <c r="AB664" s="45">
        <v>87.96</v>
      </c>
      <c r="AC664" s="39">
        <v>733</v>
      </c>
      <c r="AD664" s="36">
        <v>180.7</v>
      </c>
      <c r="AE664" s="36">
        <v>17.440000000000001</v>
      </c>
      <c r="AF664" s="41">
        <v>33.08</v>
      </c>
      <c r="AG664" s="39">
        <v>150.44999999999999</v>
      </c>
      <c r="AI664" s="61">
        <v>44383</v>
      </c>
      <c r="AJ664" s="58">
        <f t="shared" si="30"/>
        <v>337.98333333333335</v>
      </c>
      <c r="AK664" s="57">
        <f t="shared" si="31"/>
        <v>309.53499999999997</v>
      </c>
      <c r="AL664" s="47">
        <f t="shared" si="32"/>
        <v>130.39333333333332</v>
      </c>
      <c r="AM664" s="65"/>
      <c r="AN664" s="65"/>
      <c r="AO664" s="65"/>
    </row>
    <row r="665" spans="1:41" x14ac:dyDescent="0.25">
      <c r="A665">
        <v>365</v>
      </c>
      <c r="B665" s="55">
        <v>44292</v>
      </c>
      <c r="C665" s="54">
        <v>2021</v>
      </c>
      <c r="D665" s="27">
        <v>6497.39</v>
      </c>
      <c r="E665" s="43">
        <v>651.20000000000005</v>
      </c>
      <c r="F665" s="35">
        <v>376.4</v>
      </c>
      <c r="G665" s="41">
        <v>1158.5</v>
      </c>
      <c r="H665" s="36">
        <v>109.92</v>
      </c>
      <c r="I665" s="39">
        <v>130.63999999999999</v>
      </c>
      <c r="J665" s="45">
        <v>143.74</v>
      </c>
      <c r="K665" s="36">
        <v>122.52</v>
      </c>
      <c r="L665" s="36">
        <v>39.68</v>
      </c>
      <c r="M665" s="46">
        <v>116.46</v>
      </c>
      <c r="N665" s="36">
        <v>85.61</v>
      </c>
      <c r="O665" s="47">
        <v>57.11</v>
      </c>
      <c r="P665" s="33">
        <v>671</v>
      </c>
      <c r="Q665" s="47">
        <v>22.84</v>
      </c>
      <c r="R665" s="33">
        <v>93.45</v>
      </c>
      <c r="S665" s="47">
        <v>58.86</v>
      </c>
      <c r="T665" s="33">
        <v>12.37</v>
      </c>
      <c r="U665" s="33">
        <v>84.5</v>
      </c>
      <c r="V665" s="33">
        <v>58.26</v>
      </c>
      <c r="W665" s="33">
        <v>12.31</v>
      </c>
      <c r="X665" s="56">
        <v>26.52</v>
      </c>
      <c r="Y665" s="38">
        <v>26.52</v>
      </c>
      <c r="Z665" s="36">
        <v>10.51</v>
      </c>
      <c r="AA665" s="41">
        <v>37.43</v>
      </c>
      <c r="AB665" s="45">
        <v>87.72</v>
      </c>
      <c r="AC665" s="39">
        <v>735.7</v>
      </c>
      <c r="AD665" s="36">
        <v>179.65</v>
      </c>
      <c r="AE665" s="36">
        <v>17.149999999999999</v>
      </c>
      <c r="AF665" s="41">
        <v>32.61</v>
      </c>
      <c r="AG665" s="39">
        <v>150.75</v>
      </c>
      <c r="AI665" s="61">
        <v>44292</v>
      </c>
      <c r="AJ665" s="58">
        <f t="shared" si="30"/>
        <v>339.03000000000003</v>
      </c>
      <c r="AK665" s="57">
        <f t="shared" si="31"/>
        <v>307.13499999999999</v>
      </c>
      <c r="AL665" s="47">
        <f t="shared" si="32"/>
        <v>129.38333333333333</v>
      </c>
      <c r="AM665" s="65"/>
      <c r="AN665" s="65"/>
      <c r="AO665" s="65"/>
    </row>
    <row r="666" spans="1:41" x14ac:dyDescent="0.25">
      <c r="A666">
        <v>364</v>
      </c>
      <c r="B666" s="55">
        <v>44261</v>
      </c>
      <c r="C666" s="54">
        <v>2021</v>
      </c>
      <c r="D666" s="27">
        <v>6473.67</v>
      </c>
      <c r="E666" s="43">
        <v>654.29999999999995</v>
      </c>
      <c r="F666" s="35">
        <v>372.85</v>
      </c>
      <c r="G666" s="41">
        <v>1155</v>
      </c>
      <c r="H666" s="36">
        <v>109.78</v>
      </c>
      <c r="I666" s="39">
        <v>130.1</v>
      </c>
      <c r="J666" s="45">
        <v>144.13999999999999</v>
      </c>
      <c r="K666" s="36">
        <v>123.86</v>
      </c>
      <c r="L666" s="36">
        <v>39.869999999999997</v>
      </c>
      <c r="M666" s="46">
        <v>116.17</v>
      </c>
      <c r="N666" s="36">
        <v>85.02</v>
      </c>
      <c r="O666" s="47">
        <v>57.44</v>
      </c>
      <c r="P666" s="33">
        <v>666.5</v>
      </c>
      <c r="Q666" s="47">
        <v>22.81</v>
      </c>
      <c r="R666" s="33">
        <v>93.45</v>
      </c>
      <c r="S666" s="47">
        <v>58.47</v>
      </c>
      <c r="T666" s="33">
        <v>12.33</v>
      </c>
      <c r="U666" s="33">
        <v>84.52</v>
      </c>
      <c r="V666" s="33">
        <v>57.7</v>
      </c>
      <c r="W666" s="33">
        <v>12.33</v>
      </c>
      <c r="X666" s="56">
        <v>26.75</v>
      </c>
      <c r="Y666" s="38">
        <v>26.75</v>
      </c>
      <c r="Z666" s="36">
        <v>10.55</v>
      </c>
      <c r="AA666" s="41">
        <v>36.97</v>
      </c>
      <c r="AB666" s="45">
        <v>86.7</v>
      </c>
      <c r="AC666" s="39">
        <v>741.2</v>
      </c>
      <c r="AD666" s="36">
        <v>178.85</v>
      </c>
      <c r="AE666" s="36">
        <v>16.670000000000002</v>
      </c>
      <c r="AF666" s="41">
        <v>32.86</v>
      </c>
      <c r="AG666" s="39">
        <v>148.6</v>
      </c>
      <c r="AI666" s="61">
        <v>44261</v>
      </c>
      <c r="AJ666" s="58">
        <f t="shared" si="30"/>
        <v>339.9666666666667</v>
      </c>
      <c r="AK666" s="57">
        <f t="shared" si="31"/>
        <v>306.20749999999998</v>
      </c>
      <c r="AL666" s="47">
        <f t="shared" si="32"/>
        <v>129.64222222222222</v>
      </c>
      <c r="AM666" s="65"/>
      <c r="AN666" s="65"/>
      <c r="AO666" s="65"/>
    </row>
    <row r="667" spans="1:41" x14ac:dyDescent="0.25">
      <c r="A667">
        <v>363</v>
      </c>
      <c r="B667" s="55">
        <v>44233</v>
      </c>
      <c r="C667" s="54">
        <v>2021</v>
      </c>
      <c r="D667" s="27">
        <v>6482.1</v>
      </c>
      <c r="E667" s="43">
        <v>661</v>
      </c>
      <c r="F667" s="35">
        <v>371.6</v>
      </c>
      <c r="G667" s="41">
        <v>1155</v>
      </c>
      <c r="H667" s="36">
        <v>110.7</v>
      </c>
      <c r="I667" s="39">
        <v>131.5</v>
      </c>
      <c r="J667" s="45">
        <v>143.66</v>
      </c>
      <c r="K667" s="36">
        <v>125.68</v>
      </c>
      <c r="L667" s="36">
        <v>39.69</v>
      </c>
      <c r="M667" s="46">
        <v>116.21</v>
      </c>
      <c r="N667" s="36">
        <v>85.05</v>
      </c>
      <c r="O667" s="47">
        <v>57</v>
      </c>
      <c r="P667" s="33">
        <v>670.5</v>
      </c>
      <c r="Q667" s="47">
        <v>22.85</v>
      </c>
      <c r="R667" s="33">
        <v>93.87</v>
      </c>
      <c r="S667" s="47">
        <v>58.36</v>
      </c>
      <c r="T667" s="33">
        <v>12.38</v>
      </c>
      <c r="U667" s="33">
        <v>84.4</v>
      </c>
      <c r="V667" s="33">
        <v>55.38</v>
      </c>
      <c r="W667" s="33">
        <v>12.34</v>
      </c>
      <c r="X667" s="56">
        <v>26.62</v>
      </c>
      <c r="Y667" s="38">
        <v>26.62</v>
      </c>
      <c r="Z667" s="36">
        <v>10.56</v>
      </c>
      <c r="AA667" s="41">
        <v>37.36</v>
      </c>
      <c r="AB667" s="45">
        <v>86.08</v>
      </c>
      <c r="AC667" s="39">
        <v>746.8</v>
      </c>
      <c r="AD667" s="36">
        <v>180.65</v>
      </c>
      <c r="AE667" s="36">
        <v>16.489999999999998</v>
      </c>
      <c r="AF667" s="41">
        <v>32.44</v>
      </c>
      <c r="AG667" s="39">
        <v>151.19999999999999</v>
      </c>
      <c r="AI667" s="61">
        <v>44233</v>
      </c>
      <c r="AJ667" s="58">
        <f t="shared" si="30"/>
        <v>343.16666666666669</v>
      </c>
      <c r="AK667" s="57">
        <f t="shared" si="31"/>
        <v>306.2</v>
      </c>
      <c r="AL667" s="47">
        <f t="shared" si="32"/>
        <v>130.19777777777779</v>
      </c>
      <c r="AM667" s="65"/>
      <c r="AN667" s="65"/>
      <c r="AO667" s="65"/>
    </row>
    <row r="668" spans="1:41" x14ac:dyDescent="0.25">
      <c r="A668">
        <v>362</v>
      </c>
      <c r="B668" s="55">
        <v>44202</v>
      </c>
      <c r="C668" s="54">
        <v>2021</v>
      </c>
      <c r="D668" s="27">
        <v>6464.71</v>
      </c>
      <c r="E668" s="43">
        <v>657.1</v>
      </c>
      <c r="F668" s="35">
        <v>370</v>
      </c>
      <c r="G668" s="41">
        <v>1150</v>
      </c>
      <c r="H668" s="36">
        <v>108.76</v>
      </c>
      <c r="I668" s="39">
        <v>130.44</v>
      </c>
      <c r="J668" s="45">
        <v>141.96</v>
      </c>
      <c r="K668" s="36">
        <v>124.44</v>
      </c>
      <c r="L668" s="36">
        <v>38.82</v>
      </c>
      <c r="M668" s="46">
        <v>115.39</v>
      </c>
      <c r="N668" s="36">
        <v>85.39</v>
      </c>
      <c r="O668" s="47">
        <v>56.71</v>
      </c>
      <c r="P668" s="33">
        <v>663</v>
      </c>
      <c r="Q668" s="47">
        <v>22.79</v>
      </c>
      <c r="R668" s="33">
        <v>93.96</v>
      </c>
      <c r="S668" s="47">
        <v>58.22</v>
      </c>
      <c r="T668" s="33">
        <v>12.45</v>
      </c>
      <c r="U668" s="33">
        <v>84.18</v>
      </c>
      <c r="V668" s="33">
        <v>55.81</v>
      </c>
      <c r="W668" s="33">
        <v>12.28</v>
      </c>
      <c r="X668" s="56">
        <v>26.53</v>
      </c>
      <c r="Y668" s="38">
        <v>26.53</v>
      </c>
      <c r="Z668" s="36">
        <v>10.45</v>
      </c>
      <c r="AA668" s="41">
        <v>37.479999999999997</v>
      </c>
      <c r="AB668" s="45">
        <v>85.6</v>
      </c>
      <c r="AC668" s="39">
        <v>742</v>
      </c>
      <c r="AD668" s="36">
        <v>181.05</v>
      </c>
      <c r="AE668" s="36">
        <v>16.3</v>
      </c>
      <c r="AF668" s="41">
        <v>31.99</v>
      </c>
      <c r="AG668" s="39">
        <v>152.6</v>
      </c>
      <c r="AI668" s="61">
        <v>44202</v>
      </c>
      <c r="AJ668" s="58">
        <f t="shared" si="30"/>
        <v>341.68</v>
      </c>
      <c r="AK668" s="57">
        <f t="shared" si="31"/>
        <v>304.86750000000001</v>
      </c>
      <c r="AL668" s="47">
        <f t="shared" si="32"/>
        <v>129.36666666666667</v>
      </c>
      <c r="AM668" s="65"/>
      <c r="AN668" s="65"/>
      <c r="AO668" s="65"/>
    </row>
    <row r="669" spans="1:41" x14ac:dyDescent="0.25">
      <c r="A669">
        <v>361</v>
      </c>
      <c r="B669" s="54" t="s">
        <v>725</v>
      </c>
      <c r="C669" s="54">
        <v>2021</v>
      </c>
      <c r="D669" s="27">
        <v>6441.76</v>
      </c>
      <c r="E669" s="43">
        <v>652</v>
      </c>
      <c r="F669" s="35">
        <v>368.3</v>
      </c>
      <c r="G669" s="41">
        <v>1152.5</v>
      </c>
      <c r="H669" s="36">
        <v>106.66</v>
      </c>
      <c r="I669" s="39">
        <v>129.4</v>
      </c>
      <c r="J669" s="45">
        <v>141.88</v>
      </c>
      <c r="K669" s="36">
        <v>122.36</v>
      </c>
      <c r="L669" s="36">
        <v>37.909999999999997</v>
      </c>
      <c r="M669" s="46">
        <v>114.94</v>
      </c>
      <c r="N669" s="36">
        <v>86.5</v>
      </c>
      <c r="O669" s="47">
        <v>55.85</v>
      </c>
      <c r="P669" s="33">
        <v>664.5</v>
      </c>
      <c r="Q669" s="47">
        <v>22.58</v>
      </c>
      <c r="R669" s="33">
        <v>92.92</v>
      </c>
      <c r="S669" s="47">
        <v>58.3</v>
      </c>
      <c r="T669" s="33">
        <v>12.2</v>
      </c>
      <c r="U669" s="33">
        <v>83.86</v>
      </c>
      <c r="V669" s="33">
        <v>54.82</v>
      </c>
      <c r="W669" s="33">
        <v>12.15</v>
      </c>
      <c r="X669" s="56">
        <v>26.21</v>
      </c>
      <c r="Y669" s="38">
        <v>26.21</v>
      </c>
      <c r="Z669" s="36">
        <v>10.41</v>
      </c>
      <c r="AA669" s="41">
        <v>37.65</v>
      </c>
      <c r="AB669" s="45">
        <v>85.64</v>
      </c>
      <c r="AC669" s="39">
        <v>748.3</v>
      </c>
      <c r="AD669" s="36">
        <v>180.15</v>
      </c>
      <c r="AE669" s="36">
        <v>16.25</v>
      </c>
      <c r="AF669" s="41">
        <v>31.45</v>
      </c>
      <c r="AG669" s="39">
        <v>152.65</v>
      </c>
      <c r="AI669" s="60" t="s">
        <v>725</v>
      </c>
      <c r="AJ669" s="58">
        <f t="shared" si="30"/>
        <v>343.45</v>
      </c>
      <c r="AK669" s="57">
        <f t="shared" si="31"/>
        <v>305.40000000000003</v>
      </c>
      <c r="AL669" s="47">
        <f t="shared" si="32"/>
        <v>128.60000000000002</v>
      </c>
      <c r="AM669" s="65"/>
      <c r="AN669" s="65"/>
      <c r="AO669" s="65"/>
    </row>
    <row r="670" spans="1:41" x14ac:dyDescent="0.25">
      <c r="A670">
        <v>360</v>
      </c>
      <c r="B670" s="54" t="s">
        <v>726</v>
      </c>
      <c r="C670" s="54">
        <v>2021</v>
      </c>
      <c r="D670" s="27">
        <v>6448.87</v>
      </c>
      <c r="E670" s="43">
        <v>655.8</v>
      </c>
      <c r="F670" s="35">
        <v>371.55</v>
      </c>
      <c r="G670" s="41">
        <v>1144</v>
      </c>
      <c r="H670" s="36">
        <v>108</v>
      </c>
      <c r="I670" s="39">
        <v>130.62</v>
      </c>
      <c r="J670" s="45">
        <v>142.58000000000001</v>
      </c>
      <c r="K670" s="36">
        <v>124.12</v>
      </c>
      <c r="L670" s="36">
        <v>38.15</v>
      </c>
      <c r="M670" s="46">
        <v>115.34</v>
      </c>
      <c r="N670" s="36">
        <v>87.48</v>
      </c>
      <c r="O670" s="47">
        <v>56.48</v>
      </c>
      <c r="P670" s="33">
        <v>660</v>
      </c>
      <c r="Q670" s="47">
        <v>22.81</v>
      </c>
      <c r="R670" s="33">
        <v>93.4</v>
      </c>
      <c r="S670" s="47">
        <v>58.46</v>
      </c>
      <c r="T670" s="33">
        <v>12.3</v>
      </c>
      <c r="U670" s="33">
        <v>84.22</v>
      </c>
      <c r="V670" s="33">
        <v>55.14</v>
      </c>
      <c r="W670" s="33">
        <v>12.27</v>
      </c>
      <c r="X670" s="56">
        <v>26.25</v>
      </c>
      <c r="Y670" s="38">
        <v>26.25</v>
      </c>
      <c r="Z670" s="36">
        <v>10.48</v>
      </c>
      <c r="AA670" s="41">
        <v>37.75</v>
      </c>
      <c r="AB670" s="45">
        <v>86.04</v>
      </c>
      <c r="AC670" s="39">
        <v>748.8</v>
      </c>
      <c r="AD670" s="36">
        <v>181.2</v>
      </c>
      <c r="AE670" s="36">
        <v>16.079999999999998</v>
      </c>
      <c r="AF670" s="41">
        <v>31.4</v>
      </c>
      <c r="AG670" s="39">
        <v>153.55000000000001</v>
      </c>
      <c r="AI670" s="60" t="s">
        <v>726</v>
      </c>
      <c r="AJ670" s="58">
        <f t="shared" si="30"/>
        <v>344.32333333333332</v>
      </c>
      <c r="AK670" s="57">
        <f t="shared" si="31"/>
        <v>303.28750000000002</v>
      </c>
      <c r="AL670" s="47">
        <f t="shared" si="32"/>
        <v>129.30666666666667</v>
      </c>
      <c r="AM670" s="65"/>
      <c r="AN670" s="65"/>
      <c r="AO670" s="65"/>
    </row>
    <row r="671" spans="1:41" x14ac:dyDescent="0.25">
      <c r="A671">
        <v>359</v>
      </c>
      <c r="B671" s="54" t="s">
        <v>727</v>
      </c>
      <c r="C671" s="54">
        <v>2021</v>
      </c>
      <c r="D671" s="27">
        <v>6379.83</v>
      </c>
      <c r="E671" s="43">
        <v>648.4</v>
      </c>
      <c r="F671" s="35">
        <v>365.9</v>
      </c>
      <c r="G671" s="41">
        <v>1140</v>
      </c>
      <c r="H671" s="36">
        <v>106.68</v>
      </c>
      <c r="I671" s="39">
        <v>129.4</v>
      </c>
      <c r="J671" s="45">
        <v>142.54</v>
      </c>
      <c r="K671" s="36">
        <v>122.56</v>
      </c>
      <c r="L671" s="36">
        <v>38.049999999999997</v>
      </c>
      <c r="M671" s="46">
        <v>115.52</v>
      </c>
      <c r="N671" s="36">
        <v>86.4</v>
      </c>
      <c r="O671" s="47">
        <v>56.39</v>
      </c>
      <c r="P671" s="33">
        <v>650</v>
      </c>
      <c r="Q671" s="47">
        <v>22.45</v>
      </c>
      <c r="R671" s="33">
        <v>93.74</v>
      </c>
      <c r="S671" s="47">
        <v>58.25</v>
      </c>
      <c r="T671" s="33">
        <v>12.12</v>
      </c>
      <c r="U671" s="33">
        <v>84.08</v>
      </c>
      <c r="V671" s="33">
        <v>54.6</v>
      </c>
      <c r="W671" s="33">
        <v>12.26</v>
      </c>
      <c r="X671" s="56">
        <v>26.16</v>
      </c>
      <c r="Y671" s="38">
        <v>26.16</v>
      </c>
      <c r="Z671" s="36">
        <v>10.4</v>
      </c>
      <c r="AA671" s="41">
        <v>37.31</v>
      </c>
      <c r="AB671" s="45">
        <v>87.58</v>
      </c>
      <c r="AC671" s="39">
        <v>736.6</v>
      </c>
      <c r="AD671" s="36">
        <v>179.6</v>
      </c>
      <c r="AE671" s="36">
        <v>16.02</v>
      </c>
      <c r="AF671" s="41">
        <v>31.25</v>
      </c>
      <c r="AG671" s="39">
        <v>152.25</v>
      </c>
      <c r="AI671" s="60" t="s">
        <v>727</v>
      </c>
      <c r="AJ671" s="58">
        <f t="shared" si="30"/>
        <v>339.41666666666669</v>
      </c>
      <c r="AK671" s="57">
        <f t="shared" si="31"/>
        <v>302.14</v>
      </c>
      <c r="AL671" s="47">
        <f t="shared" si="32"/>
        <v>128.58777777777777</v>
      </c>
      <c r="AM671" s="65"/>
      <c r="AN671" s="65"/>
      <c r="AO671" s="65"/>
    </row>
    <row r="672" spans="1:41" x14ac:dyDescent="0.25">
      <c r="A672">
        <v>358</v>
      </c>
      <c r="B672" s="54" t="s">
        <v>728</v>
      </c>
      <c r="C672" s="54">
        <v>2021</v>
      </c>
      <c r="D672" s="27">
        <v>6375.14</v>
      </c>
      <c r="E672" s="43">
        <v>640.6</v>
      </c>
      <c r="F672" s="35">
        <v>366.45</v>
      </c>
      <c r="G672" s="41">
        <v>1126</v>
      </c>
      <c r="H672" s="36">
        <v>97.67</v>
      </c>
      <c r="I672" s="39">
        <v>129.04</v>
      </c>
      <c r="J672" s="45">
        <v>143</v>
      </c>
      <c r="K672" s="36">
        <v>118.2</v>
      </c>
      <c r="L672" s="36">
        <v>38.47</v>
      </c>
      <c r="M672" s="46">
        <v>115.95</v>
      </c>
      <c r="N672" s="36">
        <v>88.18</v>
      </c>
      <c r="O672" s="47">
        <v>54.65</v>
      </c>
      <c r="P672" s="33">
        <v>649</v>
      </c>
      <c r="Q672" s="47">
        <v>22.22</v>
      </c>
      <c r="R672" s="33">
        <v>93.67</v>
      </c>
      <c r="S672" s="47">
        <v>59.24</v>
      </c>
      <c r="T672" s="33">
        <v>11.98</v>
      </c>
      <c r="U672" s="33">
        <v>82.88</v>
      </c>
      <c r="V672" s="33">
        <v>54.94</v>
      </c>
      <c r="W672" s="33">
        <v>12.51</v>
      </c>
      <c r="X672" s="56">
        <v>25.4</v>
      </c>
      <c r="Y672" s="38">
        <v>25.4</v>
      </c>
      <c r="Z672" s="36">
        <v>10.43</v>
      </c>
      <c r="AA672" s="41">
        <v>37.979999999999997</v>
      </c>
      <c r="AB672" s="45">
        <v>87.14</v>
      </c>
      <c r="AC672" s="39">
        <v>735.8</v>
      </c>
      <c r="AD672" s="36">
        <v>180</v>
      </c>
      <c r="AE672" s="36">
        <v>15.43</v>
      </c>
      <c r="AF672" s="41">
        <v>30.73</v>
      </c>
      <c r="AG672" s="39">
        <v>155.4</v>
      </c>
      <c r="AI672" s="60" t="s">
        <v>728</v>
      </c>
      <c r="AJ672" s="58">
        <f t="shared" si="30"/>
        <v>340.08</v>
      </c>
      <c r="AK672" s="57">
        <f t="shared" si="31"/>
        <v>298.67750000000001</v>
      </c>
      <c r="AL672" s="47">
        <f t="shared" si="32"/>
        <v>127.57777777777778</v>
      </c>
      <c r="AM672" s="65"/>
      <c r="AN672" s="65"/>
      <c r="AO672" s="65"/>
    </row>
    <row r="673" spans="1:41" x14ac:dyDescent="0.25">
      <c r="A673">
        <v>357</v>
      </c>
      <c r="B673" s="54" t="s">
        <v>729</v>
      </c>
      <c r="C673" s="54">
        <v>2021</v>
      </c>
      <c r="D673" s="27">
        <v>6390.27</v>
      </c>
      <c r="E673" s="43">
        <v>639.70000000000005</v>
      </c>
      <c r="F673" s="35">
        <v>367.2</v>
      </c>
      <c r="G673" s="41">
        <v>1114.5</v>
      </c>
      <c r="H673" s="36">
        <v>97.14</v>
      </c>
      <c r="I673" s="39">
        <v>129</v>
      </c>
      <c r="J673" s="45">
        <v>141.19999999999999</v>
      </c>
      <c r="K673" s="36">
        <v>119.54</v>
      </c>
      <c r="L673" s="36">
        <v>38.33</v>
      </c>
      <c r="M673" s="46">
        <v>116.61</v>
      </c>
      <c r="N673" s="36">
        <v>87.46</v>
      </c>
      <c r="O673" s="47">
        <v>55.4</v>
      </c>
      <c r="P673" s="33">
        <v>647</v>
      </c>
      <c r="Q673" s="47">
        <v>22.29</v>
      </c>
      <c r="R673" s="33">
        <v>93.3</v>
      </c>
      <c r="S673" s="47">
        <v>60.34</v>
      </c>
      <c r="T673" s="33">
        <v>12.11</v>
      </c>
      <c r="U673" s="33">
        <v>83.12</v>
      </c>
      <c r="V673" s="33">
        <v>55.03</v>
      </c>
      <c r="W673" s="33">
        <v>12.59</v>
      </c>
      <c r="X673" s="56">
        <v>25.95</v>
      </c>
      <c r="Y673" s="38">
        <v>25.95</v>
      </c>
      <c r="Z673" s="36">
        <v>10.44</v>
      </c>
      <c r="AA673" s="41">
        <v>37.840000000000003</v>
      </c>
      <c r="AB673" s="45">
        <v>87.7</v>
      </c>
      <c r="AC673" s="39">
        <v>724.5</v>
      </c>
      <c r="AD673" s="36">
        <v>180.1</v>
      </c>
      <c r="AE673" s="36">
        <v>15.45</v>
      </c>
      <c r="AF673" s="41">
        <v>30.28</v>
      </c>
      <c r="AG673" s="39">
        <v>155.75</v>
      </c>
      <c r="AI673" s="60" t="s">
        <v>729</v>
      </c>
      <c r="AJ673" s="58">
        <f t="shared" si="30"/>
        <v>336.41666666666669</v>
      </c>
      <c r="AK673" s="57">
        <f t="shared" si="31"/>
        <v>295.65499999999997</v>
      </c>
      <c r="AL673" s="47">
        <f t="shared" si="32"/>
        <v>127.68777777777778</v>
      </c>
      <c r="AM673" s="65"/>
      <c r="AN673" s="65"/>
      <c r="AO673" s="65"/>
    </row>
    <row r="674" spans="1:41" x14ac:dyDescent="0.25">
      <c r="A674">
        <v>356</v>
      </c>
      <c r="B674" s="54" t="s">
        <v>730</v>
      </c>
      <c r="C674" s="54">
        <v>2021</v>
      </c>
      <c r="D674" s="27">
        <v>6382.71</v>
      </c>
      <c r="E674" s="43">
        <v>637.5</v>
      </c>
      <c r="F674" s="35">
        <v>364.7</v>
      </c>
      <c r="G674" s="41">
        <v>1096.5</v>
      </c>
      <c r="H674" s="36">
        <v>98.26</v>
      </c>
      <c r="I674" s="39">
        <v>129.26</v>
      </c>
      <c r="J674" s="45">
        <v>142.68</v>
      </c>
      <c r="K674" s="36">
        <v>121.74</v>
      </c>
      <c r="L674" s="36">
        <v>39.04</v>
      </c>
      <c r="M674" s="46">
        <v>116.63</v>
      </c>
      <c r="N674" s="36">
        <v>87.7</v>
      </c>
      <c r="O674" s="47">
        <v>55.6</v>
      </c>
      <c r="P674" s="33">
        <v>639</v>
      </c>
      <c r="Q674" s="47">
        <v>22.52</v>
      </c>
      <c r="R674" s="33">
        <v>93.83</v>
      </c>
      <c r="S674" s="47">
        <v>60.52</v>
      </c>
      <c r="T674" s="33">
        <v>12.23</v>
      </c>
      <c r="U674" s="33">
        <v>83.42</v>
      </c>
      <c r="V674" s="33">
        <v>55.14</v>
      </c>
      <c r="W674" s="33">
        <v>12.64</v>
      </c>
      <c r="X674" s="56">
        <v>26.2</v>
      </c>
      <c r="Y674" s="38">
        <v>26.2</v>
      </c>
      <c r="Z674" s="36">
        <v>10.54</v>
      </c>
      <c r="AA674" s="41">
        <v>37.71</v>
      </c>
      <c r="AB674" s="45">
        <v>87.94</v>
      </c>
      <c r="AC674" s="39">
        <v>721.7</v>
      </c>
      <c r="AD674" s="36">
        <v>180.25</v>
      </c>
      <c r="AE674" s="36">
        <v>15.39</v>
      </c>
      <c r="AF674" s="41">
        <v>31.19</v>
      </c>
      <c r="AG674" s="39">
        <v>154.65</v>
      </c>
      <c r="AI674" s="60" t="s">
        <v>730</v>
      </c>
      <c r="AJ674" s="58">
        <f t="shared" si="30"/>
        <v>335.20333333333332</v>
      </c>
      <c r="AK674" s="57">
        <f t="shared" si="31"/>
        <v>291.35000000000002</v>
      </c>
      <c r="AL674" s="47">
        <f t="shared" si="32"/>
        <v>127.73222222222222</v>
      </c>
      <c r="AM674" s="65"/>
      <c r="AN674" s="65"/>
      <c r="AO674" s="65"/>
    </row>
    <row r="675" spans="1:41" x14ac:dyDescent="0.25">
      <c r="A675">
        <v>355</v>
      </c>
      <c r="B675" s="54" t="s">
        <v>731</v>
      </c>
      <c r="C675" s="54">
        <v>2021</v>
      </c>
      <c r="D675" s="27">
        <v>6351.95</v>
      </c>
      <c r="E675" s="43">
        <v>631.6</v>
      </c>
      <c r="F675" s="35">
        <v>361.3</v>
      </c>
      <c r="G675" s="41">
        <v>1082</v>
      </c>
      <c r="H675" s="36">
        <v>97.91</v>
      </c>
      <c r="I675" s="39">
        <v>129.47999999999999</v>
      </c>
      <c r="J675" s="45">
        <v>142.5</v>
      </c>
      <c r="K675" s="36">
        <v>119.92</v>
      </c>
      <c r="L675" s="36">
        <v>39</v>
      </c>
      <c r="M675" s="46">
        <v>115.85</v>
      </c>
      <c r="N675" s="36">
        <v>87.75</v>
      </c>
      <c r="O675" s="47">
        <v>56.24</v>
      </c>
      <c r="P675" s="33">
        <v>627.5</v>
      </c>
      <c r="Q675" s="47">
        <v>22.55</v>
      </c>
      <c r="R675" s="33">
        <v>93.42</v>
      </c>
      <c r="S675" s="47">
        <v>60.53</v>
      </c>
      <c r="T675" s="33">
        <v>12.28</v>
      </c>
      <c r="U675" s="33">
        <v>82.94</v>
      </c>
      <c r="V675" s="33">
        <v>55.08</v>
      </c>
      <c r="W675" s="33">
        <v>13.14</v>
      </c>
      <c r="X675" s="56">
        <v>26.24</v>
      </c>
      <c r="Y675" s="38">
        <v>26.24</v>
      </c>
      <c r="Z675" s="36">
        <v>10.53</v>
      </c>
      <c r="AA675" s="41">
        <v>37.380000000000003</v>
      </c>
      <c r="AB675" s="45">
        <v>87.48</v>
      </c>
      <c r="AC675" s="39">
        <v>719.8</v>
      </c>
      <c r="AD675" s="36">
        <v>178.8</v>
      </c>
      <c r="AE675" s="36">
        <v>15.28</v>
      </c>
      <c r="AF675" s="41">
        <v>31.08</v>
      </c>
      <c r="AG675" s="39">
        <v>151.80000000000001</v>
      </c>
      <c r="AI675" s="60" t="s">
        <v>731</v>
      </c>
      <c r="AJ675" s="58">
        <f t="shared" si="30"/>
        <v>333.69333333333333</v>
      </c>
      <c r="AK675" s="57">
        <f t="shared" si="31"/>
        <v>287.61500000000001</v>
      </c>
      <c r="AL675" s="47">
        <f t="shared" si="32"/>
        <v>126.99888888888889</v>
      </c>
      <c r="AM675" s="65"/>
      <c r="AN675" s="65"/>
      <c r="AO675" s="65"/>
    </row>
    <row r="676" spans="1:41" x14ac:dyDescent="0.25">
      <c r="A676">
        <v>354</v>
      </c>
      <c r="B676" s="54" t="s">
        <v>732</v>
      </c>
      <c r="C676" s="54">
        <v>2021</v>
      </c>
      <c r="D676" s="27">
        <v>6267.55</v>
      </c>
      <c r="E676" s="43">
        <v>628.9</v>
      </c>
      <c r="F676" s="35">
        <v>358.85</v>
      </c>
      <c r="G676" s="41">
        <v>1067</v>
      </c>
      <c r="H676" s="36">
        <v>96.51</v>
      </c>
      <c r="I676" s="39">
        <v>128.46</v>
      </c>
      <c r="J676" s="45">
        <v>141.04</v>
      </c>
      <c r="K676" s="36">
        <v>118.76</v>
      </c>
      <c r="L676" s="36">
        <v>38.549999999999997</v>
      </c>
      <c r="M676" s="46">
        <v>115.21</v>
      </c>
      <c r="N676" s="36">
        <v>87.62</v>
      </c>
      <c r="O676" s="47">
        <v>56.21</v>
      </c>
      <c r="P676" s="33">
        <v>624</v>
      </c>
      <c r="Q676" s="47">
        <v>22.38</v>
      </c>
      <c r="R676" s="33">
        <v>92.84</v>
      </c>
      <c r="S676" s="47">
        <v>59.89</v>
      </c>
      <c r="T676" s="33">
        <v>12.19</v>
      </c>
      <c r="U676" s="33">
        <v>82.42</v>
      </c>
      <c r="V676" s="33">
        <v>54.47</v>
      </c>
      <c r="W676" s="33">
        <v>13.06</v>
      </c>
      <c r="X676" s="56">
        <v>26.12</v>
      </c>
      <c r="Y676" s="38">
        <v>26.12</v>
      </c>
      <c r="Z676" s="36">
        <v>10.42</v>
      </c>
      <c r="AA676" s="41">
        <v>37.299999999999997</v>
      </c>
      <c r="AB676" s="45">
        <v>86.76</v>
      </c>
      <c r="AC676" s="39">
        <v>713.3</v>
      </c>
      <c r="AD676" s="36">
        <v>177.4</v>
      </c>
      <c r="AE676" s="36">
        <v>15.01</v>
      </c>
      <c r="AF676" s="41">
        <v>30.8</v>
      </c>
      <c r="AG676" s="39">
        <v>152.6</v>
      </c>
      <c r="AI676" s="60" t="s">
        <v>732</v>
      </c>
      <c r="AJ676" s="58">
        <f t="shared" si="30"/>
        <v>331.45333333333332</v>
      </c>
      <c r="AK676" s="57">
        <f t="shared" si="31"/>
        <v>283.77499999999998</v>
      </c>
      <c r="AL676" s="47">
        <f t="shared" si="32"/>
        <v>126.27888888888889</v>
      </c>
      <c r="AM676" s="65"/>
      <c r="AN676" s="65"/>
      <c r="AO676" s="65"/>
    </row>
    <row r="677" spans="1:41" x14ac:dyDescent="0.25">
      <c r="A677">
        <v>353</v>
      </c>
      <c r="B677" s="54" t="s">
        <v>733</v>
      </c>
      <c r="C677" s="54">
        <v>2021</v>
      </c>
      <c r="D677" s="27">
        <v>6192.33</v>
      </c>
      <c r="E677" s="43">
        <v>619.1</v>
      </c>
      <c r="F677" s="35">
        <v>350.15</v>
      </c>
      <c r="G677" s="41">
        <v>1056.5</v>
      </c>
      <c r="H677" s="36">
        <v>95.06</v>
      </c>
      <c r="I677" s="39">
        <v>126.22</v>
      </c>
      <c r="J677" s="45">
        <v>137.4</v>
      </c>
      <c r="K677" s="36">
        <v>117.2</v>
      </c>
      <c r="L677" s="36">
        <v>38.39</v>
      </c>
      <c r="M677" s="46">
        <v>113.65</v>
      </c>
      <c r="N677" s="36">
        <v>86.33</v>
      </c>
      <c r="O677" s="47">
        <v>55.94</v>
      </c>
      <c r="P677" s="33">
        <v>616</v>
      </c>
      <c r="Q677" s="47">
        <v>22.3</v>
      </c>
      <c r="R677" s="33">
        <v>91.83</v>
      </c>
      <c r="S677" s="47">
        <v>58.33</v>
      </c>
      <c r="T677" s="33">
        <v>12.12</v>
      </c>
      <c r="U677" s="33">
        <v>82.14</v>
      </c>
      <c r="V677" s="33">
        <v>53.5</v>
      </c>
      <c r="W677" s="33">
        <v>13.12</v>
      </c>
      <c r="X677" s="56">
        <v>25.99</v>
      </c>
      <c r="Y677" s="38">
        <v>25.99</v>
      </c>
      <c r="Z677" s="36">
        <v>10.38</v>
      </c>
      <c r="AA677" s="41">
        <v>36.51</v>
      </c>
      <c r="AB677" s="45">
        <v>86.2</v>
      </c>
      <c r="AC677" s="39">
        <v>704.8</v>
      </c>
      <c r="AD677" s="36">
        <v>175</v>
      </c>
      <c r="AE677" s="36">
        <v>14.71</v>
      </c>
      <c r="AF677" s="41">
        <v>30.55</v>
      </c>
      <c r="AG677" s="39">
        <v>151.44999999999999</v>
      </c>
      <c r="AI677" s="60" t="s">
        <v>733</v>
      </c>
      <c r="AJ677" s="58">
        <f t="shared" si="30"/>
        <v>327.49</v>
      </c>
      <c r="AK677" s="57">
        <f t="shared" si="31"/>
        <v>280.89</v>
      </c>
      <c r="AL677" s="47">
        <f t="shared" si="32"/>
        <v>124.32333333333332</v>
      </c>
      <c r="AM677" s="65"/>
      <c r="AN677" s="65"/>
      <c r="AO677" s="65"/>
    </row>
    <row r="678" spans="1:41" x14ac:dyDescent="0.25">
      <c r="A678">
        <v>352</v>
      </c>
      <c r="B678" s="54" t="s">
        <v>734</v>
      </c>
      <c r="C678" s="54">
        <v>2021</v>
      </c>
      <c r="D678" s="27">
        <v>6343.55</v>
      </c>
      <c r="E678" s="43">
        <v>623</v>
      </c>
      <c r="F678" s="35">
        <v>351.95</v>
      </c>
      <c r="G678" s="41">
        <v>1061</v>
      </c>
      <c r="H678" s="36">
        <v>97.14</v>
      </c>
      <c r="I678" s="39">
        <v>130.06</v>
      </c>
      <c r="J678" s="45">
        <v>140.13999999999999</v>
      </c>
      <c r="K678" s="36">
        <v>121</v>
      </c>
      <c r="L678" s="36">
        <v>39.700000000000003</v>
      </c>
      <c r="M678" s="46">
        <v>114.46</v>
      </c>
      <c r="N678" s="36">
        <v>86.76</v>
      </c>
      <c r="O678" s="47">
        <v>57.07</v>
      </c>
      <c r="P678" s="33">
        <v>623</v>
      </c>
      <c r="Q678" s="47">
        <v>22.65</v>
      </c>
      <c r="R678" s="33">
        <v>93.35</v>
      </c>
      <c r="S678" s="47">
        <v>58.05</v>
      </c>
      <c r="T678" s="33">
        <v>12.44</v>
      </c>
      <c r="U678" s="33">
        <v>83.6</v>
      </c>
      <c r="V678" s="33">
        <v>54.56</v>
      </c>
      <c r="W678" s="33">
        <v>13.1</v>
      </c>
      <c r="X678" s="56">
        <v>26.16</v>
      </c>
      <c r="Y678" s="38">
        <v>26.16</v>
      </c>
      <c r="Z678" s="36">
        <v>10.53</v>
      </c>
      <c r="AA678" s="41">
        <v>36.700000000000003</v>
      </c>
      <c r="AB678" s="45">
        <v>86.8</v>
      </c>
      <c r="AC678" s="39">
        <v>709.9</v>
      </c>
      <c r="AD678" s="36">
        <v>176.35</v>
      </c>
      <c r="AE678" s="36">
        <v>15.06</v>
      </c>
      <c r="AF678" s="41">
        <v>31.06</v>
      </c>
      <c r="AG678" s="39">
        <v>154.15</v>
      </c>
      <c r="AI678" s="60" t="s">
        <v>734</v>
      </c>
      <c r="AJ678" s="58">
        <f t="shared" si="30"/>
        <v>331.37</v>
      </c>
      <c r="AK678" s="57">
        <f t="shared" si="31"/>
        <v>282.19</v>
      </c>
      <c r="AL678" s="47">
        <f t="shared" si="32"/>
        <v>125.36999999999999</v>
      </c>
      <c r="AM678" s="65"/>
      <c r="AN678" s="65"/>
      <c r="AO678" s="65"/>
    </row>
    <row r="679" spans="1:41" x14ac:dyDescent="0.25">
      <c r="A679">
        <v>351</v>
      </c>
      <c r="B679" s="54" t="s">
        <v>735</v>
      </c>
      <c r="C679" s="54">
        <v>2021</v>
      </c>
      <c r="D679" s="27">
        <v>6349.33</v>
      </c>
      <c r="E679" s="43">
        <v>624</v>
      </c>
      <c r="F679" s="35">
        <v>355.45</v>
      </c>
      <c r="G679" s="41">
        <v>1065.5</v>
      </c>
      <c r="H679" s="36">
        <v>96.9</v>
      </c>
      <c r="I679" s="39">
        <v>130.36000000000001</v>
      </c>
      <c r="J679" s="45">
        <v>140.18</v>
      </c>
      <c r="K679" s="36">
        <v>121.88</v>
      </c>
      <c r="L679" s="36">
        <v>39.81</v>
      </c>
      <c r="M679" s="46">
        <v>115.34</v>
      </c>
      <c r="N679" s="36">
        <v>87.16</v>
      </c>
      <c r="O679" s="47">
        <v>56.98</v>
      </c>
      <c r="P679" s="33">
        <v>625.5</v>
      </c>
      <c r="Q679" s="47">
        <v>22.82</v>
      </c>
      <c r="R679" s="33">
        <v>93.68</v>
      </c>
      <c r="S679" s="47">
        <v>58.29</v>
      </c>
      <c r="T679" s="33">
        <v>13.34</v>
      </c>
      <c r="U679" s="33">
        <v>85.22</v>
      </c>
      <c r="V679" s="33">
        <v>54.7</v>
      </c>
      <c r="W679" s="33">
        <v>12.72</v>
      </c>
      <c r="X679" s="56">
        <v>26.2</v>
      </c>
      <c r="Y679" s="38">
        <v>26.2</v>
      </c>
      <c r="Z679" s="36">
        <v>10.68</v>
      </c>
      <c r="AA679" s="41">
        <v>36.72</v>
      </c>
      <c r="AB679" s="45">
        <v>86.52</v>
      </c>
      <c r="AC679" s="39">
        <v>706.9</v>
      </c>
      <c r="AD679" s="36">
        <v>176.75</v>
      </c>
      <c r="AE679" s="36">
        <v>15.1</v>
      </c>
      <c r="AF679" s="41">
        <v>31.05</v>
      </c>
      <c r="AG679" s="39">
        <v>153.65</v>
      </c>
      <c r="AI679" s="60" t="s">
        <v>735</v>
      </c>
      <c r="AJ679" s="58">
        <f t="shared" si="30"/>
        <v>330.30333333333334</v>
      </c>
      <c r="AK679" s="57">
        <f t="shared" si="31"/>
        <v>283.3175</v>
      </c>
      <c r="AL679" s="47">
        <f t="shared" si="32"/>
        <v>125.59222222222222</v>
      </c>
      <c r="AM679" s="65"/>
      <c r="AN679" s="65"/>
      <c r="AO679" s="65"/>
    </row>
    <row r="680" spans="1:41" x14ac:dyDescent="0.25">
      <c r="A680">
        <v>350</v>
      </c>
      <c r="B680" s="54" t="s">
        <v>736</v>
      </c>
      <c r="C680" s="54">
        <v>2021</v>
      </c>
      <c r="D680" s="27">
        <v>6301.19</v>
      </c>
      <c r="E680" s="43">
        <v>628.1</v>
      </c>
      <c r="F680" s="35">
        <v>352.35</v>
      </c>
      <c r="G680" s="41">
        <v>1068</v>
      </c>
      <c r="H680" s="36">
        <v>99.57</v>
      </c>
      <c r="I680" s="39">
        <v>131.44</v>
      </c>
      <c r="J680" s="45">
        <v>139.88</v>
      </c>
      <c r="K680" s="36">
        <v>124.54</v>
      </c>
      <c r="L680" s="36">
        <v>39.75</v>
      </c>
      <c r="M680" s="46">
        <v>117.44</v>
      </c>
      <c r="N680" s="36">
        <v>86.25</v>
      </c>
      <c r="O680" s="47">
        <v>57.04</v>
      </c>
      <c r="P680" s="33">
        <v>624</v>
      </c>
      <c r="Q680" s="47">
        <v>22.88</v>
      </c>
      <c r="R680" s="33">
        <v>95.41</v>
      </c>
      <c r="S680" s="47">
        <v>57.55</v>
      </c>
      <c r="T680" s="33">
        <v>13.33</v>
      </c>
      <c r="U680" s="33">
        <v>86.32</v>
      </c>
      <c r="V680" s="33">
        <v>55.61</v>
      </c>
      <c r="W680" s="33">
        <v>12.68</v>
      </c>
      <c r="X680" s="56">
        <v>26.1</v>
      </c>
      <c r="Y680" s="38">
        <v>26.1</v>
      </c>
      <c r="Z680" s="36">
        <v>10.56</v>
      </c>
      <c r="AA680" s="41">
        <v>37.03</v>
      </c>
      <c r="AB680" s="45">
        <v>86.66</v>
      </c>
      <c r="AC680" s="39">
        <v>706.9</v>
      </c>
      <c r="AD680" s="36">
        <v>175.35</v>
      </c>
      <c r="AE680" s="36">
        <v>14.86</v>
      </c>
      <c r="AF680" s="41">
        <v>31.04</v>
      </c>
      <c r="AG680" s="39">
        <v>154.05000000000001</v>
      </c>
      <c r="AI680" s="60" t="s">
        <v>736</v>
      </c>
      <c r="AJ680" s="58">
        <f t="shared" si="30"/>
        <v>330.79666666666662</v>
      </c>
      <c r="AK680" s="57">
        <f t="shared" si="31"/>
        <v>284.01749999999998</v>
      </c>
      <c r="AL680" s="47">
        <f t="shared" si="32"/>
        <v>126.18333333333334</v>
      </c>
      <c r="AM680" s="65"/>
      <c r="AN680" s="65"/>
      <c r="AO680" s="65"/>
    </row>
    <row r="681" spans="1:41" x14ac:dyDescent="0.25">
      <c r="A681">
        <v>349</v>
      </c>
      <c r="B681" s="54" t="s">
        <v>737</v>
      </c>
      <c r="C681" s="54">
        <v>2021</v>
      </c>
      <c r="D681" s="27">
        <v>6150.43</v>
      </c>
      <c r="E681" s="43">
        <v>616</v>
      </c>
      <c r="F681" s="35">
        <v>350.15</v>
      </c>
      <c r="G681" s="41">
        <v>1055.5</v>
      </c>
      <c r="H681" s="36">
        <v>96</v>
      </c>
      <c r="I681" s="39">
        <v>127.88</v>
      </c>
      <c r="J681" s="45">
        <v>138.13999999999999</v>
      </c>
      <c r="K681" s="36">
        <v>119.96</v>
      </c>
      <c r="L681" s="36">
        <v>38.81</v>
      </c>
      <c r="M681" s="46">
        <v>116.86</v>
      </c>
      <c r="N681" s="36">
        <v>86.13</v>
      </c>
      <c r="O681" s="47">
        <v>56.06</v>
      </c>
      <c r="P681" s="33">
        <v>621.5</v>
      </c>
      <c r="Q681" s="47">
        <v>22.56</v>
      </c>
      <c r="R681" s="33">
        <v>93.44</v>
      </c>
      <c r="S681" s="47">
        <v>57.7</v>
      </c>
      <c r="T681" s="33">
        <v>13.23</v>
      </c>
      <c r="U681" s="33">
        <v>84.6</v>
      </c>
      <c r="V681" s="33">
        <v>54.74</v>
      </c>
      <c r="W681" s="33">
        <v>12.41</v>
      </c>
      <c r="X681" s="56">
        <v>25.7</v>
      </c>
      <c r="Y681" s="38">
        <v>25.7</v>
      </c>
      <c r="Z681" s="36">
        <v>10.48</v>
      </c>
      <c r="AA681" s="41">
        <v>36.82</v>
      </c>
      <c r="AB681" s="45">
        <v>85.2</v>
      </c>
      <c r="AC681" s="39">
        <v>696</v>
      </c>
      <c r="AD681" s="36">
        <v>173.65</v>
      </c>
      <c r="AE681" s="36">
        <v>14.63</v>
      </c>
      <c r="AF681" s="41">
        <v>30.63</v>
      </c>
      <c r="AG681" s="39">
        <v>151.80000000000001</v>
      </c>
      <c r="AI681" s="60" t="s">
        <v>737</v>
      </c>
      <c r="AJ681" s="58">
        <f t="shared" si="30"/>
        <v>325.22666666666669</v>
      </c>
      <c r="AK681" s="57">
        <f t="shared" si="31"/>
        <v>280.73750000000001</v>
      </c>
      <c r="AL681" s="47">
        <f t="shared" si="32"/>
        <v>124.24666666666667</v>
      </c>
      <c r="AM681" s="65"/>
      <c r="AN681" s="65"/>
      <c r="AO681" s="65"/>
    </row>
    <row r="682" spans="1:41" x14ac:dyDescent="0.25">
      <c r="A682">
        <v>348</v>
      </c>
      <c r="B682" s="55">
        <v>44535</v>
      </c>
      <c r="C682" s="54">
        <v>2021</v>
      </c>
      <c r="D682" s="27">
        <v>6233.96</v>
      </c>
      <c r="E682" s="43">
        <v>610.20000000000005</v>
      </c>
      <c r="F682" s="35">
        <v>346.3</v>
      </c>
      <c r="G682" s="41">
        <v>1043</v>
      </c>
      <c r="H682" s="36">
        <v>96.56</v>
      </c>
      <c r="I682" s="39">
        <v>127.86</v>
      </c>
      <c r="J682" s="45">
        <v>137.96</v>
      </c>
      <c r="K682" s="36">
        <v>121.42</v>
      </c>
      <c r="L682" s="36">
        <v>39.299999999999997</v>
      </c>
      <c r="M682" s="46">
        <v>116.15</v>
      </c>
      <c r="N682" s="36">
        <v>85.53</v>
      </c>
      <c r="O682" s="47">
        <v>56.6</v>
      </c>
      <c r="P682" s="33">
        <v>607</v>
      </c>
      <c r="Q682" s="47">
        <v>22.7</v>
      </c>
      <c r="R682" s="33">
        <v>94.17</v>
      </c>
      <c r="S682" s="47">
        <v>56.76</v>
      </c>
      <c r="T682" s="33">
        <v>13.41</v>
      </c>
      <c r="U682" s="33">
        <v>84.66</v>
      </c>
      <c r="V682" s="33">
        <v>54.98</v>
      </c>
      <c r="W682" s="33">
        <v>12.25</v>
      </c>
      <c r="X682" s="56">
        <v>25.78</v>
      </c>
      <c r="Y682" s="38">
        <v>25.78</v>
      </c>
      <c r="Z682" s="36">
        <v>10.48</v>
      </c>
      <c r="AA682" s="41">
        <v>36.39</v>
      </c>
      <c r="AB682" s="45">
        <v>84.82</v>
      </c>
      <c r="AC682" s="39">
        <v>693.5</v>
      </c>
      <c r="AD682" s="36">
        <v>172.9</v>
      </c>
      <c r="AE682" s="36">
        <v>14.72</v>
      </c>
      <c r="AF682" s="41">
        <v>30.7</v>
      </c>
      <c r="AG682" s="39">
        <v>150.4</v>
      </c>
      <c r="AI682" s="61">
        <v>44535</v>
      </c>
      <c r="AJ682" s="58">
        <f t="shared" si="30"/>
        <v>323.92</v>
      </c>
      <c r="AK682" s="57">
        <f t="shared" si="31"/>
        <v>277.52250000000004</v>
      </c>
      <c r="AL682" s="47">
        <f t="shared" si="32"/>
        <v>123.44111111111111</v>
      </c>
      <c r="AM682" s="65"/>
      <c r="AN682" s="65"/>
      <c r="AO682" s="65"/>
    </row>
    <row r="683" spans="1:41" x14ac:dyDescent="0.25">
      <c r="A683">
        <v>347</v>
      </c>
      <c r="B683" s="55">
        <v>44505</v>
      </c>
      <c r="C683" s="54">
        <v>2021</v>
      </c>
      <c r="D683" s="27">
        <v>6226.11</v>
      </c>
      <c r="E683" s="43">
        <v>612.29999999999995</v>
      </c>
      <c r="F683" s="35">
        <v>346.4</v>
      </c>
      <c r="G683" s="41">
        <v>1049</v>
      </c>
      <c r="H683" s="36">
        <v>95.9</v>
      </c>
      <c r="I683" s="39">
        <v>129.02000000000001</v>
      </c>
      <c r="J683" s="45">
        <v>137.9</v>
      </c>
      <c r="K683" s="36">
        <v>122.5</v>
      </c>
      <c r="L683" s="36">
        <v>38.42</v>
      </c>
      <c r="M683" s="46">
        <v>116.63</v>
      </c>
      <c r="N683" s="36">
        <v>84.69</v>
      </c>
      <c r="O683" s="47">
        <v>55.8</v>
      </c>
      <c r="P683" s="33">
        <v>600.5</v>
      </c>
      <c r="Q683" s="47">
        <v>22.57</v>
      </c>
      <c r="R683" s="33">
        <v>92.74</v>
      </c>
      <c r="S683" s="47">
        <v>55.98</v>
      </c>
      <c r="T683" s="33">
        <v>13.21</v>
      </c>
      <c r="U683" s="33">
        <v>85.4</v>
      </c>
      <c r="V683" s="33">
        <v>54.88</v>
      </c>
      <c r="W683" s="33">
        <v>12.18</v>
      </c>
      <c r="X683" s="56">
        <v>25.25</v>
      </c>
      <c r="Y683" s="38">
        <v>25.25</v>
      </c>
      <c r="Z683" s="36">
        <v>10.35</v>
      </c>
      <c r="AA683" s="41">
        <v>36.92</v>
      </c>
      <c r="AB683" s="45">
        <v>84.02</v>
      </c>
      <c r="AC683" s="39">
        <v>693.6</v>
      </c>
      <c r="AD683" s="36">
        <v>170.9</v>
      </c>
      <c r="AE683" s="36">
        <v>14.65</v>
      </c>
      <c r="AF683" s="41">
        <v>30.73</v>
      </c>
      <c r="AG683" s="39">
        <v>151.25</v>
      </c>
      <c r="AI683" s="61">
        <v>44505</v>
      </c>
      <c r="AJ683" s="58">
        <f t="shared" si="30"/>
        <v>324.62333333333333</v>
      </c>
      <c r="AK683" s="57">
        <f t="shared" si="31"/>
        <v>279.16250000000002</v>
      </c>
      <c r="AL683" s="47">
        <f t="shared" si="32"/>
        <v>123.38333333333331</v>
      </c>
      <c r="AM683" s="65"/>
      <c r="AN683" s="65"/>
      <c r="AO683" s="65"/>
    </row>
    <row r="684" spans="1:41" x14ac:dyDescent="0.25">
      <c r="A684">
        <v>346</v>
      </c>
      <c r="B684" s="55">
        <v>44474</v>
      </c>
      <c r="C684" s="54">
        <v>2021</v>
      </c>
      <c r="D684" s="27">
        <v>6367.04</v>
      </c>
      <c r="E684" s="43">
        <v>625</v>
      </c>
      <c r="F684" s="35">
        <v>352.4</v>
      </c>
      <c r="G684" s="41">
        <v>1059.5</v>
      </c>
      <c r="H684" s="36">
        <v>98.36</v>
      </c>
      <c r="I684" s="39">
        <v>130.91999999999999</v>
      </c>
      <c r="J684" s="45">
        <v>139.86000000000001</v>
      </c>
      <c r="K684" s="36">
        <v>125.76</v>
      </c>
      <c r="L684" s="36">
        <v>39.340000000000003</v>
      </c>
      <c r="M684" s="46">
        <v>118.43</v>
      </c>
      <c r="N684" s="36">
        <v>85.9</v>
      </c>
      <c r="O684" s="47">
        <v>55.82</v>
      </c>
      <c r="P684" s="33">
        <v>618.5</v>
      </c>
      <c r="Q684" s="47">
        <v>23.05</v>
      </c>
      <c r="R684" s="33">
        <v>94.8</v>
      </c>
      <c r="S684" s="47">
        <v>57.58</v>
      </c>
      <c r="T684" s="33">
        <v>13.38</v>
      </c>
      <c r="U684" s="33">
        <v>86.4</v>
      </c>
      <c r="V684" s="33">
        <v>56.02</v>
      </c>
      <c r="W684" s="33">
        <v>12.65</v>
      </c>
      <c r="X684" s="56">
        <v>25.64</v>
      </c>
      <c r="Y684" s="38">
        <v>25.64</v>
      </c>
      <c r="Z684" s="36">
        <v>10.6</v>
      </c>
      <c r="AA684" s="41">
        <v>37.119999999999997</v>
      </c>
      <c r="AB684" s="45">
        <v>85.22</v>
      </c>
      <c r="AC684" s="39">
        <v>704.4</v>
      </c>
      <c r="AD684" s="36">
        <v>174.1</v>
      </c>
      <c r="AE684" s="36">
        <v>15.1</v>
      </c>
      <c r="AF684" s="41">
        <v>31.05</v>
      </c>
      <c r="AG684" s="39">
        <v>154.65</v>
      </c>
      <c r="AI684" s="61">
        <v>44474</v>
      </c>
      <c r="AJ684" s="58">
        <f t="shared" si="30"/>
        <v>329.98999999999995</v>
      </c>
      <c r="AK684" s="57">
        <f t="shared" si="31"/>
        <v>281.91749999999996</v>
      </c>
      <c r="AL684" s="47">
        <f t="shared" si="32"/>
        <v>125.62222222222221</v>
      </c>
      <c r="AM684" s="65"/>
      <c r="AN684" s="65"/>
      <c r="AO684" s="65"/>
    </row>
    <row r="685" spans="1:41" x14ac:dyDescent="0.25">
      <c r="A685">
        <v>345</v>
      </c>
      <c r="B685" s="55">
        <v>44382</v>
      </c>
      <c r="C685" s="54">
        <v>2021</v>
      </c>
      <c r="D685" s="27">
        <v>6342.37</v>
      </c>
      <c r="E685" s="43">
        <v>631.4</v>
      </c>
      <c r="F685" s="35">
        <v>349.9</v>
      </c>
      <c r="G685" s="41">
        <v>1073</v>
      </c>
      <c r="H685" s="36">
        <v>98.37</v>
      </c>
      <c r="I685" s="39">
        <v>134.96</v>
      </c>
      <c r="J685" s="45">
        <v>140.69999999999999</v>
      </c>
      <c r="K685" s="36">
        <v>125.2</v>
      </c>
      <c r="L685" s="36">
        <v>39.049999999999997</v>
      </c>
      <c r="M685" s="46">
        <v>118.41</v>
      </c>
      <c r="N685" s="36">
        <v>84.98</v>
      </c>
      <c r="O685" s="47">
        <v>54.78</v>
      </c>
      <c r="P685" s="33">
        <v>627</v>
      </c>
      <c r="Q685" s="47">
        <v>22.73</v>
      </c>
      <c r="R685" s="33">
        <v>95.69</v>
      </c>
      <c r="S685" s="47">
        <v>59.16</v>
      </c>
      <c r="T685" s="33">
        <v>12.87</v>
      </c>
      <c r="U685" s="33">
        <v>86.04</v>
      </c>
      <c r="V685" s="33">
        <v>56.38</v>
      </c>
      <c r="W685" s="33">
        <v>12.61</v>
      </c>
      <c r="X685" s="56">
        <v>24.91</v>
      </c>
      <c r="Y685" s="38">
        <v>24.91</v>
      </c>
      <c r="Z685" s="36">
        <v>10.48</v>
      </c>
      <c r="AA685" s="41">
        <v>37.71</v>
      </c>
      <c r="AB685" s="45">
        <v>85.76</v>
      </c>
      <c r="AC685" s="39">
        <v>695.1</v>
      </c>
      <c r="AD685" s="36">
        <v>174.15</v>
      </c>
      <c r="AE685" s="36">
        <v>14.94</v>
      </c>
      <c r="AF685" s="41">
        <v>30.93</v>
      </c>
      <c r="AG685" s="39">
        <v>155.1</v>
      </c>
      <c r="AI685" s="61">
        <v>44382</v>
      </c>
      <c r="AJ685" s="58">
        <f t="shared" si="30"/>
        <v>328.38666666666671</v>
      </c>
      <c r="AK685" s="57">
        <f t="shared" si="31"/>
        <v>285.41000000000003</v>
      </c>
      <c r="AL685" s="47">
        <f t="shared" si="32"/>
        <v>126.42777777777776</v>
      </c>
      <c r="AM685" s="65"/>
      <c r="AN685" s="65"/>
      <c r="AO685" s="65"/>
    </row>
    <row r="686" spans="1:41" x14ac:dyDescent="0.25">
      <c r="A686">
        <v>344</v>
      </c>
      <c r="B686" s="55">
        <v>44352</v>
      </c>
      <c r="C686" s="54">
        <v>2021</v>
      </c>
      <c r="D686" s="27">
        <v>6321.72</v>
      </c>
      <c r="E686" s="43">
        <v>625.29999999999995</v>
      </c>
      <c r="F686" s="35">
        <v>347.65</v>
      </c>
      <c r="G686" s="41">
        <v>1068.5</v>
      </c>
      <c r="H686" s="36">
        <v>96.75</v>
      </c>
      <c r="I686" s="39">
        <v>134.18</v>
      </c>
      <c r="J686" s="45">
        <v>139.26</v>
      </c>
      <c r="K686" s="36">
        <v>123.3</v>
      </c>
      <c r="L686" s="36">
        <v>39.14</v>
      </c>
      <c r="M686" s="46">
        <v>118.36</v>
      </c>
      <c r="N686" s="36">
        <v>83.84</v>
      </c>
      <c r="O686" s="47">
        <v>54.91</v>
      </c>
      <c r="P686" s="33">
        <v>612</v>
      </c>
      <c r="Q686" s="47">
        <v>24.16</v>
      </c>
      <c r="R686" s="33">
        <v>95.08</v>
      </c>
      <c r="S686" s="47">
        <v>58.99</v>
      </c>
      <c r="T686" s="33">
        <v>13.09</v>
      </c>
      <c r="U686" s="33">
        <v>86.66</v>
      </c>
      <c r="V686" s="33">
        <v>56.19</v>
      </c>
      <c r="W686" s="33">
        <v>12.53</v>
      </c>
      <c r="X686" s="56">
        <v>24.93</v>
      </c>
      <c r="Y686" s="38">
        <v>24.93</v>
      </c>
      <c r="Z686" s="36">
        <v>10.49</v>
      </c>
      <c r="AA686" s="41">
        <v>37.409999999999997</v>
      </c>
      <c r="AB686" s="45">
        <v>85.58</v>
      </c>
      <c r="AC686" s="39">
        <v>690.3</v>
      </c>
      <c r="AD686" s="36">
        <v>174.35</v>
      </c>
      <c r="AE686" s="36">
        <v>14.92</v>
      </c>
      <c r="AF686" s="41">
        <v>30.45</v>
      </c>
      <c r="AG686" s="39">
        <v>153.4</v>
      </c>
      <c r="AI686" s="61">
        <v>44352</v>
      </c>
      <c r="AJ686" s="58">
        <f t="shared" si="30"/>
        <v>325.95999999999998</v>
      </c>
      <c r="AK686" s="57">
        <f t="shared" si="31"/>
        <v>284.09000000000003</v>
      </c>
      <c r="AL686" s="47">
        <f t="shared" si="32"/>
        <v>125.72111111111111</v>
      </c>
      <c r="AM686" s="65"/>
      <c r="AN686" s="65"/>
      <c r="AO686" s="65"/>
    </row>
    <row r="687" spans="1:41" x14ac:dyDescent="0.25">
      <c r="A687">
        <v>343</v>
      </c>
      <c r="B687" s="55">
        <v>44321</v>
      </c>
      <c r="C687" s="54">
        <v>2021</v>
      </c>
      <c r="D687" s="27">
        <v>6275.14</v>
      </c>
      <c r="E687" s="43">
        <v>631.79999999999995</v>
      </c>
      <c r="F687" s="35">
        <v>346</v>
      </c>
      <c r="G687" s="41">
        <v>1071.5</v>
      </c>
      <c r="H687" s="36">
        <v>96.57</v>
      </c>
      <c r="I687" s="39">
        <v>134.54</v>
      </c>
      <c r="J687" s="45">
        <v>139.04</v>
      </c>
      <c r="K687" s="36">
        <v>122.54</v>
      </c>
      <c r="L687" s="36">
        <v>39.020000000000003</v>
      </c>
      <c r="M687" s="46">
        <v>116.71</v>
      </c>
      <c r="N687" s="36">
        <v>84.13</v>
      </c>
      <c r="O687" s="47">
        <v>54.9</v>
      </c>
      <c r="P687" s="33">
        <v>620</v>
      </c>
      <c r="Q687" s="47">
        <v>23.78</v>
      </c>
      <c r="R687" s="33">
        <v>94.38</v>
      </c>
      <c r="S687" s="47">
        <v>59.11</v>
      </c>
      <c r="T687" s="33">
        <v>13</v>
      </c>
      <c r="U687" s="33">
        <v>84.92</v>
      </c>
      <c r="V687" s="33">
        <v>55.7</v>
      </c>
      <c r="W687" s="33">
        <v>12.39</v>
      </c>
      <c r="X687" s="56">
        <v>23.64</v>
      </c>
      <c r="Y687" s="38">
        <v>23.64</v>
      </c>
      <c r="Z687" s="36">
        <v>10.45</v>
      </c>
      <c r="AA687" s="41">
        <v>37.86</v>
      </c>
      <c r="AB687" s="45">
        <v>82.64</v>
      </c>
      <c r="AC687" s="39">
        <v>686</v>
      </c>
      <c r="AD687" s="36">
        <v>173.55</v>
      </c>
      <c r="AE687" s="36">
        <v>14.89</v>
      </c>
      <c r="AF687" s="41">
        <v>30.23</v>
      </c>
      <c r="AG687" s="39">
        <v>151.94999999999999</v>
      </c>
      <c r="AI687" s="61">
        <v>44321</v>
      </c>
      <c r="AJ687" s="58">
        <f t="shared" si="30"/>
        <v>324.16333333333336</v>
      </c>
      <c r="AK687" s="57">
        <f t="shared" si="31"/>
        <v>284.89749999999998</v>
      </c>
      <c r="AL687" s="47">
        <f t="shared" si="32"/>
        <v>125.73555555555555</v>
      </c>
      <c r="AM687" s="65"/>
      <c r="AN687" s="65"/>
      <c r="AO687" s="65"/>
    </row>
    <row r="688" spans="1:41" x14ac:dyDescent="0.25">
      <c r="A688">
        <v>342</v>
      </c>
      <c r="B688" s="55">
        <v>44291</v>
      </c>
      <c r="C688" s="54">
        <v>2021</v>
      </c>
      <c r="D688" s="27">
        <v>6238.79</v>
      </c>
      <c r="E688" s="43">
        <v>618.9</v>
      </c>
      <c r="F688" s="35">
        <v>341.35</v>
      </c>
      <c r="G688" s="41">
        <v>1048.5</v>
      </c>
      <c r="H688" s="36">
        <v>96.73</v>
      </c>
      <c r="I688" s="39">
        <v>131.69999999999999</v>
      </c>
      <c r="J688" s="45">
        <v>137.97999999999999</v>
      </c>
      <c r="K688" s="36">
        <v>122.82</v>
      </c>
      <c r="L688" s="36">
        <v>37.67</v>
      </c>
      <c r="M688" s="46">
        <v>115.57</v>
      </c>
      <c r="N688" s="36">
        <v>86.38</v>
      </c>
      <c r="O688" s="47">
        <v>53.05</v>
      </c>
      <c r="P688" s="33">
        <v>613</v>
      </c>
      <c r="Q688" s="47">
        <v>23.7</v>
      </c>
      <c r="R688" s="33">
        <v>93.67</v>
      </c>
      <c r="S688" s="47">
        <v>59.02</v>
      </c>
      <c r="T688" s="33">
        <v>12.75</v>
      </c>
      <c r="U688" s="33">
        <v>84.86</v>
      </c>
      <c r="V688" s="33">
        <v>53.08</v>
      </c>
      <c r="W688" s="33">
        <v>12.4</v>
      </c>
      <c r="X688" s="56">
        <v>23.2</v>
      </c>
      <c r="Y688" s="38">
        <v>23.2</v>
      </c>
      <c r="Z688" s="36">
        <v>10.44</v>
      </c>
      <c r="AA688" s="41">
        <v>37.4</v>
      </c>
      <c r="AB688" s="45">
        <v>81.040000000000006</v>
      </c>
      <c r="AC688" s="39">
        <v>673.6</v>
      </c>
      <c r="AD688" s="36">
        <v>172.55</v>
      </c>
      <c r="AE688" s="36">
        <v>13.91</v>
      </c>
      <c r="AF688" s="41">
        <v>29.91</v>
      </c>
      <c r="AG688" s="39">
        <v>150.55000000000001</v>
      </c>
      <c r="AI688" s="61">
        <v>44291</v>
      </c>
      <c r="AJ688" s="58">
        <f t="shared" si="30"/>
        <v>318.61666666666662</v>
      </c>
      <c r="AK688" s="57">
        <f t="shared" si="31"/>
        <v>278.95250000000004</v>
      </c>
      <c r="AL688" s="47">
        <f t="shared" si="32"/>
        <v>123.60666666666667</v>
      </c>
      <c r="AM688" s="65"/>
      <c r="AN688" s="65"/>
      <c r="AO688" s="65"/>
    </row>
    <row r="689" spans="1:41" x14ac:dyDescent="0.25">
      <c r="A689">
        <v>341</v>
      </c>
      <c r="B689" s="55">
        <v>44260</v>
      </c>
      <c r="C689" s="54">
        <v>2021</v>
      </c>
      <c r="D689" s="27">
        <v>6252.66</v>
      </c>
      <c r="E689" s="43">
        <v>630.6</v>
      </c>
      <c r="F689" s="35">
        <v>345.6</v>
      </c>
      <c r="G689" s="41">
        <v>1055</v>
      </c>
      <c r="H689" s="36">
        <v>99.91</v>
      </c>
      <c r="I689" s="39">
        <v>134.69999999999999</v>
      </c>
      <c r="J689" s="45">
        <v>139.36000000000001</v>
      </c>
      <c r="K689" s="36">
        <v>124.76</v>
      </c>
      <c r="L689" s="36">
        <v>37.24</v>
      </c>
      <c r="M689" s="46">
        <v>116.17</v>
      </c>
      <c r="N689" s="36">
        <v>86.22</v>
      </c>
      <c r="O689" s="47">
        <v>53.46</v>
      </c>
      <c r="P689" s="33">
        <v>622</v>
      </c>
      <c r="Q689" s="47">
        <v>23.91</v>
      </c>
      <c r="R689" s="33">
        <v>92.34</v>
      </c>
      <c r="S689" s="47">
        <v>59.45</v>
      </c>
      <c r="T689" s="33">
        <v>12.9</v>
      </c>
      <c r="U689" s="33">
        <v>84.76</v>
      </c>
      <c r="V689" s="33">
        <v>52.77</v>
      </c>
      <c r="W689" s="33">
        <v>12.45</v>
      </c>
      <c r="X689" s="56">
        <v>23.73</v>
      </c>
      <c r="Y689" s="38">
        <v>23.73</v>
      </c>
      <c r="Z689" s="36">
        <v>10.38</v>
      </c>
      <c r="AA689" s="41">
        <v>38.590000000000003</v>
      </c>
      <c r="AB689" s="45">
        <v>81.64</v>
      </c>
      <c r="AC689" s="39">
        <v>675.3</v>
      </c>
      <c r="AD689" s="36">
        <v>172.5</v>
      </c>
      <c r="AE689" s="36">
        <v>14.03</v>
      </c>
      <c r="AF689" s="41">
        <v>30.24</v>
      </c>
      <c r="AG689" s="39">
        <v>152.6</v>
      </c>
      <c r="AI689" s="61">
        <v>44260</v>
      </c>
      <c r="AJ689" s="58">
        <f t="shared" si="30"/>
        <v>320.86666666666667</v>
      </c>
      <c r="AK689" s="57">
        <f t="shared" si="31"/>
        <v>280.95749999999998</v>
      </c>
      <c r="AL689" s="47">
        <f t="shared" si="32"/>
        <v>125.3688888888889</v>
      </c>
      <c r="AM689" s="65"/>
      <c r="AN689" s="65"/>
      <c r="AO689" s="65"/>
    </row>
    <row r="690" spans="1:41" x14ac:dyDescent="0.25">
      <c r="A690">
        <v>340</v>
      </c>
      <c r="B690" s="54" t="s">
        <v>738</v>
      </c>
      <c r="C690" s="54">
        <v>2021</v>
      </c>
      <c r="D690" s="27">
        <v>6268.86</v>
      </c>
      <c r="E690" s="43">
        <v>626.20000000000005</v>
      </c>
      <c r="F690" s="35">
        <v>341.65</v>
      </c>
      <c r="G690" s="41">
        <v>1044</v>
      </c>
      <c r="H690" s="36">
        <v>99.94</v>
      </c>
      <c r="I690" s="39">
        <v>133.02000000000001</v>
      </c>
      <c r="J690" s="45">
        <v>138.4</v>
      </c>
      <c r="K690" s="36">
        <v>124.18</v>
      </c>
      <c r="L690" s="36">
        <v>36.83</v>
      </c>
      <c r="M690" s="46">
        <v>115.8</v>
      </c>
      <c r="N690" s="36">
        <v>86.8</v>
      </c>
      <c r="O690" s="47">
        <v>53.39</v>
      </c>
      <c r="P690" s="33">
        <v>611</v>
      </c>
      <c r="Q690" s="47">
        <v>23.53</v>
      </c>
      <c r="R690" s="33">
        <v>91.4</v>
      </c>
      <c r="S690" s="47">
        <v>58.63</v>
      </c>
      <c r="T690" s="33">
        <v>12.87</v>
      </c>
      <c r="U690" s="33">
        <v>84.78</v>
      </c>
      <c r="V690" s="33">
        <v>52.5</v>
      </c>
      <c r="W690" s="33">
        <v>12.37</v>
      </c>
      <c r="X690" s="56">
        <v>23.67</v>
      </c>
      <c r="Y690" s="38">
        <v>23.67</v>
      </c>
      <c r="Z690" s="36">
        <v>10.35</v>
      </c>
      <c r="AA690" s="41">
        <v>38.590000000000003</v>
      </c>
      <c r="AB690" s="45">
        <v>81</v>
      </c>
      <c r="AC690" s="39">
        <v>666.5</v>
      </c>
      <c r="AD690" s="36">
        <v>170.7</v>
      </c>
      <c r="AE690" s="36">
        <v>13.81</v>
      </c>
      <c r="AF690" s="41">
        <v>30.09</v>
      </c>
      <c r="AG690" s="39">
        <v>152.4</v>
      </c>
      <c r="AI690" s="60" t="s">
        <v>738</v>
      </c>
      <c r="AJ690" s="58">
        <f t="shared" si="30"/>
        <v>317.30666666666667</v>
      </c>
      <c r="AK690" s="57">
        <f t="shared" si="31"/>
        <v>278.16999999999996</v>
      </c>
      <c r="AL690" s="47">
        <f t="shared" si="32"/>
        <v>124.51333333333335</v>
      </c>
      <c r="AM690" s="65"/>
      <c r="AN690" s="65"/>
      <c r="AO690" s="65"/>
    </row>
    <row r="691" spans="1:41" x14ac:dyDescent="0.25">
      <c r="A691">
        <v>339</v>
      </c>
      <c r="B691" s="54" t="s">
        <v>739</v>
      </c>
      <c r="C691" s="54">
        <v>2021</v>
      </c>
      <c r="D691" s="27">
        <v>6287.44</v>
      </c>
      <c r="E691" s="43">
        <v>635.70000000000005</v>
      </c>
      <c r="F691" s="35">
        <v>343.1</v>
      </c>
      <c r="G691" s="41">
        <v>1056</v>
      </c>
      <c r="H691" s="36">
        <v>100</v>
      </c>
      <c r="I691" s="39">
        <v>134.38</v>
      </c>
      <c r="J691" s="45">
        <v>141.26</v>
      </c>
      <c r="K691" s="36">
        <v>120.54</v>
      </c>
      <c r="L691" s="36">
        <v>37.1</v>
      </c>
      <c r="M691" s="46">
        <v>117.11</v>
      </c>
      <c r="N691" s="36">
        <v>86.37</v>
      </c>
      <c r="O691" s="47">
        <v>53.83</v>
      </c>
      <c r="P691" s="33">
        <v>622.5</v>
      </c>
      <c r="Q691" s="47">
        <v>23.45</v>
      </c>
      <c r="R691" s="33">
        <v>90.74</v>
      </c>
      <c r="S691" s="47">
        <v>59.13</v>
      </c>
      <c r="T691" s="33">
        <v>12.84</v>
      </c>
      <c r="U691" s="33">
        <v>84.52</v>
      </c>
      <c r="V691" s="33">
        <v>51.85</v>
      </c>
      <c r="W691" s="33">
        <v>12.3</v>
      </c>
      <c r="X691" s="56">
        <v>23.83</v>
      </c>
      <c r="Y691" s="38">
        <v>23.83</v>
      </c>
      <c r="Z691" s="36">
        <v>10.38</v>
      </c>
      <c r="AA691" s="41">
        <v>39.1</v>
      </c>
      <c r="AB691" s="45">
        <v>81.78</v>
      </c>
      <c r="AC691" s="39">
        <v>656.6</v>
      </c>
      <c r="AD691" s="36">
        <v>173.85</v>
      </c>
      <c r="AE691" s="36">
        <v>13.84</v>
      </c>
      <c r="AF691" s="41">
        <v>30.29</v>
      </c>
      <c r="AG691" s="39">
        <v>153.80000000000001</v>
      </c>
      <c r="AI691" s="60" t="s">
        <v>739</v>
      </c>
      <c r="AJ691" s="58">
        <f t="shared" si="30"/>
        <v>314.92666666666668</v>
      </c>
      <c r="AK691" s="57">
        <f t="shared" si="31"/>
        <v>281.34749999999997</v>
      </c>
      <c r="AL691" s="47">
        <f t="shared" si="32"/>
        <v>126.23222222222223</v>
      </c>
      <c r="AM691" s="65"/>
      <c r="AN691" s="65"/>
      <c r="AO691" s="65"/>
    </row>
    <row r="692" spans="1:41" x14ac:dyDescent="0.25">
      <c r="A692">
        <v>338</v>
      </c>
      <c r="B692" s="54" t="s">
        <v>740</v>
      </c>
      <c r="C692" s="54">
        <v>2021</v>
      </c>
      <c r="D692" s="27">
        <v>6283.62</v>
      </c>
      <c r="E692" s="43">
        <v>633.20000000000005</v>
      </c>
      <c r="F692" s="35">
        <v>339</v>
      </c>
      <c r="G692" s="41">
        <v>1050.5</v>
      </c>
      <c r="H692" s="36">
        <v>99.3</v>
      </c>
      <c r="I692" s="39">
        <v>136.54</v>
      </c>
      <c r="J692" s="45">
        <v>141.19999999999999</v>
      </c>
      <c r="K692" s="36">
        <v>121</v>
      </c>
      <c r="L692" s="36">
        <v>37.450000000000003</v>
      </c>
      <c r="M692" s="46">
        <v>117.02</v>
      </c>
      <c r="N692" s="36">
        <v>86.99</v>
      </c>
      <c r="O692" s="47">
        <v>53.48</v>
      </c>
      <c r="P692" s="33">
        <v>604</v>
      </c>
      <c r="Q692" s="47">
        <v>23.43</v>
      </c>
      <c r="R692" s="33">
        <v>90.13</v>
      </c>
      <c r="S692" s="47">
        <v>58.23</v>
      </c>
      <c r="T692" s="33">
        <v>12.75</v>
      </c>
      <c r="U692" s="33">
        <v>84.98</v>
      </c>
      <c r="V692" s="33">
        <v>52.73</v>
      </c>
      <c r="W692" s="33">
        <v>12.4</v>
      </c>
      <c r="X692" s="56">
        <v>23.62</v>
      </c>
      <c r="Y692" s="38">
        <v>23.62</v>
      </c>
      <c r="Z692" s="36">
        <v>10.42</v>
      </c>
      <c r="AA692" s="41">
        <v>39.020000000000003</v>
      </c>
      <c r="AB692" s="45">
        <v>82</v>
      </c>
      <c r="AC692" s="39">
        <v>651</v>
      </c>
      <c r="AD692" s="36">
        <v>171.55</v>
      </c>
      <c r="AE692" s="36">
        <v>14.41</v>
      </c>
      <c r="AF692" s="41">
        <v>30.96</v>
      </c>
      <c r="AG692" s="39">
        <v>151.80000000000001</v>
      </c>
      <c r="AI692" s="60" t="s">
        <v>740</v>
      </c>
      <c r="AJ692" s="58">
        <f t="shared" si="30"/>
        <v>313.11333333333329</v>
      </c>
      <c r="AK692" s="57">
        <f t="shared" si="31"/>
        <v>280.12</v>
      </c>
      <c r="AL692" s="47">
        <f t="shared" si="32"/>
        <v>125.79777777777778</v>
      </c>
      <c r="AM692" s="65"/>
      <c r="AN692" s="65"/>
      <c r="AO692" s="65"/>
    </row>
    <row r="693" spans="1:41" x14ac:dyDescent="0.25">
      <c r="A693">
        <v>337</v>
      </c>
      <c r="B693" s="54" t="s">
        <v>741</v>
      </c>
      <c r="C693" s="54">
        <v>2021</v>
      </c>
      <c r="D693" s="27">
        <v>6255.41</v>
      </c>
      <c r="E693" s="43">
        <v>632.70000000000005</v>
      </c>
      <c r="F693" s="35">
        <v>336.2</v>
      </c>
      <c r="G693" s="41">
        <v>1051</v>
      </c>
      <c r="H693" s="36">
        <v>99.79</v>
      </c>
      <c r="I693" s="39">
        <v>137.52000000000001</v>
      </c>
      <c r="J693" s="45">
        <v>139.62</v>
      </c>
      <c r="K693" s="36">
        <v>122.06</v>
      </c>
      <c r="L693" s="36">
        <v>36.79</v>
      </c>
      <c r="M693" s="46">
        <v>117.27</v>
      </c>
      <c r="N693" s="36">
        <v>84.94</v>
      </c>
      <c r="O693" s="47">
        <v>51.86</v>
      </c>
      <c r="P693" s="33">
        <v>601</v>
      </c>
      <c r="Q693" s="47">
        <v>23.1</v>
      </c>
      <c r="R693" s="33">
        <v>89.89</v>
      </c>
      <c r="S693" s="47">
        <v>57.9</v>
      </c>
      <c r="T693" s="33">
        <v>12.59</v>
      </c>
      <c r="U693" s="33">
        <v>85.38</v>
      </c>
      <c r="V693" s="33">
        <v>52.68</v>
      </c>
      <c r="W693" s="33">
        <v>12.34</v>
      </c>
      <c r="X693" s="56">
        <v>22.8</v>
      </c>
      <c r="Y693" s="38">
        <v>22.8</v>
      </c>
      <c r="Z693" s="36">
        <v>10.33</v>
      </c>
      <c r="AA693" s="41">
        <v>38.9</v>
      </c>
      <c r="AB693" s="45">
        <v>83.3</v>
      </c>
      <c r="AC693" s="39">
        <v>648.5</v>
      </c>
      <c r="AD693" s="36">
        <v>170.8</v>
      </c>
      <c r="AE693" s="36">
        <v>14.31</v>
      </c>
      <c r="AF693" s="41">
        <v>31.45</v>
      </c>
      <c r="AG693" s="39">
        <v>151.1</v>
      </c>
      <c r="AI693" s="60" t="s">
        <v>741</v>
      </c>
      <c r="AJ693" s="58">
        <f t="shared" si="30"/>
        <v>312.37333333333333</v>
      </c>
      <c r="AK693" s="57">
        <f t="shared" si="31"/>
        <v>280.33750000000003</v>
      </c>
      <c r="AL693" s="47">
        <f t="shared" si="32"/>
        <v>125.39444444444445</v>
      </c>
      <c r="AM693" s="65"/>
      <c r="AN693" s="65"/>
      <c r="AO693" s="65"/>
    </row>
    <row r="694" spans="1:41" x14ac:dyDescent="0.25">
      <c r="A694">
        <v>336</v>
      </c>
      <c r="B694" s="54" t="s">
        <v>742</v>
      </c>
      <c r="C694" s="54">
        <v>2021</v>
      </c>
      <c r="D694" s="27">
        <v>6240.99</v>
      </c>
      <c r="E694" s="43">
        <v>625.79999999999995</v>
      </c>
      <c r="F694" s="35">
        <v>342.75</v>
      </c>
      <c r="G694" s="41">
        <v>1046</v>
      </c>
      <c r="H694" s="36">
        <v>101.24</v>
      </c>
      <c r="I694" s="39">
        <v>136.52000000000001</v>
      </c>
      <c r="J694" s="45">
        <v>140.34</v>
      </c>
      <c r="K694" s="36">
        <v>123.92</v>
      </c>
      <c r="L694" s="36">
        <v>36.86</v>
      </c>
      <c r="M694" s="46">
        <v>116.99</v>
      </c>
      <c r="N694" s="36">
        <v>84.92</v>
      </c>
      <c r="O694" s="47">
        <v>51.91</v>
      </c>
      <c r="P694" s="33">
        <v>598.5</v>
      </c>
      <c r="Q694" s="47">
        <v>23.25</v>
      </c>
      <c r="R694" s="33">
        <v>89.3</v>
      </c>
      <c r="S694" s="47">
        <v>58.16</v>
      </c>
      <c r="T694" s="33">
        <v>12.42</v>
      </c>
      <c r="U694" s="33">
        <v>85.76</v>
      </c>
      <c r="V694" s="33">
        <v>52.74</v>
      </c>
      <c r="W694" s="33">
        <v>12.5</v>
      </c>
      <c r="X694" s="56">
        <v>22.32</v>
      </c>
      <c r="Y694" s="38">
        <v>22.32</v>
      </c>
      <c r="Z694" s="36">
        <v>10.31</v>
      </c>
      <c r="AA694" s="41">
        <v>38.92</v>
      </c>
      <c r="AB694" s="45">
        <v>82.94</v>
      </c>
      <c r="AC694" s="39">
        <v>646.4</v>
      </c>
      <c r="AD694" s="36">
        <v>170.95</v>
      </c>
      <c r="AE694" s="36">
        <v>14.34</v>
      </c>
      <c r="AF694" s="41">
        <v>31.96</v>
      </c>
      <c r="AG694" s="39">
        <v>150.80000000000001</v>
      </c>
      <c r="AI694" s="60" t="s">
        <v>742</v>
      </c>
      <c r="AJ694" s="58">
        <f t="shared" si="30"/>
        <v>311.24</v>
      </c>
      <c r="AK694" s="57">
        <f t="shared" si="31"/>
        <v>279.22000000000003</v>
      </c>
      <c r="AL694" s="47">
        <f t="shared" si="32"/>
        <v>124.63444444444445</v>
      </c>
      <c r="AM694" s="65"/>
      <c r="AN694" s="65"/>
      <c r="AO694" s="65"/>
    </row>
    <row r="695" spans="1:41" x14ac:dyDescent="0.25">
      <c r="A695">
        <v>335</v>
      </c>
      <c r="B695" s="54" t="s">
        <v>743</v>
      </c>
      <c r="C695" s="54">
        <v>2021</v>
      </c>
      <c r="D695" s="27">
        <v>6227.19</v>
      </c>
      <c r="E695" s="43">
        <v>628.1</v>
      </c>
      <c r="F695" s="35">
        <v>345.45</v>
      </c>
      <c r="G695" s="41">
        <v>1050</v>
      </c>
      <c r="H695" s="36">
        <v>98.46</v>
      </c>
      <c r="I695" s="39">
        <v>137.24</v>
      </c>
      <c r="J695" s="45">
        <v>140.9</v>
      </c>
      <c r="K695" s="36">
        <v>121.24</v>
      </c>
      <c r="L695" s="36">
        <v>36.78</v>
      </c>
      <c r="M695" s="46">
        <v>116.81</v>
      </c>
      <c r="N695" s="36">
        <v>84.88</v>
      </c>
      <c r="O695" s="47">
        <v>50.51</v>
      </c>
      <c r="P695" s="33">
        <v>604</v>
      </c>
      <c r="Q695" s="47">
        <v>23.18</v>
      </c>
      <c r="R695" s="33">
        <v>87.47</v>
      </c>
      <c r="S695" s="47">
        <v>58.84</v>
      </c>
      <c r="T695" s="33">
        <v>12.17</v>
      </c>
      <c r="U695" s="33">
        <v>86.14</v>
      </c>
      <c r="V695" s="33">
        <v>52.97</v>
      </c>
      <c r="W695" s="33">
        <v>12.36</v>
      </c>
      <c r="X695" s="56">
        <v>21.45</v>
      </c>
      <c r="Y695" s="38">
        <v>21.45</v>
      </c>
      <c r="Z695" s="36">
        <v>10.31</v>
      </c>
      <c r="AA695" s="41">
        <v>39.17</v>
      </c>
      <c r="AB695" s="45">
        <v>82.92</v>
      </c>
      <c r="AC695" s="39">
        <v>648.79999999999995</v>
      </c>
      <c r="AD695" s="36">
        <v>173.45</v>
      </c>
      <c r="AE695" s="36">
        <v>14.39</v>
      </c>
      <c r="AF695" s="41">
        <v>31.78</v>
      </c>
      <c r="AG695" s="39">
        <v>150.65</v>
      </c>
      <c r="AI695" s="60" t="s">
        <v>743</v>
      </c>
      <c r="AJ695" s="58">
        <f t="shared" si="30"/>
        <v>312.22999999999996</v>
      </c>
      <c r="AK695" s="57">
        <f t="shared" si="31"/>
        <v>280.23750000000001</v>
      </c>
      <c r="AL695" s="47">
        <f t="shared" si="32"/>
        <v>124.74555555555555</v>
      </c>
      <c r="AM695" s="65"/>
      <c r="AN695" s="65"/>
      <c r="AO695" s="65"/>
    </row>
    <row r="696" spans="1:41" x14ac:dyDescent="0.25">
      <c r="A696">
        <v>334</v>
      </c>
      <c r="B696" s="54" t="s">
        <v>744</v>
      </c>
      <c r="C696" s="54">
        <v>2021</v>
      </c>
      <c r="D696" s="27">
        <v>6225.59</v>
      </c>
      <c r="E696" s="43">
        <v>632</v>
      </c>
      <c r="F696" s="35">
        <v>347.7</v>
      </c>
      <c r="G696" s="41">
        <v>1047.5</v>
      </c>
      <c r="H696" s="36">
        <v>99.71</v>
      </c>
      <c r="I696" s="39">
        <v>137.12</v>
      </c>
      <c r="J696" s="45">
        <v>142.62</v>
      </c>
      <c r="K696" s="36">
        <v>121.04</v>
      </c>
      <c r="L696" s="36">
        <v>36.9</v>
      </c>
      <c r="M696" s="46">
        <v>116.81</v>
      </c>
      <c r="N696" s="36">
        <v>86.08</v>
      </c>
      <c r="O696" s="47">
        <v>50.68</v>
      </c>
      <c r="P696" s="33">
        <v>604.5</v>
      </c>
      <c r="Q696" s="47">
        <v>23.16</v>
      </c>
      <c r="R696" s="33">
        <v>86.96</v>
      </c>
      <c r="S696" s="47">
        <v>59.68</v>
      </c>
      <c r="T696" s="33">
        <v>12.14</v>
      </c>
      <c r="U696" s="33">
        <v>86.06</v>
      </c>
      <c r="V696" s="33">
        <v>52.87</v>
      </c>
      <c r="W696" s="33">
        <v>12.3</v>
      </c>
      <c r="X696" s="56">
        <v>21.4</v>
      </c>
      <c r="Y696" s="38">
        <v>21.4</v>
      </c>
      <c r="Z696" s="36">
        <v>10.31</v>
      </c>
      <c r="AA696" s="41">
        <v>39.020000000000003</v>
      </c>
      <c r="AB696" s="45">
        <v>82.9</v>
      </c>
      <c r="AC696" s="39">
        <v>645.4</v>
      </c>
      <c r="AD696" s="36">
        <v>175.3</v>
      </c>
      <c r="AE696" s="36">
        <v>14.39</v>
      </c>
      <c r="AF696" s="41">
        <v>31.21</v>
      </c>
      <c r="AG696" s="39">
        <v>150.65</v>
      </c>
      <c r="AI696" s="60" t="s">
        <v>744</v>
      </c>
      <c r="AJ696" s="58">
        <f t="shared" si="30"/>
        <v>311.05666666666667</v>
      </c>
      <c r="AK696" s="57">
        <f t="shared" si="31"/>
        <v>279.4325</v>
      </c>
      <c r="AL696" s="47">
        <f t="shared" si="32"/>
        <v>125.47222222222223</v>
      </c>
      <c r="AM696" s="65"/>
      <c r="AN696" s="65"/>
      <c r="AO696" s="65"/>
    </row>
    <row r="697" spans="1:41" x14ac:dyDescent="0.25">
      <c r="A697">
        <v>333</v>
      </c>
      <c r="B697" s="54" t="s">
        <v>745</v>
      </c>
      <c r="C697" s="54">
        <v>2021</v>
      </c>
      <c r="D697" s="27">
        <v>6178.66</v>
      </c>
      <c r="E697" s="43">
        <v>624.6</v>
      </c>
      <c r="F697" s="35">
        <v>342.6</v>
      </c>
      <c r="G697" s="41">
        <v>1026.5</v>
      </c>
      <c r="H697" s="36">
        <v>97.73</v>
      </c>
      <c r="I697" s="39">
        <v>135.32</v>
      </c>
      <c r="J697" s="45">
        <v>141.18</v>
      </c>
      <c r="K697" s="36">
        <v>117.04</v>
      </c>
      <c r="L697" s="36">
        <v>36.909999999999997</v>
      </c>
      <c r="M697" s="46">
        <v>116.18</v>
      </c>
      <c r="N697" s="36">
        <v>86.37</v>
      </c>
      <c r="O697" s="47">
        <v>50.36</v>
      </c>
      <c r="P697" s="33">
        <v>594</v>
      </c>
      <c r="Q697" s="47">
        <v>23.17</v>
      </c>
      <c r="R697" s="33">
        <v>87.42</v>
      </c>
      <c r="S697" s="47">
        <v>58.78</v>
      </c>
      <c r="T697" s="33">
        <v>12.12</v>
      </c>
      <c r="U697" s="33">
        <v>84.38</v>
      </c>
      <c r="V697" s="33">
        <v>52.18</v>
      </c>
      <c r="W697" s="33">
        <v>12.09</v>
      </c>
      <c r="X697" s="56">
        <v>21.32</v>
      </c>
      <c r="Y697" s="38">
        <v>21.32</v>
      </c>
      <c r="Z697" s="36">
        <v>10.48</v>
      </c>
      <c r="AA697" s="41">
        <v>38.54</v>
      </c>
      <c r="AB697" s="45">
        <v>82.6</v>
      </c>
      <c r="AC697" s="39">
        <v>652.20000000000005</v>
      </c>
      <c r="AD697" s="36">
        <v>173.1</v>
      </c>
      <c r="AE697" s="36">
        <v>14.35</v>
      </c>
      <c r="AF697" s="41">
        <v>30.68</v>
      </c>
      <c r="AG697" s="39">
        <v>150.5</v>
      </c>
      <c r="AI697" s="60" t="s">
        <v>745</v>
      </c>
      <c r="AJ697" s="58">
        <f t="shared" si="30"/>
        <v>312.67333333333335</v>
      </c>
      <c r="AK697" s="57">
        <f t="shared" si="31"/>
        <v>273.93</v>
      </c>
      <c r="AL697" s="47">
        <f t="shared" si="32"/>
        <v>124.24333333333334</v>
      </c>
      <c r="AM697" s="65"/>
      <c r="AN697" s="65"/>
      <c r="AO697" s="65"/>
    </row>
    <row r="698" spans="1:41" x14ac:dyDescent="0.25">
      <c r="A698">
        <v>332</v>
      </c>
      <c r="B698" s="54" t="s">
        <v>746</v>
      </c>
      <c r="C698" s="54">
        <v>2021</v>
      </c>
      <c r="D698" s="27">
        <v>6154.03</v>
      </c>
      <c r="E698" s="43">
        <v>605.29999999999995</v>
      </c>
      <c r="F698" s="35">
        <v>337.6</v>
      </c>
      <c r="G698" s="41">
        <v>1010</v>
      </c>
      <c r="H698" s="36">
        <v>97.94</v>
      </c>
      <c r="I698" s="39">
        <v>136.13999999999999</v>
      </c>
      <c r="J698" s="45">
        <v>139.16</v>
      </c>
      <c r="K698" s="36">
        <v>117.2</v>
      </c>
      <c r="L698" s="36">
        <v>36.86</v>
      </c>
      <c r="M698" s="46">
        <v>115.44</v>
      </c>
      <c r="N698" s="36">
        <v>85.59</v>
      </c>
      <c r="O698" s="47">
        <v>50.83</v>
      </c>
      <c r="P698" s="33">
        <v>567</v>
      </c>
      <c r="Q698" s="47">
        <v>23.17</v>
      </c>
      <c r="R698" s="33">
        <v>87.95</v>
      </c>
      <c r="S698" s="47">
        <v>59.25</v>
      </c>
      <c r="T698" s="33">
        <v>12.22</v>
      </c>
      <c r="U698" s="33">
        <v>84.46</v>
      </c>
      <c r="V698" s="33">
        <v>52.36</v>
      </c>
      <c r="W698" s="33">
        <v>12.17</v>
      </c>
      <c r="X698" s="56">
        <v>21.52</v>
      </c>
      <c r="Y698" s="38">
        <v>21.52</v>
      </c>
      <c r="Z698" s="36">
        <v>10.49</v>
      </c>
      <c r="AA698" s="41">
        <v>38.119999999999997</v>
      </c>
      <c r="AB698" s="45">
        <v>83.02</v>
      </c>
      <c r="AC698" s="39">
        <v>626.1</v>
      </c>
      <c r="AD698" s="36">
        <v>171.75</v>
      </c>
      <c r="AE698" s="36">
        <v>14.21</v>
      </c>
      <c r="AF698" s="41">
        <v>30.66</v>
      </c>
      <c r="AG698" s="39">
        <v>150</v>
      </c>
      <c r="AI698" s="60" t="s">
        <v>746</v>
      </c>
      <c r="AJ698" s="58">
        <f t="shared" si="30"/>
        <v>304.08</v>
      </c>
      <c r="AK698" s="57">
        <f t="shared" si="31"/>
        <v>269.69499999999999</v>
      </c>
      <c r="AL698" s="47">
        <f t="shared" si="32"/>
        <v>121.96555555555557</v>
      </c>
      <c r="AM698" s="65"/>
      <c r="AN698" s="65"/>
      <c r="AO698" s="65"/>
    </row>
    <row r="699" spans="1:41" x14ac:dyDescent="0.25">
      <c r="A699">
        <v>331</v>
      </c>
      <c r="B699" s="54" t="s">
        <v>747</v>
      </c>
      <c r="C699" s="54">
        <v>2021</v>
      </c>
      <c r="D699" s="27">
        <v>6293.17</v>
      </c>
      <c r="E699" s="43">
        <v>624.9</v>
      </c>
      <c r="F699" s="35">
        <v>338.85</v>
      </c>
      <c r="G699" s="41">
        <v>1020</v>
      </c>
      <c r="H699" s="36">
        <v>102.7</v>
      </c>
      <c r="I699" s="39">
        <v>137.52000000000001</v>
      </c>
      <c r="J699" s="45">
        <v>139.52000000000001</v>
      </c>
      <c r="K699" s="36">
        <v>122.4</v>
      </c>
      <c r="L699" s="36">
        <v>38.04</v>
      </c>
      <c r="M699" s="46">
        <v>116.6</v>
      </c>
      <c r="N699" s="36">
        <v>85.74</v>
      </c>
      <c r="O699" s="47">
        <v>53.33</v>
      </c>
      <c r="P699" s="33">
        <v>590.5</v>
      </c>
      <c r="Q699" s="47">
        <v>23.75</v>
      </c>
      <c r="R699" s="33">
        <v>92.08</v>
      </c>
      <c r="S699" s="47">
        <v>60.34</v>
      </c>
      <c r="T699" s="33">
        <v>12.6</v>
      </c>
      <c r="U699" s="33">
        <v>86.4</v>
      </c>
      <c r="V699" s="33">
        <v>53.08</v>
      </c>
      <c r="W699" s="33">
        <v>12.39</v>
      </c>
      <c r="X699" s="56">
        <v>22.55</v>
      </c>
      <c r="Y699" s="38">
        <v>22.55</v>
      </c>
      <c r="Z699" s="36">
        <v>10.45</v>
      </c>
      <c r="AA699" s="41">
        <v>38.4</v>
      </c>
      <c r="AB699" s="45">
        <v>83.22</v>
      </c>
      <c r="AC699" s="39">
        <v>640.20000000000005</v>
      </c>
      <c r="AD699" s="36">
        <v>171.8</v>
      </c>
      <c r="AE699" s="36">
        <v>14.8</v>
      </c>
      <c r="AF699" s="41">
        <v>30.83</v>
      </c>
      <c r="AG699" s="39">
        <v>153.35</v>
      </c>
      <c r="AI699" s="60" t="s">
        <v>747</v>
      </c>
      <c r="AJ699" s="58">
        <f t="shared" si="30"/>
        <v>310.35666666666668</v>
      </c>
      <c r="AK699" s="57">
        <f t="shared" si="31"/>
        <v>272.3075</v>
      </c>
      <c r="AL699" s="47">
        <f t="shared" si="32"/>
        <v>124.91222222222223</v>
      </c>
      <c r="AM699" s="65"/>
      <c r="AN699" s="65"/>
      <c r="AO699" s="65"/>
    </row>
    <row r="700" spans="1:41" x14ac:dyDescent="0.25">
      <c r="A700">
        <v>330</v>
      </c>
      <c r="B700" s="54" t="s">
        <v>748</v>
      </c>
      <c r="C700" s="54">
        <v>2021</v>
      </c>
      <c r="D700" s="27">
        <v>6229.3</v>
      </c>
      <c r="E700" s="43">
        <v>630</v>
      </c>
      <c r="F700" s="35">
        <v>336.55</v>
      </c>
      <c r="G700" s="41">
        <v>1026.5</v>
      </c>
      <c r="H700" s="36">
        <v>103.68</v>
      </c>
      <c r="I700" s="39">
        <v>137.5</v>
      </c>
      <c r="J700" s="45">
        <v>139.08000000000001</v>
      </c>
      <c r="K700" s="36">
        <v>122.9</v>
      </c>
      <c r="L700" s="36">
        <v>37.950000000000003</v>
      </c>
      <c r="M700" s="46">
        <v>116.69</v>
      </c>
      <c r="N700" s="36">
        <v>84.55</v>
      </c>
      <c r="O700" s="47">
        <v>52.9</v>
      </c>
      <c r="P700" s="33">
        <v>591</v>
      </c>
      <c r="Q700" s="47">
        <v>23.71</v>
      </c>
      <c r="R700" s="33">
        <v>90.65</v>
      </c>
      <c r="S700" s="47">
        <v>59.57</v>
      </c>
      <c r="T700" s="33">
        <v>12.46</v>
      </c>
      <c r="U700" s="33">
        <v>86.06</v>
      </c>
      <c r="V700" s="33">
        <v>53.22</v>
      </c>
      <c r="W700" s="33">
        <v>12.4</v>
      </c>
      <c r="X700" s="56">
        <v>22.39</v>
      </c>
      <c r="Y700" s="38">
        <v>22.39</v>
      </c>
      <c r="Z700" s="36">
        <v>10.35</v>
      </c>
      <c r="AA700" s="41">
        <v>38.29</v>
      </c>
      <c r="AB700" s="45">
        <v>83.26</v>
      </c>
      <c r="AC700" s="39">
        <v>635</v>
      </c>
      <c r="AD700" s="36">
        <v>170.85</v>
      </c>
      <c r="AE700" s="36">
        <v>15.24</v>
      </c>
      <c r="AF700" s="41">
        <v>31.13</v>
      </c>
      <c r="AG700" s="39">
        <v>151.5</v>
      </c>
      <c r="AI700" s="60" t="s">
        <v>748</v>
      </c>
      <c r="AJ700" s="58">
        <f t="shared" si="30"/>
        <v>308</v>
      </c>
      <c r="AK700" s="57">
        <f t="shared" si="31"/>
        <v>273.98</v>
      </c>
      <c r="AL700" s="47">
        <f t="shared" si="32"/>
        <v>125.28888888888888</v>
      </c>
      <c r="AM700" s="65"/>
      <c r="AN700" s="65"/>
      <c r="AO700" s="65"/>
    </row>
    <row r="701" spans="1:41" x14ac:dyDescent="0.25">
      <c r="A701">
        <v>329</v>
      </c>
      <c r="B701" s="54" t="s">
        <v>749</v>
      </c>
      <c r="C701" s="54">
        <v>2021</v>
      </c>
      <c r="D701" s="27">
        <v>6209.59</v>
      </c>
      <c r="E701" s="43">
        <v>616.70000000000005</v>
      </c>
      <c r="F701" s="35">
        <v>342.8</v>
      </c>
      <c r="G701" s="41">
        <v>1009.5</v>
      </c>
      <c r="H701" s="36">
        <v>102.84</v>
      </c>
      <c r="I701" s="39">
        <v>135.04</v>
      </c>
      <c r="J701" s="45">
        <v>139.84</v>
      </c>
      <c r="K701" s="36">
        <v>119.64</v>
      </c>
      <c r="L701" s="36">
        <v>38</v>
      </c>
      <c r="M701" s="46">
        <v>116.5</v>
      </c>
      <c r="N701" s="36">
        <v>84.15</v>
      </c>
      <c r="O701" s="47">
        <v>51.76</v>
      </c>
      <c r="P701" s="33">
        <v>577</v>
      </c>
      <c r="Q701" s="47">
        <v>23.41</v>
      </c>
      <c r="R701" s="33">
        <v>89.82</v>
      </c>
      <c r="S701" s="47">
        <v>59.18</v>
      </c>
      <c r="T701" s="33">
        <v>12.45</v>
      </c>
      <c r="U701" s="33">
        <v>86.3</v>
      </c>
      <c r="V701" s="33">
        <v>52.46</v>
      </c>
      <c r="W701" s="33">
        <v>12.25</v>
      </c>
      <c r="X701" s="56">
        <v>22.11</v>
      </c>
      <c r="Y701" s="38">
        <v>22.11</v>
      </c>
      <c r="Z701" s="36">
        <v>10.23</v>
      </c>
      <c r="AA701" s="41">
        <v>38.25</v>
      </c>
      <c r="AB701" s="45">
        <v>82.5</v>
      </c>
      <c r="AC701" s="39">
        <v>630</v>
      </c>
      <c r="AD701" s="36">
        <v>170.5</v>
      </c>
      <c r="AE701" s="36">
        <v>15.03</v>
      </c>
      <c r="AF701" s="41">
        <v>30.9</v>
      </c>
      <c r="AG701" s="39">
        <v>151.30000000000001</v>
      </c>
      <c r="AI701" s="60" t="s">
        <v>749</v>
      </c>
      <c r="AJ701" s="58">
        <f t="shared" si="30"/>
        <v>305.44666666666666</v>
      </c>
      <c r="AK701" s="57">
        <f t="shared" si="31"/>
        <v>269.66250000000002</v>
      </c>
      <c r="AL701" s="47">
        <f t="shared" si="32"/>
        <v>123.55555555555556</v>
      </c>
      <c r="AM701" s="65"/>
      <c r="AN701" s="65"/>
      <c r="AO701" s="65"/>
    </row>
    <row r="702" spans="1:41" x14ac:dyDescent="0.25">
      <c r="A702">
        <v>328</v>
      </c>
      <c r="B702" s="54" t="s">
        <v>750</v>
      </c>
      <c r="C702" s="54">
        <v>2021</v>
      </c>
      <c r="D702" s="27">
        <v>6194.55</v>
      </c>
      <c r="E702" s="43">
        <v>611.79999999999995</v>
      </c>
      <c r="F702" s="35">
        <v>339.15</v>
      </c>
      <c r="G702" s="41">
        <v>1005</v>
      </c>
      <c r="H702" s="36">
        <v>100.22</v>
      </c>
      <c r="I702" s="39">
        <v>132.82</v>
      </c>
      <c r="J702" s="45">
        <v>138.19999999999999</v>
      </c>
      <c r="K702" s="36">
        <v>117.42</v>
      </c>
      <c r="L702" s="36">
        <v>38.299999999999997</v>
      </c>
      <c r="M702" s="46">
        <v>115.7</v>
      </c>
      <c r="N702" s="36">
        <v>83.54</v>
      </c>
      <c r="O702" s="47">
        <v>51.98</v>
      </c>
      <c r="P702" s="33">
        <v>564</v>
      </c>
      <c r="Q702" s="47">
        <v>23.61</v>
      </c>
      <c r="R702" s="33">
        <v>90.59</v>
      </c>
      <c r="S702" s="47">
        <v>58.81</v>
      </c>
      <c r="T702" s="33">
        <v>12.6</v>
      </c>
      <c r="U702" s="33">
        <v>86.78</v>
      </c>
      <c r="V702" s="33">
        <v>52.59</v>
      </c>
      <c r="W702" s="33">
        <v>12.25</v>
      </c>
      <c r="X702" s="56">
        <v>22.32</v>
      </c>
      <c r="Y702" s="38">
        <v>22.32</v>
      </c>
      <c r="Z702" s="36">
        <v>10.23</v>
      </c>
      <c r="AA702" s="41">
        <v>38.15</v>
      </c>
      <c r="AB702" s="45">
        <v>81.88</v>
      </c>
      <c r="AC702" s="39">
        <v>632.9</v>
      </c>
      <c r="AD702" s="36">
        <v>169.55</v>
      </c>
      <c r="AE702" s="36">
        <v>15.05</v>
      </c>
      <c r="AF702" s="41">
        <v>30.74</v>
      </c>
      <c r="AG702" s="39">
        <v>151</v>
      </c>
      <c r="AI702" s="60" t="s">
        <v>750</v>
      </c>
      <c r="AJ702" s="58">
        <f t="shared" si="30"/>
        <v>305.57333333333332</v>
      </c>
      <c r="AK702" s="57">
        <f t="shared" si="31"/>
        <v>268.47250000000003</v>
      </c>
      <c r="AL702" s="47">
        <f t="shared" si="32"/>
        <v>122.69999999999999</v>
      </c>
      <c r="AM702" s="65"/>
      <c r="AN702" s="65"/>
      <c r="AO702" s="65"/>
    </row>
    <row r="703" spans="1:41" x14ac:dyDescent="0.25">
      <c r="A703">
        <v>327</v>
      </c>
      <c r="B703" s="54" t="s">
        <v>751</v>
      </c>
      <c r="C703" s="54">
        <v>2021</v>
      </c>
      <c r="D703" s="27">
        <v>6156.49</v>
      </c>
      <c r="E703" s="43">
        <v>594.79999999999995</v>
      </c>
      <c r="F703" s="35">
        <v>340.05</v>
      </c>
      <c r="G703" s="41">
        <v>998.4</v>
      </c>
      <c r="H703" s="36">
        <v>98.4</v>
      </c>
      <c r="I703" s="39">
        <v>133.74</v>
      </c>
      <c r="J703" s="45">
        <v>137.56</v>
      </c>
      <c r="K703" s="36">
        <v>116.46</v>
      </c>
      <c r="L703" s="36">
        <v>37.880000000000003</v>
      </c>
      <c r="M703" s="46">
        <v>116.94</v>
      </c>
      <c r="N703" s="36">
        <v>83.61</v>
      </c>
      <c r="O703" s="47">
        <v>51.64</v>
      </c>
      <c r="P703" s="33">
        <v>546.5</v>
      </c>
      <c r="Q703" s="47">
        <v>23.71</v>
      </c>
      <c r="R703" s="33">
        <v>90.88</v>
      </c>
      <c r="S703" s="47">
        <v>59.37</v>
      </c>
      <c r="T703" s="33">
        <v>12.52</v>
      </c>
      <c r="U703" s="33">
        <v>85.78</v>
      </c>
      <c r="V703" s="33">
        <v>52.71</v>
      </c>
      <c r="W703" s="33">
        <v>12.26</v>
      </c>
      <c r="X703" s="56">
        <v>22.08</v>
      </c>
      <c r="Y703" s="38">
        <v>22.08</v>
      </c>
      <c r="Z703" s="36">
        <v>10.23</v>
      </c>
      <c r="AA703" s="41">
        <v>38.18</v>
      </c>
      <c r="AB703" s="45">
        <v>82.86</v>
      </c>
      <c r="AC703" s="39">
        <v>626.79999999999995</v>
      </c>
      <c r="AD703" s="36">
        <v>169</v>
      </c>
      <c r="AE703" s="36">
        <v>15.15</v>
      </c>
      <c r="AF703" s="41">
        <v>31.29</v>
      </c>
      <c r="AG703" s="39">
        <v>153.5</v>
      </c>
      <c r="AI703" s="60" t="s">
        <v>751</v>
      </c>
      <c r="AJ703" s="58">
        <f t="shared" si="30"/>
        <v>304.68</v>
      </c>
      <c r="AK703" s="57">
        <f t="shared" si="31"/>
        <v>266.96749999999997</v>
      </c>
      <c r="AL703" s="47">
        <f t="shared" si="32"/>
        <v>120.99555555555555</v>
      </c>
      <c r="AM703" s="65"/>
      <c r="AN703" s="65"/>
      <c r="AO703" s="65"/>
    </row>
    <row r="704" spans="1:41" x14ac:dyDescent="0.25">
      <c r="A704">
        <v>326</v>
      </c>
      <c r="B704" s="55">
        <v>44534</v>
      </c>
      <c r="C704" s="54">
        <v>2021</v>
      </c>
      <c r="D704" s="27">
        <v>6151.52</v>
      </c>
      <c r="E704" s="43">
        <v>589.70000000000005</v>
      </c>
      <c r="F704" s="35">
        <v>337.1</v>
      </c>
      <c r="G704" s="41">
        <v>985.4</v>
      </c>
      <c r="H704" s="36">
        <v>99.9</v>
      </c>
      <c r="I704" s="39">
        <v>133.46</v>
      </c>
      <c r="J704" s="45">
        <v>139.13999999999999</v>
      </c>
      <c r="K704" s="36">
        <v>117.78</v>
      </c>
      <c r="L704" s="36">
        <v>37.67</v>
      </c>
      <c r="M704" s="46">
        <v>116.05</v>
      </c>
      <c r="N704" s="36">
        <v>84.23</v>
      </c>
      <c r="O704" s="47">
        <v>51.42</v>
      </c>
      <c r="P704" s="33">
        <v>542.5</v>
      </c>
      <c r="Q704" s="47">
        <v>23.68</v>
      </c>
      <c r="R704" s="33">
        <v>90.67</v>
      </c>
      <c r="S704" s="47">
        <v>59.53</v>
      </c>
      <c r="T704" s="33">
        <v>12.53</v>
      </c>
      <c r="U704" s="33">
        <v>85.56</v>
      </c>
      <c r="V704" s="33">
        <v>51.85</v>
      </c>
      <c r="W704" s="33">
        <v>12.45</v>
      </c>
      <c r="X704" s="56">
        <v>22.09</v>
      </c>
      <c r="Y704" s="38">
        <v>22.09</v>
      </c>
      <c r="Z704" s="36">
        <v>10.34</v>
      </c>
      <c r="AA704" s="41">
        <v>37.69</v>
      </c>
      <c r="AB704" s="45">
        <v>82.48</v>
      </c>
      <c r="AC704" s="39">
        <v>616.4</v>
      </c>
      <c r="AD704" s="36">
        <v>168.25</v>
      </c>
      <c r="AE704" s="36">
        <v>14.91</v>
      </c>
      <c r="AF704" s="41">
        <v>31.25</v>
      </c>
      <c r="AG704" s="39">
        <v>151.65</v>
      </c>
      <c r="AI704" s="61">
        <v>44534</v>
      </c>
      <c r="AJ704" s="58">
        <f t="shared" si="30"/>
        <v>300.50333333333333</v>
      </c>
      <c r="AK704" s="57">
        <f t="shared" si="31"/>
        <v>263.58499999999998</v>
      </c>
      <c r="AL704" s="47">
        <f t="shared" si="32"/>
        <v>120.45444444444446</v>
      </c>
      <c r="AM704" s="65"/>
      <c r="AN704" s="65"/>
      <c r="AO704" s="65"/>
    </row>
    <row r="705" spans="1:41" x14ac:dyDescent="0.25">
      <c r="A705">
        <v>325</v>
      </c>
      <c r="B705" s="55">
        <v>44443</v>
      </c>
      <c r="C705" s="54">
        <v>2021</v>
      </c>
      <c r="D705" s="27">
        <v>6161.42</v>
      </c>
      <c r="E705" s="43">
        <v>588.29999999999995</v>
      </c>
      <c r="F705" s="35">
        <v>338.45</v>
      </c>
      <c r="G705" s="41">
        <v>989.6</v>
      </c>
      <c r="H705" s="36">
        <v>101.1</v>
      </c>
      <c r="I705" s="39">
        <v>135.46</v>
      </c>
      <c r="J705" s="45">
        <v>137.1</v>
      </c>
      <c r="K705" s="36">
        <v>119.12</v>
      </c>
      <c r="L705" s="36">
        <v>37.85</v>
      </c>
      <c r="M705" s="46">
        <v>116.4</v>
      </c>
      <c r="N705" s="36">
        <v>84.6</v>
      </c>
      <c r="O705" s="47">
        <v>51.46</v>
      </c>
      <c r="P705" s="33">
        <v>537</v>
      </c>
      <c r="Q705" s="47">
        <v>23.5</v>
      </c>
      <c r="R705" s="33">
        <v>90.25</v>
      </c>
      <c r="S705" s="47">
        <v>59.59</v>
      </c>
      <c r="T705" s="33">
        <v>12.53</v>
      </c>
      <c r="U705" s="33">
        <v>85.96</v>
      </c>
      <c r="V705" s="33">
        <v>51.86</v>
      </c>
      <c r="W705" s="33">
        <v>12.33</v>
      </c>
      <c r="X705" s="56">
        <v>21.9</v>
      </c>
      <c r="Y705" s="38">
        <v>21.9</v>
      </c>
      <c r="Z705" s="36">
        <v>10.47</v>
      </c>
      <c r="AA705" s="41">
        <v>38.25</v>
      </c>
      <c r="AB705" s="45">
        <v>82.3</v>
      </c>
      <c r="AC705" s="39">
        <v>611.9</v>
      </c>
      <c r="AD705" s="36">
        <v>168.55</v>
      </c>
      <c r="AE705" s="36">
        <v>14.78</v>
      </c>
      <c r="AF705" s="41">
        <v>31.14</v>
      </c>
      <c r="AG705" s="39">
        <v>151</v>
      </c>
      <c r="AI705" s="61">
        <v>44443</v>
      </c>
      <c r="AJ705" s="58">
        <f t="shared" si="30"/>
        <v>299.45333333333332</v>
      </c>
      <c r="AK705" s="57">
        <f t="shared" si="31"/>
        <v>264.7475</v>
      </c>
      <c r="AL705" s="47">
        <f t="shared" si="32"/>
        <v>120.0611111111111</v>
      </c>
      <c r="AM705" s="65"/>
      <c r="AN705" s="65"/>
      <c r="AO705" s="65"/>
    </row>
    <row r="706" spans="1:41" x14ac:dyDescent="0.25">
      <c r="A706">
        <v>324</v>
      </c>
      <c r="B706" s="55">
        <v>44412</v>
      </c>
      <c r="C706" s="54">
        <v>2021</v>
      </c>
      <c r="D706" s="27">
        <v>6146.22</v>
      </c>
      <c r="E706" s="43">
        <v>586.1</v>
      </c>
      <c r="F706" s="35">
        <v>339.6</v>
      </c>
      <c r="G706" s="41">
        <v>980.6</v>
      </c>
      <c r="H706" s="36">
        <v>100.8</v>
      </c>
      <c r="I706" s="39">
        <v>134.19999999999999</v>
      </c>
      <c r="J706" s="45">
        <v>136.34</v>
      </c>
      <c r="K706" s="36">
        <v>120.72</v>
      </c>
      <c r="L706" s="36">
        <v>38.26</v>
      </c>
      <c r="M706" s="46">
        <v>116</v>
      </c>
      <c r="N706" s="36">
        <v>84.25</v>
      </c>
      <c r="O706" s="47">
        <v>52</v>
      </c>
      <c r="P706" s="33">
        <v>535.5</v>
      </c>
      <c r="Q706" s="47">
        <v>23.44</v>
      </c>
      <c r="R706" s="33">
        <v>90.7</v>
      </c>
      <c r="S706" s="47">
        <v>60.09</v>
      </c>
      <c r="T706" s="33">
        <v>12.53</v>
      </c>
      <c r="U706" s="33">
        <v>87.02</v>
      </c>
      <c r="V706" s="33">
        <v>51.22</v>
      </c>
      <c r="W706" s="33">
        <v>12.29</v>
      </c>
      <c r="X706" s="56">
        <v>22.25</v>
      </c>
      <c r="Y706" s="38">
        <v>22.25</v>
      </c>
      <c r="Z706" s="36">
        <v>10.56</v>
      </c>
      <c r="AA706" s="41">
        <v>37.93</v>
      </c>
      <c r="AB706" s="45">
        <v>80.92</v>
      </c>
      <c r="AC706" s="39">
        <v>605</v>
      </c>
      <c r="AD706" s="36">
        <v>168.6</v>
      </c>
      <c r="AE706" s="36">
        <v>14.93</v>
      </c>
      <c r="AF706" s="41">
        <v>31.54</v>
      </c>
      <c r="AG706" s="39">
        <v>150.05000000000001</v>
      </c>
      <c r="AI706" s="61">
        <v>44412</v>
      </c>
      <c r="AJ706" s="58">
        <f t="shared" si="30"/>
        <v>296.41666666666669</v>
      </c>
      <c r="AK706" s="57">
        <f t="shared" si="31"/>
        <v>262.51749999999998</v>
      </c>
      <c r="AL706" s="47">
        <f t="shared" si="32"/>
        <v>119.68222222222221</v>
      </c>
      <c r="AM706" s="65"/>
      <c r="AN706" s="65"/>
      <c r="AO706" s="65"/>
    </row>
    <row r="707" spans="1:41" x14ac:dyDescent="0.25">
      <c r="A707">
        <v>323</v>
      </c>
      <c r="B707" s="55">
        <v>44381</v>
      </c>
      <c r="C707" s="54">
        <v>2021</v>
      </c>
      <c r="D707" s="27">
        <v>6118.91</v>
      </c>
      <c r="E707" s="43">
        <v>577.20000000000005</v>
      </c>
      <c r="F707" s="35">
        <v>330.7</v>
      </c>
      <c r="G707" s="41">
        <v>951.4</v>
      </c>
      <c r="H707" s="36">
        <v>100.54</v>
      </c>
      <c r="I707" s="39">
        <v>131.96</v>
      </c>
      <c r="J707" s="45">
        <v>136.32</v>
      </c>
      <c r="K707" s="36">
        <v>119.48</v>
      </c>
      <c r="L707" s="36">
        <v>38.92</v>
      </c>
      <c r="M707" s="46">
        <v>115.47</v>
      </c>
      <c r="N707" s="36">
        <v>83.66</v>
      </c>
      <c r="O707" s="47">
        <v>52.29</v>
      </c>
      <c r="P707" s="33">
        <v>523.5</v>
      </c>
      <c r="Q707" s="47">
        <v>23.44</v>
      </c>
      <c r="R707" s="33">
        <v>89.14</v>
      </c>
      <c r="S707" s="47">
        <v>59.64</v>
      </c>
      <c r="T707" s="33">
        <v>12.5</v>
      </c>
      <c r="U707" s="33">
        <v>87.04</v>
      </c>
      <c r="V707" s="33">
        <v>51.1</v>
      </c>
      <c r="W707" s="33">
        <v>12.27</v>
      </c>
      <c r="X707" s="56">
        <v>22.67</v>
      </c>
      <c r="Y707" s="38">
        <v>22.67</v>
      </c>
      <c r="Z707" s="36">
        <v>10.5</v>
      </c>
      <c r="AA707" s="41">
        <v>37.32</v>
      </c>
      <c r="AB707" s="45">
        <v>78.98</v>
      </c>
      <c r="AC707" s="39">
        <v>593</v>
      </c>
      <c r="AD707" s="36">
        <v>166.3</v>
      </c>
      <c r="AE707" s="36">
        <v>15.25</v>
      </c>
      <c r="AF707" s="41">
        <v>32.35</v>
      </c>
      <c r="AG707" s="39">
        <v>148.94999999999999</v>
      </c>
      <c r="AI707" s="61">
        <v>44381</v>
      </c>
      <c r="AJ707" s="58">
        <f t="shared" si="30"/>
        <v>291.30333333333334</v>
      </c>
      <c r="AK707" s="57">
        <f t="shared" si="31"/>
        <v>255.26750000000001</v>
      </c>
      <c r="AL707" s="47">
        <f t="shared" si="32"/>
        <v>118.44555555555556</v>
      </c>
      <c r="AM707" s="65"/>
      <c r="AN707" s="65"/>
      <c r="AO707" s="65"/>
    </row>
    <row r="708" spans="1:41" x14ac:dyDescent="0.25">
      <c r="A708">
        <v>322</v>
      </c>
      <c r="B708" s="55">
        <v>44351</v>
      </c>
      <c r="C708" s="54">
        <v>2021</v>
      </c>
      <c r="D708" s="27">
        <v>6125.74</v>
      </c>
      <c r="E708" s="43">
        <v>576.79999999999995</v>
      </c>
      <c r="F708" s="35">
        <v>331.15</v>
      </c>
      <c r="G708" s="41">
        <v>964.4</v>
      </c>
      <c r="H708" s="36">
        <v>100.7</v>
      </c>
      <c r="I708" s="39">
        <v>132.68</v>
      </c>
      <c r="J708" s="45">
        <v>138.04</v>
      </c>
      <c r="K708" s="36">
        <v>119.66</v>
      </c>
      <c r="L708" s="36">
        <v>38.82</v>
      </c>
      <c r="M708" s="46">
        <v>115.95</v>
      </c>
      <c r="N708" s="36">
        <v>83.89</v>
      </c>
      <c r="O708" s="47">
        <v>51.95</v>
      </c>
      <c r="P708" s="33">
        <v>528</v>
      </c>
      <c r="Q708" s="47">
        <v>23.21</v>
      </c>
      <c r="R708" s="33">
        <v>89.32</v>
      </c>
      <c r="S708" s="47">
        <v>58.72</v>
      </c>
      <c r="T708" s="33">
        <v>12.44</v>
      </c>
      <c r="U708" s="33">
        <v>87.24</v>
      </c>
      <c r="V708" s="33">
        <v>51.04</v>
      </c>
      <c r="W708" s="33">
        <v>12.15</v>
      </c>
      <c r="X708" s="56">
        <v>22.65</v>
      </c>
      <c r="Y708" s="38">
        <v>22.65</v>
      </c>
      <c r="Z708" s="36">
        <v>10.45</v>
      </c>
      <c r="AA708" s="41">
        <v>37.54</v>
      </c>
      <c r="AB708" s="45">
        <v>79.5</v>
      </c>
      <c r="AC708" s="39">
        <v>596</v>
      </c>
      <c r="AD708" s="36">
        <v>166.6</v>
      </c>
      <c r="AE708" s="36">
        <v>15.31</v>
      </c>
      <c r="AF708" s="41">
        <v>32.31</v>
      </c>
      <c r="AG708" s="39">
        <v>149</v>
      </c>
      <c r="AI708" s="61">
        <v>44351</v>
      </c>
      <c r="AJ708" s="58">
        <f t="shared" ref="AJ708:AJ771" si="33">AVERAGE(I708,AC708,AG708)</f>
        <v>292.56</v>
      </c>
      <c r="AK708" s="57">
        <f t="shared" ref="AK708:AK771" si="34">AVERAGE(G708,AA708,AF708,)</f>
        <v>258.5625</v>
      </c>
      <c r="AL708" s="47">
        <f t="shared" ref="AL708:AL771" si="35">AVERAGE(AB708,X708,S708,Q708,O708,M708,J708,E708,)</f>
        <v>118.53555555555555</v>
      </c>
      <c r="AM708" s="65"/>
      <c r="AN708" s="65"/>
      <c r="AO708" s="65"/>
    </row>
    <row r="709" spans="1:41" x14ac:dyDescent="0.25">
      <c r="A709">
        <v>321</v>
      </c>
      <c r="B709" s="55">
        <v>44200</v>
      </c>
      <c r="C709" s="54">
        <v>2021</v>
      </c>
      <c r="D709" s="27">
        <v>6063.86</v>
      </c>
      <c r="E709" s="43">
        <v>571.70000000000005</v>
      </c>
      <c r="F709" s="35">
        <v>323.85000000000002</v>
      </c>
      <c r="G709" s="41">
        <v>956.6</v>
      </c>
      <c r="H709" s="36">
        <v>100.42</v>
      </c>
      <c r="I709" s="39">
        <v>131.4</v>
      </c>
      <c r="J709" s="45">
        <v>138.44</v>
      </c>
      <c r="K709" s="36">
        <v>119.66</v>
      </c>
      <c r="L709" s="36">
        <v>39.1</v>
      </c>
      <c r="M709" s="46">
        <v>115.36</v>
      </c>
      <c r="N709" s="36">
        <v>83.74</v>
      </c>
      <c r="O709" s="47">
        <v>52.15</v>
      </c>
      <c r="P709" s="33">
        <v>520.5</v>
      </c>
      <c r="Q709" s="47">
        <v>23.01</v>
      </c>
      <c r="R709" s="33">
        <v>89.92</v>
      </c>
      <c r="S709" s="47">
        <v>58.22</v>
      </c>
      <c r="T709" s="33">
        <v>12.44</v>
      </c>
      <c r="U709" s="33">
        <v>87.28</v>
      </c>
      <c r="V709" s="33">
        <v>50.59</v>
      </c>
      <c r="W709" s="33">
        <v>12.12</v>
      </c>
      <c r="X709" s="56">
        <v>22.68</v>
      </c>
      <c r="Y709" s="38">
        <v>22.68</v>
      </c>
      <c r="Z709" s="36">
        <v>10.47</v>
      </c>
      <c r="AA709" s="41">
        <v>37.450000000000003</v>
      </c>
      <c r="AB709" s="45">
        <v>79.84</v>
      </c>
      <c r="AC709" s="39">
        <v>599.4</v>
      </c>
      <c r="AD709" s="36">
        <v>161.4</v>
      </c>
      <c r="AE709" s="36">
        <v>15.12</v>
      </c>
      <c r="AF709" s="41">
        <v>32.340000000000003</v>
      </c>
      <c r="AG709" s="39">
        <v>148</v>
      </c>
      <c r="AI709" s="61">
        <v>44200</v>
      </c>
      <c r="AJ709" s="58">
        <f t="shared" si="33"/>
        <v>292.93333333333334</v>
      </c>
      <c r="AK709" s="57">
        <f t="shared" si="34"/>
        <v>256.59750000000003</v>
      </c>
      <c r="AL709" s="47">
        <f t="shared" si="35"/>
        <v>117.93333333333334</v>
      </c>
      <c r="AM709" s="65"/>
      <c r="AN709" s="65"/>
      <c r="AO709" s="65"/>
    </row>
    <row r="710" spans="1:41" x14ac:dyDescent="0.25">
      <c r="A710">
        <v>320</v>
      </c>
      <c r="B710" s="54" t="s">
        <v>752</v>
      </c>
      <c r="C710" s="54">
        <v>2021</v>
      </c>
      <c r="D710" s="27">
        <v>6060.24</v>
      </c>
      <c r="E710" s="43">
        <v>568.1</v>
      </c>
      <c r="F710" s="35">
        <v>326.8</v>
      </c>
      <c r="G710" s="41">
        <v>944</v>
      </c>
      <c r="H710" s="36">
        <v>96.54</v>
      </c>
      <c r="I710" s="39">
        <v>130.25</v>
      </c>
      <c r="J710" s="45">
        <v>138.85</v>
      </c>
      <c r="K710" s="36">
        <v>116.05</v>
      </c>
      <c r="L710" s="36">
        <v>39.78</v>
      </c>
      <c r="M710" s="46">
        <v>115.12</v>
      </c>
      <c r="N710" s="36">
        <v>83.79</v>
      </c>
      <c r="O710" s="47">
        <v>51.88</v>
      </c>
      <c r="P710" s="33">
        <v>517</v>
      </c>
      <c r="Q710" s="47">
        <v>22.89</v>
      </c>
      <c r="R710" s="33">
        <v>87.36</v>
      </c>
      <c r="S710" s="47">
        <v>58.5</v>
      </c>
      <c r="T710" s="33">
        <v>12.35</v>
      </c>
      <c r="U710" s="33">
        <v>84.72</v>
      </c>
      <c r="V710" s="33">
        <v>50.32</v>
      </c>
      <c r="W710" s="33">
        <v>12.11</v>
      </c>
      <c r="X710" s="56">
        <v>22.32</v>
      </c>
      <c r="Y710" s="38">
        <v>22.32</v>
      </c>
      <c r="Z710" s="36">
        <v>10.51</v>
      </c>
      <c r="AA710" s="41">
        <v>36.479999999999997</v>
      </c>
      <c r="AB710" s="45">
        <v>79.319999999999993</v>
      </c>
      <c r="AC710" s="39">
        <v>588.6</v>
      </c>
      <c r="AD710" s="36">
        <v>160.05000000000001</v>
      </c>
      <c r="AE710" s="36">
        <v>15.08</v>
      </c>
      <c r="AF710" s="41">
        <v>31.91</v>
      </c>
      <c r="AG710" s="39">
        <v>145.1</v>
      </c>
      <c r="AI710" s="60" t="s">
        <v>752</v>
      </c>
      <c r="AJ710" s="58">
        <f t="shared" si="33"/>
        <v>287.98333333333335</v>
      </c>
      <c r="AK710" s="57">
        <f t="shared" si="34"/>
        <v>253.0975</v>
      </c>
      <c r="AL710" s="47">
        <f t="shared" si="35"/>
        <v>117.44222222222223</v>
      </c>
      <c r="AM710" s="65"/>
      <c r="AN710" s="65"/>
      <c r="AO710" s="65"/>
    </row>
    <row r="711" spans="1:41" x14ac:dyDescent="0.25">
      <c r="A711">
        <v>319</v>
      </c>
      <c r="B711" s="54" t="s">
        <v>753</v>
      </c>
      <c r="C711" s="54">
        <v>2021</v>
      </c>
      <c r="D711" s="27">
        <v>6041.39</v>
      </c>
      <c r="E711" s="43">
        <v>573.5</v>
      </c>
      <c r="F711" s="35">
        <v>327.8</v>
      </c>
      <c r="G711" s="41">
        <v>947.4</v>
      </c>
      <c r="H711" s="36">
        <v>97.7</v>
      </c>
      <c r="I711" s="39">
        <v>128.25</v>
      </c>
      <c r="J711" s="45">
        <v>138</v>
      </c>
      <c r="K711" s="36">
        <v>116.55</v>
      </c>
      <c r="L711" s="36">
        <v>40.25</v>
      </c>
      <c r="M711" s="46">
        <v>114.92</v>
      </c>
      <c r="N711" s="36">
        <v>83.4</v>
      </c>
      <c r="O711" s="47">
        <v>52.62</v>
      </c>
      <c r="P711" s="33">
        <v>515.5</v>
      </c>
      <c r="Q711" s="47">
        <v>23.15</v>
      </c>
      <c r="R711" s="33">
        <v>88.4</v>
      </c>
      <c r="S711" s="47">
        <v>58.8</v>
      </c>
      <c r="T711" s="33">
        <v>12.48</v>
      </c>
      <c r="U711" s="33">
        <v>85.2</v>
      </c>
      <c r="V711" s="33">
        <v>51.34</v>
      </c>
      <c r="W711" s="33">
        <v>12.04</v>
      </c>
      <c r="X711" s="56">
        <v>22.57</v>
      </c>
      <c r="Y711" s="38">
        <v>22.57</v>
      </c>
      <c r="Z711" s="36">
        <v>10.56</v>
      </c>
      <c r="AA711" s="41">
        <v>36.17</v>
      </c>
      <c r="AB711" s="45">
        <v>79</v>
      </c>
      <c r="AC711" s="39">
        <v>590.4</v>
      </c>
      <c r="AD711" s="36">
        <v>161.25</v>
      </c>
      <c r="AE711" s="36">
        <v>15.1</v>
      </c>
      <c r="AF711" s="41">
        <v>32.31</v>
      </c>
      <c r="AG711" s="39">
        <v>145</v>
      </c>
      <c r="AI711" s="60" t="s">
        <v>753</v>
      </c>
      <c r="AJ711" s="58">
        <f t="shared" si="33"/>
        <v>287.88333333333333</v>
      </c>
      <c r="AK711" s="57">
        <f t="shared" si="34"/>
        <v>253.96999999999997</v>
      </c>
      <c r="AL711" s="47">
        <f t="shared" si="35"/>
        <v>118.06222222222222</v>
      </c>
      <c r="AM711" s="65"/>
      <c r="AN711" s="65"/>
      <c r="AO711" s="65"/>
    </row>
    <row r="712" spans="1:41" x14ac:dyDescent="0.25">
      <c r="A712">
        <v>318</v>
      </c>
      <c r="B712" s="54" t="s">
        <v>754</v>
      </c>
      <c r="C712" s="54">
        <v>2021</v>
      </c>
      <c r="D712" s="27">
        <v>5985.36</v>
      </c>
      <c r="E712" s="43">
        <v>554.9</v>
      </c>
      <c r="F712" s="35">
        <v>326.60000000000002</v>
      </c>
      <c r="G712" s="41">
        <v>943.4</v>
      </c>
      <c r="H712" s="36">
        <v>97.4</v>
      </c>
      <c r="I712" s="39">
        <v>126.3</v>
      </c>
      <c r="J712" s="45">
        <v>137.4</v>
      </c>
      <c r="K712" s="36">
        <v>115.25</v>
      </c>
      <c r="L712" s="36">
        <v>39.74</v>
      </c>
      <c r="M712" s="46">
        <v>114.67</v>
      </c>
      <c r="N712" s="36">
        <v>84.02</v>
      </c>
      <c r="O712" s="47">
        <v>50.67</v>
      </c>
      <c r="P712" s="33">
        <v>508.5</v>
      </c>
      <c r="Q712" s="47">
        <v>22.66</v>
      </c>
      <c r="R712" s="33">
        <v>87.88</v>
      </c>
      <c r="S712" s="47">
        <v>59.1</v>
      </c>
      <c r="T712" s="33">
        <v>12.15</v>
      </c>
      <c r="U712" s="33">
        <v>83.52</v>
      </c>
      <c r="V712" s="33">
        <v>50.42</v>
      </c>
      <c r="W712" s="33">
        <v>12.16</v>
      </c>
      <c r="X712" s="56">
        <v>21.71</v>
      </c>
      <c r="Y712" s="38">
        <v>21.71</v>
      </c>
      <c r="Z712" s="36">
        <v>10.59</v>
      </c>
      <c r="AA712" s="41">
        <v>36.479999999999997</v>
      </c>
      <c r="AB712" s="45">
        <v>78.62</v>
      </c>
      <c r="AC712" s="39">
        <v>574.1</v>
      </c>
      <c r="AD712" s="36">
        <v>159.75</v>
      </c>
      <c r="AE712" s="36">
        <v>14.64</v>
      </c>
      <c r="AF712" s="41">
        <v>31.8</v>
      </c>
      <c r="AG712" s="39">
        <v>146.55000000000001</v>
      </c>
      <c r="AI712" s="60" t="s">
        <v>754</v>
      </c>
      <c r="AJ712" s="58">
        <f t="shared" si="33"/>
        <v>282.31666666666666</v>
      </c>
      <c r="AK712" s="57">
        <f t="shared" si="34"/>
        <v>252.92</v>
      </c>
      <c r="AL712" s="47">
        <f t="shared" si="35"/>
        <v>115.52555555555556</v>
      </c>
      <c r="AM712" s="65"/>
      <c r="AN712" s="65"/>
      <c r="AO712" s="65"/>
    </row>
    <row r="713" spans="1:41" x14ac:dyDescent="0.25">
      <c r="A713">
        <v>317</v>
      </c>
      <c r="B713" s="54" t="s">
        <v>755</v>
      </c>
      <c r="C713" s="54">
        <v>2021</v>
      </c>
      <c r="D713" s="27">
        <v>5962.46</v>
      </c>
      <c r="E713" s="43">
        <v>554.9</v>
      </c>
      <c r="F713" s="35">
        <v>323.60000000000002</v>
      </c>
      <c r="G713" s="41">
        <v>943.2</v>
      </c>
      <c r="H713" s="36">
        <v>97.68</v>
      </c>
      <c r="I713" s="39">
        <v>125.1</v>
      </c>
      <c r="J713" s="45">
        <v>135.9</v>
      </c>
      <c r="K713" s="36">
        <v>115.3</v>
      </c>
      <c r="L713" s="36">
        <v>39.159999999999997</v>
      </c>
      <c r="M713" s="46">
        <v>112.98</v>
      </c>
      <c r="N713" s="36">
        <v>83.12</v>
      </c>
      <c r="O713" s="47">
        <v>51.67</v>
      </c>
      <c r="P713" s="33">
        <v>504</v>
      </c>
      <c r="Q713" s="47">
        <v>22.53</v>
      </c>
      <c r="R713" s="33">
        <v>87.24</v>
      </c>
      <c r="S713" s="47">
        <v>58.6</v>
      </c>
      <c r="T713" s="33">
        <v>12.24</v>
      </c>
      <c r="U713" s="33">
        <v>82.92</v>
      </c>
      <c r="V713" s="33">
        <v>50.74</v>
      </c>
      <c r="W713" s="33">
        <v>12.04</v>
      </c>
      <c r="X713" s="56">
        <v>22.24</v>
      </c>
      <c r="Y713" s="38">
        <v>22.24</v>
      </c>
      <c r="Z713" s="36">
        <v>10.46</v>
      </c>
      <c r="AA713" s="41">
        <v>36.5</v>
      </c>
      <c r="AB713" s="45">
        <v>78.06</v>
      </c>
      <c r="AC713" s="39">
        <v>564.9</v>
      </c>
      <c r="AD713" s="36">
        <v>157.75</v>
      </c>
      <c r="AE713" s="36">
        <v>14.61</v>
      </c>
      <c r="AF713" s="41">
        <v>31.95</v>
      </c>
      <c r="AG713" s="39">
        <v>145.75</v>
      </c>
      <c r="AI713" s="60" t="s">
        <v>755</v>
      </c>
      <c r="AJ713" s="58">
        <f t="shared" si="33"/>
        <v>278.58333333333331</v>
      </c>
      <c r="AK713" s="57">
        <f t="shared" si="34"/>
        <v>252.91250000000002</v>
      </c>
      <c r="AL713" s="47">
        <f t="shared" si="35"/>
        <v>115.20888888888891</v>
      </c>
      <c r="AM713" s="65"/>
      <c r="AN713" s="65"/>
      <c r="AO713" s="65"/>
    </row>
    <row r="714" spans="1:41" x14ac:dyDescent="0.25">
      <c r="A714">
        <v>316</v>
      </c>
      <c r="B714" s="54" t="s">
        <v>756</v>
      </c>
      <c r="C714" s="54">
        <v>2021</v>
      </c>
      <c r="D714" s="27">
        <v>5886</v>
      </c>
      <c r="E714" s="43">
        <v>555.6</v>
      </c>
      <c r="F714" s="35">
        <v>322.7</v>
      </c>
      <c r="G714" s="41">
        <v>941.2</v>
      </c>
      <c r="H714" s="36">
        <v>96.49</v>
      </c>
      <c r="I714" s="39">
        <v>124.85</v>
      </c>
      <c r="J714" s="45">
        <v>135.69999999999999</v>
      </c>
      <c r="K714" s="36">
        <v>116.55</v>
      </c>
      <c r="L714" s="36">
        <v>38.74</v>
      </c>
      <c r="M714" s="46">
        <v>113.26</v>
      </c>
      <c r="N714" s="36">
        <v>82.68</v>
      </c>
      <c r="O714" s="47">
        <v>50.83</v>
      </c>
      <c r="P714" s="33">
        <v>508.5</v>
      </c>
      <c r="Q714" s="47">
        <v>22.5</v>
      </c>
      <c r="R714" s="33">
        <v>87.52</v>
      </c>
      <c r="S714" s="47">
        <v>58.48</v>
      </c>
      <c r="T714" s="33">
        <v>12.05</v>
      </c>
      <c r="U714" s="33">
        <v>82.66</v>
      </c>
      <c r="V714" s="33">
        <v>49.39</v>
      </c>
      <c r="W714" s="33">
        <v>11.98</v>
      </c>
      <c r="X714" s="56">
        <v>21.85</v>
      </c>
      <c r="Y714" s="38">
        <v>21.85</v>
      </c>
      <c r="Z714" s="36">
        <v>10.4</v>
      </c>
      <c r="AA714" s="41">
        <v>36.08</v>
      </c>
      <c r="AB714" s="45">
        <v>76.180000000000007</v>
      </c>
      <c r="AC714" s="39">
        <v>565.79999999999995</v>
      </c>
      <c r="AD714" s="36">
        <v>158.94999999999999</v>
      </c>
      <c r="AE714" s="36">
        <v>14.41</v>
      </c>
      <c r="AF714" s="41">
        <v>31.79</v>
      </c>
      <c r="AG714" s="39">
        <v>141.94999999999999</v>
      </c>
      <c r="AI714" s="60" t="s">
        <v>756</v>
      </c>
      <c r="AJ714" s="58">
        <f t="shared" si="33"/>
        <v>277.5333333333333</v>
      </c>
      <c r="AK714" s="57">
        <f t="shared" si="34"/>
        <v>252.26750000000001</v>
      </c>
      <c r="AL714" s="47">
        <f t="shared" si="35"/>
        <v>114.93333333333334</v>
      </c>
      <c r="AM714" s="65"/>
      <c r="AN714" s="65"/>
      <c r="AO714" s="65"/>
    </row>
    <row r="715" spans="1:41" x14ac:dyDescent="0.25">
      <c r="A715">
        <v>315</v>
      </c>
      <c r="B715" s="54" t="s">
        <v>757</v>
      </c>
      <c r="C715" s="54">
        <v>2021</v>
      </c>
      <c r="D715" s="27">
        <v>5890.55</v>
      </c>
      <c r="E715" s="43">
        <v>553.4</v>
      </c>
      <c r="F715" s="35">
        <v>318.2</v>
      </c>
      <c r="G715" s="41">
        <v>938.4</v>
      </c>
      <c r="H715" s="36">
        <v>95.97</v>
      </c>
      <c r="I715" s="39">
        <v>124.95</v>
      </c>
      <c r="J715" s="45">
        <v>133.6</v>
      </c>
      <c r="K715" s="36">
        <v>116.65</v>
      </c>
      <c r="L715" s="36">
        <v>40.07</v>
      </c>
      <c r="M715" s="46">
        <v>112.48</v>
      </c>
      <c r="N715" s="36">
        <v>81.45</v>
      </c>
      <c r="O715" s="47">
        <v>51.12</v>
      </c>
      <c r="P715" s="33">
        <v>506.5</v>
      </c>
      <c r="Q715" s="47">
        <v>22.52</v>
      </c>
      <c r="R715" s="33">
        <v>87.92</v>
      </c>
      <c r="S715" s="47">
        <v>58.3</v>
      </c>
      <c r="T715" s="33">
        <v>12.07</v>
      </c>
      <c r="U715" s="33">
        <v>82.52</v>
      </c>
      <c r="V715" s="33">
        <v>49.31</v>
      </c>
      <c r="W715" s="33">
        <v>11.97</v>
      </c>
      <c r="X715" s="56">
        <v>22.11</v>
      </c>
      <c r="Y715" s="38">
        <v>22.11</v>
      </c>
      <c r="Z715" s="36">
        <v>10.43</v>
      </c>
      <c r="AA715" s="41">
        <v>36.04</v>
      </c>
      <c r="AB715" s="45">
        <v>74.8</v>
      </c>
      <c r="AC715" s="39">
        <v>571.20000000000005</v>
      </c>
      <c r="AD715" s="36">
        <v>158.30000000000001</v>
      </c>
      <c r="AE715" s="36">
        <v>14.19</v>
      </c>
      <c r="AF715" s="41">
        <v>31.13</v>
      </c>
      <c r="AG715" s="39">
        <v>142.05000000000001</v>
      </c>
      <c r="AI715" s="60" t="s">
        <v>757</v>
      </c>
      <c r="AJ715" s="58">
        <f t="shared" si="33"/>
        <v>279.40000000000003</v>
      </c>
      <c r="AK715" s="57">
        <f t="shared" si="34"/>
        <v>251.39249999999998</v>
      </c>
      <c r="AL715" s="47">
        <f t="shared" si="35"/>
        <v>114.25888888888888</v>
      </c>
      <c r="AM715" s="65"/>
      <c r="AN715" s="65"/>
      <c r="AO715" s="65"/>
    </row>
    <row r="716" spans="1:41" x14ac:dyDescent="0.25">
      <c r="A716">
        <v>314</v>
      </c>
      <c r="B716" s="54" t="s">
        <v>758</v>
      </c>
      <c r="C716" s="54">
        <v>2021</v>
      </c>
      <c r="D716" s="27">
        <v>5921.83</v>
      </c>
      <c r="E716" s="43">
        <v>554.20000000000005</v>
      </c>
      <c r="F716" s="35">
        <v>321.7</v>
      </c>
      <c r="G716" s="41">
        <v>940.4</v>
      </c>
      <c r="H716" s="36">
        <v>95.21</v>
      </c>
      <c r="I716" s="39">
        <v>126.3</v>
      </c>
      <c r="J716" s="45">
        <v>131.75</v>
      </c>
      <c r="K716" s="36">
        <v>115.5</v>
      </c>
      <c r="L716" s="36">
        <v>39.44</v>
      </c>
      <c r="M716" s="46">
        <v>114.5</v>
      </c>
      <c r="N716" s="36">
        <v>82.02</v>
      </c>
      <c r="O716" s="47">
        <v>50.36</v>
      </c>
      <c r="P716" s="33">
        <v>509</v>
      </c>
      <c r="Q716" s="47">
        <v>22.44</v>
      </c>
      <c r="R716" s="33">
        <v>86.12</v>
      </c>
      <c r="S716" s="47">
        <v>59.24</v>
      </c>
      <c r="T716" s="33">
        <v>11.92</v>
      </c>
      <c r="U716" s="33">
        <v>82.12</v>
      </c>
      <c r="V716" s="33">
        <v>48.72</v>
      </c>
      <c r="W716" s="33">
        <v>12.11</v>
      </c>
      <c r="X716" s="56">
        <v>22.03</v>
      </c>
      <c r="Y716" s="38">
        <v>22.03</v>
      </c>
      <c r="Z716" s="36">
        <v>10.56</v>
      </c>
      <c r="AA716" s="41">
        <v>36.4</v>
      </c>
      <c r="AB716" s="45">
        <v>74.400000000000006</v>
      </c>
      <c r="AC716" s="39">
        <v>575.79999999999995</v>
      </c>
      <c r="AD716" s="36">
        <v>159.05000000000001</v>
      </c>
      <c r="AE716" s="36">
        <v>14.2</v>
      </c>
      <c r="AF716" s="41">
        <v>31.2</v>
      </c>
      <c r="AG716" s="39">
        <v>142.6</v>
      </c>
      <c r="AI716" s="60" t="s">
        <v>758</v>
      </c>
      <c r="AJ716" s="58">
        <f t="shared" si="33"/>
        <v>281.56666666666666</v>
      </c>
      <c r="AK716" s="57">
        <f t="shared" si="34"/>
        <v>252</v>
      </c>
      <c r="AL716" s="47">
        <f t="shared" si="35"/>
        <v>114.32444444444445</v>
      </c>
      <c r="AM716" s="65"/>
      <c r="AN716" s="65"/>
      <c r="AO716" s="65"/>
    </row>
    <row r="717" spans="1:41" x14ac:dyDescent="0.25">
      <c r="A717">
        <v>313</v>
      </c>
      <c r="B717" s="54" t="s">
        <v>759</v>
      </c>
      <c r="C717" s="54">
        <v>2021</v>
      </c>
      <c r="D717" s="27">
        <v>5943.71</v>
      </c>
      <c r="E717" s="43">
        <v>556.6</v>
      </c>
      <c r="F717" s="35">
        <v>320.8</v>
      </c>
      <c r="G717" s="41">
        <v>938</v>
      </c>
      <c r="H717" s="36">
        <v>97.07</v>
      </c>
      <c r="I717" s="39">
        <v>127.2</v>
      </c>
      <c r="J717" s="45">
        <v>129.65</v>
      </c>
      <c r="K717" s="36">
        <v>117</v>
      </c>
      <c r="L717" s="36">
        <v>39.729999999999997</v>
      </c>
      <c r="M717" s="46">
        <v>113.35</v>
      </c>
      <c r="N717" s="36">
        <v>82.31</v>
      </c>
      <c r="O717" s="47">
        <v>50.71</v>
      </c>
      <c r="P717" s="33">
        <v>506.5</v>
      </c>
      <c r="Q717" s="47">
        <v>22.48</v>
      </c>
      <c r="R717" s="33">
        <v>87.04</v>
      </c>
      <c r="S717" s="47">
        <v>59</v>
      </c>
      <c r="T717" s="33">
        <v>12.05</v>
      </c>
      <c r="U717" s="33">
        <v>82</v>
      </c>
      <c r="V717" s="33">
        <v>48.7</v>
      </c>
      <c r="W717" s="33">
        <v>12.07</v>
      </c>
      <c r="X717" s="56">
        <v>22.16</v>
      </c>
      <c r="Y717" s="38">
        <v>22.16</v>
      </c>
      <c r="Z717" s="36">
        <v>10.49</v>
      </c>
      <c r="AA717" s="41">
        <v>36.14</v>
      </c>
      <c r="AB717" s="45">
        <v>74.3</v>
      </c>
      <c r="AC717" s="39">
        <v>576.6</v>
      </c>
      <c r="AD717" s="36">
        <v>159</v>
      </c>
      <c r="AE717" s="36">
        <v>14.68</v>
      </c>
      <c r="AF717" s="41">
        <v>31.5</v>
      </c>
      <c r="AG717" s="39">
        <v>143.25</v>
      </c>
      <c r="AI717" s="60" t="s">
        <v>759</v>
      </c>
      <c r="AJ717" s="58">
        <f t="shared" si="33"/>
        <v>282.35000000000002</v>
      </c>
      <c r="AK717" s="57">
        <f t="shared" si="34"/>
        <v>251.41</v>
      </c>
      <c r="AL717" s="47">
        <f t="shared" si="35"/>
        <v>114.25</v>
      </c>
      <c r="AM717" s="65"/>
      <c r="AN717" s="65"/>
      <c r="AO717" s="65"/>
    </row>
    <row r="718" spans="1:41" x14ac:dyDescent="0.25">
      <c r="A718">
        <v>312</v>
      </c>
      <c r="B718" s="54" t="s">
        <v>760</v>
      </c>
      <c r="C718" s="54">
        <v>2021</v>
      </c>
      <c r="D718" s="27">
        <v>5983.61</v>
      </c>
      <c r="E718" s="43">
        <v>557.4</v>
      </c>
      <c r="F718" s="35">
        <v>320.39999999999998</v>
      </c>
      <c r="G718" s="41">
        <v>947.2</v>
      </c>
      <c r="H718" s="36">
        <v>97.34</v>
      </c>
      <c r="I718" s="39">
        <v>126.05</v>
      </c>
      <c r="J718" s="45">
        <v>131.55000000000001</v>
      </c>
      <c r="K718" s="36">
        <v>119.25</v>
      </c>
      <c r="L718" s="36">
        <v>40.229999999999997</v>
      </c>
      <c r="M718" s="46">
        <v>112.19</v>
      </c>
      <c r="N718" s="36">
        <v>83.25</v>
      </c>
      <c r="O718" s="47">
        <v>51.15</v>
      </c>
      <c r="P718" s="33">
        <v>510.5</v>
      </c>
      <c r="Q718" s="47">
        <v>22.84</v>
      </c>
      <c r="R718" s="33">
        <v>88.7</v>
      </c>
      <c r="S718" s="47">
        <v>59.02</v>
      </c>
      <c r="T718" s="33">
        <v>12.12</v>
      </c>
      <c r="U718" s="33">
        <v>81.98</v>
      </c>
      <c r="V718" s="33">
        <v>48.58</v>
      </c>
      <c r="W718" s="33">
        <v>12.2</v>
      </c>
      <c r="X718" s="56">
        <v>22.17</v>
      </c>
      <c r="Y718" s="38">
        <v>22.17</v>
      </c>
      <c r="Z718" s="36">
        <v>10.46</v>
      </c>
      <c r="AA718" s="41">
        <v>35.479999999999997</v>
      </c>
      <c r="AB718" s="45">
        <v>74</v>
      </c>
      <c r="AC718" s="39">
        <v>593.6</v>
      </c>
      <c r="AD718" s="36">
        <v>160.19999999999999</v>
      </c>
      <c r="AE718" s="36">
        <v>14.85</v>
      </c>
      <c r="AF718" s="41">
        <v>31.55</v>
      </c>
      <c r="AG718" s="39">
        <v>143</v>
      </c>
      <c r="AI718" s="60" t="s">
        <v>760</v>
      </c>
      <c r="AJ718" s="58">
        <f t="shared" si="33"/>
        <v>287.55</v>
      </c>
      <c r="AK718" s="57">
        <f t="shared" si="34"/>
        <v>253.5575</v>
      </c>
      <c r="AL718" s="47">
        <f t="shared" si="35"/>
        <v>114.47999999999999</v>
      </c>
      <c r="AM718" s="65"/>
      <c r="AN718" s="65"/>
      <c r="AO718" s="65"/>
    </row>
    <row r="719" spans="1:41" x14ac:dyDescent="0.25">
      <c r="A719">
        <v>311</v>
      </c>
      <c r="B719" s="54" t="s">
        <v>761</v>
      </c>
      <c r="C719" s="54">
        <v>2021</v>
      </c>
      <c r="D719" s="27">
        <v>6044.32</v>
      </c>
      <c r="E719" s="43">
        <v>566.29999999999995</v>
      </c>
      <c r="F719" s="35">
        <v>322</v>
      </c>
      <c r="G719" s="41">
        <v>977.4</v>
      </c>
      <c r="H719" s="36">
        <v>101.1</v>
      </c>
      <c r="I719" s="39">
        <v>127.65</v>
      </c>
      <c r="J719" s="45">
        <v>133.65</v>
      </c>
      <c r="K719" s="36">
        <v>123.55</v>
      </c>
      <c r="L719" s="36">
        <v>40.44</v>
      </c>
      <c r="M719" s="46">
        <v>112.98</v>
      </c>
      <c r="N719" s="36">
        <v>81.819999999999993</v>
      </c>
      <c r="O719" s="47">
        <v>52.89</v>
      </c>
      <c r="P719" s="33">
        <v>516.5</v>
      </c>
      <c r="Q719" s="47">
        <v>22.76</v>
      </c>
      <c r="R719" s="33">
        <v>91.04</v>
      </c>
      <c r="S719" s="47">
        <v>58.88</v>
      </c>
      <c r="T719" s="33">
        <v>12.44</v>
      </c>
      <c r="U719" s="33">
        <v>83.86</v>
      </c>
      <c r="V719" s="33">
        <v>49.27</v>
      </c>
      <c r="W719" s="33">
        <v>12.14</v>
      </c>
      <c r="X719" s="56">
        <v>22.81</v>
      </c>
      <c r="Y719" s="38">
        <v>22.81</v>
      </c>
      <c r="Z719" s="36">
        <v>10.48</v>
      </c>
      <c r="AA719" s="41">
        <v>35.19</v>
      </c>
      <c r="AB719" s="45">
        <v>74.94</v>
      </c>
      <c r="AC719" s="39">
        <v>606.4</v>
      </c>
      <c r="AD719" s="36">
        <v>161.5</v>
      </c>
      <c r="AE719" s="36">
        <v>15.4</v>
      </c>
      <c r="AF719" s="41">
        <v>31.5</v>
      </c>
      <c r="AG719" s="39">
        <v>142.55000000000001</v>
      </c>
      <c r="AI719" s="60" t="s">
        <v>761</v>
      </c>
      <c r="AJ719" s="58">
        <f t="shared" si="33"/>
        <v>292.2</v>
      </c>
      <c r="AK719" s="57">
        <f t="shared" si="34"/>
        <v>261.02249999999998</v>
      </c>
      <c r="AL719" s="47">
        <f t="shared" si="35"/>
        <v>116.13444444444445</v>
      </c>
      <c r="AM719" s="65"/>
      <c r="AN719" s="65"/>
      <c r="AO719" s="65"/>
    </row>
    <row r="720" spans="1:41" x14ac:dyDescent="0.25">
      <c r="A720">
        <v>310</v>
      </c>
      <c r="B720" s="54" t="s">
        <v>762</v>
      </c>
      <c r="C720" s="54">
        <v>2021</v>
      </c>
      <c r="D720" s="27">
        <v>6037.25</v>
      </c>
      <c r="E720" s="43">
        <v>568.20000000000005</v>
      </c>
      <c r="F720" s="35">
        <v>326</v>
      </c>
      <c r="G720" s="41">
        <v>981.8</v>
      </c>
      <c r="H720" s="36">
        <v>101</v>
      </c>
      <c r="I720" s="39">
        <v>126.35</v>
      </c>
      <c r="J720" s="45">
        <v>134.55000000000001</v>
      </c>
      <c r="K720" s="36">
        <v>123.6</v>
      </c>
      <c r="L720" s="36">
        <v>40.61</v>
      </c>
      <c r="M720" s="46">
        <v>111.98</v>
      </c>
      <c r="N720" s="36">
        <v>81.38</v>
      </c>
      <c r="O720" s="47">
        <v>51.68</v>
      </c>
      <c r="P720" s="33">
        <v>514</v>
      </c>
      <c r="Q720" s="47">
        <v>22.45</v>
      </c>
      <c r="R720" s="33">
        <v>91.52</v>
      </c>
      <c r="S720" s="47">
        <v>59.84</v>
      </c>
      <c r="T720" s="33">
        <v>12.17</v>
      </c>
      <c r="U720" s="33">
        <v>84.76</v>
      </c>
      <c r="V720" s="33">
        <v>48.35</v>
      </c>
      <c r="W720" s="33">
        <v>12.07</v>
      </c>
      <c r="X720" s="56">
        <v>21.96</v>
      </c>
      <c r="Y720" s="38">
        <v>21.96</v>
      </c>
      <c r="Z720" s="36">
        <v>10.45</v>
      </c>
      <c r="AA720" s="41">
        <v>35.479999999999997</v>
      </c>
      <c r="AB720" s="45">
        <v>75.62</v>
      </c>
      <c r="AC720" s="39">
        <v>604.29999999999995</v>
      </c>
      <c r="AD720" s="36">
        <v>162.5</v>
      </c>
      <c r="AE720" s="36">
        <v>14.94</v>
      </c>
      <c r="AF720" s="41">
        <v>31.76</v>
      </c>
      <c r="AG720" s="39">
        <v>142</v>
      </c>
      <c r="AI720" s="60" t="s">
        <v>762</v>
      </c>
      <c r="AJ720" s="58">
        <f t="shared" si="33"/>
        <v>290.88333333333333</v>
      </c>
      <c r="AK720" s="57">
        <f t="shared" si="34"/>
        <v>262.26</v>
      </c>
      <c r="AL720" s="47">
        <f t="shared" si="35"/>
        <v>116.25333333333336</v>
      </c>
      <c r="AM720" s="65"/>
      <c r="AN720" s="65"/>
      <c r="AO720" s="65"/>
    </row>
    <row r="721" spans="1:41" x14ac:dyDescent="0.25">
      <c r="A721">
        <v>309</v>
      </c>
      <c r="B721" s="54" t="s">
        <v>763</v>
      </c>
      <c r="C721" s="54">
        <v>2021</v>
      </c>
      <c r="D721" s="27">
        <v>6034.76</v>
      </c>
      <c r="E721" s="43">
        <v>560.29999999999995</v>
      </c>
      <c r="F721" s="35">
        <v>323.39999999999998</v>
      </c>
      <c r="G721" s="41">
        <v>975</v>
      </c>
      <c r="H721" s="36">
        <v>101.78</v>
      </c>
      <c r="I721" s="39">
        <v>127.05</v>
      </c>
      <c r="J721" s="45">
        <v>136.9</v>
      </c>
      <c r="K721" s="36">
        <v>125.1</v>
      </c>
      <c r="L721" s="36">
        <v>40.770000000000003</v>
      </c>
      <c r="M721" s="46">
        <v>111.98</v>
      </c>
      <c r="N721" s="36">
        <v>82.28</v>
      </c>
      <c r="O721" s="47">
        <v>51.19</v>
      </c>
      <c r="P721" s="33">
        <v>509.5</v>
      </c>
      <c r="Q721" s="47">
        <v>22.61</v>
      </c>
      <c r="R721" s="33">
        <v>91.54</v>
      </c>
      <c r="S721" s="47">
        <v>59.72</v>
      </c>
      <c r="T721" s="33">
        <v>12.12</v>
      </c>
      <c r="U721" s="33">
        <v>85.12</v>
      </c>
      <c r="V721" s="33">
        <v>48.09</v>
      </c>
      <c r="W721" s="33">
        <v>12.11</v>
      </c>
      <c r="X721" s="56">
        <v>21.67</v>
      </c>
      <c r="Y721" s="38">
        <v>21.67</v>
      </c>
      <c r="Z721" s="36">
        <v>10.4</v>
      </c>
      <c r="AA721" s="41">
        <v>35.479999999999997</v>
      </c>
      <c r="AB721" s="45">
        <v>76.42</v>
      </c>
      <c r="AC721" s="39">
        <v>602.70000000000005</v>
      </c>
      <c r="AD721" s="36">
        <v>161.9</v>
      </c>
      <c r="AE721" s="36">
        <v>14.73</v>
      </c>
      <c r="AF721" s="41">
        <v>31.06</v>
      </c>
      <c r="AG721" s="39">
        <v>144.5</v>
      </c>
      <c r="AI721" s="60" t="s">
        <v>763</v>
      </c>
      <c r="AJ721" s="58">
        <f t="shared" si="33"/>
        <v>291.41666666666669</v>
      </c>
      <c r="AK721" s="57">
        <f t="shared" si="34"/>
        <v>260.38499999999999</v>
      </c>
      <c r="AL721" s="47">
        <f t="shared" si="35"/>
        <v>115.64333333333333</v>
      </c>
      <c r="AM721" s="65"/>
      <c r="AN721" s="65"/>
      <c r="AO721" s="65"/>
    </row>
    <row r="722" spans="1:41" x14ac:dyDescent="0.25">
      <c r="A722">
        <v>308</v>
      </c>
      <c r="B722" s="54" t="s">
        <v>764</v>
      </c>
      <c r="C722" s="54">
        <v>2021</v>
      </c>
      <c r="D722" s="27">
        <v>6018.55</v>
      </c>
      <c r="E722" s="43">
        <v>558.20000000000005</v>
      </c>
      <c r="F722" s="35">
        <v>321.5</v>
      </c>
      <c r="G722" s="41">
        <v>963</v>
      </c>
      <c r="H722" s="36">
        <v>100</v>
      </c>
      <c r="I722" s="39">
        <v>125.55</v>
      </c>
      <c r="J722" s="45">
        <v>139.4</v>
      </c>
      <c r="K722" s="36">
        <v>121.95</v>
      </c>
      <c r="L722" s="36">
        <v>41.29</v>
      </c>
      <c r="M722" s="46">
        <v>110.29</v>
      </c>
      <c r="N722" s="36">
        <v>81.19</v>
      </c>
      <c r="O722" s="47">
        <v>51.83</v>
      </c>
      <c r="P722" s="33">
        <v>502.5</v>
      </c>
      <c r="Q722" s="47">
        <v>22.76</v>
      </c>
      <c r="R722" s="33">
        <v>91.2</v>
      </c>
      <c r="S722" s="47">
        <v>59.8</v>
      </c>
      <c r="T722" s="33">
        <v>12.16</v>
      </c>
      <c r="U722" s="33">
        <v>84.38</v>
      </c>
      <c r="V722" s="33">
        <v>48.37</v>
      </c>
      <c r="W722" s="33">
        <v>12.16</v>
      </c>
      <c r="X722" s="56">
        <v>21.88</v>
      </c>
      <c r="Y722" s="38">
        <v>21.88</v>
      </c>
      <c r="Z722" s="36">
        <v>10.34</v>
      </c>
      <c r="AA722" s="41">
        <v>34.85</v>
      </c>
      <c r="AB722" s="45">
        <v>76</v>
      </c>
      <c r="AC722" s="39">
        <v>603.20000000000005</v>
      </c>
      <c r="AD722" s="36">
        <v>160.6</v>
      </c>
      <c r="AE722" s="36">
        <v>14.84</v>
      </c>
      <c r="AF722" s="41">
        <v>31.45</v>
      </c>
      <c r="AG722" s="39">
        <v>143.94999999999999</v>
      </c>
      <c r="AI722" s="60" t="s">
        <v>764</v>
      </c>
      <c r="AJ722" s="58">
        <f t="shared" si="33"/>
        <v>290.90000000000003</v>
      </c>
      <c r="AK722" s="57">
        <f t="shared" si="34"/>
        <v>257.32499999999999</v>
      </c>
      <c r="AL722" s="47">
        <f t="shared" si="35"/>
        <v>115.57333333333334</v>
      </c>
      <c r="AM722" s="65"/>
      <c r="AN722" s="65"/>
      <c r="AO722" s="65"/>
    </row>
    <row r="723" spans="1:41" x14ac:dyDescent="0.25">
      <c r="A723">
        <v>307</v>
      </c>
      <c r="B723" s="55">
        <v>44533</v>
      </c>
      <c r="C723" s="54">
        <v>2021</v>
      </c>
      <c r="D723" s="27">
        <v>6017.41</v>
      </c>
      <c r="E723" s="43">
        <v>563.4</v>
      </c>
      <c r="F723" s="35">
        <v>322.60000000000002</v>
      </c>
      <c r="G723" s="41">
        <v>954.2</v>
      </c>
      <c r="H723" s="36">
        <v>100</v>
      </c>
      <c r="I723" s="39">
        <v>126.5</v>
      </c>
      <c r="J723" s="45">
        <v>139.75</v>
      </c>
      <c r="K723" s="36">
        <v>120.45</v>
      </c>
      <c r="L723" s="36">
        <v>42.19</v>
      </c>
      <c r="M723" s="46">
        <v>109.92</v>
      </c>
      <c r="N723" s="36">
        <v>79.489999999999995</v>
      </c>
      <c r="O723" s="47">
        <v>53.08</v>
      </c>
      <c r="P723" s="33">
        <v>507.5</v>
      </c>
      <c r="Q723" s="47">
        <v>22.94</v>
      </c>
      <c r="R723" s="33">
        <v>91.14</v>
      </c>
      <c r="S723" s="47">
        <v>58.12</v>
      </c>
      <c r="T723" s="33">
        <v>12.32</v>
      </c>
      <c r="U723" s="33">
        <v>84</v>
      </c>
      <c r="V723" s="33">
        <v>49.28</v>
      </c>
      <c r="W723" s="33">
        <v>12.19</v>
      </c>
      <c r="X723" s="56">
        <v>21.77</v>
      </c>
      <c r="Y723" s="38">
        <v>21.77</v>
      </c>
      <c r="Z723" s="36">
        <v>10.24</v>
      </c>
      <c r="AA723" s="41">
        <v>34.630000000000003</v>
      </c>
      <c r="AB723" s="45">
        <v>76.180000000000007</v>
      </c>
      <c r="AC723" s="39">
        <v>596.4</v>
      </c>
      <c r="AD723" s="36">
        <v>160.80000000000001</v>
      </c>
      <c r="AE723" s="36">
        <v>14.63</v>
      </c>
      <c r="AF723" s="41">
        <v>31.46</v>
      </c>
      <c r="AG723" s="39">
        <v>144.75</v>
      </c>
      <c r="AI723" s="61">
        <v>44533</v>
      </c>
      <c r="AJ723" s="58">
        <f t="shared" si="33"/>
        <v>289.21666666666664</v>
      </c>
      <c r="AK723" s="57">
        <f t="shared" si="34"/>
        <v>255.07250000000002</v>
      </c>
      <c r="AL723" s="47">
        <f t="shared" si="35"/>
        <v>116.12888888888887</v>
      </c>
      <c r="AM723" s="65"/>
      <c r="AN723" s="65"/>
      <c r="AO723" s="65"/>
    </row>
    <row r="724" spans="1:41" x14ac:dyDescent="0.25">
      <c r="A724">
        <v>306</v>
      </c>
      <c r="B724" s="55">
        <v>44503</v>
      </c>
      <c r="C724" s="54">
        <v>2021</v>
      </c>
      <c r="D724" s="27">
        <v>5995.41</v>
      </c>
      <c r="E724" s="43">
        <v>564.5</v>
      </c>
      <c r="F724" s="35">
        <v>321.10000000000002</v>
      </c>
      <c r="G724" s="41">
        <v>954.2</v>
      </c>
      <c r="H724" s="36">
        <v>99.13</v>
      </c>
      <c r="I724" s="39">
        <v>128.4</v>
      </c>
      <c r="J724" s="45">
        <v>141.30000000000001</v>
      </c>
      <c r="K724" s="36">
        <v>120.65</v>
      </c>
      <c r="L724" s="36">
        <v>41.74</v>
      </c>
      <c r="M724" s="46">
        <v>110.41</v>
      </c>
      <c r="N724" s="36">
        <v>79.739999999999995</v>
      </c>
      <c r="O724" s="47">
        <v>52.33</v>
      </c>
      <c r="P724" s="33">
        <v>505.5</v>
      </c>
      <c r="Q724" s="47">
        <v>22.71</v>
      </c>
      <c r="R724" s="33">
        <v>89.38</v>
      </c>
      <c r="S724" s="47">
        <v>57.32</v>
      </c>
      <c r="T724" s="33">
        <v>12.2</v>
      </c>
      <c r="U724" s="33">
        <v>83.04</v>
      </c>
      <c r="V724" s="33">
        <v>48.62</v>
      </c>
      <c r="W724" s="33">
        <v>12.16</v>
      </c>
      <c r="X724" s="56">
        <v>21.39</v>
      </c>
      <c r="Y724" s="38">
        <v>21.39</v>
      </c>
      <c r="Z724" s="36">
        <v>10.19</v>
      </c>
      <c r="AA724" s="41">
        <v>35.619999999999997</v>
      </c>
      <c r="AB724" s="45">
        <v>77.36</v>
      </c>
      <c r="AC724" s="39">
        <v>587.20000000000005</v>
      </c>
      <c r="AD724" s="36">
        <v>160.55000000000001</v>
      </c>
      <c r="AE724" s="36">
        <v>14.44</v>
      </c>
      <c r="AF724" s="41">
        <v>31.51</v>
      </c>
      <c r="AG724" s="39">
        <v>145.65</v>
      </c>
      <c r="AI724" s="61">
        <v>44503</v>
      </c>
      <c r="AJ724" s="58">
        <f t="shared" si="33"/>
        <v>287.08333333333331</v>
      </c>
      <c r="AK724" s="57">
        <f t="shared" si="34"/>
        <v>255.33250000000001</v>
      </c>
      <c r="AL724" s="47">
        <f t="shared" si="35"/>
        <v>116.36888888888888</v>
      </c>
      <c r="AM724" s="65"/>
      <c r="AN724" s="65"/>
      <c r="AO724" s="65"/>
    </row>
    <row r="725" spans="1:41" x14ac:dyDescent="0.25">
      <c r="A725">
        <v>305</v>
      </c>
      <c r="B725" s="55">
        <v>44472</v>
      </c>
      <c r="C725" s="54">
        <v>2021</v>
      </c>
      <c r="D725" s="27">
        <v>5912.35</v>
      </c>
      <c r="E725" s="43">
        <v>553</v>
      </c>
      <c r="F725" s="35">
        <v>318.5</v>
      </c>
      <c r="G725" s="41">
        <v>925.2</v>
      </c>
      <c r="H725" s="36">
        <v>98.99</v>
      </c>
      <c r="I725" s="39">
        <v>126.5</v>
      </c>
      <c r="J725" s="45">
        <v>137.80000000000001</v>
      </c>
      <c r="K725" s="36">
        <v>121.05</v>
      </c>
      <c r="L725" s="36">
        <v>41.31</v>
      </c>
      <c r="M725" s="46">
        <v>111.03</v>
      </c>
      <c r="N725" s="36">
        <v>80.45</v>
      </c>
      <c r="O725" s="47">
        <v>52.76</v>
      </c>
      <c r="P725" s="33">
        <v>497.6</v>
      </c>
      <c r="Q725" s="47">
        <v>22.76</v>
      </c>
      <c r="R725" s="33">
        <v>89.4</v>
      </c>
      <c r="S725" s="47">
        <v>57.72</v>
      </c>
      <c r="T725" s="33">
        <v>12.44</v>
      </c>
      <c r="U725" s="33">
        <v>82.8</v>
      </c>
      <c r="V725" s="33">
        <v>49.04</v>
      </c>
      <c r="W725" s="33">
        <v>11.97</v>
      </c>
      <c r="X725" s="56">
        <v>21.88</v>
      </c>
      <c r="Y725" s="38">
        <v>21.88</v>
      </c>
      <c r="Z725" s="36">
        <v>10.199999999999999</v>
      </c>
      <c r="AA725" s="41">
        <v>34.56</v>
      </c>
      <c r="AB725" s="45">
        <v>76.2</v>
      </c>
      <c r="AC725" s="39">
        <v>577.4</v>
      </c>
      <c r="AD725" s="36">
        <v>160.75</v>
      </c>
      <c r="AE725" s="36">
        <v>14.27</v>
      </c>
      <c r="AF725" s="41">
        <v>31.65</v>
      </c>
      <c r="AG725" s="39">
        <v>143.5</v>
      </c>
      <c r="AI725" s="61">
        <v>44472</v>
      </c>
      <c r="AJ725" s="58">
        <f t="shared" si="33"/>
        <v>282.46666666666664</v>
      </c>
      <c r="AK725" s="57">
        <f t="shared" si="34"/>
        <v>247.85249999999999</v>
      </c>
      <c r="AL725" s="47">
        <f t="shared" si="35"/>
        <v>114.79444444444445</v>
      </c>
      <c r="AM725" s="65"/>
      <c r="AN725" s="65"/>
      <c r="AO725" s="65"/>
    </row>
    <row r="726" spans="1:41" x14ac:dyDescent="0.25">
      <c r="A726">
        <v>304</v>
      </c>
      <c r="B726" s="55">
        <v>44442</v>
      </c>
      <c r="C726" s="54">
        <v>2021</v>
      </c>
      <c r="D726" s="27">
        <v>5895.33</v>
      </c>
      <c r="E726" s="43">
        <v>540.70000000000005</v>
      </c>
      <c r="F726" s="35">
        <v>311.10000000000002</v>
      </c>
      <c r="G726" s="41">
        <v>909.2</v>
      </c>
      <c r="H726" s="36">
        <v>100.26</v>
      </c>
      <c r="I726" s="39">
        <v>125.25</v>
      </c>
      <c r="J726" s="45">
        <v>137.15</v>
      </c>
      <c r="K726" s="36">
        <v>123.2</v>
      </c>
      <c r="L726" s="36">
        <v>40.67</v>
      </c>
      <c r="M726" s="46">
        <v>107.89</v>
      </c>
      <c r="N726" s="36">
        <v>79.02</v>
      </c>
      <c r="O726" s="47">
        <v>52.59</v>
      </c>
      <c r="P726" s="33">
        <v>484.2</v>
      </c>
      <c r="Q726" s="47">
        <v>22.75</v>
      </c>
      <c r="R726" s="33">
        <v>89.44</v>
      </c>
      <c r="S726" s="47">
        <v>56.62</v>
      </c>
      <c r="T726" s="33">
        <v>12.38</v>
      </c>
      <c r="U726" s="33">
        <v>81.34</v>
      </c>
      <c r="V726" s="33">
        <v>47.65</v>
      </c>
      <c r="W726" s="33">
        <v>11.88</v>
      </c>
      <c r="X726" s="56">
        <v>21.81</v>
      </c>
      <c r="Y726" s="38">
        <v>21.81</v>
      </c>
      <c r="Z726" s="36">
        <v>9.92</v>
      </c>
      <c r="AA726" s="41">
        <v>34.43</v>
      </c>
      <c r="AB726" s="45">
        <v>75.5</v>
      </c>
      <c r="AC726" s="39">
        <v>562.6</v>
      </c>
      <c r="AD726" s="36">
        <v>156.9</v>
      </c>
      <c r="AE726" s="36">
        <v>13.98</v>
      </c>
      <c r="AF726" s="41">
        <v>31.4</v>
      </c>
      <c r="AG726" s="39">
        <v>143.9</v>
      </c>
      <c r="AI726" s="61">
        <v>44442</v>
      </c>
      <c r="AJ726" s="58">
        <f t="shared" si="33"/>
        <v>277.25</v>
      </c>
      <c r="AK726" s="57">
        <f t="shared" si="34"/>
        <v>243.75749999999999</v>
      </c>
      <c r="AL726" s="47">
        <f t="shared" si="35"/>
        <v>112.7788888888889</v>
      </c>
      <c r="AM726" s="65"/>
      <c r="AN726" s="65"/>
      <c r="AO726" s="65"/>
    </row>
    <row r="727" spans="1:41" x14ac:dyDescent="0.25">
      <c r="A727">
        <v>303</v>
      </c>
      <c r="B727" s="55">
        <v>44411</v>
      </c>
      <c r="C727" s="54">
        <v>2021</v>
      </c>
      <c r="D727" s="27">
        <v>5799.05</v>
      </c>
      <c r="E727" s="43">
        <v>534.9</v>
      </c>
      <c r="F727" s="35">
        <v>308.8</v>
      </c>
      <c r="G727" s="41">
        <v>899.6</v>
      </c>
      <c r="H727" s="36">
        <v>100.52</v>
      </c>
      <c r="I727" s="39">
        <v>124.95</v>
      </c>
      <c r="J727" s="45">
        <v>137.15</v>
      </c>
      <c r="K727" s="36">
        <v>125.55</v>
      </c>
      <c r="L727" s="36">
        <v>40.92</v>
      </c>
      <c r="M727" s="46">
        <v>108.14</v>
      </c>
      <c r="N727" s="36">
        <v>77.94</v>
      </c>
      <c r="O727" s="47">
        <v>53.25</v>
      </c>
      <c r="P727" s="33">
        <v>480.2</v>
      </c>
      <c r="Q727" s="47">
        <v>22.57</v>
      </c>
      <c r="R727" s="33">
        <v>88.5</v>
      </c>
      <c r="S727" s="47">
        <v>57.06</v>
      </c>
      <c r="T727" s="33">
        <v>12.57</v>
      </c>
      <c r="U727" s="33">
        <v>81.180000000000007</v>
      </c>
      <c r="V727" s="33">
        <v>48.48</v>
      </c>
      <c r="W727" s="33">
        <v>11.5</v>
      </c>
      <c r="X727" s="56">
        <v>22.34</v>
      </c>
      <c r="Y727" s="38">
        <v>22.34</v>
      </c>
      <c r="Z727" s="36">
        <v>9.94</v>
      </c>
      <c r="AA727" s="41">
        <v>33.53</v>
      </c>
      <c r="AB727" s="45">
        <v>75.040000000000006</v>
      </c>
      <c r="AC727" s="39">
        <v>553.5</v>
      </c>
      <c r="AD727" s="36">
        <v>157.1</v>
      </c>
      <c r="AE727" s="36">
        <v>13.73</v>
      </c>
      <c r="AF727" s="41">
        <v>31.84</v>
      </c>
      <c r="AG727" s="39">
        <v>139.5</v>
      </c>
      <c r="AI727" s="61">
        <v>44411</v>
      </c>
      <c r="AJ727" s="58">
        <f t="shared" si="33"/>
        <v>272.65000000000003</v>
      </c>
      <c r="AK727" s="57">
        <f t="shared" si="34"/>
        <v>241.24250000000001</v>
      </c>
      <c r="AL727" s="47">
        <f t="shared" si="35"/>
        <v>112.27222222222221</v>
      </c>
      <c r="AM727" s="65"/>
      <c r="AN727" s="65"/>
      <c r="AO727" s="65"/>
    </row>
    <row r="728" spans="1:41" x14ac:dyDescent="0.25">
      <c r="A728">
        <v>302</v>
      </c>
      <c r="B728" s="55">
        <v>44319</v>
      </c>
      <c r="C728" s="54">
        <v>2021</v>
      </c>
      <c r="D728" s="27">
        <v>5755.6</v>
      </c>
      <c r="E728" s="43">
        <v>523.20000000000005</v>
      </c>
      <c r="F728" s="35">
        <v>308.8</v>
      </c>
      <c r="G728" s="41">
        <v>890</v>
      </c>
      <c r="H728" s="36">
        <v>95.42</v>
      </c>
      <c r="I728" s="39">
        <v>122.55</v>
      </c>
      <c r="J728" s="45">
        <v>133.4</v>
      </c>
      <c r="K728" s="36">
        <v>119.1</v>
      </c>
      <c r="L728" s="36">
        <v>40.98</v>
      </c>
      <c r="M728" s="46">
        <v>105.33</v>
      </c>
      <c r="N728" s="36">
        <v>76.959999999999994</v>
      </c>
      <c r="O728" s="47">
        <v>51.59</v>
      </c>
      <c r="P728" s="33">
        <v>469.6</v>
      </c>
      <c r="Q728" s="47">
        <v>22</v>
      </c>
      <c r="R728" s="33">
        <v>86.52</v>
      </c>
      <c r="S728" s="47">
        <v>56.68</v>
      </c>
      <c r="T728" s="33">
        <v>12.22</v>
      </c>
      <c r="U728" s="33">
        <v>79.48</v>
      </c>
      <c r="V728" s="33">
        <v>46.33</v>
      </c>
      <c r="W728" s="33">
        <v>11.44</v>
      </c>
      <c r="X728" s="56">
        <v>21.34</v>
      </c>
      <c r="Y728" s="38">
        <v>21.34</v>
      </c>
      <c r="Z728" s="36">
        <v>9.8699999999999992</v>
      </c>
      <c r="AA728" s="41">
        <v>33.729999999999997</v>
      </c>
      <c r="AB728" s="45">
        <v>72.7</v>
      </c>
      <c r="AC728" s="39">
        <v>539</v>
      </c>
      <c r="AD728" s="36">
        <v>158.4</v>
      </c>
      <c r="AE728" s="36">
        <v>12.98</v>
      </c>
      <c r="AF728" s="41">
        <v>30.66</v>
      </c>
      <c r="AG728" s="39">
        <v>135.94999999999999</v>
      </c>
      <c r="AI728" s="61">
        <v>44319</v>
      </c>
      <c r="AJ728" s="58">
        <f t="shared" si="33"/>
        <v>265.83333333333331</v>
      </c>
      <c r="AK728" s="57">
        <f t="shared" si="34"/>
        <v>238.5975</v>
      </c>
      <c r="AL728" s="47">
        <f t="shared" si="35"/>
        <v>109.58222222222223</v>
      </c>
      <c r="AM728" s="65"/>
      <c r="AN728" s="65"/>
      <c r="AO728" s="65"/>
    </row>
    <row r="729" spans="1:41" x14ac:dyDescent="0.25">
      <c r="A729">
        <v>301</v>
      </c>
      <c r="B729" s="55">
        <v>44289</v>
      </c>
      <c r="C729" s="54">
        <v>2021</v>
      </c>
      <c r="D729" s="27">
        <v>5797.67</v>
      </c>
      <c r="E729" s="43">
        <v>533.9</v>
      </c>
      <c r="F729" s="35">
        <v>310.8</v>
      </c>
      <c r="G729" s="41">
        <v>909.6</v>
      </c>
      <c r="H729" s="36">
        <v>100.3</v>
      </c>
      <c r="I729" s="39">
        <v>123.45</v>
      </c>
      <c r="J729" s="45">
        <v>134</v>
      </c>
      <c r="K729" s="36">
        <v>121.75</v>
      </c>
      <c r="L729" s="36">
        <v>40.56</v>
      </c>
      <c r="M729" s="46">
        <v>105.33</v>
      </c>
      <c r="N729" s="36">
        <v>76.33</v>
      </c>
      <c r="O729" s="47">
        <v>51.65</v>
      </c>
      <c r="P729" s="33">
        <v>480.2</v>
      </c>
      <c r="Q729" s="47">
        <v>22</v>
      </c>
      <c r="R729" s="33">
        <v>88.86</v>
      </c>
      <c r="S729" s="47">
        <v>56.14</v>
      </c>
      <c r="T729" s="33">
        <v>12.11</v>
      </c>
      <c r="U729" s="33">
        <v>82.98</v>
      </c>
      <c r="V729" s="33">
        <v>46.25</v>
      </c>
      <c r="W729" s="33">
        <v>11.51</v>
      </c>
      <c r="X729" s="56">
        <v>21.22</v>
      </c>
      <c r="Y729" s="38">
        <v>21.22</v>
      </c>
      <c r="Z729" s="36">
        <v>9.7899999999999991</v>
      </c>
      <c r="AA729" s="41">
        <v>34.22</v>
      </c>
      <c r="AB729" s="45">
        <v>72.239999999999995</v>
      </c>
      <c r="AC729" s="39">
        <v>546.6</v>
      </c>
      <c r="AD729" s="36">
        <v>158.9</v>
      </c>
      <c r="AE729" s="36">
        <v>13.11</v>
      </c>
      <c r="AF729" s="41">
        <v>30.98</v>
      </c>
      <c r="AG729" s="39">
        <v>137.85</v>
      </c>
      <c r="AI729" s="61">
        <v>44289</v>
      </c>
      <c r="AJ729" s="58">
        <f t="shared" si="33"/>
        <v>269.3</v>
      </c>
      <c r="AK729" s="57">
        <f t="shared" si="34"/>
        <v>243.70000000000002</v>
      </c>
      <c r="AL729" s="47">
        <f t="shared" si="35"/>
        <v>110.72</v>
      </c>
      <c r="AM729" s="65"/>
      <c r="AN729" s="65"/>
      <c r="AO729" s="65"/>
    </row>
    <row r="730" spans="1:41" x14ac:dyDescent="0.25">
      <c r="A730">
        <v>300</v>
      </c>
      <c r="B730" s="55">
        <v>44258</v>
      </c>
      <c r="C730" s="54">
        <v>2021</v>
      </c>
      <c r="D730" s="27">
        <v>5788.66</v>
      </c>
      <c r="E730" s="43">
        <v>543.79999999999995</v>
      </c>
      <c r="F730" s="35">
        <v>307.60000000000002</v>
      </c>
      <c r="G730" s="41">
        <v>928</v>
      </c>
      <c r="H730" s="36">
        <v>100.46</v>
      </c>
      <c r="I730" s="39">
        <v>125.45</v>
      </c>
      <c r="J730" s="45">
        <v>134.35</v>
      </c>
      <c r="K730" s="36">
        <v>118.6</v>
      </c>
      <c r="L730" s="36">
        <v>39.31</v>
      </c>
      <c r="M730" s="46">
        <v>104.3</v>
      </c>
      <c r="N730" s="36">
        <v>74.94</v>
      </c>
      <c r="O730" s="47">
        <v>51.72</v>
      </c>
      <c r="P730" s="33">
        <v>486.2</v>
      </c>
      <c r="Q730" s="47">
        <v>22.1</v>
      </c>
      <c r="R730" s="33">
        <v>87.82</v>
      </c>
      <c r="S730" s="47">
        <v>55.32</v>
      </c>
      <c r="T730" s="33">
        <v>12.27</v>
      </c>
      <c r="U730" s="33">
        <v>81.62</v>
      </c>
      <c r="V730" s="33">
        <v>46.27</v>
      </c>
      <c r="W730" s="33">
        <v>11.54</v>
      </c>
      <c r="X730" s="56">
        <v>21.48</v>
      </c>
      <c r="Y730" s="38">
        <v>21.48</v>
      </c>
      <c r="Z730" s="36">
        <v>9.6199999999999992</v>
      </c>
      <c r="AA730" s="41">
        <v>34.340000000000003</v>
      </c>
      <c r="AB730" s="45">
        <v>72.38</v>
      </c>
      <c r="AC730" s="39">
        <v>554</v>
      </c>
      <c r="AD730" s="36">
        <v>157</v>
      </c>
      <c r="AE730" s="36">
        <v>13.15</v>
      </c>
      <c r="AF730" s="41">
        <v>31.28</v>
      </c>
      <c r="AG730" s="39">
        <v>138.85</v>
      </c>
      <c r="AI730" s="61">
        <v>44258</v>
      </c>
      <c r="AJ730" s="58">
        <f t="shared" si="33"/>
        <v>272.76666666666671</v>
      </c>
      <c r="AK730" s="57">
        <f t="shared" si="34"/>
        <v>248.405</v>
      </c>
      <c r="AL730" s="47">
        <f t="shared" si="35"/>
        <v>111.71666666666665</v>
      </c>
      <c r="AM730" s="65"/>
      <c r="AN730" s="65"/>
      <c r="AO730" s="65"/>
    </row>
    <row r="731" spans="1:41" x14ac:dyDescent="0.25">
      <c r="A731">
        <v>299</v>
      </c>
      <c r="B731" s="55">
        <v>44230</v>
      </c>
      <c r="C731" s="54">
        <v>2021</v>
      </c>
      <c r="D731" s="27">
        <v>5773.52</v>
      </c>
      <c r="E731" s="43">
        <v>539.29999999999995</v>
      </c>
      <c r="F731" s="35">
        <v>308.89999999999998</v>
      </c>
      <c r="G731" s="41">
        <v>925.6</v>
      </c>
      <c r="H731" s="36">
        <v>99.1</v>
      </c>
      <c r="I731" s="39">
        <v>126.05</v>
      </c>
      <c r="J731" s="45">
        <v>136.30000000000001</v>
      </c>
      <c r="K731" s="36">
        <v>117.15</v>
      </c>
      <c r="L731" s="36">
        <v>38.92</v>
      </c>
      <c r="M731" s="46">
        <v>104.88</v>
      </c>
      <c r="N731" s="36">
        <v>75.930000000000007</v>
      </c>
      <c r="O731" s="47">
        <v>50.45</v>
      </c>
      <c r="P731" s="33">
        <v>479.4</v>
      </c>
      <c r="Q731" s="47">
        <v>21.59</v>
      </c>
      <c r="R731" s="33">
        <v>87.96</v>
      </c>
      <c r="S731" s="47">
        <v>56.12</v>
      </c>
      <c r="T731" s="33">
        <v>11.98</v>
      </c>
      <c r="U731" s="33">
        <v>80.28</v>
      </c>
      <c r="V731" s="33">
        <v>44.51</v>
      </c>
      <c r="W731" s="33">
        <v>11.82</v>
      </c>
      <c r="X731" s="56">
        <v>20.73</v>
      </c>
      <c r="Y731" s="38">
        <v>20.73</v>
      </c>
      <c r="Z731" s="36">
        <v>9.65</v>
      </c>
      <c r="AA731" s="41">
        <v>34.590000000000003</v>
      </c>
      <c r="AB731" s="45">
        <v>72.78</v>
      </c>
      <c r="AC731" s="39">
        <v>557.9</v>
      </c>
      <c r="AD731" s="36">
        <v>157.55000000000001</v>
      </c>
      <c r="AE731" s="36">
        <v>13.18</v>
      </c>
      <c r="AF731" s="41">
        <v>30.66</v>
      </c>
      <c r="AG731" s="39">
        <v>137.1</v>
      </c>
      <c r="AI731" s="61">
        <v>44230</v>
      </c>
      <c r="AJ731" s="58">
        <f t="shared" si="33"/>
        <v>273.68333333333334</v>
      </c>
      <c r="AK731" s="57">
        <f t="shared" si="34"/>
        <v>247.71250000000001</v>
      </c>
      <c r="AL731" s="47">
        <f t="shared" si="35"/>
        <v>111.35</v>
      </c>
      <c r="AM731" s="65"/>
      <c r="AN731" s="65"/>
      <c r="AO731" s="65"/>
    </row>
    <row r="732" spans="1:41" x14ac:dyDescent="0.25">
      <c r="A732">
        <v>298</v>
      </c>
      <c r="B732" s="55">
        <v>44199</v>
      </c>
      <c r="C732" s="54">
        <v>2021</v>
      </c>
      <c r="D732" s="27">
        <v>5765.8</v>
      </c>
      <c r="E732" s="43">
        <v>537.1</v>
      </c>
      <c r="F732" s="35">
        <v>305.7</v>
      </c>
      <c r="G732" s="41">
        <v>928.8</v>
      </c>
      <c r="H732" s="36">
        <v>100.68</v>
      </c>
      <c r="I732" s="39">
        <v>124.5</v>
      </c>
      <c r="J732" s="45">
        <v>136.55000000000001</v>
      </c>
      <c r="K732" s="36">
        <v>117.25</v>
      </c>
      <c r="L732" s="36">
        <v>38.840000000000003</v>
      </c>
      <c r="M732" s="46">
        <v>105.29</v>
      </c>
      <c r="N732" s="36">
        <v>76</v>
      </c>
      <c r="O732" s="47">
        <v>49.14</v>
      </c>
      <c r="P732" s="33">
        <v>472</v>
      </c>
      <c r="Q732" s="47">
        <v>21.31</v>
      </c>
      <c r="R732" s="33">
        <v>88.2</v>
      </c>
      <c r="S732" s="47">
        <v>57.24</v>
      </c>
      <c r="T732" s="33">
        <v>11.78</v>
      </c>
      <c r="U732" s="33">
        <v>81.08</v>
      </c>
      <c r="V732" s="33">
        <v>44.32</v>
      </c>
      <c r="W732" s="33">
        <v>12.01</v>
      </c>
      <c r="X732" s="56">
        <v>20.78</v>
      </c>
      <c r="Y732" s="38">
        <v>20.78</v>
      </c>
      <c r="Z732" s="36">
        <v>9.61</v>
      </c>
      <c r="AA732" s="41">
        <v>34.43</v>
      </c>
      <c r="AB732" s="45">
        <v>72.92</v>
      </c>
      <c r="AC732" s="39">
        <v>547.20000000000005</v>
      </c>
      <c r="AD732" s="36">
        <v>158.75</v>
      </c>
      <c r="AE732" s="36">
        <v>13.18</v>
      </c>
      <c r="AF732" s="41">
        <v>30.01</v>
      </c>
      <c r="AG732" s="39">
        <v>136.44999999999999</v>
      </c>
      <c r="AI732" s="61">
        <v>44199</v>
      </c>
      <c r="AJ732" s="58">
        <f t="shared" si="33"/>
        <v>269.38333333333338</v>
      </c>
      <c r="AK732" s="57">
        <f t="shared" si="34"/>
        <v>248.30999999999997</v>
      </c>
      <c r="AL732" s="47">
        <f t="shared" si="35"/>
        <v>111.14777777777778</v>
      </c>
      <c r="AM732" s="65"/>
      <c r="AN732" s="65"/>
      <c r="AO732" s="65"/>
    </row>
    <row r="733" spans="1:41" x14ac:dyDescent="0.25">
      <c r="A733">
        <v>297</v>
      </c>
      <c r="B733" s="54" t="s">
        <v>765</v>
      </c>
      <c r="C733" s="54">
        <v>2021</v>
      </c>
      <c r="D733" s="27">
        <v>5688.26</v>
      </c>
      <c r="E733" s="43">
        <v>525</v>
      </c>
      <c r="F733" s="35">
        <v>302.8</v>
      </c>
      <c r="G733" s="41">
        <v>923.2</v>
      </c>
      <c r="H733" s="36">
        <v>95.91</v>
      </c>
      <c r="I733" s="39">
        <v>122.85</v>
      </c>
      <c r="J733" s="45">
        <v>135</v>
      </c>
      <c r="K733" s="36">
        <v>113.25</v>
      </c>
      <c r="L733" s="36">
        <v>38.380000000000003</v>
      </c>
      <c r="M733" s="46">
        <v>103.06</v>
      </c>
      <c r="N733" s="36">
        <v>75.39</v>
      </c>
      <c r="O733" s="47">
        <v>49.28</v>
      </c>
      <c r="P733" s="33">
        <v>460.4</v>
      </c>
      <c r="Q733" s="47">
        <v>20.8</v>
      </c>
      <c r="R733" s="33">
        <v>86.04</v>
      </c>
      <c r="S733" s="47">
        <v>56.46</v>
      </c>
      <c r="T733" s="33">
        <v>11.62</v>
      </c>
      <c r="U733" s="33">
        <v>78.44</v>
      </c>
      <c r="V733" s="33">
        <v>44.42</v>
      </c>
      <c r="W733" s="33">
        <v>12.09</v>
      </c>
      <c r="X733" s="56">
        <v>20.54</v>
      </c>
      <c r="Y733" s="38">
        <v>20.54</v>
      </c>
      <c r="Z733" s="36">
        <v>9.5500000000000007</v>
      </c>
      <c r="AA733" s="41">
        <v>34.380000000000003</v>
      </c>
      <c r="AB733" s="45">
        <v>71.92</v>
      </c>
      <c r="AC733" s="39">
        <v>524.9</v>
      </c>
      <c r="AD733" s="36">
        <v>157.35</v>
      </c>
      <c r="AE733" s="36">
        <v>12.74</v>
      </c>
      <c r="AF733" s="41">
        <v>29.94</v>
      </c>
      <c r="AG733" s="39">
        <v>133.15</v>
      </c>
      <c r="AI733" s="60" t="s">
        <v>765</v>
      </c>
      <c r="AJ733" s="58">
        <f t="shared" si="33"/>
        <v>260.3</v>
      </c>
      <c r="AK733" s="57">
        <f t="shared" si="34"/>
        <v>246.88000000000002</v>
      </c>
      <c r="AL733" s="47">
        <f t="shared" si="35"/>
        <v>109.11777777777779</v>
      </c>
      <c r="AM733" s="65"/>
      <c r="AN733" s="65"/>
      <c r="AO733" s="65"/>
    </row>
    <row r="734" spans="1:41" x14ac:dyDescent="0.25">
      <c r="A734">
        <v>296</v>
      </c>
      <c r="B734" s="54" t="s">
        <v>766</v>
      </c>
      <c r="C734" s="54">
        <v>2021</v>
      </c>
      <c r="D734" s="27">
        <v>5783.89</v>
      </c>
      <c r="E734" s="43">
        <v>531</v>
      </c>
      <c r="F734" s="35">
        <v>306.89999999999998</v>
      </c>
      <c r="G734" s="41">
        <v>935.4</v>
      </c>
      <c r="H734" s="36">
        <v>98.93</v>
      </c>
      <c r="I734" s="39">
        <v>124.9</v>
      </c>
      <c r="J734" s="45">
        <v>134.9</v>
      </c>
      <c r="K734" s="36">
        <v>116.35</v>
      </c>
      <c r="L734" s="36">
        <v>39.46</v>
      </c>
      <c r="M734" s="46">
        <v>104.79</v>
      </c>
      <c r="N734" s="36">
        <v>75.239999999999995</v>
      </c>
      <c r="O734" s="47">
        <v>50.31</v>
      </c>
      <c r="P734" s="33">
        <v>465</v>
      </c>
      <c r="Q734" s="47">
        <v>21.15</v>
      </c>
      <c r="R734" s="33">
        <v>87.92</v>
      </c>
      <c r="S734" s="47">
        <v>58.5</v>
      </c>
      <c r="T734" s="33">
        <v>11.8</v>
      </c>
      <c r="U734" s="33">
        <v>79.239999999999995</v>
      </c>
      <c r="V734" s="33">
        <v>43.09</v>
      </c>
      <c r="W734" s="33">
        <v>12.61</v>
      </c>
      <c r="X734" s="56">
        <v>20.92</v>
      </c>
      <c r="Y734" s="38">
        <v>20.92</v>
      </c>
      <c r="Z734" s="36">
        <v>9.7899999999999991</v>
      </c>
      <c r="AA734" s="41">
        <v>34.57</v>
      </c>
      <c r="AB734" s="45">
        <v>72.78</v>
      </c>
      <c r="AC734" s="39">
        <v>527.29999999999995</v>
      </c>
      <c r="AD734" s="36">
        <v>160.65</v>
      </c>
      <c r="AE734" s="36">
        <v>12.85</v>
      </c>
      <c r="AF734" s="41">
        <v>29.55</v>
      </c>
      <c r="AG734" s="39">
        <v>133.94999999999999</v>
      </c>
      <c r="AI734" s="60" t="s">
        <v>766</v>
      </c>
      <c r="AJ734" s="58">
        <f t="shared" si="33"/>
        <v>262.04999999999995</v>
      </c>
      <c r="AK734" s="57">
        <f t="shared" si="34"/>
        <v>249.88</v>
      </c>
      <c r="AL734" s="47">
        <f t="shared" si="35"/>
        <v>110.48333333333333</v>
      </c>
      <c r="AM734" s="65"/>
      <c r="AN734" s="65"/>
      <c r="AO734" s="65"/>
    </row>
    <row r="735" spans="1:41" x14ac:dyDescent="0.25">
      <c r="A735">
        <v>295</v>
      </c>
      <c r="B735" s="54" t="s">
        <v>767</v>
      </c>
      <c r="C735" s="54">
        <v>2021</v>
      </c>
      <c r="D735" s="27">
        <v>5758.3</v>
      </c>
      <c r="E735" s="43">
        <v>532.79999999999995</v>
      </c>
      <c r="F735" s="35">
        <v>307.2</v>
      </c>
      <c r="G735" s="41">
        <v>937.8</v>
      </c>
      <c r="H735" s="36">
        <v>102.72</v>
      </c>
      <c r="I735" s="39">
        <v>123.6</v>
      </c>
      <c r="J735" s="45">
        <v>136.94999999999999</v>
      </c>
      <c r="K735" s="36">
        <v>121</v>
      </c>
      <c r="L735" s="36">
        <v>38.979999999999997</v>
      </c>
      <c r="M735" s="46">
        <v>106.86</v>
      </c>
      <c r="N735" s="36">
        <v>76.209999999999994</v>
      </c>
      <c r="O735" s="47">
        <v>50.17</v>
      </c>
      <c r="P735" s="33">
        <v>460</v>
      </c>
      <c r="Q735" s="47">
        <v>20.309999999999999</v>
      </c>
      <c r="R735" s="33">
        <v>87.9</v>
      </c>
      <c r="S735" s="47">
        <v>57.96</v>
      </c>
      <c r="T735" s="33">
        <v>11.66</v>
      </c>
      <c r="U735" s="33">
        <v>80.34</v>
      </c>
      <c r="V735" s="33">
        <v>43.41</v>
      </c>
      <c r="W735" s="33">
        <v>12.65</v>
      </c>
      <c r="X735" s="56">
        <v>20.38</v>
      </c>
      <c r="Y735" s="38">
        <v>20.38</v>
      </c>
      <c r="Z735" s="36">
        <v>9.77</v>
      </c>
      <c r="AA735" s="41">
        <v>34.979999999999997</v>
      </c>
      <c r="AB735" s="45">
        <v>72.5</v>
      </c>
      <c r="AC735" s="39">
        <v>526.29999999999995</v>
      </c>
      <c r="AD735" s="36">
        <v>160.5</v>
      </c>
      <c r="AE735" s="36">
        <v>12.89</v>
      </c>
      <c r="AF735" s="41">
        <v>29.64</v>
      </c>
      <c r="AG735" s="39">
        <v>136.1</v>
      </c>
      <c r="AI735" s="60" t="s">
        <v>767</v>
      </c>
      <c r="AJ735" s="58">
        <f t="shared" si="33"/>
        <v>262</v>
      </c>
      <c r="AK735" s="57">
        <f t="shared" si="34"/>
        <v>250.60499999999999</v>
      </c>
      <c r="AL735" s="47">
        <f t="shared" si="35"/>
        <v>110.88111111111111</v>
      </c>
      <c r="AM735" s="65"/>
      <c r="AN735" s="65"/>
      <c r="AO735" s="65"/>
    </row>
    <row r="736" spans="1:41" x14ac:dyDescent="0.25">
      <c r="A736">
        <v>294</v>
      </c>
      <c r="B736" s="54" t="s">
        <v>768</v>
      </c>
      <c r="C736" s="54">
        <v>2021</v>
      </c>
      <c r="D736" s="27">
        <v>5721.92</v>
      </c>
      <c r="E736" s="43">
        <v>539.4</v>
      </c>
      <c r="F736" s="35">
        <v>311.7</v>
      </c>
      <c r="G736" s="41">
        <v>943.2</v>
      </c>
      <c r="H736" s="36">
        <v>98.95</v>
      </c>
      <c r="I736" s="39">
        <v>123.7</v>
      </c>
      <c r="J736" s="45">
        <v>136.44999999999999</v>
      </c>
      <c r="K736" s="36">
        <v>118.65</v>
      </c>
      <c r="L736" s="36">
        <v>38.31</v>
      </c>
      <c r="M736" s="46">
        <v>107.73</v>
      </c>
      <c r="N736" s="36">
        <v>76.2</v>
      </c>
      <c r="O736" s="47">
        <v>49.45</v>
      </c>
      <c r="P736" s="33">
        <v>461.4</v>
      </c>
      <c r="Q736" s="47">
        <v>20.09</v>
      </c>
      <c r="R736" s="33">
        <v>87.62</v>
      </c>
      <c r="S736" s="47">
        <v>57.62</v>
      </c>
      <c r="T736" s="33">
        <v>11.36</v>
      </c>
      <c r="U736" s="33">
        <v>79.459999999999994</v>
      </c>
      <c r="V736" s="33">
        <v>42.86</v>
      </c>
      <c r="W736" s="33">
        <v>12.67</v>
      </c>
      <c r="X736" s="56">
        <v>20.12</v>
      </c>
      <c r="Y736" s="38">
        <v>20.12</v>
      </c>
      <c r="Z736" s="36">
        <v>9.7899999999999991</v>
      </c>
      <c r="AA736" s="41">
        <v>35.39</v>
      </c>
      <c r="AB736" s="45">
        <v>72.36</v>
      </c>
      <c r="AC736" s="39">
        <v>522.9</v>
      </c>
      <c r="AD736" s="36">
        <v>160.5</v>
      </c>
      <c r="AE736" s="36">
        <v>12.56</v>
      </c>
      <c r="AF736" s="41">
        <v>29.69</v>
      </c>
      <c r="AG736" s="39">
        <v>135.30000000000001</v>
      </c>
      <c r="AI736" s="60" t="s">
        <v>768</v>
      </c>
      <c r="AJ736" s="58">
        <f t="shared" si="33"/>
        <v>260.63333333333338</v>
      </c>
      <c r="AK736" s="57">
        <f t="shared" si="34"/>
        <v>252.07000000000002</v>
      </c>
      <c r="AL736" s="47">
        <f t="shared" si="35"/>
        <v>111.4688888888889</v>
      </c>
      <c r="AM736" s="65"/>
      <c r="AN736" s="65"/>
      <c r="AO736" s="65"/>
    </row>
    <row r="737" spans="1:41" x14ac:dyDescent="0.25">
      <c r="A737">
        <v>293</v>
      </c>
      <c r="B737" s="54" t="s">
        <v>769</v>
      </c>
      <c r="C737" s="54">
        <v>2021</v>
      </c>
      <c r="D737" s="27">
        <v>5703.48</v>
      </c>
      <c r="E737" s="43">
        <v>542.9</v>
      </c>
      <c r="F737" s="35">
        <v>310.89999999999998</v>
      </c>
      <c r="G737" s="41">
        <v>951</v>
      </c>
      <c r="H737" s="36">
        <v>95.8</v>
      </c>
      <c r="I737" s="39">
        <v>125.8</v>
      </c>
      <c r="J737" s="45">
        <v>136.94999999999999</v>
      </c>
      <c r="K737" s="36">
        <v>114.8</v>
      </c>
      <c r="L737" s="36">
        <v>37.47</v>
      </c>
      <c r="M737" s="46">
        <v>108.35</v>
      </c>
      <c r="N737" s="36">
        <v>75.89</v>
      </c>
      <c r="O737" s="47">
        <v>49.3</v>
      </c>
      <c r="P737" s="33">
        <v>465.4</v>
      </c>
      <c r="Q737" s="47">
        <v>19.93</v>
      </c>
      <c r="R737" s="33">
        <v>85.54</v>
      </c>
      <c r="S737" s="47">
        <v>57.42</v>
      </c>
      <c r="T737" s="33">
        <v>11.46</v>
      </c>
      <c r="U737" s="33">
        <v>78.099999999999994</v>
      </c>
      <c r="V737" s="33">
        <v>43.06</v>
      </c>
      <c r="W737" s="33">
        <v>12.74</v>
      </c>
      <c r="X737" s="56">
        <v>20.149999999999999</v>
      </c>
      <c r="Y737" s="38">
        <v>20.149999999999999</v>
      </c>
      <c r="Z737" s="36">
        <v>9.74</v>
      </c>
      <c r="AA737" s="41">
        <v>36.11</v>
      </c>
      <c r="AB737" s="45">
        <v>73.12</v>
      </c>
      <c r="AC737" s="39">
        <v>522.29999999999995</v>
      </c>
      <c r="AD737" s="36">
        <v>160.94999999999999</v>
      </c>
      <c r="AE737" s="36">
        <v>12.52</v>
      </c>
      <c r="AF737" s="41">
        <v>30.01</v>
      </c>
      <c r="AG737" s="39">
        <v>137.1</v>
      </c>
      <c r="AI737" s="60" t="s">
        <v>769</v>
      </c>
      <c r="AJ737" s="58">
        <f t="shared" si="33"/>
        <v>261.73333333333329</v>
      </c>
      <c r="AK737" s="57">
        <f t="shared" si="34"/>
        <v>254.28</v>
      </c>
      <c r="AL737" s="47">
        <f t="shared" si="35"/>
        <v>112.01333333333332</v>
      </c>
      <c r="AM737" s="65"/>
      <c r="AN737" s="65"/>
      <c r="AO737" s="65"/>
    </row>
    <row r="738" spans="1:41" x14ac:dyDescent="0.25">
      <c r="A738">
        <v>292</v>
      </c>
      <c r="B738" s="54" t="s">
        <v>770</v>
      </c>
      <c r="C738" s="54">
        <v>2021</v>
      </c>
      <c r="D738" s="27">
        <v>5733.84</v>
      </c>
      <c r="E738" s="43">
        <v>541.79999999999995</v>
      </c>
      <c r="F738" s="35">
        <v>316.10000000000002</v>
      </c>
      <c r="G738" s="41">
        <v>963.6</v>
      </c>
      <c r="H738" s="36">
        <v>91.77</v>
      </c>
      <c r="I738" s="39">
        <v>128.6</v>
      </c>
      <c r="J738" s="45">
        <v>136.44999999999999</v>
      </c>
      <c r="K738" s="36">
        <v>112.05</v>
      </c>
      <c r="L738" s="36">
        <v>36.950000000000003</v>
      </c>
      <c r="M738" s="46">
        <v>109.21</v>
      </c>
      <c r="N738" s="36">
        <v>76.59</v>
      </c>
      <c r="O738" s="47">
        <v>48.33</v>
      </c>
      <c r="P738" s="33">
        <v>464.2</v>
      </c>
      <c r="Q738" s="47">
        <v>19.86</v>
      </c>
      <c r="R738" s="33">
        <v>85.02</v>
      </c>
      <c r="S738" s="47">
        <v>56.82</v>
      </c>
      <c r="T738" s="33">
        <v>11.33</v>
      </c>
      <c r="U738" s="33">
        <v>76.739999999999995</v>
      </c>
      <c r="V738" s="33">
        <v>43.25</v>
      </c>
      <c r="W738" s="33">
        <v>12.9</v>
      </c>
      <c r="X738" s="56">
        <v>19.809999999999999</v>
      </c>
      <c r="Y738" s="38">
        <v>19.809999999999999</v>
      </c>
      <c r="Z738" s="36">
        <v>9.76</v>
      </c>
      <c r="AA738" s="41">
        <v>37.69</v>
      </c>
      <c r="AB738" s="45">
        <v>74.64</v>
      </c>
      <c r="AC738" s="39">
        <v>528</v>
      </c>
      <c r="AD738" s="36">
        <v>163.35</v>
      </c>
      <c r="AE738" s="36">
        <v>12.69</v>
      </c>
      <c r="AF738" s="41">
        <v>29.76</v>
      </c>
      <c r="AG738" s="39">
        <v>140.05000000000001</v>
      </c>
      <c r="AI738" s="60" t="s">
        <v>770</v>
      </c>
      <c r="AJ738" s="58">
        <f t="shared" si="33"/>
        <v>265.55</v>
      </c>
      <c r="AK738" s="57">
        <f t="shared" si="34"/>
        <v>257.76249999999999</v>
      </c>
      <c r="AL738" s="47">
        <f t="shared" si="35"/>
        <v>111.87999999999998</v>
      </c>
      <c r="AM738" s="65"/>
      <c r="AN738" s="65"/>
      <c r="AO738" s="65"/>
    </row>
    <row r="739" spans="1:41" x14ac:dyDescent="0.25">
      <c r="A739">
        <v>291</v>
      </c>
      <c r="B739" s="54" t="s">
        <v>771</v>
      </c>
      <c r="C739" s="54">
        <v>2021</v>
      </c>
      <c r="D739" s="27">
        <v>5720.58</v>
      </c>
      <c r="E739" s="43">
        <v>534</v>
      </c>
      <c r="F739" s="35">
        <v>316.8</v>
      </c>
      <c r="G739" s="41">
        <v>934.6</v>
      </c>
      <c r="H739" s="36">
        <v>91.29</v>
      </c>
      <c r="I739" s="39">
        <v>125.7</v>
      </c>
      <c r="J739" s="45">
        <v>137.44999999999999</v>
      </c>
      <c r="K739" s="36">
        <v>107.75</v>
      </c>
      <c r="L739" s="36">
        <v>36.58</v>
      </c>
      <c r="M739" s="46">
        <v>109.92</v>
      </c>
      <c r="N739" s="36">
        <v>77.81</v>
      </c>
      <c r="O739" s="47">
        <v>47.08</v>
      </c>
      <c r="P739" s="33">
        <v>458.2</v>
      </c>
      <c r="Q739" s="47">
        <v>19.440000000000001</v>
      </c>
      <c r="R739" s="33">
        <v>85.02</v>
      </c>
      <c r="S739" s="47">
        <v>55.58</v>
      </c>
      <c r="T739" s="33">
        <v>11.04</v>
      </c>
      <c r="U739" s="33">
        <v>76.180000000000007</v>
      </c>
      <c r="V739" s="33">
        <v>42.11</v>
      </c>
      <c r="W739" s="33">
        <v>12.8</v>
      </c>
      <c r="X739" s="56">
        <v>19.079999999999998</v>
      </c>
      <c r="Y739" s="38">
        <v>19.079999999999998</v>
      </c>
      <c r="Z739" s="36">
        <v>9.7899999999999991</v>
      </c>
      <c r="AA739" s="41">
        <v>37.47</v>
      </c>
      <c r="AB739" s="45">
        <v>74.88</v>
      </c>
      <c r="AC739" s="39">
        <v>532.79999999999995</v>
      </c>
      <c r="AD739" s="36">
        <v>164.75</v>
      </c>
      <c r="AE739" s="36">
        <v>12.59</v>
      </c>
      <c r="AF739" s="41">
        <v>29.26</v>
      </c>
      <c r="AG739" s="39">
        <v>137.9</v>
      </c>
      <c r="AI739" s="60" t="s">
        <v>771</v>
      </c>
      <c r="AJ739" s="58">
        <f t="shared" si="33"/>
        <v>265.46666666666664</v>
      </c>
      <c r="AK739" s="57">
        <f t="shared" si="34"/>
        <v>250.33250000000001</v>
      </c>
      <c r="AL739" s="47">
        <f t="shared" si="35"/>
        <v>110.82555555555557</v>
      </c>
      <c r="AM739" s="65"/>
      <c r="AN739" s="65"/>
      <c r="AO739" s="65"/>
    </row>
    <row r="740" spans="1:41" x14ac:dyDescent="0.25">
      <c r="A740">
        <v>290</v>
      </c>
      <c r="B740" s="54" t="s">
        <v>772</v>
      </c>
      <c r="C740" s="54">
        <v>2021</v>
      </c>
      <c r="D740" s="27">
        <v>5752.85</v>
      </c>
      <c r="E740" s="43">
        <v>535</v>
      </c>
      <c r="F740" s="35">
        <v>317</v>
      </c>
      <c r="G740" s="41">
        <v>930.4</v>
      </c>
      <c r="H740" s="36">
        <v>93.9</v>
      </c>
      <c r="I740" s="39">
        <v>127.05</v>
      </c>
      <c r="J740" s="45">
        <v>136.94999999999999</v>
      </c>
      <c r="K740" s="36">
        <v>111</v>
      </c>
      <c r="L740" s="36">
        <v>36.97</v>
      </c>
      <c r="M740" s="46">
        <v>110.37</v>
      </c>
      <c r="N740" s="36">
        <v>78.349999999999994</v>
      </c>
      <c r="O740" s="47">
        <v>47.65</v>
      </c>
      <c r="P740" s="33">
        <v>460</v>
      </c>
      <c r="Q740" s="47">
        <v>19.7</v>
      </c>
      <c r="R740" s="33">
        <v>85.24</v>
      </c>
      <c r="S740" s="47">
        <v>55.88</v>
      </c>
      <c r="T740" s="33">
        <v>11.19</v>
      </c>
      <c r="U740" s="33">
        <v>77.64</v>
      </c>
      <c r="V740" s="33">
        <v>42.29</v>
      </c>
      <c r="W740" s="33">
        <v>12.99</v>
      </c>
      <c r="X740" s="56">
        <v>19.059999999999999</v>
      </c>
      <c r="Y740" s="38">
        <v>19.059999999999999</v>
      </c>
      <c r="Z740" s="36">
        <v>10.050000000000001</v>
      </c>
      <c r="AA740" s="41">
        <v>37.36</v>
      </c>
      <c r="AB740" s="45">
        <v>75</v>
      </c>
      <c r="AC740" s="39">
        <v>524.9</v>
      </c>
      <c r="AD740" s="36">
        <v>163.30000000000001</v>
      </c>
      <c r="AE740" s="36">
        <v>12.5</v>
      </c>
      <c r="AF740" s="41">
        <v>29.06</v>
      </c>
      <c r="AG740" s="39">
        <v>135.5</v>
      </c>
      <c r="AI740" s="60" t="s">
        <v>772</v>
      </c>
      <c r="AJ740" s="58">
        <f t="shared" si="33"/>
        <v>262.48333333333329</v>
      </c>
      <c r="AK740" s="57">
        <f t="shared" si="34"/>
        <v>249.20499999999998</v>
      </c>
      <c r="AL740" s="47">
        <f t="shared" si="35"/>
        <v>111.06777777777776</v>
      </c>
      <c r="AM740" s="65"/>
      <c r="AN740" s="65"/>
      <c r="AO740" s="65"/>
    </row>
    <row r="741" spans="1:41" x14ac:dyDescent="0.25">
      <c r="A741">
        <v>289</v>
      </c>
      <c r="B741" s="54" t="s">
        <v>773</v>
      </c>
      <c r="C741" s="54">
        <v>2021</v>
      </c>
      <c r="D741" s="27">
        <v>5768.96</v>
      </c>
      <c r="E741" s="43">
        <v>539.79999999999995</v>
      </c>
      <c r="F741" s="35">
        <v>313.60000000000002</v>
      </c>
      <c r="G741" s="41">
        <v>937</v>
      </c>
      <c r="H741" s="36">
        <v>93.8</v>
      </c>
      <c r="I741" s="39">
        <v>129.55000000000001</v>
      </c>
      <c r="J741" s="45">
        <v>140</v>
      </c>
      <c r="K741" s="36">
        <v>109.35</v>
      </c>
      <c r="L741" s="36">
        <v>36.4</v>
      </c>
      <c r="M741" s="46">
        <v>110.04</v>
      </c>
      <c r="N741" s="36">
        <v>77.62</v>
      </c>
      <c r="O741" s="47">
        <v>47.61</v>
      </c>
      <c r="P741" s="33">
        <v>462.4</v>
      </c>
      <c r="Q741" s="47">
        <v>19.53</v>
      </c>
      <c r="R741" s="33">
        <v>86.12</v>
      </c>
      <c r="S741" s="47">
        <v>54.74</v>
      </c>
      <c r="T741" s="33">
        <v>11.16</v>
      </c>
      <c r="U741" s="33">
        <v>76.94</v>
      </c>
      <c r="V741" s="33">
        <v>42.58</v>
      </c>
      <c r="W741" s="33">
        <v>12.94</v>
      </c>
      <c r="X741" s="56">
        <v>18.93</v>
      </c>
      <c r="Y741" s="38">
        <v>18.93</v>
      </c>
      <c r="Z741" s="36">
        <v>9.89</v>
      </c>
      <c r="AA741" s="41">
        <v>37.83</v>
      </c>
      <c r="AB741" s="45">
        <v>75.22</v>
      </c>
      <c r="AC741" s="39">
        <v>565.29999999999995</v>
      </c>
      <c r="AD741" s="36">
        <v>163.25</v>
      </c>
      <c r="AE741" s="36">
        <v>12.81</v>
      </c>
      <c r="AF741" s="41">
        <v>29.48</v>
      </c>
      <c r="AG741" s="39">
        <v>137.15</v>
      </c>
      <c r="AI741" s="60" t="s">
        <v>773</v>
      </c>
      <c r="AJ741" s="58">
        <f t="shared" si="33"/>
        <v>277.33333333333331</v>
      </c>
      <c r="AK741" s="57">
        <f t="shared" si="34"/>
        <v>251.07750000000001</v>
      </c>
      <c r="AL741" s="47">
        <f t="shared" si="35"/>
        <v>111.76333333333334</v>
      </c>
      <c r="AM741" s="65"/>
      <c r="AN741" s="65"/>
      <c r="AO741" s="65"/>
    </row>
    <row r="742" spans="1:41" x14ac:dyDescent="0.25">
      <c r="A742">
        <v>288</v>
      </c>
      <c r="B742" s="54" t="s">
        <v>774</v>
      </c>
      <c r="C742" s="54">
        <v>2021</v>
      </c>
      <c r="D742" s="27">
        <v>5722.16</v>
      </c>
      <c r="E742" s="43">
        <v>535.9</v>
      </c>
      <c r="F742" s="35">
        <v>315</v>
      </c>
      <c r="G742" s="41">
        <v>930.4</v>
      </c>
      <c r="H742" s="36">
        <v>93.67</v>
      </c>
      <c r="I742" s="39">
        <v>128.75</v>
      </c>
      <c r="J742" s="45">
        <v>136.69999999999999</v>
      </c>
      <c r="K742" s="36">
        <v>110.9</v>
      </c>
      <c r="L742" s="36">
        <v>36.54</v>
      </c>
      <c r="M742" s="46">
        <v>110.95</v>
      </c>
      <c r="N742" s="36">
        <v>78.11</v>
      </c>
      <c r="O742" s="47">
        <v>47.55</v>
      </c>
      <c r="P742" s="33">
        <v>457.4</v>
      </c>
      <c r="Q742" s="47">
        <v>19.57</v>
      </c>
      <c r="R742" s="33">
        <v>86.08</v>
      </c>
      <c r="S742" s="47">
        <v>55.24</v>
      </c>
      <c r="T742" s="33">
        <v>11.1</v>
      </c>
      <c r="U742" s="33">
        <v>77.84</v>
      </c>
      <c r="V742" s="33">
        <v>42.81</v>
      </c>
      <c r="W742" s="33">
        <v>13.11</v>
      </c>
      <c r="X742" s="56">
        <v>18.920000000000002</v>
      </c>
      <c r="Y742" s="38">
        <v>18.920000000000002</v>
      </c>
      <c r="Z742" s="36">
        <v>9.89</v>
      </c>
      <c r="AA742" s="41">
        <v>37.590000000000003</v>
      </c>
      <c r="AB742" s="45">
        <v>74.94</v>
      </c>
      <c r="AC742" s="39">
        <v>566</v>
      </c>
      <c r="AD742" s="36">
        <v>161.19999999999999</v>
      </c>
      <c r="AE742" s="36">
        <v>12.69</v>
      </c>
      <c r="AF742" s="41">
        <v>29.43</v>
      </c>
      <c r="AG742" s="39">
        <v>137.30000000000001</v>
      </c>
      <c r="AI742" s="60" t="s">
        <v>774</v>
      </c>
      <c r="AJ742" s="58">
        <f t="shared" si="33"/>
        <v>277.34999999999997</v>
      </c>
      <c r="AK742" s="57">
        <f t="shared" si="34"/>
        <v>249.35499999999999</v>
      </c>
      <c r="AL742" s="47">
        <f t="shared" si="35"/>
        <v>111.08555555555556</v>
      </c>
      <c r="AM742" s="65"/>
      <c r="AN742" s="65"/>
      <c r="AO742" s="65"/>
    </row>
    <row r="743" spans="1:41" x14ac:dyDescent="0.25">
      <c r="A743">
        <v>287</v>
      </c>
      <c r="B743" s="55">
        <v>44532</v>
      </c>
      <c r="C743" s="54">
        <v>2021</v>
      </c>
      <c r="D743" s="27">
        <v>5627.99</v>
      </c>
      <c r="E743" s="43">
        <v>529.29999999999995</v>
      </c>
      <c r="F743" s="35">
        <v>318.3</v>
      </c>
      <c r="G743" s="41">
        <v>924.4</v>
      </c>
      <c r="H743" s="36">
        <v>92.21</v>
      </c>
      <c r="I743" s="39">
        <v>129</v>
      </c>
      <c r="J743" s="45">
        <v>136.9</v>
      </c>
      <c r="K743" s="36">
        <v>108.9</v>
      </c>
      <c r="L743" s="36">
        <v>34.979999999999997</v>
      </c>
      <c r="M743" s="46">
        <v>111.49</v>
      </c>
      <c r="N743" s="36">
        <v>77.739999999999995</v>
      </c>
      <c r="O743" s="47">
        <v>46.48</v>
      </c>
      <c r="P743" s="33">
        <v>454.4</v>
      </c>
      <c r="Q743" s="47">
        <v>19.12</v>
      </c>
      <c r="R743" s="33">
        <v>85.66</v>
      </c>
      <c r="S743" s="47">
        <v>53.92</v>
      </c>
      <c r="T743" s="33">
        <v>10.88</v>
      </c>
      <c r="U743" s="33">
        <v>77.900000000000006</v>
      </c>
      <c r="V743" s="33">
        <v>42.19</v>
      </c>
      <c r="W743" s="33">
        <v>13.06</v>
      </c>
      <c r="X743" s="56">
        <v>17.77</v>
      </c>
      <c r="Y743" s="38">
        <v>17.77</v>
      </c>
      <c r="Z743" s="36">
        <v>9.75</v>
      </c>
      <c r="AA743" s="41">
        <v>38.049999999999997</v>
      </c>
      <c r="AB743" s="45">
        <v>75.540000000000006</v>
      </c>
      <c r="AC743" s="39">
        <v>547.9</v>
      </c>
      <c r="AD743" s="36">
        <v>159.30000000000001</v>
      </c>
      <c r="AE743" s="36">
        <v>12.58</v>
      </c>
      <c r="AF743" s="41">
        <v>29.18</v>
      </c>
      <c r="AG743" s="39">
        <v>135.30000000000001</v>
      </c>
      <c r="AI743" s="61">
        <v>44532</v>
      </c>
      <c r="AJ743" s="58">
        <f t="shared" si="33"/>
        <v>270.73333333333335</v>
      </c>
      <c r="AK743" s="57">
        <f t="shared" si="34"/>
        <v>247.90749999999997</v>
      </c>
      <c r="AL743" s="47">
        <f t="shared" si="35"/>
        <v>110.05777777777777</v>
      </c>
      <c r="AM743" s="65"/>
      <c r="AN743" s="65"/>
      <c r="AO743" s="65"/>
    </row>
    <row r="744" spans="1:41" x14ac:dyDescent="0.25">
      <c r="A744">
        <v>286</v>
      </c>
      <c r="B744" s="55">
        <v>44502</v>
      </c>
      <c r="C744" s="54">
        <v>2021</v>
      </c>
      <c r="D744" s="27">
        <v>5656.8</v>
      </c>
      <c r="E744" s="43">
        <v>531.5</v>
      </c>
      <c r="F744" s="35">
        <v>309</v>
      </c>
      <c r="G744" s="41">
        <v>919</v>
      </c>
      <c r="H744" s="36">
        <v>91.22</v>
      </c>
      <c r="I744" s="39">
        <v>125</v>
      </c>
      <c r="J744" s="45">
        <v>132.19999999999999</v>
      </c>
      <c r="K744" s="36">
        <v>109.45</v>
      </c>
      <c r="L744" s="36">
        <v>34.64</v>
      </c>
      <c r="M744" s="46">
        <v>111.53</v>
      </c>
      <c r="N744" s="36">
        <v>77.39</v>
      </c>
      <c r="O744" s="47">
        <v>45.7</v>
      </c>
      <c r="P744" s="33">
        <v>453.2</v>
      </c>
      <c r="Q744" s="47">
        <v>19.27</v>
      </c>
      <c r="R744" s="33">
        <v>86.66</v>
      </c>
      <c r="S744" s="47">
        <v>54.54</v>
      </c>
      <c r="T744" s="33">
        <v>10.73</v>
      </c>
      <c r="U744" s="33">
        <v>78.16</v>
      </c>
      <c r="V744" s="33">
        <v>42.39</v>
      </c>
      <c r="W744" s="33">
        <v>13.11</v>
      </c>
      <c r="X744" s="56">
        <v>17.96</v>
      </c>
      <c r="Y744" s="38">
        <v>17.96</v>
      </c>
      <c r="Z744" s="36">
        <v>9.7200000000000006</v>
      </c>
      <c r="AA744" s="41">
        <v>37.869999999999997</v>
      </c>
      <c r="AB744" s="45">
        <v>74.5</v>
      </c>
      <c r="AC744" s="39">
        <v>547.9</v>
      </c>
      <c r="AD744" s="36">
        <v>159.4</v>
      </c>
      <c r="AE744" s="36">
        <v>12.49</v>
      </c>
      <c r="AF744" s="41">
        <v>29.31</v>
      </c>
      <c r="AG744" s="39">
        <v>135</v>
      </c>
      <c r="AI744" s="61">
        <v>44502</v>
      </c>
      <c r="AJ744" s="58">
        <f t="shared" si="33"/>
        <v>269.3</v>
      </c>
      <c r="AK744" s="57">
        <f t="shared" si="34"/>
        <v>246.54499999999999</v>
      </c>
      <c r="AL744" s="47">
        <f t="shared" si="35"/>
        <v>109.6888888888889</v>
      </c>
      <c r="AM744" s="65"/>
      <c r="AN744" s="65"/>
      <c r="AO744" s="65"/>
    </row>
    <row r="745" spans="1:41" x14ac:dyDescent="0.25">
      <c r="A745">
        <v>285</v>
      </c>
      <c r="B745" s="55">
        <v>44471</v>
      </c>
      <c r="C745" s="54">
        <v>2021</v>
      </c>
      <c r="D745" s="27">
        <v>5647.28</v>
      </c>
      <c r="E745" s="43">
        <v>529.5</v>
      </c>
      <c r="F745" s="35">
        <v>311.3</v>
      </c>
      <c r="G745" s="41">
        <v>906.4</v>
      </c>
      <c r="H745" s="36">
        <v>91.69</v>
      </c>
      <c r="I745" s="39">
        <v>123.05</v>
      </c>
      <c r="J745" s="45">
        <v>132.05000000000001</v>
      </c>
      <c r="K745" s="36">
        <v>110.85</v>
      </c>
      <c r="L745" s="36">
        <v>34.74</v>
      </c>
      <c r="M745" s="46">
        <v>111.36</v>
      </c>
      <c r="N745" s="36">
        <v>79.03</v>
      </c>
      <c r="O745" s="47">
        <v>45.14</v>
      </c>
      <c r="P745" s="33">
        <v>453.4</v>
      </c>
      <c r="Q745" s="47">
        <v>19.3</v>
      </c>
      <c r="R745" s="33">
        <v>85.56</v>
      </c>
      <c r="S745" s="47">
        <v>53.36</v>
      </c>
      <c r="T745" s="33">
        <v>10.220000000000001</v>
      </c>
      <c r="U745" s="33">
        <v>77.7</v>
      </c>
      <c r="V745" s="33">
        <v>41.91</v>
      </c>
      <c r="W745" s="33">
        <v>13.12</v>
      </c>
      <c r="X745" s="56">
        <v>17.899999999999999</v>
      </c>
      <c r="Y745" s="38">
        <v>17.899999999999999</v>
      </c>
      <c r="Z745" s="36">
        <v>9.8699999999999992</v>
      </c>
      <c r="AA745" s="41">
        <v>37.81</v>
      </c>
      <c r="AB745" s="45">
        <v>77.78</v>
      </c>
      <c r="AC745" s="39">
        <v>551</v>
      </c>
      <c r="AD745" s="36">
        <v>163.1</v>
      </c>
      <c r="AE745" s="36">
        <v>12.54</v>
      </c>
      <c r="AF745" s="41">
        <v>29.36</v>
      </c>
      <c r="AG745" s="39">
        <v>133.19999999999999</v>
      </c>
      <c r="AI745" s="61">
        <v>44471</v>
      </c>
      <c r="AJ745" s="58">
        <f t="shared" si="33"/>
        <v>269.08333333333331</v>
      </c>
      <c r="AK745" s="57">
        <f t="shared" si="34"/>
        <v>243.39250000000001</v>
      </c>
      <c r="AL745" s="47">
        <f t="shared" si="35"/>
        <v>109.59888888888889</v>
      </c>
      <c r="AM745" s="65"/>
      <c r="AN745" s="65"/>
      <c r="AO745" s="65"/>
    </row>
    <row r="746" spans="1:41" x14ac:dyDescent="0.25">
      <c r="A746">
        <v>284</v>
      </c>
      <c r="B746" s="55">
        <v>44441</v>
      </c>
      <c r="C746" s="54">
        <v>2021</v>
      </c>
      <c r="D746" s="27">
        <v>5674.43</v>
      </c>
      <c r="E746" s="43">
        <v>537</v>
      </c>
      <c r="F746" s="35">
        <v>312.8</v>
      </c>
      <c r="G746" s="41">
        <v>915.6</v>
      </c>
      <c r="H746" s="36">
        <v>92.47</v>
      </c>
      <c r="I746" s="39">
        <v>123.15</v>
      </c>
      <c r="J746" s="45">
        <v>133.19999999999999</v>
      </c>
      <c r="K746" s="36">
        <v>111.65</v>
      </c>
      <c r="L746" s="36">
        <v>34.57</v>
      </c>
      <c r="M746" s="46">
        <v>113.64</v>
      </c>
      <c r="N746" s="36">
        <v>80.14</v>
      </c>
      <c r="O746" s="47">
        <v>43.92</v>
      </c>
      <c r="P746" s="33">
        <v>463.4</v>
      </c>
      <c r="Q746" s="47">
        <v>19.29</v>
      </c>
      <c r="R746" s="33">
        <v>85.9</v>
      </c>
      <c r="S746" s="47">
        <v>53.46</v>
      </c>
      <c r="T746" s="33">
        <v>10.14</v>
      </c>
      <c r="U746" s="33">
        <v>78.12</v>
      </c>
      <c r="V746" s="33">
        <v>42.38</v>
      </c>
      <c r="W746" s="33">
        <v>13.1</v>
      </c>
      <c r="X746" s="56">
        <v>17.399999999999999</v>
      </c>
      <c r="Y746" s="38">
        <v>17.399999999999999</v>
      </c>
      <c r="Z746" s="36">
        <v>9.73</v>
      </c>
      <c r="AA746" s="41">
        <v>37.799999999999997</v>
      </c>
      <c r="AB746" s="45">
        <v>77.86</v>
      </c>
      <c r="AC746" s="39">
        <v>555.5</v>
      </c>
      <c r="AD746" s="36">
        <v>163.75</v>
      </c>
      <c r="AE746" s="36">
        <v>12.78</v>
      </c>
      <c r="AF746" s="41">
        <v>29.3</v>
      </c>
      <c r="AG746" s="39">
        <v>132.94999999999999</v>
      </c>
      <c r="AI746" s="61">
        <v>44441</v>
      </c>
      <c r="AJ746" s="58">
        <f t="shared" si="33"/>
        <v>270.5333333333333</v>
      </c>
      <c r="AK746" s="57">
        <f t="shared" si="34"/>
        <v>245.67499999999998</v>
      </c>
      <c r="AL746" s="47">
        <f t="shared" si="35"/>
        <v>110.64111111111112</v>
      </c>
      <c r="AM746" s="65"/>
      <c r="AN746" s="65"/>
      <c r="AO746" s="65"/>
    </row>
    <row r="747" spans="1:41" x14ac:dyDescent="0.25">
      <c r="A747">
        <v>283</v>
      </c>
      <c r="B747" s="55">
        <v>44410</v>
      </c>
      <c r="C747" s="54">
        <v>2021</v>
      </c>
      <c r="D747" s="27">
        <v>5673.63</v>
      </c>
      <c r="E747" s="43">
        <v>527.9</v>
      </c>
      <c r="F747" s="35">
        <v>308.2</v>
      </c>
      <c r="G747" s="41">
        <v>900.2</v>
      </c>
      <c r="H747" s="36">
        <v>93.87</v>
      </c>
      <c r="I747" s="39">
        <v>124.75</v>
      </c>
      <c r="J747" s="45">
        <v>131</v>
      </c>
      <c r="K747" s="36">
        <v>112.25</v>
      </c>
      <c r="L747" s="36">
        <v>35.18</v>
      </c>
      <c r="M747" s="46">
        <v>113.06</v>
      </c>
      <c r="N747" s="36">
        <v>80.33</v>
      </c>
      <c r="O747" s="47">
        <v>44.12</v>
      </c>
      <c r="P747" s="33">
        <v>454.8</v>
      </c>
      <c r="Q747" s="47">
        <v>19.25</v>
      </c>
      <c r="R747" s="33">
        <v>86.86</v>
      </c>
      <c r="S747" s="47">
        <v>53.16</v>
      </c>
      <c r="T747" s="33">
        <v>10.220000000000001</v>
      </c>
      <c r="U747" s="33">
        <v>77.3</v>
      </c>
      <c r="V747" s="33">
        <v>43.05</v>
      </c>
      <c r="W747" s="33">
        <v>13.25</v>
      </c>
      <c r="X747" s="56">
        <v>17.28</v>
      </c>
      <c r="Y747" s="38">
        <v>17.28</v>
      </c>
      <c r="Z747" s="36">
        <v>9.83</v>
      </c>
      <c r="AA747" s="41">
        <v>37.6</v>
      </c>
      <c r="AB747" s="45">
        <v>78.14</v>
      </c>
      <c r="AC747" s="39">
        <v>547</v>
      </c>
      <c r="AD747" s="36">
        <v>162.05000000000001</v>
      </c>
      <c r="AE747" s="36">
        <v>12.9</v>
      </c>
      <c r="AF747" s="41">
        <v>29.5</v>
      </c>
      <c r="AG747" s="39">
        <v>131.44999999999999</v>
      </c>
      <c r="AI747" s="61">
        <v>44410</v>
      </c>
      <c r="AJ747" s="58">
        <f t="shared" si="33"/>
        <v>267.73333333333335</v>
      </c>
      <c r="AK747" s="57">
        <f t="shared" si="34"/>
        <v>241.82500000000002</v>
      </c>
      <c r="AL747" s="47">
        <f t="shared" si="35"/>
        <v>109.32333333333332</v>
      </c>
      <c r="AM747" s="65"/>
      <c r="AN747" s="65"/>
      <c r="AO747" s="65"/>
    </row>
    <row r="748" spans="1:41" x14ac:dyDescent="0.25">
      <c r="A748">
        <v>282</v>
      </c>
      <c r="B748" s="55">
        <v>44318</v>
      </c>
      <c r="C748" s="54">
        <v>2021</v>
      </c>
      <c r="D748" s="27">
        <v>5627.84</v>
      </c>
      <c r="E748" s="43">
        <v>528.70000000000005</v>
      </c>
      <c r="F748" s="35">
        <v>305.60000000000002</v>
      </c>
      <c r="G748" s="41">
        <v>900.6</v>
      </c>
      <c r="H748" s="36">
        <v>93.42</v>
      </c>
      <c r="I748" s="39">
        <v>124.6</v>
      </c>
      <c r="J748" s="45">
        <v>128.75</v>
      </c>
      <c r="K748" s="36">
        <v>112.2</v>
      </c>
      <c r="L748" s="36">
        <v>35.07</v>
      </c>
      <c r="M748" s="46">
        <v>112.6</v>
      </c>
      <c r="N748" s="36">
        <v>79.58</v>
      </c>
      <c r="O748" s="47">
        <v>43.6</v>
      </c>
      <c r="P748" s="33">
        <v>453.6</v>
      </c>
      <c r="Q748" s="47">
        <v>19.2</v>
      </c>
      <c r="R748" s="33">
        <v>86</v>
      </c>
      <c r="S748" s="47">
        <v>53.34</v>
      </c>
      <c r="T748" s="33">
        <v>10.14</v>
      </c>
      <c r="U748" s="33">
        <v>77.680000000000007</v>
      </c>
      <c r="V748" s="33">
        <v>42.5</v>
      </c>
      <c r="W748" s="33">
        <v>13.4</v>
      </c>
      <c r="X748" s="56">
        <v>17.170000000000002</v>
      </c>
      <c r="Y748" s="38">
        <v>17.170000000000002</v>
      </c>
      <c r="Z748" s="36">
        <v>9.84</v>
      </c>
      <c r="AA748" s="41">
        <v>36.54</v>
      </c>
      <c r="AB748" s="45">
        <v>77.400000000000006</v>
      </c>
      <c r="AC748" s="39">
        <v>549</v>
      </c>
      <c r="AD748" s="36">
        <v>163.19999999999999</v>
      </c>
      <c r="AE748" s="36">
        <v>12.67</v>
      </c>
      <c r="AF748" s="41">
        <v>29.49</v>
      </c>
      <c r="AG748" s="39">
        <v>128.25</v>
      </c>
      <c r="AI748" s="61">
        <v>44318</v>
      </c>
      <c r="AJ748" s="58">
        <f t="shared" si="33"/>
        <v>267.28333333333336</v>
      </c>
      <c r="AK748" s="57">
        <f t="shared" si="34"/>
        <v>241.6575</v>
      </c>
      <c r="AL748" s="47">
        <f t="shared" si="35"/>
        <v>108.97333333333333</v>
      </c>
      <c r="AM748" s="65"/>
      <c r="AN748" s="65"/>
      <c r="AO748" s="65"/>
    </row>
    <row r="749" spans="1:41" x14ac:dyDescent="0.25">
      <c r="A749">
        <v>281</v>
      </c>
      <c r="B749" s="55">
        <v>44288</v>
      </c>
      <c r="C749" s="54">
        <v>2021</v>
      </c>
      <c r="D749" s="27">
        <v>5566.58</v>
      </c>
      <c r="E749" s="43">
        <v>525.1</v>
      </c>
      <c r="F749" s="35">
        <v>298.10000000000002</v>
      </c>
      <c r="G749" s="41">
        <v>890</v>
      </c>
      <c r="H749" s="36">
        <v>93.1</v>
      </c>
      <c r="I749" s="39">
        <v>125.2</v>
      </c>
      <c r="J749" s="45">
        <v>125.8</v>
      </c>
      <c r="K749" s="36">
        <v>112.9</v>
      </c>
      <c r="L749" s="36">
        <v>34.94</v>
      </c>
      <c r="M749" s="46">
        <v>112.69</v>
      </c>
      <c r="N749" s="36">
        <v>78.400000000000006</v>
      </c>
      <c r="O749" s="47">
        <v>42.49</v>
      </c>
      <c r="P749" s="33">
        <v>448</v>
      </c>
      <c r="Q749" s="47">
        <v>19.149999999999999</v>
      </c>
      <c r="R749" s="33">
        <v>81.3</v>
      </c>
      <c r="S749" s="47">
        <v>54.1</v>
      </c>
      <c r="T749" s="33">
        <v>9.9499999999999993</v>
      </c>
      <c r="U749" s="33">
        <v>78.12</v>
      </c>
      <c r="V749" s="33">
        <v>43.16</v>
      </c>
      <c r="W749" s="33">
        <v>13.29</v>
      </c>
      <c r="X749" s="56">
        <v>16.66</v>
      </c>
      <c r="Y749" s="38">
        <v>16.66</v>
      </c>
      <c r="Z749" s="36">
        <v>9.83</v>
      </c>
      <c r="AA749" s="41">
        <v>36.06</v>
      </c>
      <c r="AB749" s="45">
        <v>77.86</v>
      </c>
      <c r="AC749" s="39">
        <v>542.1</v>
      </c>
      <c r="AD749" s="36">
        <v>160.75</v>
      </c>
      <c r="AE749" s="36">
        <v>12.41</v>
      </c>
      <c r="AF749" s="41">
        <v>28.89</v>
      </c>
      <c r="AG749" s="39">
        <v>126.6</v>
      </c>
      <c r="AI749" s="61">
        <v>44288</v>
      </c>
      <c r="AJ749" s="58">
        <f t="shared" si="33"/>
        <v>264.63333333333338</v>
      </c>
      <c r="AK749" s="57">
        <f t="shared" si="34"/>
        <v>238.73749999999998</v>
      </c>
      <c r="AL749" s="47">
        <f t="shared" si="35"/>
        <v>108.20555555555558</v>
      </c>
      <c r="AM749" s="65"/>
      <c r="AN749" s="65"/>
      <c r="AO749" s="65"/>
    </row>
    <row r="750" spans="1:41" x14ac:dyDescent="0.25">
      <c r="A750">
        <v>280</v>
      </c>
      <c r="B750" s="55">
        <v>44257</v>
      </c>
      <c r="C750" s="54">
        <v>2021</v>
      </c>
      <c r="D750" s="27">
        <v>5554.09</v>
      </c>
      <c r="E750" s="43">
        <v>524.5</v>
      </c>
      <c r="F750" s="35">
        <v>295.89999999999998</v>
      </c>
      <c r="G750" s="41">
        <v>890.6</v>
      </c>
      <c r="H750" s="36">
        <v>89.81</v>
      </c>
      <c r="I750" s="39">
        <v>125.5</v>
      </c>
      <c r="J750" s="45">
        <v>121.5</v>
      </c>
      <c r="K750" s="36">
        <v>108.85</v>
      </c>
      <c r="L750" s="36">
        <v>35.14</v>
      </c>
      <c r="M750" s="46">
        <v>112.81</v>
      </c>
      <c r="N750" s="36">
        <v>77.31</v>
      </c>
      <c r="O750" s="47">
        <v>41.9</v>
      </c>
      <c r="P750" s="33">
        <v>448.4</v>
      </c>
      <c r="Q750" s="47">
        <v>18.989999999999998</v>
      </c>
      <c r="R750" s="33">
        <v>80.040000000000006</v>
      </c>
      <c r="S750" s="47">
        <v>54.26</v>
      </c>
      <c r="T750" s="33">
        <v>9.8699999999999992</v>
      </c>
      <c r="U750" s="33">
        <v>76.459999999999994</v>
      </c>
      <c r="V750" s="33">
        <v>42.6</v>
      </c>
      <c r="W750" s="33">
        <v>13.3</v>
      </c>
      <c r="X750" s="56">
        <v>16.260000000000002</v>
      </c>
      <c r="Y750" s="38">
        <v>16.260000000000002</v>
      </c>
      <c r="Z750" s="36">
        <v>9.7899999999999991</v>
      </c>
      <c r="AA750" s="41">
        <v>34</v>
      </c>
      <c r="AB750" s="45">
        <v>77.8</v>
      </c>
      <c r="AC750" s="39">
        <v>543.20000000000005</v>
      </c>
      <c r="AD750" s="36">
        <v>158.5</v>
      </c>
      <c r="AE750" s="36">
        <v>12.33</v>
      </c>
      <c r="AF750" s="41">
        <v>29.18</v>
      </c>
      <c r="AG750" s="39">
        <v>124.6</v>
      </c>
      <c r="AI750" s="61">
        <v>44257</v>
      </c>
      <c r="AJ750" s="58">
        <f t="shared" si="33"/>
        <v>264.43333333333334</v>
      </c>
      <c r="AK750" s="57">
        <f t="shared" si="34"/>
        <v>238.44499999999999</v>
      </c>
      <c r="AL750" s="47">
        <f t="shared" si="35"/>
        <v>107.55777777777777</v>
      </c>
      <c r="AM750" s="65"/>
      <c r="AN750" s="65"/>
      <c r="AO750" s="65"/>
    </row>
    <row r="751" spans="1:41" x14ac:dyDescent="0.25">
      <c r="A751">
        <v>279</v>
      </c>
      <c r="B751" s="55">
        <v>44229</v>
      </c>
      <c r="C751" s="54">
        <v>2021</v>
      </c>
      <c r="D751" s="27">
        <v>5509.24</v>
      </c>
      <c r="E751" s="43">
        <v>524.9</v>
      </c>
      <c r="F751" s="35">
        <v>298.39999999999998</v>
      </c>
      <c r="G751" s="41">
        <v>884.8</v>
      </c>
      <c r="H751" s="36">
        <v>88.59</v>
      </c>
      <c r="I751" s="39">
        <v>125.9</v>
      </c>
      <c r="J751" s="45">
        <v>123.05</v>
      </c>
      <c r="K751" s="36">
        <v>107.85</v>
      </c>
      <c r="L751" s="36">
        <v>34.869999999999997</v>
      </c>
      <c r="M751" s="46">
        <v>112.27</v>
      </c>
      <c r="N751" s="36">
        <v>78.17</v>
      </c>
      <c r="O751" s="47">
        <v>41.61</v>
      </c>
      <c r="P751" s="33">
        <v>453</v>
      </c>
      <c r="Q751" s="47">
        <v>18.82</v>
      </c>
      <c r="R751" s="33">
        <v>80.16</v>
      </c>
      <c r="S751" s="47">
        <v>54.68</v>
      </c>
      <c r="T751" s="33">
        <v>9.8000000000000007</v>
      </c>
      <c r="U751" s="33">
        <v>76.84</v>
      </c>
      <c r="V751" s="33">
        <v>42.05</v>
      </c>
      <c r="W751" s="33">
        <v>13.04</v>
      </c>
      <c r="X751" s="56">
        <v>16.14</v>
      </c>
      <c r="Y751" s="38">
        <v>16.14</v>
      </c>
      <c r="Z751" s="36">
        <v>9.7200000000000006</v>
      </c>
      <c r="AA751" s="41">
        <v>34.25</v>
      </c>
      <c r="AB751" s="45">
        <v>77.56</v>
      </c>
      <c r="AC751" s="39">
        <v>549.20000000000005</v>
      </c>
      <c r="AD751" s="36">
        <v>159.69999999999999</v>
      </c>
      <c r="AE751" s="36">
        <v>12.3</v>
      </c>
      <c r="AF751" s="41">
        <v>28.61</v>
      </c>
      <c r="AG751" s="39">
        <v>124.75</v>
      </c>
      <c r="AI751" s="61">
        <v>44229</v>
      </c>
      <c r="AJ751" s="58">
        <f t="shared" si="33"/>
        <v>266.61666666666667</v>
      </c>
      <c r="AK751" s="57">
        <f t="shared" si="34"/>
        <v>236.91499999999999</v>
      </c>
      <c r="AL751" s="47">
        <f t="shared" si="35"/>
        <v>107.67</v>
      </c>
      <c r="AM751" s="65"/>
      <c r="AN751" s="65"/>
      <c r="AO751" s="65"/>
    </row>
    <row r="752" spans="1:41" x14ac:dyDescent="0.25">
      <c r="A752">
        <v>278</v>
      </c>
      <c r="B752" s="55">
        <v>44198</v>
      </c>
      <c r="C752" s="54">
        <v>2021</v>
      </c>
      <c r="D752" s="27">
        <v>5429.78</v>
      </c>
      <c r="E752" s="43">
        <v>507.7</v>
      </c>
      <c r="F752" s="35">
        <v>296.5</v>
      </c>
      <c r="G752" s="41">
        <v>854.2</v>
      </c>
      <c r="H752" s="36">
        <v>83.11</v>
      </c>
      <c r="I752" s="39">
        <v>123.4</v>
      </c>
      <c r="J752" s="45">
        <v>120.5</v>
      </c>
      <c r="K752" s="36">
        <v>102.95</v>
      </c>
      <c r="L752" s="36">
        <v>34.56</v>
      </c>
      <c r="M752" s="46">
        <v>112.48</v>
      </c>
      <c r="N752" s="36">
        <v>77.790000000000006</v>
      </c>
      <c r="O752" s="47">
        <v>40.18</v>
      </c>
      <c r="P752" s="33">
        <v>443.8</v>
      </c>
      <c r="Q752" s="47">
        <v>18.45</v>
      </c>
      <c r="R752" s="33">
        <v>77.92</v>
      </c>
      <c r="S752" s="47">
        <v>55.6</v>
      </c>
      <c r="T752" s="33">
        <v>9.52</v>
      </c>
      <c r="U752" s="33">
        <v>74.599999999999994</v>
      </c>
      <c r="V752" s="33">
        <v>41.64</v>
      </c>
      <c r="W752" s="33">
        <v>12.98</v>
      </c>
      <c r="X752" s="56">
        <v>15.58</v>
      </c>
      <c r="Y752" s="38">
        <v>15.58</v>
      </c>
      <c r="Z752" s="36">
        <v>9.73</v>
      </c>
      <c r="AA752" s="41">
        <v>33.549999999999997</v>
      </c>
      <c r="AB752" s="45">
        <v>76.64</v>
      </c>
      <c r="AC752" s="39">
        <v>543</v>
      </c>
      <c r="AD752" s="36">
        <v>156.94999999999999</v>
      </c>
      <c r="AE752" s="36">
        <v>11.95</v>
      </c>
      <c r="AF752" s="41">
        <v>28.55</v>
      </c>
      <c r="AG752" s="39">
        <v>122.25</v>
      </c>
      <c r="AI752" s="61">
        <v>44198</v>
      </c>
      <c r="AJ752" s="58">
        <f t="shared" si="33"/>
        <v>262.88333333333333</v>
      </c>
      <c r="AK752" s="57">
        <f t="shared" si="34"/>
        <v>229.07499999999999</v>
      </c>
      <c r="AL752" s="47">
        <f t="shared" si="35"/>
        <v>105.23666666666666</v>
      </c>
      <c r="AM752" s="65"/>
      <c r="AN752" s="65"/>
      <c r="AO752" s="65"/>
    </row>
    <row r="753" spans="1:41" x14ac:dyDescent="0.25">
      <c r="A753">
        <v>277</v>
      </c>
      <c r="B753" s="54" t="s">
        <v>775</v>
      </c>
      <c r="C753" s="54">
        <v>2021</v>
      </c>
      <c r="D753" s="27">
        <v>5399.21</v>
      </c>
      <c r="E753" s="43">
        <v>498.3</v>
      </c>
      <c r="F753" s="35">
        <v>290.10000000000002</v>
      </c>
      <c r="G753" s="41">
        <v>842.6</v>
      </c>
      <c r="H753" s="36">
        <v>83.2</v>
      </c>
      <c r="I753" s="39">
        <v>120.95</v>
      </c>
      <c r="J753" s="45">
        <v>117</v>
      </c>
      <c r="K753" s="36">
        <v>104.1</v>
      </c>
      <c r="L753" s="36">
        <v>34.9</v>
      </c>
      <c r="M753" s="46">
        <v>111.57</v>
      </c>
      <c r="N753" s="36">
        <v>76.73</v>
      </c>
      <c r="O753" s="47">
        <v>39.78</v>
      </c>
      <c r="P753" s="33">
        <v>431</v>
      </c>
      <c r="Q753" s="47">
        <v>18.3</v>
      </c>
      <c r="R753" s="33">
        <v>76.58</v>
      </c>
      <c r="S753" s="47">
        <v>54.96</v>
      </c>
      <c r="T753" s="33">
        <v>9.3800000000000008</v>
      </c>
      <c r="U753" s="33">
        <v>74.180000000000007</v>
      </c>
      <c r="V753" s="33">
        <v>41.08</v>
      </c>
      <c r="W753" s="33">
        <v>12.82</v>
      </c>
      <c r="X753" s="56">
        <v>15.44</v>
      </c>
      <c r="Y753" s="38">
        <v>15.44</v>
      </c>
      <c r="Z753" s="36">
        <v>9.6999999999999993</v>
      </c>
      <c r="AA753" s="41">
        <v>32.950000000000003</v>
      </c>
      <c r="AB753" s="45">
        <v>75.900000000000006</v>
      </c>
      <c r="AC753" s="39">
        <v>541.6</v>
      </c>
      <c r="AD753" s="36">
        <v>155.69999999999999</v>
      </c>
      <c r="AE753" s="36">
        <v>11.87</v>
      </c>
      <c r="AF753" s="41">
        <v>28.48</v>
      </c>
      <c r="AG753" s="39">
        <v>119.5</v>
      </c>
      <c r="AI753" s="60" t="s">
        <v>775</v>
      </c>
      <c r="AJ753" s="58">
        <f t="shared" si="33"/>
        <v>260.68333333333334</v>
      </c>
      <c r="AK753" s="57">
        <f t="shared" si="34"/>
        <v>226.00750000000002</v>
      </c>
      <c r="AL753" s="47">
        <f t="shared" si="35"/>
        <v>103.47222222222223</v>
      </c>
      <c r="AM753" s="65"/>
      <c r="AN753" s="65"/>
      <c r="AO753" s="65"/>
    </row>
    <row r="754" spans="1:41" x14ac:dyDescent="0.25">
      <c r="A754">
        <v>276</v>
      </c>
      <c r="B754" s="54" t="s">
        <v>776</v>
      </c>
      <c r="C754" s="54">
        <v>2021</v>
      </c>
      <c r="D754" s="27">
        <v>5379.22</v>
      </c>
      <c r="E754" s="43">
        <v>517</v>
      </c>
      <c r="F754" s="35">
        <v>297.39999999999998</v>
      </c>
      <c r="G754" s="41">
        <v>861.6</v>
      </c>
      <c r="H754" s="36">
        <v>85.15</v>
      </c>
      <c r="I754" s="39">
        <v>123.8</v>
      </c>
      <c r="J754" s="45">
        <v>117.9</v>
      </c>
      <c r="K754" s="36">
        <v>106.3</v>
      </c>
      <c r="L754" s="36">
        <v>35.82</v>
      </c>
      <c r="M754" s="46">
        <v>112.73</v>
      </c>
      <c r="N754" s="36">
        <v>78.66</v>
      </c>
      <c r="O754" s="47">
        <v>41.21</v>
      </c>
      <c r="P754" s="33">
        <v>444</v>
      </c>
      <c r="Q754" s="47">
        <v>18.8</v>
      </c>
      <c r="R754" s="33">
        <v>78.680000000000007</v>
      </c>
      <c r="S754" s="47">
        <v>55.28</v>
      </c>
      <c r="T754" s="33">
        <v>9.57</v>
      </c>
      <c r="U754" s="33">
        <v>73.98</v>
      </c>
      <c r="V754" s="33">
        <v>41.61</v>
      </c>
      <c r="W754" s="33">
        <v>12.96</v>
      </c>
      <c r="X754" s="56">
        <v>15.77</v>
      </c>
      <c r="Y754" s="38">
        <v>15.77</v>
      </c>
      <c r="Z754" s="36">
        <v>9.8000000000000007</v>
      </c>
      <c r="AA754" s="41">
        <v>33.17</v>
      </c>
      <c r="AB754" s="45">
        <v>77.760000000000005</v>
      </c>
      <c r="AC754" s="39">
        <v>555.9</v>
      </c>
      <c r="AD754" s="36">
        <v>157.85</v>
      </c>
      <c r="AE754" s="36">
        <v>12.04</v>
      </c>
      <c r="AF754" s="41">
        <v>27.71</v>
      </c>
      <c r="AG754" s="39">
        <v>119.5</v>
      </c>
      <c r="AI754" s="60" t="s">
        <v>776</v>
      </c>
      <c r="AJ754" s="58">
        <f t="shared" si="33"/>
        <v>266.39999999999998</v>
      </c>
      <c r="AK754" s="57">
        <f t="shared" si="34"/>
        <v>230.62</v>
      </c>
      <c r="AL754" s="47">
        <f t="shared" si="35"/>
        <v>106.27222222222223</v>
      </c>
      <c r="AM754" s="65"/>
      <c r="AN754" s="65"/>
      <c r="AO754" s="65"/>
    </row>
    <row r="755" spans="1:41" x14ac:dyDescent="0.25">
      <c r="A755">
        <v>275</v>
      </c>
      <c r="B755" s="54" t="s">
        <v>777</v>
      </c>
      <c r="C755" s="54">
        <v>2021</v>
      </c>
      <c r="D755" s="27">
        <v>5401.43</v>
      </c>
      <c r="E755" s="43">
        <v>506.4</v>
      </c>
      <c r="F755" s="35">
        <v>297.60000000000002</v>
      </c>
      <c r="G755" s="41">
        <v>854.2</v>
      </c>
      <c r="H755" s="36">
        <v>84.36</v>
      </c>
      <c r="I755" s="39">
        <v>123.1</v>
      </c>
      <c r="J755" s="45">
        <v>118.35</v>
      </c>
      <c r="K755" s="36">
        <v>105.95</v>
      </c>
      <c r="L755" s="36">
        <v>35.83</v>
      </c>
      <c r="M755" s="46">
        <v>112.81</v>
      </c>
      <c r="N755" s="36">
        <v>78.64</v>
      </c>
      <c r="O755" s="47">
        <v>40.53</v>
      </c>
      <c r="P755" s="33">
        <v>438.6</v>
      </c>
      <c r="Q755" s="47">
        <v>18.670000000000002</v>
      </c>
      <c r="R755" s="33">
        <v>76.84</v>
      </c>
      <c r="S755" s="47">
        <v>55.2</v>
      </c>
      <c r="T755" s="33">
        <v>9.43</v>
      </c>
      <c r="U755" s="33">
        <v>74.28</v>
      </c>
      <c r="V755" s="33">
        <v>40.82</v>
      </c>
      <c r="W755" s="33">
        <v>12.73</v>
      </c>
      <c r="X755" s="56">
        <v>15.56</v>
      </c>
      <c r="Y755" s="38">
        <v>15.56</v>
      </c>
      <c r="Z755" s="36">
        <v>9.85</v>
      </c>
      <c r="AA755" s="41">
        <v>33.83</v>
      </c>
      <c r="AB755" s="45">
        <v>78.08</v>
      </c>
      <c r="AC755" s="39">
        <v>541.6</v>
      </c>
      <c r="AD755" s="36">
        <v>152.94999999999999</v>
      </c>
      <c r="AE755" s="36">
        <v>11.76</v>
      </c>
      <c r="AF755" s="41">
        <v>27.13</v>
      </c>
      <c r="AG755" s="39">
        <v>119.5</v>
      </c>
      <c r="AI755" s="60" t="s">
        <v>777</v>
      </c>
      <c r="AJ755" s="58">
        <f t="shared" si="33"/>
        <v>261.40000000000003</v>
      </c>
      <c r="AK755" s="57">
        <f t="shared" si="34"/>
        <v>228.79000000000002</v>
      </c>
      <c r="AL755" s="47">
        <f t="shared" si="35"/>
        <v>105.06666666666666</v>
      </c>
      <c r="AM755" s="65"/>
      <c r="AN755" s="65"/>
      <c r="AO755" s="65"/>
    </row>
    <row r="756" spans="1:41" x14ac:dyDescent="0.25">
      <c r="A756">
        <v>274</v>
      </c>
      <c r="B756" s="54" t="s">
        <v>778</v>
      </c>
      <c r="C756" s="54">
        <v>2021</v>
      </c>
      <c r="D756" s="27">
        <v>5471.09</v>
      </c>
      <c r="E756" s="43">
        <v>508</v>
      </c>
      <c r="F756" s="35">
        <v>301.8</v>
      </c>
      <c r="G756" s="41">
        <v>870</v>
      </c>
      <c r="H756" s="36">
        <v>85.29</v>
      </c>
      <c r="I756" s="39">
        <v>125.6</v>
      </c>
      <c r="J756" s="45">
        <v>120.7</v>
      </c>
      <c r="K756" s="36">
        <v>108</v>
      </c>
      <c r="L756" s="36">
        <v>35.979999999999997</v>
      </c>
      <c r="M756" s="46">
        <v>111.53</v>
      </c>
      <c r="N756" s="36">
        <v>80.63</v>
      </c>
      <c r="O756" s="47">
        <v>41.99</v>
      </c>
      <c r="P756" s="33">
        <v>444.2</v>
      </c>
      <c r="Q756" s="47">
        <v>18.86</v>
      </c>
      <c r="R756" s="33">
        <v>77.98</v>
      </c>
      <c r="S756" s="47">
        <v>55.38</v>
      </c>
      <c r="T756" s="33">
        <v>9.67</v>
      </c>
      <c r="U756" s="33">
        <v>73.36</v>
      </c>
      <c r="V756" s="33">
        <v>41.94</v>
      </c>
      <c r="W756" s="33">
        <v>12.99</v>
      </c>
      <c r="X756" s="56">
        <v>15.99</v>
      </c>
      <c r="Y756" s="38">
        <v>15.99</v>
      </c>
      <c r="Z756" s="36">
        <v>9.6999999999999993</v>
      </c>
      <c r="AA756" s="41">
        <v>33.94</v>
      </c>
      <c r="AB756" s="45">
        <v>79.599999999999994</v>
      </c>
      <c r="AC756" s="39">
        <v>545.70000000000005</v>
      </c>
      <c r="AD756" s="36">
        <v>153.9</v>
      </c>
      <c r="AE756" s="36">
        <v>12.18</v>
      </c>
      <c r="AF756" s="41">
        <v>27.79</v>
      </c>
      <c r="AG756" s="39">
        <v>121.7</v>
      </c>
      <c r="AI756" s="60" t="s">
        <v>778</v>
      </c>
      <c r="AJ756" s="58">
        <f t="shared" si="33"/>
        <v>264.33333333333337</v>
      </c>
      <c r="AK756" s="57">
        <f t="shared" si="34"/>
        <v>232.9325</v>
      </c>
      <c r="AL756" s="47">
        <f t="shared" si="35"/>
        <v>105.78333333333333</v>
      </c>
      <c r="AM756" s="65"/>
      <c r="AN756" s="65"/>
      <c r="AO756" s="65"/>
    </row>
    <row r="757" spans="1:41" x14ac:dyDescent="0.25">
      <c r="A757">
        <v>273</v>
      </c>
      <c r="B757" s="54" t="s">
        <v>779</v>
      </c>
      <c r="C757" s="54">
        <v>2021</v>
      </c>
      <c r="D757" s="27">
        <v>5453.24</v>
      </c>
      <c r="E757" s="43">
        <v>501.9</v>
      </c>
      <c r="F757" s="35">
        <v>299</v>
      </c>
      <c r="G757" s="41">
        <v>869.6</v>
      </c>
      <c r="H757" s="36">
        <v>84.87</v>
      </c>
      <c r="I757" s="39">
        <v>124.7</v>
      </c>
      <c r="J757" s="45">
        <v>120.55</v>
      </c>
      <c r="K757" s="36">
        <v>106.15</v>
      </c>
      <c r="L757" s="36">
        <v>35.35</v>
      </c>
      <c r="M757" s="46">
        <v>108.6</v>
      </c>
      <c r="N757" s="36">
        <v>81.06</v>
      </c>
      <c r="O757" s="47">
        <v>41.23</v>
      </c>
      <c r="P757" s="33">
        <v>440.6</v>
      </c>
      <c r="Q757" s="47">
        <v>18.77</v>
      </c>
      <c r="R757" s="33">
        <v>78.72</v>
      </c>
      <c r="S757" s="47">
        <v>54.7</v>
      </c>
      <c r="T757" s="33">
        <v>9.5</v>
      </c>
      <c r="U757" s="33">
        <v>73.2</v>
      </c>
      <c r="V757" s="33">
        <v>42.03</v>
      </c>
      <c r="W757" s="33">
        <v>12.93</v>
      </c>
      <c r="X757" s="56">
        <v>15.62</v>
      </c>
      <c r="Y757" s="38">
        <v>15.62</v>
      </c>
      <c r="Z757" s="36">
        <v>9.5500000000000007</v>
      </c>
      <c r="AA757" s="41">
        <v>33.53</v>
      </c>
      <c r="AB757" s="45">
        <v>78.7</v>
      </c>
      <c r="AC757" s="39">
        <v>533</v>
      </c>
      <c r="AD757" s="36">
        <v>151.94999999999999</v>
      </c>
      <c r="AE757" s="36">
        <v>11.96</v>
      </c>
      <c r="AF757" s="41">
        <v>27.44</v>
      </c>
      <c r="AG757" s="39">
        <v>121.2</v>
      </c>
      <c r="AI757" s="60" t="s">
        <v>779</v>
      </c>
      <c r="AJ757" s="58">
        <f t="shared" si="33"/>
        <v>259.63333333333338</v>
      </c>
      <c r="AK757" s="57">
        <f t="shared" si="34"/>
        <v>232.64250000000001</v>
      </c>
      <c r="AL757" s="47">
        <f t="shared" si="35"/>
        <v>104.45222222222222</v>
      </c>
      <c r="AM757" s="65"/>
      <c r="AN757" s="65"/>
      <c r="AO757" s="65"/>
    </row>
    <row r="758" spans="1:41" x14ac:dyDescent="0.25">
      <c r="A758">
        <v>272</v>
      </c>
      <c r="B758" s="54" t="s">
        <v>780</v>
      </c>
      <c r="C758" s="54">
        <v>2021</v>
      </c>
      <c r="D758" s="27">
        <v>5511.44</v>
      </c>
      <c r="E758" s="43">
        <v>511.5</v>
      </c>
      <c r="F758" s="35">
        <v>296.3</v>
      </c>
      <c r="G758" s="41">
        <v>875.6</v>
      </c>
      <c r="H758" s="36">
        <v>88.83</v>
      </c>
      <c r="I758" s="39">
        <v>125.35</v>
      </c>
      <c r="J758" s="45">
        <v>122.5</v>
      </c>
      <c r="K758" s="36">
        <v>110.55</v>
      </c>
      <c r="L758" s="36">
        <v>36.22</v>
      </c>
      <c r="M758" s="46">
        <v>109.13</v>
      </c>
      <c r="N758" s="36">
        <v>81.02</v>
      </c>
      <c r="O758" s="47">
        <v>43.09</v>
      </c>
      <c r="P758" s="33">
        <v>446.2</v>
      </c>
      <c r="Q758" s="47">
        <v>19.21</v>
      </c>
      <c r="R758" s="33">
        <v>80.459999999999994</v>
      </c>
      <c r="S758" s="47">
        <v>54.56</v>
      </c>
      <c r="T758" s="33">
        <v>9.92</v>
      </c>
      <c r="U758" s="33">
        <v>75.5</v>
      </c>
      <c r="V758" s="33">
        <v>42.6</v>
      </c>
      <c r="W758" s="33">
        <v>13.12</v>
      </c>
      <c r="X758" s="56">
        <v>16.34</v>
      </c>
      <c r="Y758" s="38">
        <v>16.34</v>
      </c>
      <c r="Z758" s="36">
        <v>9.59</v>
      </c>
      <c r="AA758" s="41">
        <v>33</v>
      </c>
      <c r="AB758" s="45">
        <v>79.84</v>
      </c>
      <c r="AC758" s="39">
        <v>544</v>
      </c>
      <c r="AD758" s="36">
        <v>153.1</v>
      </c>
      <c r="AE758" s="36">
        <v>12.52</v>
      </c>
      <c r="AF758" s="41">
        <v>27.86</v>
      </c>
      <c r="AG758" s="39">
        <v>123.4</v>
      </c>
      <c r="AI758" s="60" t="s">
        <v>780</v>
      </c>
      <c r="AJ758" s="58">
        <f t="shared" si="33"/>
        <v>264.25</v>
      </c>
      <c r="AK758" s="57">
        <f t="shared" si="34"/>
        <v>234.11500000000001</v>
      </c>
      <c r="AL758" s="47">
        <f t="shared" si="35"/>
        <v>106.24111111111112</v>
      </c>
      <c r="AM758" s="65"/>
      <c r="AN758" s="65"/>
      <c r="AO758" s="65"/>
    </row>
    <row r="759" spans="1:41" x14ac:dyDescent="0.25">
      <c r="A759">
        <v>271</v>
      </c>
      <c r="B759" s="54" t="s">
        <v>781</v>
      </c>
      <c r="C759" s="54">
        <v>2021</v>
      </c>
      <c r="D759" s="27">
        <v>5589.8</v>
      </c>
      <c r="E759" s="43">
        <v>507.6</v>
      </c>
      <c r="F759" s="35">
        <v>294.60000000000002</v>
      </c>
      <c r="G759" s="41">
        <v>875.6</v>
      </c>
      <c r="H759" s="36">
        <v>89.36</v>
      </c>
      <c r="I759" s="39">
        <v>125.15</v>
      </c>
      <c r="J759" s="45">
        <v>122.6</v>
      </c>
      <c r="K759" s="36">
        <v>111.95</v>
      </c>
      <c r="L759" s="36">
        <v>36.479999999999997</v>
      </c>
      <c r="M759" s="46">
        <v>108.39</v>
      </c>
      <c r="N759" s="36">
        <v>80.98</v>
      </c>
      <c r="O759" s="47">
        <v>44.34</v>
      </c>
      <c r="P759" s="33">
        <v>447.4</v>
      </c>
      <c r="Q759" s="47">
        <v>19.52</v>
      </c>
      <c r="R759" s="33">
        <v>81.52</v>
      </c>
      <c r="S759" s="47">
        <v>55.08</v>
      </c>
      <c r="T759" s="33">
        <v>10.06</v>
      </c>
      <c r="U759" s="33">
        <v>76.58</v>
      </c>
      <c r="V759" s="33">
        <v>43.32</v>
      </c>
      <c r="W759" s="33">
        <v>13.32</v>
      </c>
      <c r="X759" s="56">
        <v>16.899999999999999</v>
      </c>
      <c r="Y759" s="38">
        <v>16.899999999999999</v>
      </c>
      <c r="Z759" s="36">
        <v>9.56</v>
      </c>
      <c r="AA759" s="41">
        <v>32.85</v>
      </c>
      <c r="AB759" s="45">
        <v>80.28</v>
      </c>
      <c r="AC759" s="39">
        <v>550.20000000000005</v>
      </c>
      <c r="AD759" s="36">
        <v>153.65</v>
      </c>
      <c r="AE759" s="36">
        <v>12.93</v>
      </c>
      <c r="AF759" s="41">
        <v>28.06</v>
      </c>
      <c r="AG759" s="39">
        <v>124.3</v>
      </c>
      <c r="AI759" s="60" t="s">
        <v>781</v>
      </c>
      <c r="AJ759" s="58">
        <f t="shared" si="33"/>
        <v>266.55</v>
      </c>
      <c r="AK759" s="57">
        <f t="shared" si="34"/>
        <v>234.1275</v>
      </c>
      <c r="AL759" s="47">
        <f t="shared" si="35"/>
        <v>106.0788888888889</v>
      </c>
      <c r="AM759" s="65"/>
      <c r="AN759" s="65"/>
      <c r="AO759" s="65"/>
    </row>
    <row r="760" spans="1:41" x14ac:dyDescent="0.25">
      <c r="A760">
        <v>270</v>
      </c>
      <c r="B760" s="54" t="s">
        <v>782</v>
      </c>
      <c r="C760" s="54">
        <v>2021</v>
      </c>
      <c r="D760" s="27">
        <v>5602.49</v>
      </c>
      <c r="E760" s="43">
        <v>507.7</v>
      </c>
      <c r="F760" s="35">
        <v>293.60000000000002</v>
      </c>
      <c r="G760" s="41">
        <v>868.2</v>
      </c>
      <c r="H760" s="36">
        <v>92.41</v>
      </c>
      <c r="I760" s="39">
        <v>123.2</v>
      </c>
      <c r="J760" s="45">
        <v>124.5</v>
      </c>
      <c r="K760" s="36">
        <v>114.9</v>
      </c>
      <c r="L760" s="36">
        <v>37.35</v>
      </c>
      <c r="M760" s="46">
        <v>108.26</v>
      </c>
      <c r="N760" s="36">
        <v>81.900000000000006</v>
      </c>
      <c r="O760" s="47">
        <v>44.42</v>
      </c>
      <c r="P760" s="33">
        <v>441.4</v>
      </c>
      <c r="Q760" s="47">
        <v>19.72</v>
      </c>
      <c r="R760" s="33">
        <v>83.58</v>
      </c>
      <c r="S760" s="47">
        <v>55.28</v>
      </c>
      <c r="T760" s="33">
        <v>10.210000000000001</v>
      </c>
      <c r="U760" s="33">
        <v>78.5</v>
      </c>
      <c r="V760" s="33">
        <v>43.25</v>
      </c>
      <c r="W760" s="33">
        <v>13.45</v>
      </c>
      <c r="X760" s="56">
        <v>17.079999999999998</v>
      </c>
      <c r="Y760" s="38">
        <v>17.079999999999998</v>
      </c>
      <c r="Z760" s="36">
        <v>9.66</v>
      </c>
      <c r="AA760" s="41">
        <v>32.450000000000003</v>
      </c>
      <c r="AB760" s="45">
        <v>79.819999999999993</v>
      </c>
      <c r="AC760" s="39">
        <v>556.70000000000005</v>
      </c>
      <c r="AD760" s="36">
        <v>154.15</v>
      </c>
      <c r="AE760" s="36">
        <v>13.19</v>
      </c>
      <c r="AF760" s="41">
        <v>27.75</v>
      </c>
      <c r="AG760" s="39">
        <v>124.5</v>
      </c>
      <c r="AI760" s="60" t="s">
        <v>782</v>
      </c>
      <c r="AJ760" s="58">
        <f t="shared" si="33"/>
        <v>268.13333333333338</v>
      </c>
      <c r="AK760" s="57">
        <f t="shared" si="34"/>
        <v>232.10000000000002</v>
      </c>
      <c r="AL760" s="47">
        <f t="shared" si="35"/>
        <v>106.30888888888889</v>
      </c>
      <c r="AM760" s="65"/>
      <c r="AN760" s="65"/>
      <c r="AO760" s="65"/>
    </row>
    <row r="761" spans="1:41" x14ac:dyDescent="0.25">
      <c r="A761">
        <v>269</v>
      </c>
      <c r="B761" s="54" t="s">
        <v>783</v>
      </c>
      <c r="C761" s="54">
        <v>2021</v>
      </c>
      <c r="D761" s="27">
        <v>5592.2</v>
      </c>
      <c r="E761" s="43">
        <v>491.05</v>
      </c>
      <c r="F761" s="35">
        <v>297.10000000000002</v>
      </c>
      <c r="G761" s="41">
        <v>862.4</v>
      </c>
      <c r="H761" s="36">
        <v>91.3</v>
      </c>
      <c r="I761" s="39">
        <v>122.65</v>
      </c>
      <c r="J761" s="45">
        <v>123.1</v>
      </c>
      <c r="K761" s="36">
        <v>113.25</v>
      </c>
      <c r="L761" s="36">
        <v>37.15</v>
      </c>
      <c r="M761" s="46">
        <v>109.38</v>
      </c>
      <c r="N761" s="36">
        <v>82.78</v>
      </c>
      <c r="O761" s="47">
        <v>44.11</v>
      </c>
      <c r="P761" s="33">
        <v>432.6</v>
      </c>
      <c r="Q761" s="47">
        <v>19.649999999999999</v>
      </c>
      <c r="R761" s="33">
        <v>84.84</v>
      </c>
      <c r="S761" s="47">
        <v>56.18</v>
      </c>
      <c r="T761" s="33">
        <v>10.050000000000001</v>
      </c>
      <c r="U761" s="33">
        <v>75.599999999999994</v>
      </c>
      <c r="V761" s="33">
        <v>42.71</v>
      </c>
      <c r="W761" s="33">
        <v>13.58</v>
      </c>
      <c r="X761" s="56">
        <v>16.98</v>
      </c>
      <c r="Y761" s="38">
        <v>16.98</v>
      </c>
      <c r="Z761" s="36">
        <v>9.66</v>
      </c>
      <c r="AA761" s="41">
        <v>32.119999999999997</v>
      </c>
      <c r="AB761" s="45">
        <v>79.66</v>
      </c>
      <c r="AC761" s="39">
        <v>547.9</v>
      </c>
      <c r="AD761" s="36">
        <v>156.30000000000001</v>
      </c>
      <c r="AE761" s="36">
        <v>13.15</v>
      </c>
      <c r="AF761" s="41">
        <v>26.9</v>
      </c>
      <c r="AG761" s="39">
        <v>125.4</v>
      </c>
      <c r="AI761" s="60" t="s">
        <v>783</v>
      </c>
      <c r="AJ761" s="58">
        <f t="shared" si="33"/>
        <v>265.31666666666666</v>
      </c>
      <c r="AK761" s="57">
        <f t="shared" si="34"/>
        <v>230.35499999999999</v>
      </c>
      <c r="AL761" s="47">
        <f t="shared" si="35"/>
        <v>104.45666666666665</v>
      </c>
      <c r="AM761" s="65"/>
      <c r="AN761" s="65"/>
      <c r="AO761" s="65"/>
    </row>
    <row r="762" spans="1:41" x14ac:dyDescent="0.25">
      <c r="A762">
        <v>268</v>
      </c>
      <c r="B762" s="54" t="s">
        <v>784</v>
      </c>
      <c r="C762" s="54">
        <v>2021</v>
      </c>
      <c r="D762" s="27">
        <v>5584.59</v>
      </c>
      <c r="E762" s="43">
        <v>499.65</v>
      </c>
      <c r="F762" s="35">
        <v>296.89999999999998</v>
      </c>
      <c r="G762" s="41">
        <v>887.6</v>
      </c>
      <c r="H762" s="36">
        <v>91.19</v>
      </c>
      <c r="I762" s="39">
        <v>122.75</v>
      </c>
      <c r="J762" s="45">
        <v>125.05</v>
      </c>
      <c r="K762" s="36">
        <v>113.7</v>
      </c>
      <c r="L762" s="36">
        <v>36.979999999999997</v>
      </c>
      <c r="M762" s="46">
        <v>109.83</v>
      </c>
      <c r="N762" s="36">
        <v>81.19</v>
      </c>
      <c r="O762" s="47">
        <v>44.81</v>
      </c>
      <c r="P762" s="33">
        <v>436</v>
      </c>
      <c r="Q762" s="47">
        <v>19.73</v>
      </c>
      <c r="R762" s="33">
        <v>84.66</v>
      </c>
      <c r="S762" s="47">
        <v>54.72</v>
      </c>
      <c r="T762" s="33">
        <v>10.28</v>
      </c>
      <c r="U762" s="33">
        <v>75.459999999999994</v>
      </c>
      <c r="V762" s="33">
        <v>42.65</v>
      </c>
      <c r="W762" s="33">
        <v>13.49</v>
      </c>
      <c r="X762" s="56">
        <v>17.399999999999999</v>
      </c>
      <c r="Y762" s="38">
        <v>17.399999999999999</v>
      </c>
      <c r="Z762" s="36">
        <v>9.67</v>
      </c>
      <c r="AA762" s="41">
        <v>32.08</v>
      </c>
      <c r="AB762" s="45">
        <v>79.8</v>
      </c>
      <c r="AC762" s="39">
        <v>565.5</v>
      </c>
      <c r="AD762" s="36">
        <v>155.35</v>
      </c>
      <c r="AE762" s="36">
        <v>12.75</v>
      </c>
      <c r="AF762" s="41">
        <v>27.24</v>
      </c>
      <c r="AG762" s="39">
        <v>124.85</v>
      </c>
      <c r="AI762" s="60" t="s">
        <v>784</v>
      </c>
      <c r="AJ762" s="58">
        <f t="shared" si="33"/>
        <v>271.03333333333336</v>
      </c>
      <c r="AK762" s="57">
        <f t="shared" si="34"/>
        <v>236.73000000000002</v>
      </c>
      <c r="AL762" s="47">
        <f t="shared" si="35"/>
        <v>105.66555555555556</v>
      </c>
      <c r="AM762" s="65"/>
      <c r="AN762" s="65"/>
      <c r="AO762" s="65"/>
    </row>
    <row r="763" spans="1:41" x14ac:dyDescent="0.25">
      <c r="A763">
        <v>267</v>
      </c>
      <c r="B763" s="54" t="s">
        <v>785</v>
      </c>
      <c r="C763" s="54">
        <v>2021</v>
      </c>
      <c r="D763" s="27">
        <v>5563.74</v>
      </c>
      <c r="E763" s="43">
        <v>493.95</v>
      </c>
      <c r="F763" s="35">
        <v>298.39999999999998</v>
      </c>
      <c r="G763" s="41">
        <v>881</v>
      </c>
      <c r="H763" s="36">
        <v>92.55</v>
      </c>
      <c r="I763" s="39">
        <v>124.35</v>
      </c>
      <c r="J763" s="45">
        <v>124.05</v>
      </c>
      <c r="K763" s="36">
        <v>114.75</v>
      </c>
      <c r="L763" s="36">
        <v>37.1</v>
      </c>
      <c r="M763" s="46">
        <v>109.42</v>
      </c>
      <c r="N763" s="36">
        <v>81.09</v>
      </c>
      <c r="O763" s="47">
        <v>44.44</v>
      </c>
      <c r="P763" s="33">
        <v>436</v>
      </c>
      <c r="Q763" s="47">
        <v>19.920000000000002</v>
      </c>
      <c r="R763" s="33">
        <v>84.72</v>
      </c>
      <c r="S763" s="47">
        <v>53.62</v>
      </c>
      <c r="T763" s="33">
        <v>10.18</v>
      </c>
      <c r="U763" s="33">
        <v>76.44</v>
      </c>
      <c r="V763" s="33">
        <v>43.12</v>
      </c>
      <c r="W763" s="33">
        <v>13.62</v>
      </c>
      <c r="X763" s="56">
        <v>17.329999999999998</v>
      </c>
      <c r="Y763" s="38">
        <v>17.329999999999998</v>
      </c>
      <c r="Z763" s="36">
        <v>9.75</v>
      </c>
      <c r="AA763" s="41">
        <v>32.549999999999997</v>
      </c>
      <c r="AB763" s="45">
        <v>80</v>
      </c>
      <c r="AC763" s="39">
        <v>561.79999999999995</v>
      </c>
      <c r="AD763" s="36">
        <v>155.55000000000001</v>
      </c>
      <c r="AE763" s="37"/>
      <c r="AF763" s="41">
        <v>27.21</v>
      </c>
      <c r="AG763" s="39">
        <v>124.15</v>
      </c>
      <c r="AI763" s="60" t="s">
        <v>785</v>
      </c>
      <c r="AJ763" s="58">
        <f t="shared" si="33"/>
        <v>270.09999999999997</v>
      </c>
      <c r="AK763" s="57">
        <f t="shared" si="34"/>
        <v>235.19</v>
      </c>
      <c r="AL763" s="47">
        <f t="shared" si="35"/>
        <v>104.74777777777778</v>
      </c>
      <c r="AM763" s="65"/>
      <c r="AN763" s="65"/>
      <c r="AO763" s="65"/>
    </row>
    <row r="764" spans="1:41" x14ac:dyDescent="0.25">
      <c r="A764">
        <v>266</v>
      </c>
      <c r="B764" s="54" t="s">
        <v>786</v>
      </c>
      <c r="C764" s="54">
        <v>2021</v>
      </c>
      <c r="D764" s="27">
        <v>5656.75</v>
      </c>
      <c r="E764" s="43">
        <v>508</v>
      </c>
      <c r="F764" s="35">
        <v>298</v>
      </c>
      <c r="G764" s="41">
        <v>897</v>
      </c>
      <c r="H764" s="36">
        <v>93.25</v>
      </c>
      <c r="I764" s="39">
        <v>124.5</v>
      </c>
      <c r="J764" s="45">
        <v>126.5</v>
      </c>
      <c r="K764" s="36">
        <v>116.95</v>
      </c>
      <c r="L764" s="36">
        <v>37.799999999999997</v>
      </c>
      <c r="M764" s="46">
        <v>111.03</v>
      </c>
      <c r="N764" s="36">
        <v>80.53</v>
      </c>
      <c r="O764" s="47">
        <v>45.13</v>
      </c>
      <c r="P764" s="33">
        <v>445.8</v>
      </c>
      <c r="Q764" s="47">
        <v>20.05</v>
      </c>
      <c r="R764" s="33">
        <v>86.52</v>
      </c>
      <c r="S764" s="47">
        <v>52.92</v>
      </c>
      <c r="T764" s="33">
        <v>10.42</v>
      </c>
      <c r="U764" s="33">
        <v>77.06</v>
      </c>
      <c r="V764" s="33">
        <v>43.52</v>
      </c>
      <c r="W764" s="33">
        <v>13.85</v>
      </c>
      <c r="X764" s="56">
        <v>17.760000000000002</v>
      </c>
      <c r="Y764" s="38">
        <v>17.760000000000002</v>
      </c>
      <c r="Z764" s="36">
        <v>9.9600000000000009</v>
      </c>
      <c r="AA764" s="41">
        <v>32.79</v>
      </c>
      <c r="AB764" s="45">
        <v>80.06</v>
      </c>
      <c r="AC764" s="39">
        <v>569.6</v>
      </c>
      <c r="AD764" s="36">
        <v>156</v>
      </c>
      <c r="AE764" s="37"/>
      <c r="AF764" s="41">
        <v>27.46</v>
      </c>
      <c r="AG764" s="39">
        <v>124.7</v>
      </c>
      <c r="AI764" s="60" t="s">
        <v>786</v>
      </c>
      <c r="AJ764" s="58">
        <f t="shared" si="33"/>
        <v>272.93333333333334</v>
      </c>
      <c r="AK764" s="57">
        <f t="shared" si="34"/>
        <v>239.3125</v>
      </c>
      <c r="AL764" s="47">
        <f t="shared" si="35"/>
        <v>106.82777777777778</v>
      </c>
      <c r="AM764" s="65"/>
      <c r="AN764" s="65"/>
      <c r="AO764" s="65"/>
    </row>
    <row r="765" spans="1:41" x14ac:dyDescent="0.25">
      <c r="A765">
        <v>265</v>
      </c>
      <c r="B765" s="54" t="s">
        <v>787</v>
      </c>
      <c r="C765" s="54">
        <v>2021</v>
      </c>
      <c r="D765" s="27">
        <v>5643.75</v>
      </c>
      <c r="E765" s="43">
        <v>512.1</v>
      </c>
      <c r="F765" s="35">
        <v>301.5</v>
      </c>
      <c r="G765" s="41">
        <v>887.4</v>
      </c>
      <c r="H765" s="36">
        <v>89.11</v>
      </c>
      <c r="I765" s="39">
        <v>126.2</v>
      </c>
      <c r="J765" s="45">
        <v>128.65</v>
      </c>
      <c r="K765" s="36">
        <v>114.5</v>
      </c>
      <c r="L765" s="36">
        <v>37.44</v>
      </c>
      <c r="M765" s="46">
        <v>111.82</v>
      </c>
      <c r="N765" s="36">
        <v>78.599999999999994</v>
      </c>
      <c r="O765" s="47">
        <v>45.03</v>
      </c>
      <c r="P765" s="33">
        <v>451.4</v>
      </c>
      <c r="Q765" s="47">
        <v>20.07</v>
      </c>
      <c r="R765" s="33">
        <v>84.02</v>
      </c>
      <c r="S765" s="47">
        <v>53.68</v>
      </c>
      <c r="T765" s="33">
        <v>10.61</v>
      </c>
      <c r="U765" s="33">
        <v>74.78</v>
      </c>
      <c r="V765" s="33">
        <v>43.5</v>
      </c>
      <c r="W765" s="33">
        <v>13.69</v>
      </c>
      <c r="X765" s="56">
        <v>17.649999999999999</v>
      </c>
      <c r="Y765" s="38">
        <v>17.649999999999999</v>
      </c>
      <c r="Z765" s="36">
        <v>10.18</v>
      </c>
      <c r="AA765" s="41">
        <v>32.82</v>
      </c>
      <c r="AB765" s="45">
        <v>80.739999999999995</v>
      </c>
      <c r="AC765" s="39">
        <v>570.79999999999995</v>
      </c>
      <c r="AD765" s="36">
        <v>158</v>
      </c>
      <c r="AE765" s="37"/>
      <c r="AF765" s="41">
        <v>27.2</v>
      </c>
      <c r="AG765" s="39">
        <v>125.65</v>
      </c>
      <c r="AI765" s="60" t="s">
        <v>787</v>
      </c>
      <c r="AJ765" s="58">
        <f t="shared" si="33"/>
        <v>274.21666666666664</v>
      </c>
      <c r="AK765" s="57">
        <f t="shared" si="34"/>
        <v>236.85500000000002</v>
      </c>
      <c r="AL765" s="47">
        <f t="shared" si="35"/>
        <v>107.74888888888889</v>
      </c>
      <c r="AM765" s="65"/>
      <c r="AN765" s="65"/>
      <c r="AO765" s="65"/>
    </row>
    <row r="766" spans="1:41" x14ac:dyDescent="0.25">
      <c r="A766">
        <v>264</v>
      </c>
      <c r="B766" s="55">
        <v>44531</v>
      </c>
      <c r="C766" s="54">
        <v>2021</v>
      </c>
      <c r="D766" s="27">
        <v>5636.75</v>
      </c>
      <c r="E766" s="43">
        <v>515.79999999999995</v>
      </c>
      <c r="F766" s="35">
        <v>300.5</v>
      </c>
      <c r="G766" s="41">
        <v>884.6</v>
      </c>
      <c r="H766" s="36">
        <v>89.96</v>
      </c>
      <c r="I766" s="39">
        <v>125.8</v>
      </c>
      <c r="J766" s="45">
        <v>128.5</v>
      </c>
      <c r="K766" s="36">
        <v>116.3</v>
      </c>
      <c r="L766" s="36">
        <v>37.049999999999997</v>
      </c>
      <c r="M766" s="46">
        <v>110.74</v>
      </c>
      <c r="N766" s="36">
        <v>78.760000000000005</v>
      </c>
      <c r="O766" s="47">
        <v>45.34</v>
      </c>
      <c r="P766" s="33">
        <v>461</v>
      </c>
      <c r="Q766" s="47">
        <v>20.190000000000001</v>
      </c>
      <c r="R766" s="33">
        <v>83.08</v>
      </c>
      <c r="S766" s="47">
        <v>52.6</v>
      </c>
      <c r="T766" s="33">
        <v>10.66</v>
      </c>
      <c r="U766" s="33">
        <v>74.819999999999993</v>
      </c>
      <c r="V766" s="33">
        <v>43</v>
      </c>
      <c r="W766" s="33">
        <v>13.51</v>
      </c>
      <c r="X766" s="56">
        <v>17.64</v>
      </c>
      <c r="Y766" s="38">
        <v>17.64</v>
      </c>
      <c r="Z766" s="36">
        <v>10.01</v>
      </c>
      <c r="AA766" s="41">
        <v>32.75</v>
      </c>
      <c r="AB766" s="45">
        <v>79.739999999999995</v>
      </c>
      <c r="AC766" s="39">
        <v>575.5</v>
      </c>
      <c r="AD766" s="36">
        <v>156.15</v>
      </c>
      <c r="AE766" s="37"/>
      <c r="AF766" s="41">
        <v>27.69</v>
      </c>
      <c r="AG766" s="39">
        <v>124.05</v>
      </c>
      <c r="AI766" s="61">
        <v>44531</v>
      </c>
      <c r="AJ766" s="58">
        <f t="shared" si="33"/>
        <v>275.11666666666662</v>
      </c>
      <c r="AK766" s="57">
        <f t="shared" si="34"/>
        <v>236.26000000000002</v>
      </c>
      <c r="AL766" s="47">
        <f t="shared" si="35"/>
        <v>107.83888888888889</v>
      </c>
      <c r="AM766" s="65"/>
      <c r="AN766" s="65"/>
      <c r="AO766" s="65"/>
    </row>
    <row r="767" spans="1:41" x14ac:dyDescent="0.25">
      <c r="A767">
        <v>263</v>
      </c>
      <c r="B767" s="55">
        <v>44501</v>
      </c>
      <c r="C767" s="54">
        <v>2021</v>
      </c>
      <c r="D767" s="27">
        <v>5629.46</v>
      </c>
      <c r="E767" s="43">
        <v>522.4</v>
      </c>
      <c r="F767" s="35">
        <v>305.10000000000002</v>
      </c>
      <c r="G767" s="41">
        <v>888.2</v>
      </c>
      <c r="H767" s="36">
        <v>89.78</v>
      </c>
      <c r="I767" s="39">
        <v>126.8</v>
      </c>
      <c r="J767" s="45">
        <v>129.35</v>
      </c>
      <c r="K767" s="36">
        <v>116.5</v>
      </c>
      <c r="L767" s="36">
        <v>36.92</v>
      </c>
      <c r="M767" s="46">
        <v>112.56</v>
      </c>
      <c r="N767" s="36">
        <v>78.81</v>
      </c>
      <c r="O767" s="47">
        <v>44.98</v>
      </c>
      <c r="P767" s="33">
        <v>464.2</v>
      </c>
      <c r="Q767" s="47">
        <v>20.25</v>
      </c>
      <c r="R767" s="33">
        <v>82.48</v>
      </c>
      <c r="S767" s="47">
        <v>52.68</v>
      </c>
      <c r="T767" s="33">
        <v>10.53</v>
      </c>
      <c r="U767" s="33">
        <v>75.2</v>
      </c>
      <c r="V767" s="33">
        <v>42.93</v>
      </c>
      <c r="W767" s="33">
        <v>13.17</v>
      </c>
      <c r="X767" s="56">
        <v>17.54</v>
      </c>
      <c r="Y767" s="38">
        <v>17.54</v>
      </c>
      <c r="Z767" s="36">
        <v>10.07</v>
      </c>
      <c r="AA767" s="41">
        <v>33.28</v>
      </c>
      <c r="AB767" s="45">
        <v>80.319999999999993</v>
      </c>
      <c r="AC767" s="39">
        <v>583.1</v>
      </c>
      <c r="AD767" s="36">
        <v>156.80000000000001</v>
      </c>
      <c r="AE767" s="37"/>
      <c r="AF767" s="41">
        <v>26.81</v>
      </c>
      <c r="AG767" s="39">
        <v>123.3</v>
      </c>
      <c r="AI767" s="61">
        <v>44501</v>
      </c>
      <c r="AJ767" s="58">
        <f t="shared" si="33"/>
        <v>277.73333333333329</v>
      </c>
      <c r="AK767" s="57">
        <f t="shared" si="34"/>
        <v>237.07249999999999</v>
      </c>
      <c r="AL767" s="47">
        <f t="shared" si="35"/>
        <v>108.89777777777778</v>
      </c>
      <c r="AM767" s="65"/>
      <c r="AN767" s="65"/>
      <c r="AO767" s="65"/>
    </row>
    <row r="768" spans="1:41" x14ac:dyDescent="0.25">
      <c r="A768">
        <v>262</v>
      </c>
      <c r="B768" s="55">
        <v>44409</v>
      </c>
      <c r="C768" s="54">
        <v>2021</v>
      </c>
      <c r="D768" s="27">
        <v>5676.15</v>
      </c>
      <c r="E768" s="43">
        <v>525.29999999999995</v>
      </c>
      <c r="F768" s="35">
        <v>306.3</v>
      </c>
      <c r="G768" s="41">
        <v>887.4</v>
      </c>
      <c r="H768" s="36">
        <v>90.1</v>
      </c>
      <c r="I768" s="39">
        <v>127.85</v>
      </c>
      <c r="J768" s="45">
        <v>130.9</v>
      </c>
      <c r="K768" s="36">
        <v>116.35</v>
      </c>
      <c r="L768" s="36">
        <v>37.49</v>
      </c>
      <c r="M768" s="46">
        <v>113.35</v>
      </c>
      <c r="N768" s="36">
        <v>78.36</v>
      </c>
      <c r="O768" s="47">
        <v>45.29</v>
      </c>
      <c r="P768" s="33">
        <v>465.2</v>
      </c>
      <c r="Q768" s="47">
        <v>20.36</v>
      </c>
      <c r="R768" s="33">
        <v>85.66</v>
      </c>
      <c r="S768" s="47">
        <v>53.02</v>
      </c>
      <c r="T768" s="33">
        <v>10.67</v>
      </c>
      <c r="U768" s="33">
        <v>75.28</v>
      </c>
      <c r="V768" s="33">
        <v>43.47</v>
      </c>
      <c r="W768" s="33">
        <v>13.31</v>
      </c>
      <c r="X768" s="56">
        <v>17.78</v>
      </c>
      <c r="Y768" s="38">
        <v>17.78</v>
      </c>
      <c r="Z768" s="36">
        <v>10.16</v>
      </c>
      <c r="AA768" s="41">
        <v>33.43</v>
      </c>
      <c r="AB768" s="45">
        <v>80.94</v>
      </c>
      <c r="AC768" s="39">
        <v>586.29999999999995</v>
      </c>
      <c r="AD768" s="36">
        <v>157.94999999999999</v>
      </c>
      <c r="AE768" s="37"/>
      <c r="AF768" s="41">
        <v>27</v>
      </c>
      <c r="AG768" s="39">
        <v>127</v>
      </c>
      <c r="AI768" s="61">
        <v>44409</v>
      </c>
      <c r="AJ768" s="58">
        <f t="shared" si="33"/>
        <v>280.38333333333333</v>
      </c>
      <c r="AK768" s="57">
        <f t="shared" si="34"/>
        <v>236.95749999999998</v>
      </c>
      <c r="AL768" s="47">
        <f t="shared" si="35"/>
        <v>109.66</v>
      </c>
      <c r="AM768" s="65"/>
      <c r="AN768" s="65"/>
      <c r="AO768" s="65"/>
    </row>
    <row r="769" spans="1:41" x14ac:dyDescent="0.25">
      <c r="A769">
        <v>261</v>
      </c>
      <c r="B769" s="55">
        <v>44378</v>
      </c>
      <c r="C769" s="54">
        <v>2021</v>
      </c>
      <c r="D769" s="27">
        <v>5629.49</v>
      </c>
      <c r="E769" s="43">
        <v>515.29999999999995</v>
      </c>
      <c r="F769" s="35">
        <v>307.60000000000002</v>
      </c>
      <c r="G769" s="41">
        <v>875.4</v>
      </c>
      <c r="H769" s="36">
        <v>89.62</v>
      </c>
      <c r="I769" s="39">
        <v>126.5</v>
      </c>
      <c r="J769" s="45">
        <v>128.65</v>
      </c>
      <c r="K769" s="36">
        <v>115.8</v>
      </c>
      <c r="L769" s="36">
        <v>37.46</v>
      </c>
      <c r="M769" s="46">
        <v>112.69</v>
      </c>
      <c r="N769" s="36">
        <v>77.3</v>
      </c>
      <c r="O769" s="47">
        <v>46.31</v>
      </c>
      <c r="P769" s="33">
        <v>460</v>
      </c>
      <c r="Q769" s="47">
        <v>20.39</v>
      </c>
      <c r="R769" s="33">
        <v>84.58</v>
      </c>
      <c r="S769" s="47">
        <v>54.22</v>
      </c>
      <c r="T769" s="33">
        <v>10.75</v>
      </c>
      <c r="U769" s="33">
        <v>74.599999999999994</v>
      </c>
      <c r="V769" s="33">
        <v>42.48</v>
      </c>
      <c r="W769" s="33">
        <v>13.07</v>
      </c>
      <c r="X769" s="56">
        <v>18.14</v>
      </c>
      <c r="Y769" s="38">
        <v>18.14</v>
      </c>
      <c r="Z769" s="36">
        <v>10.31</v>
      </c>
      <c r="AA769" s="41">
        <v>32.65</v>
      </c>
      <c r="AB769" s="45">
        <v>79.599999999999994</v>
      </c>
      <c r="AC769" s="39">
        <v>577.4</v>
      </c>
      <c r="AD769" s="36">
        <v>155.69999999999999</v>
      </c>
      <c r="AE769" s="37"/>
      <c r="AF769" s="41">
        <v>26.74</v>
      </c>
      <c r="AG769" s="39">
        <v>123.55</v>
      </c>
      <c r="AI769" s="61">
        <v>44378</v>
      </c>
      <c r="AJ769" s="58">
        <f t="shared" si="33"/>
        <v>275.81666666666666</v>
      </c>
      <c r="AK769" s="57">
        <f t="shared" si="34"/>
        <v>233.69749999999999</v>
      </c>
      <c r="AL769" s="47">
        <f t="shared" si="35"/>
        <v>108.36666666666666</v>
      </c>
      <c r="AM769" s="65"/>
      <c r="AN769" s="65"/>
      <c r="AO769" s="65"/>
    </row>
    <row r="770" spans="1:41" x14ac:dyDescent="0.25">
      <c r="A770">
        <v>260</v>
      </c>
      <c r="B770" s="55">
        <v>44348</v>
      </c>
      <c r="C770" s="54">
        <v>2021</v>
      </c>
      <c r="D770" s="27">
        <v>5553.39</v>
      </c>
      <c r="E770" s="43">
        <v>502.3</v>
      </c>
      <c r="F770" s="35">
        <v>308.8</v>
      </c>
      <c r="G770" s="41">
        <v>868</v>
      </c>
      <c r="H770" s="36">
        <v>90.17</v>
      </c>
      <c r="I770" s="39">
        <v>123.95</v>
      </c>
      <c r="J770" s="45">
        <v>128.5</v>
      </c>
      <c r="K770" s="36">
        <v>116.3</v>
      </c>
      <c r="L770" s="36">
        <v>37.06</v>
      </c>
      <c r="M770" s="46">
        <v>111.82</v>
      </c>
      <c r="N770" s="36">
        <v>78.08</v>
      </c>
      <c r="O770" s="47">
        <v>45.29</v>
      </c>
      <c r="P770" s="33">
        <v>448</v>
      </c>
      <c r="Q770" s="47">
        <v>20.260000000000002</v>
      </c>
      <c r="R770" s="33">
        <v>84.44</v>
      </c>
      <c r="S770" s="47">
        <v>55.08</v>
      </c>
      <c r="T770" s="33">
        <v>10.67</v>
      </c>
      <c r="U770" s="33">
        <v>75.44</v>
      </c>
      <c r="V770" s="33">
        <v>40</v>
      </c>
      <c r="W770" s="33">
        <v>13.13</v>
      </c>
      <c r="X770" s="56">
        <v>17.96</v>
      </c>
      <c r="Y770" s="38">
        <v>17.96</v>
      </c>
      <c r="Z770" s="36">
        <v>10.09</v>
      </c>
      <c r="AA770" s="41">
        <v>32.75</v>
      </c>
      <c r="AB770" s="45">
        <v>77.319999999999993</v>
      </c>
      <c r="AC770" s="39">
        <v>575.20000000000005</v>
      </c>
      <c r="AD770" s="36">
        <v>153.15</v>
      </c>
      <c r="AE770" s="37"/>
      <c r="AF770" s="41">
        <v>25.86</v>
      </c>
      <c r="AG770" s="39">
        <v>125.05</v>
      </c>
      <c r="AI770" s="61">
        <v>44348</v>
      </c>
      <c r="AJ770" s="58">
        <f t="shared" si="33"/>
        <v>274.73333333333335</v>
      </c>
      <c r="AK770" s="57">
        <f t="shared" si="34"/>
        <v>231.6525</v>
      </c>
      <c r="AL770" s="47">
        <f t="shared" si="35"/>
        <v>106.50333333333333</v>
      </c>
      <c r="AM770" s="65"/>
      <c r="AN770" s="65"/>
      <c r="AO770" s="65"/>
    </row>
    <row r="771" spans="1:41" x14ac:dyDescent="0.25">
      <c r="A771">
        <v>259</v>
      </c>
      <c r="B771" s="55">
        <v>44317</v>
      </c>
      <c r="C771" s="54">
        <v>2021</v>
      </c>
      <c r="D771" s="27">
        <v>5530.48</v>
      </c>
      <c r="E771" s="43">
        <v>506.2</v>
      </c>
      <c r="F771" s="35">
        <v>308.5</v>
      </c>
      <c r="G771" s="41">
        <v>870</v>
      </c>
      <c r="H771" s="36">
        <v>89.83</v>
      </c>
      <c r="I771" s="39">
        <v>120.6</v>
      </c>
      <c r="J771" s="45">
        <v>127.4</v>
      </c>
      <c r="K771" s="36">
        <v>116.4</v>
      </c>
      <c r="L771" s="36">
        <v>35.49</v>
      </c>
      <c r="M771" s="46">
        <v>111.57</v>
      </c>
      <c r="N771" s="36">
        <v>78.56</v>
      </c>
      <c r="O771" s="47">
        <v>42.92</v>
      </c>
      <c r="P771" s="33">
        <v>443.4</v>
      </c>
      <c r="Q771" s="47">
        <v>19.43</v>
      </c>
      <c r="R771" s="33">
        <v>81.319999999999993</v>
      </c>
      <c r="S771" s="47">
        <v>54.6</v>
      </c>
      <c r="T771" s="33">
        <v>10.26</v>
      </c>
      <c r="U771" s="33">
        <v>76.22</v>
      </c>
      <c r="V771" s="33">
        <v>38.270000000000003</v>
      </c>
      <c r="W771" s="33">
        <v>12.62</v>
      </c>
      <c r="X771" s="56">
        <v>16.809999999999999</v>
      </c>
      <c r="Y771" s="38">
        <v>16.809999999999999</v>
      </c>
      <c r="Z771" s="36">
        <v>9.92</v>
      </c>
      <c r="AA771" s="41">
        <v>33.409999999999997</v>
      </c>
      <c r="AB771" s="45">
        <v>75.5</v>
      </c>
      <c r="AC771" s="39">
        <v>571.5</v>
      </c>
      <c r="AD771" s="36">
        <v>155.4</v>
      </c>
      <c r="AE771" s="37"/>
      <c r="AF771" s="41">
        <v>26.13</v>
      </c>
      <c r="AG771" s="39">
        <v>126.6</v>
      </c>
      <c r="AI771" s="61">
        <v>44317</v>
      </c>
      <c r="AJ771" s="58">
        <f t="shared" si="33"/>
        <v>272.90000000000003</v>
      </c>
      <c r="AK771" s="57">
        <f t="shared" si="34"/>
        <v>232.38499999999999</v>
      </c>
      <c r="AL771" s="47">
        <f t="shared" si="35"/>
        <v>106.04777777777778</v>
      </c>
      <c r="AM771" s="65"/>
      <c r="AN771" s="65"/>
      <c r="AO771" s="65"/>
    </row>
    <row r="772" spans="1:41" x14ac:dyDescent="0.25">
      <c r="A772">
        <v>258</v>
      </c>
      <c r="B772" s="55">
        <v>44287</v>
      </c>
      <c r="C772" s="54">
        <v>2021</v>
      </c>
      <c r="D772" s="27">
        <v>5567.97</v>
      </c>
      <c r="E772" s="43">
        <v>512.1</v>
      </c>
      <c r="F772" s="35">
        <v>311.7</v>
      </c>
      <c r="G772" s="41">
        <v>884.4</v>
      </c>
      <c r="H772" s="36">
        <v>89.89</v>
      </c>
      <c r="I772" s="39">
        <v>121.75</v>
      </c>
      <c r="J772" s="45">
        <v>128.75</v>
      </c>
      <c r="K772" s="36">
        <v>116.15</v>
      </c>
      <c r="L772" s="36">
        <v>34.590000000000003</v>
      </c>
      <c r="M772" s="46">
        <v>112.77</v>
      </c>
      <c r="N772" s="36">
        <v>78.569999999999993</v>
      </c>
      <c r="O772" s="47">
        <v>43.01</v>
      </c>
      <c r="P772" s="33">
        <v>453</v>
      </c>
      <c r="Q772" s="47">
        <v>19.440000000000001</v>
      </c>
      <c r="R772" s="33">
        <v>82.72</v>
      </c>
      <c r="S772" s="47">
        <v>54.4</v>
      </c>
      <c r="T772" s="33">
        <v>10.220000000000001</v>
      </c>
      <c r="U772" s="33">
        <v>75.180000000000007</v>
      </c>
      <c r="V772" s="33">
        <v>38.369999999999997</v>
      </c>
      <c r="W772" s="33">
        <v>12.81</v>
      </c>
      <c r="X772" s="56">
        <v>16.7</v>
      </c>
      <c r="Y772" s="38">
        <v>16.7</v>
      </c>
      <c r="Z772" s="36">
        <v>9.9499999999999993</v>
      </c>
      <c r="AA772" s="41">
        <v>33.700000000000003</v>
      </c>
      <c r="AB772" s="45">
        <v>75.56</v>
      </c>
      <c r="AC772" s="39">
        <v>580.70000000000005</v>
      </c>
      <c r="AD772" s="36">
        <v>158.69999999999999</v>
      </c>
      <c r="AE772" s="37"/>
      <c r="AF772" s="41">
        <v>26.69</v>
      </c>
      <c r="AG772" s="39">
        <v>128.35</v>
      </c>
      <c r="AI772" s="61">
        <v>44287</v>
      </c>
      <c r="AJ772" s="58">
        <f t="shared" ref="AJ772:AJ835" si="36">AVERAGE(I772,AC772,AG772)</f>
        <v>276.93333333333334</v>
      </c>
      <c r="AK772" s="57">
        <f t="shared" ref="AK772:AK835" si="37">AVERAGE(G772,AA772,AF772,)</f>
        <v>236.19750000000002</v>
      </c>
      <c r="AL772" s="47">
        <f t="shared" ref="AL772:AL835" si="38">AVERAGE(AB772,X772,S772,Q772,O772,M772,J772,E772,)</f>
        <v>106.97</v>
      </c>
      <c r="AM772" s="65"/>
      <c r="AN772" s="65"/>
      <c r="AO772" s="65"/>
    </row>
    <row r="773" spans="1:41" x14ac:dyDescent="0.25">
      <c r="A773">
        <v>257</v>
      </c>
      <c r="B773" s="54" t="s">
        <v>788</v>
      </c>
      <c r="C773" s="54">
        <v>2020</v>
      </c>
      <c r="D773" s="27">
        <v>5551.41</v>
      </c>
      <c r="E773" s="43">
        <v>510.9</v>
      </c>
      <c r="F773" s="35">
        <v>310.8</v>
      </c>
      <c r="G773" s="41">
        <v>879.6</v>
      </c>
      <c r="H773" s="36">
        <v>89.78</v>
      </c>
      <c r="I773" s="39">
        <v>118.3</v>
      </c>
      <c r="J773" s="45">
        <v>127.55</v>
      </c>
      <c r="K773" s="36">
        <v>115.95</v>
      </c>
      <c r="L773" s="36">
        <v>35.299999999999997</v>
      </c>
      <c r="M773" s="46">
        <v>110.95</v>
      </c>
      <c r="N773" s="36">
        <v>78.27</v>
      </c>
      <c r="O773" s="47">
        <v>43.11</v>
      </c>
      <c r="P773" s="33">
        <v>454.6</v>
      </c>
      <c r="Q773" s="47">
        <v>19.510000000000002</v>
      </c>
      <c r="R773" s="33">
        <v>81.36</v>
      </c>
      <c r="S773" s="47">
        <v>53.76</v>
      </c>
      <c r="T773" s="33">
        <v>10.32</v>
      </c>
      <c r="U773" s="33">
        <v>74.900000000000006</v>
      </c>
      <c r="V773" s="33">
        <v>37.5</v>
      </c>
      <c r="W773" s="33">
        <v>12.52</v>
      </c>
      <c r="X773" s="56">
        <v>17.02</v>
      </c>
      <c r="Y773" s="38">
        <v>17.02</v>
      </c>
      <c r="Z773" s="36">
        <v>9.73</v>
      </c>
      <c r="AA773" s="41">
        <v>33.229999999999997</v>
      </c>
      <c r="AB773" s="45">
        <v>73</v>
      </c>
      <c r="AC773" s="39">
        <v>594.4</v>
      </c>
      <c r="AD773" s="36">
        <v>156.80000000000001</v>
      </c>
      <c r="AE773" s="37"/>
      <c r="AF773" s="41">
        <v>26.24</v>
      </c>
      <c r="AG773" s="39">
        <v>126.8</v>
      </c>
      <c r="AI773" s="60" t="s">
        <v>788</v>
      </c>
      <c r="AJ773" s="58">
        <f t="shared" si="36"/>
        <v>279.83333333333331</v>
      </c>
      <c r="AK773" s="57">
        <f t="shared" si="37"/>
        <v>234.76750000000001</v>
      </c>
      <c r="AL773" s="47">
        <f t="shared" si="38"/>
        <v>106.19999999999999</v>
      </c>
      <c r="AM773" s="65"/>
      <c r="AN773" s="65"/>
      <c r="AO773" s="65"/>
    </row>
    <row r="774" spans="1:41" x14ac:dyDescent="0.25">
      <c r="A774">
        <v>256</v>
      </c>
      <c r="B774" s="54" t="s">
        <v>789</v>
      </c>
      <c r="C774" s="54">
        <v>2020</v>
      </c>
      <c r="D774" s="27">
        <v>5594.11</v>
      </c>
      <c r="E774" s="43">
        <v>513.1</v>
      </c>
      <c r="F774" s="35">
        <v>313.2</v>
      </c>
      <c r="G774" s="41">
        <v>884</v>
      </c>
      <c r="H774" s="36">
        <v>91.25</v>
      </c>
      <c r="I774" s="39">
        <v>120.85</v>
      </c>
      <c r="J774" s="45">
        <v>128.85</v>
      </c>
      <c r="K774" s="36">
        <v>119</v>
      </c>
      <c r="L774" s="36">
        <v>35.590000000000003</v>
      </c>
      <c r="M774" s="46">
        <v>111.82</v>
      </c>
      <c r="N774" s="36">
        <v>78.430000000000007</v>
      </c>
      <c r="O774" s="47">
        <v>43.31</v>
      </c>
      <c r="P774" s="33">
        <v>451.2</v>
      </c>
      <c r="Q774" s="47">
        <v>19.68</v>
      </c>
      <c r="R774" s="33">
        <v>83.02</v>
      </c>
      <c r="S774" s="47">
        <v>54.24</v>
      </c>
      <c r="T774" s="33">
        <v>10.37</v>
      </c>
      <c r="U774" s="33">
        <v>75.44</v>
      </c>
      <c r="V774" s="33">
        <v>38.03</v>
      </c>
      <c r="W774" s="33">
        <v>12.7</v>
      </c>
      <c r="X774" s="56">
        <v>16.98</v>
      </c>
      <c r="Y774" s="38">
        <v>16.98</v>
      </c>
      <c r="Z774" s="36">
        <v>9.8000000000000007</v>
      </c>
      <c r="AA774" s="41">
        <v>33.51</v>
      </c>
      <c r="AB774" s="45">
        <v>73.739999999999995</v>
      </c>
      <c r="AC774" s="39">
        <v>588</v>
      </c>
      <c r="AD774" s="36">
        <v>160.1</v>
      </c>
      <c r="AE774" s="37"/>
      <c r="AF774" s="41">
        <v>26.51</v>
      </c>
      <c r="AG774" s="39">
        <v>128.25</v>
      </c>
      <c r="AI774" s="60" t="s">
        <v>789</v>
      </c>
      <c r="AJ774" s="58">
        <f t="shared" si="36"/>
        <v>279.03333333333336</v>
      </c>
      <c r="AK774" s="57">
        <f t="shared" si="37"/>
        <v>236.005</v>
      </c>
      <c r="AL774" s="47">
        <f t="shared" si="38"/>
        <v>106.85777777777778</v>
      </c>
      <c r="AM774" s="65"/>
      <c r="AN774" s="65"/>
      <c r="AO774" s="65"/>
    </row>
    <row r="775" spans="1:41" x14ac:dyDescent="0.25">
      <c r="A775">
        <v>255</v>
      </c>
      <c r="B775" s="54" t="s">
        <v>790</v>
      </c>
      <c r="C775" s="54">
        <v>2020</v>
      </c>
      <c r="D775" s="27">
        <v>5603.74</v>
      </c>
      <c r="E775" s="43">
        <v>512.79999999999995</v>
      </c>
      <c r="F775" s="35">
        <v>312.2</v>
      </c>
      <c r="G775" s="41">
        <v>882.6</v>
      </c>
      <c r="H775" s="36">
        <v>93.07</v>
      </c>
      <c r="I775" s="39">
        <v>120.65</v>
      </c>
      <c r="J775" s="45">
        <v>129.15</v>
      </c>
      <c r="K775" s="36">
        <v>120.5</v>
      </c>
      <c r="L775" s="36">
        <v>35.770000000000003</v>
      </c>
      <c r="M775" s="46">
        <v>112.27</v>
      </c>
      <c r="N775" s="36">
        <v>78.790000000000006</v>
      </c>
      <c r="O775" s="47">
        <v>43.65</v>
      </c>
      <c r="P775" s="33">
        <v>450</v>
      </c>
      <c r="Q775" s="47">
        <v>19.739999999999998</v>
      </c>
      <c r="R775" s="33">
        <v>83.12</v>
      </c>
      <c r="S775" s="47">
        <v>54.54</v>
      </c>
      <c r="T775" s="33">
        <v>10.46</v>
      </c>
      <c r="U775" s="33">
        <v>76.319999999999993</v>
      </c>
      <c r="V775" s="33">
        <v>38.130000000000003</v>
      </c>
      <c r="W775" s="33">
        <v>12.76</v>
      </c>
      <c r="X775" s="56">
        <v>17.079999999999998</v>
      </c>
      <c r="Y775" s="38">
        <v>17.079999999999998</v>
      </c>
      <c r="Z775" s="36">
        <v>9.83</v>
      </c>
      <c r="AA775" s="41">
        <v>33.369999999999997</v>
      </c>
      <c r="AB775" s="45">
        <v>73.66</v>
      </c>
      <c r="AC775" s="39">
        <v>577.5</v>
      </c>
      <c r="AD775" s="36">
        <v>161.05000000000001</v>
      </c>
      <c r="AE775" s="37"/>
      <c r="AF775" s="41">
        <v>26.58</v>
      </c>
      <c r="AG775" s="39">
        <v>125.45</v>
      </c>
      <c r="AI775" s="60" t="s">
        <v>790</v>
      </c>
      <c r="AJ775" s="58">
        <f t="shared" si="36"/>
        <v>274.53333333333336</v>
      </c>
      <c r="AK775" s="57">
        <f t="shared" si="37"/>
        <v>235.63750000000002</v>
      </c>
      <c r="AL775" s="47">
        <f t="shared" si="38"/>
        <v>106.98777777777778</v>
      </c>
      <c r="AM775" s="65"/>
      <c r="AN775" s="65"/>
      <c r="AO775" s="65"/>
    </row>
    <row r="776" spans="1:41" x14ac:dyDescent="0.25">
      <c r="A776">
        <v>254</v>
      </c>
      <c r="B776" s="54" t="s">
        <v>791</v>
      </c>
      <c r="C776" s="54">
        <v>2020</v>
      </c>
      <c r="D776" s="27">
        <v>5547.9</v>
      </c>
      <c r="E776" s="43">
        <v>504</v>
      </c>
      <c r="F776" s="35">
        <v>309.10000000000002</v>
      </c>
      <c r="G776" s="41">
        <v>869.2</v>
      </c>
      <c r="H776" s="36">
        <v>91.98</v>
      </c>
      <c r="I776" s="39">
        <v>120.6</v>
      </c>
      <c r="J776" s="45">
        <v>128.30000000000001</v>
      </c>
      <c r="K776" s="36">
        <v>119.95</v>
      </c>
      <c r="L776" s="36">
        <v>35.85</v>
      </c>
      <c r="M776" s="46">
        <v>112.73</v>
      </c>
      <c r="N776" s="36">
        <v>78.23</v>
      </c>
      <c r="O776" s="47">
        <v>43.63</v>
      </c>
      <c r="P776" s="33">
        <v>442</v>
      </c>
      <c r="Q776" s="47">
        <v>19.73</v>
      </c>
      <c r="R776" s="33">
        <v>83.84</v>
      </c>
      <c r="S776" s="47">
        <v>54.48</v>
      </c>
      <c r="T776" s="33">
        <v>10.45</v>
      </c>
      <c r="U776" s="33">
        <v>75.680000000000007</v>
      </c>
      <c r="V776" s="33">
        <v>38.35</v>
      </c>
      <c r="W776" s="33">
        <v>12.9</v>
      </c>
      <c r="X776" s="56">
        <v>17.170000000000002</v>
      </c>
      <c r="Y776" s="38">
        <v>17.170000000000002</v>
      </c>
      <c r="Z776" s="36">
        <v>9.81</v>
      </c>
      <c r="AA776" s="41">
        <v>33.56</v>
      </c>
      <c r="AB776" s="45">
        <v>74.34</v>
      </c>
      <c r="AC776" s="39">
        <v>571.4</v>
      </c>
      <c r="AD776" s="36">
        <v>159</v>
      </c>
      <c r="AE776" s="37"/>
      <c r="AF776" s="41">
        <v>26.69</v>
      </c>
      <c r="AG776" s="39">
        <v>126.5</v>
      </c>
      <c r="AI776" s="60" t="s">
        <v>791</v>
      </c>
      <c r="AJ776" s="58">
        <f t="shared" si="36"/>
        <v>272.83333333333331</v>
      </c>
      <c r="AK776" s="57">
        <f t="shared" si="37"/>
        <v>232.36250000000001</v>
      </c>
      <c r="AL776" s="47">
        <f t="shared" si="38"/>
        <v>106.04222222222222</v>
      </c>
      <c r="AM776" s="65"/>
      <c r="AN776" s="65"/>
      <c r="AO776" s="65"/>
    </row>
    <row r="777" spans="1:41" x14ac:dyDescent="0.25">
      <c r="A777">
        <v>253</v>
      </c>
      <c r="B777" s="54" t="s">
        <v>792</v>
      </c>
      <c r="C777" s="54">
        <v>2020</v>
      </c>
      <c r="D777" s="27">
        <v>5517.01</v>
      </c>
      <c r="E777" s="43">
        <v>496.45</v>
      </c>
      <c r="F777" s="35">
        <v>302.3</v>
      </c>
      <c r="G777" s="41">
        <v>851.4</v>
      </c>
      <c r="H777" s="36">
        <v>92.04</v>
      </c>
      <c r="I777" s="39">
        <v>116.95</v>
      </c>
      <c r="J777" s="45">
        <v>128.65</v>
      </c>
      <c r="K777" s="36">
        <v>118.65</v>
      </c>
      <c r="L777" s="36">
        <v>35.89</v>
      </c>
      <c r="M777" s="46">
        <v>111.16</v>
      </c>
      <c r="N777" s="36">
        <v>77.91</v>
      </c>
      <c r="O777" s="47">
        <v>43.8</v>
      </c>
      <c r="P777" s="33">
        <v>438</v>
      </c>
      <c r="Q777" s="47">
        <v>19.649999999999999</v>
      </c>
      <c r="R777" s="33">
        <v>82.36</v>
      </c>
      <c r="S777" s="47">
        <v>53.64</v>
      </c>
      <c r="T777" s="33">
        <v>10.52</v>
      </c>
      <c r="U777" s="33">
        <v>75.38</v>
      </c>
      <c r="V777" s="33">
        <v>37.369999999999997</v>
      </c>
      <c r="W777" s="33">
        <v>12.6</v>
      </c>
      <c r="X777" s="56">
        <v>17.27</v>
      </c>
      <c r="Y777" s="38">
        <v>17.27</v>
      </c>
      <c r="Z777" s="36">
        <v>9.75</v>
      </c>
      <c r="AA777" s="41">
        <v>32.67</v>
      </c>
      <c r="AB777" s="45">
        <v>72.3</v>
      </c>
      <c r="AC777" s="39">
        <v>552.70000000000005</v>
      </c>
      <c r="AD777" s="36">
        <v>157.75</v>
      </c>
      <c r="AE777" s="37"/>
      <c r="AF777" s="41">
        <v>26.38</v>
      </c>
      <c r="AG777" s="39">
        <v>122.5</v>
      </c>
      <c r="AI777" s="60" t="s">
        <v>792</v>
      </c>
      <c r="AJ777" s="58">
        <f t="shared" si="36"/>
        <v>264.05</v>
      </c>
      <c r="AK777" s="57">
        <f t="shared" si="37"/>
        <v>227.61249999999998</v>
      </c>
      <c r="AL777" s="47">
        <f t="shared" si="38"/>
        <v>104.76888888888887</v>
      </c>
      <c r="AM777" s="65"/>
      <c r="AN777" s="65"/>
      <c r="AO777" s="65"/>
    </row>
    <row r="778" spans="1:41" x14ac:dyDescent="0.25">
      <c r="A778">
        <v>252</v>
      </c>
      <c r="B778" s="54" t="s">
        <v>793</v>
      </c>
      <c r="C778" s="54">
        <v>2020</v>
      </c>
      <c r="D778" s="27">
        <v>5472.03</v>
      </c>
      <c r="E778" s="43">
        <v>496.1</v>
      </c>
      <c r="F778" s="35">
        <v>303.7</v>
      </c>
      <c r="G778" s="41">
        <v>851.6</v>
      </c>
      <c r="H778" s="36">
        <v>91.95</v>
      </c>
      <c r="I778" s="39">
        <v>116.65</v>
      </c>
      <c r="J778" s="45">
        <v>128.1</v>
      </c>
      <c r="K778" s="36">
        <v>119.1</v>
      </c>
      <c r="L778" s="36">
        <v>35.869999999999997</v>
      </c>
      <c r="M778" s="46">
        <v>111.16</v>
      </c>
      <c r="N778" s="36">
        <v>77.88</v>
      </c>
      <c r="O778" s="47">
        <v>43.84</v>
      </c>
      <c r="P778" s="33">
        <v>434.4</v>
      </c>
      <c r="Q778" s="47">
        <v>19.600000000000001</v>
      </c>
      <c r="R778" s="33">
        <v>82.92</v>
      </c>
      <c r="S778" s="47">
        <v>53.8</v>
      </c>
      <c r="T778" s="33">
        <v>10.46</v>
      </c>
      <c r="U778" s="33">
        <v>75.94</v>
      </c>
      <c r="V778" s="33">
        <v>37.69</v>
      </c>
      <c r="W778" s="33">
        <v>12.69</v>
      </c>
      <c r="X778" s="56">
        <v>17.260000000000002</v>
      </c>
      <c r="Y778" s="38">
        <v>17.260000000000002</v>
      </c>
      <c r="Z778" s="36">
        <v>9.75</v>
      </c>
      <c r="AA778" s="41">
        <v>33</v>
      </c>
      <c r="AB778" s="45">
        <v>73.08</v>
      </c>
      <c r="AC778" s="39">
        <v>554.1</v>
      </c>
      <c r="AD778" s="36">
        <v>157.19999999999999</v>
      </c>
      <c r="AE778" s="37"/>
      <c r="AF778" s="41">
        <v>26.36</v>
      </c>
      <c r="AG778" s="39">
        <v>122.3</v>
      </c>
      <c r="AI778" s="60" t="s">
        <v>793</v>
      </c>
      <c r="AJ778" s="58">
        <f t="shared" si="36"/>
        <v>264.34999999999997</v>
      </c>
      <c r="AK778" s="57">
        <f t="shared" si="37"/>
        <v>227.74</v>
      </c>
      <c r="AL778" s="47">
        <f t="shared" si="38"/>
        <v>104.77111111111111</v>
      </c>
      <c r="AM778" s="65"/>
      <c r="AN778" s="65"/>
      <c r="AO778" s="65"/>
    </row>
    <row r="779" spans="1:41" x14ac:dyDescent="0.25">
      <c r="A779">
        <v>251</v>
      </c>
      <c r="B779" s="54" t="s">
        <v>794</v>
      </c>
      <c r="C779" s="54">
        <v>2020</v>
      </c>
      <c r="D779" s="27">
        <v>5411.15</v>
      </c>
      <c r="E779" s="43">
        <v>492.3</v>
      </c>
      <c r="F779" s="35">
        <v>301.8</v>
      </c>
      <c r="G779" s="41">
        <v>856</v>
      </c>
      <c r="H779" s="36">
        <v>87.94</v>
      </c>
      <c r="I779" s="39">
        <v>116.85</v>
      </c>
      <c r="J779" s="45">
        <v>128.4</v>
      </c>
      <c r="K779" s="36">
        <v>115.3</v>
      </c>
      <c r="L779" s="36">
        <v>34.89</v>
      </c>
      <c r="M779" s="46">
        <v>110</v>
      </c>
      <c r="N779" s="36">
        <v>78.53</v>
      </c>
      <c r="O779" s="47">
        <v>42.49</v>
      </c>
      <c r="P779" s="33">
        <v>435.8</v>
      </c>
      <c r="Q779" s="47">
        <v>19.28</v>
      </c>
      <c r="R779" s="33">
        <v>81.22</v>
      </c>
      <c r="S779" s="47">
        <v>53.62</v>
      </c>
      <c r="T779" s="33">
        <v>10.15</v>
      </c>
      <c r="U779" s="33">
        <v>74.22</v>
      </c>
      <c r="V779" s="33">
        <v>37.630000000000003</v>
      </c>
      <c r="W779" s="33">
        <v>12.33</v>
      </c>
      <c r="X779" s="56">
        <v>16.57</v>
      </c>
      <c r="Y779" s="38">
        <v>16.57</v>
      </c>
      <c r="Z779" s="36">
        <v>9.6300000000000008</v>
      </c>
      <c r="AA779" s="41">
        <v>32.65</v>
      </c>
      <c r="AB779" s="45">
        <v>72.88</v>
      </c>
      <c r="AC779" s="39">
        <v>556.9</v>
      </c>
      <c r="AD779" s="36">
        <v>156.94999999999999</v>
      </c>
      <c r="AE779" s="37"/>
      <c r="AF779" s="41">
        <v>26.49</v>
      </c>
      <c r="AG779" s="39">
        <v>120.1</v>
      </c>
      <c r="AI779" s="60" t="s">
        <v>794</v>
      </c>
      <c r="AJ779" s="58">
        <f t="shared" si="36"/>
        <v>264.61666666666667</v>
      </c>
      <c r="AK779" s="57">
        <f t="shared" si="37"/>
        <v>228.785</v>
      </c>
      <c r="AL779" s="47">
        <f t="shared" si="38"/>
        <v>103.94888888888889</v>
      </c>
      <c r="AM779" s="65"/>
      <c r="AN779" s="65"/>
      <c r="AO779" s="65"/>
    </row>
    <row r="780" spans="1:41" x14ac:dyDescent="0.25">
      <c r="A780">
        <v>250</v>
      </c>
      <c r="B780" s="54" t="s">
        <v>795</v>
      </c>
      <c r="C780" s="54">
        <v>2020</v>
      </c>
      <c r="D780" s="27">
        <v>5306.58</v>
      </c>
      <c r="E780" s="43">
        <v>490.2</v>
      </c>
      <c r="F780" s="35">
        <v>295.60000000000002</v>
      </c>
      <c r="G780" s="41">
        <v>853</v>
      </c>
      <c r="H780" s="36">
        <v>86.54</v>
      </c>
      <c r="I780" s="39">
        <v>115.7</v>
      </c>
      <c r="J780" s="45">
        <v>126.4</v>
      </c>
      <c r="K780" s="36">
        <v>113.8</v>
      </c>
      <c r="L780" s="36">
        <v>34.65</v>
      </c>
      <c r="M780" s="46">
        <v>109.21</v>
      </c>
      <c r="N780" s="36">
        <v>76.78</v>
      </c>
      <c r="O780" s="47">
        <v>41.72</v>
      </c>
      <c r="P780" s="33">
        <v>430</v>
      </c>
      <c r="Q780" s="47">
        <v>19.149999999999999</v>
      </c>
      <c r="R780" s="33">
        <v>80</v>
      </c>
      <c r="S780" s="47">
        <v>52.32</v>
      </c>
      <c r="T780" s="33">
        <v>9.9499999999999993</v>
      </c>
      <c r="U780" s="33">
        <v>73.5</v>
      </c>
      <c r="V780" s="33">
        <v>37.619999999999997</v>
      </c>
      <c r="W780" s="33">
        <v>12.16</v>
      </c>
      <c r="X780" s="56">
        <v>16.16</v>
      </c>
      <c r="Y780" s="38">
        <v>16.16</v>
      </c>
      <c r="Z780" s="36">
        <v>9.61</v>
      </c>
      <c r="AA780" s="41">
        <v>31.97</v>
      </c>
      <c r="AB780" s="45">
        <v>71.62</v>
      </c>
      <c r="AC780" s="39">
        <v>545.70000000000005</v>
      </c>
      <c r="AD780" s="36">
        <v>154.94999999999999</v>
      </c>
      <c r="AE780" s="37"/>
      <c r="AF780" s="41">
        <v>26.49</v>
      </c>
      <c r="AG780" s="39">
        <v>118.35</v>
      </c>
      <c r="AI780" s="60" t="s">
        <v>795</v>
      </c>
      <c r="AJ780" s="58">
        <f t="shared" si="36"/>
        <v>259.91666666666669</v>
      </c>
      <c r="AK780" s="57">
        <f t="shared" si="37"/>
        <v>227.86500000000001</v>
      </c>
      <c r="AL780" s="47">
        <f t="shared" si="38"/>
        <v>102.97555555555556</v>
      </c>
      <c r="AM780" s="65"/>
      <c r="AN780" s="65"/>
      <c r="AO780" s="65"/>
    </row>
    <row r="781" spans="1:41" x14ac:dyDescent="0.25">
      <c r="A781">
        <v>249</v>
      </c>
      <c r="B781" s="54" t="s">
        <v>796</v>
      </c>
      <c r="C781" s="54">
        <v>2020</v>
      </c>
      <c r="D781" s="27">
        <v>5519.17</v>
      </c>
      <c r="E781" s="43">
        <v>499.55</v>
      </c>
      <c r="F781" s="35">
        <v>305.39999999999998</v>
      </c>
      <c r="G781" s="41">
        <v>859.8</v>
      </c>
      <c r="H781" s="36">
        <v>89</v>
      </c>
      <c r="I781" s="39">
        <v>117.35</v>
      </c>
      <c r="J781" s="45">
        <v>129.80000000000001</v>
      </c>
      <c r="K781" s="36">
        <v>115.05</v>
      </c>
      <c r="L781" s="36">
        <v>35.99</v>
      </c>
      <c r="M781" s="46">
        <v>111.07</v>
      </c>
      <c r="N781" s="36">
        <v>78.58</v>
      </c>
      <c r="O781" s="47">
        <v>43.57</v>
      </c>
      <c r="P781" s="33">
        <v>435.4</v>
      </c>
      <c r="Q781" s="47">
        <v>19.88</v>
      </c>
      <c r="R781" s="33">
        <v>83.94</v>
      </c>
      <c r="S781" s="47">
        <v>54.08</v>
      </c>
      <c r="T781" s="33">
        <v>10.3</v>
      </c>
      <c r="U781" s="33">
        <v>74.66</v>
      </c>
      <c r="V781" s="33">
        <v>37.42</v>
      </c>
      <c r="W781" s="33">
        <v>12.63</v>
      </c>
      <c r="X781" s="56">
        <v>17.04</v>
      </c>
      <c r="Y781" s="38">
        <v>17.04</v>
      </c>
      <c r="Z781" s="36">
        <v>9.9499999999999993</v>
      </c>
      <c r="AA781" s="41">
        <v>32.31</v>
      </c>
      <c r="AB781" s="45">
        <v>72.739999999999995</v>
      </c>
      <c r="AC781" s="39">
        <v>558</v>
      </c>
      <c r="AD781" s="36">
        <v>157.4</v>
      </c>
      <c r="AE781" s="37"/>
      <c r="AF781" s="41">
        <v>27.1</v>
      </c>
      <c r="AG781" s="39">
        <v>120.5</v>
      </c>
      <c r="AI781" s="60" t="s">
        <v>796</v>
      </c>
      <c r="AJ781" s="58">
        <f t="shared" si="36"/>
        <v>265.28333333333336</v>
      </c>
      <c r="AK781" s="57">
        <f t="shared" si="37"/>
        <v>229.80249999999998</v>
      </c>
      <c r="AL781" s="47">
        <f t="shared" si="38"/>
        <v>105.30333333333334</v>
      </c>
      <c r="AM781" s="65"/>
      <c r="AN781" s="65"/>
      <c r="AO781" s="65"/>
    </row>
    <row r="782" spans="1:41" x14ac:dyDescent="0.25">
      <c r="A782">
        <v>248</v>
      </c>
      <c r="B782" s="54" t="s">
        <v>797</v>
      </c>
      <c r="C782" s="54">
        <v>2020</v>
      </c>
      <c r="D782" s="27">
        <v>5547.59</v>
      </c>
      <c r="E782" s="43">
        <v>502.9</v>
      </c>
      <c r="F782" s="35">
        <v>304.7</v>
      </c>
      <c r="G782" s="41">
        <v>862</v>
      </c>
      <c r="H782" s="36">
        <v>90.38</v>
      </c>
      <c r="I782" s="39">
        <v>116.45</v>
      </c>
      <c r="J782" s="45">
        <v>129.05000000000001</v>
      </c>
      <c r="K782" s="36">
        <v>116.75</v>
      </c>
      <c r="L782" s="36">
        <v>36.39</v>
      </c>
      <c r="M782" s="46">
        <v>111.49</v>
      </c>
      <c r="N782" s="36">
        <v>77.58</v>
      </c>
      <c r="O782" s="47">
        <v>44.05</v>
      </c>
      <c r="P782" s="33">
        <v>440.6</v>
      </c>
      <c r="Q782" s="47">
        <v>20.149999999999999</v>
      </c>
      <c r="R782" s="33">
        <v>85.24</v>
      </c>
      <c r="S782" s="47">
        <v>53.98</v>
      </c>
      <c r="T782" s="33">
        <v>10.49</v>
      </c>
      <c r="U782" s="33">
        <v>75.5</v>
      </c>
      <c r="V782" s="33">
        <v>39.1</v>
      </c>
      <c r="W782" s="33">
        <v>12.67</v>
      </c>
      <c r="X782" s="56">
        <v>17.21</v>
      </c>
      <c r="Y782" s="38">
        <v>17.21</v>
      </c>
      <c r="Z782" s="36">
        <v>9.6300000000000008</v>
      </c>
      <c r="AA782" s="41">
        <v>31.82</v>
      </c>
      <c r="AB782" s="45">
        <v>72.02</v>
      </c>
      <c r="AC782" s="39">
        <v>572.1</v>
      </c>
      <c r="AD782" s="36">
        <v>158.30000000000001</v>
      </c>
      <c r="AE782" s="37"/>
      <c r="AF782" s="41">
        <v>27.25</v>
      </c>
      <c r="AG782" s="39">
        <v>120.05</v>
      </c>
      <c r="AI782" s="60" t="s">
        <v>797</v>
      </c>
      <c r="AJ782" s="58">
        <f t="shared" si="36"/>
        <v>269.53333333333336</v>
      </c>
      <c r="AK782" s="57">
        <f t="shared" si="37"/>
        <v>230.26750000000001</v>
      </c>
      <c r="AL782" s="47">
        <f t="shared" si="38"/>
        <v>105.64999999999999</v>
      </c>
      <c r="AM782" s="65"/>
      <c r="AN782" s="65"/>
      <c r="AO782" s="65"/>
    </row>
    <row r="783" spans="1:41" x14ac:dyDescent="0.25">
      <c r="A783">
        <v>247</v>
      </c>
      <c r="B783" s="54" t="s">
        <v>798</v>
      </c>
      <c r="C783" s="54">
        <v>2020</v>
      </c>
      <c r="D783" s="27">
        <v>5515.5</v>
      </c>
      <c r="E783" s="43">
        <v>505</v>
      </c>
      <c r="F783" s="35">
        <v>309.39999999999998</v>
      </c>
      <c r="G783" s="41">
        <v>862</v>
      </c>
      <c r="H783" s="36">
        <v>90.71</v>
      </c>
      <c r="I783" s="39">
        <v>115.7</v>
      </c>
      <c r="J783" s="45">
        <v>130</v>
      </c>
      <c r="K783" s="36">
        <v>117.7</v>
      </c>
      <c r="L783" s="36">
        <v>36.49</v>
      </c>
      <c r="M783" s="46">
        <v>111.45</v>
      </c>
      <c r="N783" s="36">
        <v>77.22</v>
      </c>
      <c r="O783" s="47">
        <v>44.18</v>
      </c>
      <c r="P783" s="33">
        <v>448</v>
      </c>
      <c r="Q783" s="47">
        <v>20.239999999999998</v>
      </c>
      <c r="R783" s="33">
        <v>84.86</v>
      </c>
      <c r="S783" s="47">
        <v>54.12</v>
      </c>
      <c r="T783" s="33">
        <v>10.48</v>
      </c>
      <c r="U783" s="33">
        <v>76</v>
      </c>
      <c r="V783" s="33">
        <v>39</v>
      </c>
      <c r="W783" s="33">
        <v>12.6</v>
      </c>
      <c r="X783" s="56">
        <v>17.25</v>
      </c>
      <c r="Y783" s="38">
        <v>17.25</v>
      </c>
      <c r="Z783" s="36">
        <v>9.86</v>
      </c>
      <c r="AA783" s="41">
        <v>31.79</v>
      </c>
      <c r="AB783" s="45">
        <v>71.16</v>
      </c>
      <c r="AC783" s="39">
        <v>556.29999999999995</v>
      </c>
      <c r="AD783" s="36">
        <v>158.4</v>
      </c>
      <c r="AE783" s="37"/>
      <c r="AF783" s="41">
        <v>27.06</v>
      </c>
      <c r="AG783" s="39">
        <v>115.95</v>
      </c>
      <c r="AI783" s="60" t="s">
        <v>798</v>
      </c>
      <c r="AJ783" s="58">
        <f t="shared" si="36"/>
        <v>262.65000000000003</v>
      </c>
      <c r="AK783" s="57">
        <f t="shared" si="37"/>
        <v>230.21249999999998</v>
      </c>
      <c r="AL783" s="47">
        <f t="shared" si="38"/>
        <v>105.93333333333334</v>
      </c>
      <c r="AM783" s="65"/>
      <c r="AN783" s="65"/>
      <c r="AO783" s="65"/>
    </row>
    <row r="784" spans="1:41" x14ac:dyDescent="0.25">
      <c r="A784">
        <v>246</v>
      </c>
      <c r="B784" s="54" t="s">
        <v>799</v>
      </c>
      <c r="C784" s="54">
        <v>2020</v>
      </c>
      <c r="D784" s="27">
        <v>5517.06</v>
      </c>
      <c r="E784" s="43">
        <v>507.2</v>
      </c>
      <c r="F784" s="35">
        <v>302.5</v>
      </c>
      <c r="G784" s="41">
        <v>853.6</v>
      </c>
      <c r="H784" s="36">
        <v>91.37</v>
      </c>
      <c r="I784" s="39">
        <v>116.1</v>
      </c>
      <c r="J784" s="45">
        <v>129.19999999999999</v>
      </c>
      <c r="K784" s="36">
        <v>118.35</v>
      </c>
      <c r="L784" s="36">
        <v>36.56</v>
      </c>
      <c r="M784" s="46">
        <v>110.5</v>
      </c>
      <c r="N784" s="36">
        <v>75.819999999999993</v>
      </c>
      <c r="O784" s="47">
        <v>45.24</v>
      </c>
      <c r="P784" s="33">
        <v>450.2</v>
      </c>
      <c r="Q784" s="47">
        <v>19.93</v>
      </c>
      <c r="R784" s="33">
        <v>85.46</v>
      </c>
      <c r="S784" s="47">
        <v>52.5</v>
      </c>
      <c r="T784" s="33">
        <v>10.68</v>
      </c>
      <c r="U784" s="33">
        <v>76.88</v>
      </c>
      <c r="V784" s="33">
        <v>38.81</v>
      </c>
      <c r="W784" s="33">
        <v>12.43</v>
      </c>
      <c r="X784" s="56">
        <v>17.32</v>
      </c>
      <c r="Y784" s="38">
        <v>17.32</v>
      </c>
      <c r="Z784" s="36">
        <v>9.7799999999999994</v>
      </c>
      <c r="AA784" s="41">
        <v>31.43</v>
      </c>
      <c r="AB784" s="45">
        <v>71.180000000000007</v>
      </c>
      <c r="AC784" s="39">
        <v>569.70000000000005</v>
      </c>
      <c r="AD784" s="36">
        <v>157.9</v>
      </c>
      <c r="AE784" s="37"/>
      <c r="AF784" s="41">
        <v>26.94</v>
      </c>
      <c r="AG784" s="39">
        <v>114.15</v>
      </c>
      <c r="AI784" s="60" t="s">
        <v>799</v>
      </c>
      <c r="AJ784" s="58">
        <f t="shared" si="36"/>
        <v>266.65000000000003</v>
      </c>
      <c r="AK784" s="57">
        <f t="shared" si="37"/>
        <v>227.99250000000001</v>
      </c>
      <c r="AL784" s="47">
        <f t="shared" si="38"/>
        <v>105.89666666666666</v>
      </c>
      <c r="AM784" s="65"/>
      <c r="AN784" s="65"/>
      <c r="AO784" s="65"/>
    </row>
    <row r="785" spans="1:41" x14ac:dyDescent="0.25">
      <c r="A785">
        <v>245</v>
      </c>
      <c r="B785" s="54" t="s">
        <v>800</v>
      </c>
      <c r="C785" s="54">
        <v>2020</v>
      </c>
      <c r="D785" s="27">
        <v>5527.84</v>
      </c>
      <c r="E785" s="43">
        <v>509.2</v>
      </c>
      <c r="F785" s="35">
        <v>302.7</v>
      </c>
      <c r="G785" s="41">
        <v>844.6</v>
      </c>
      <c r="H785" s="36">
        <v>92.05</v>
      </c>
      <c r="I785" s="39">
        <v>116.15</v>
      </c>
      <c r="J785" s="45">
        <v>129.55000000000001</v>
      </c>
      <c r="K785" s="36">
        <v>119.3</v>
      </c>
      <c r="L785" s="36">
        <v>36.6</v>
      </c>
      <c r="M785" s="46">
        <v>112.56</v>
      </c>
      <c r="N785" s="36">
        <v>77.430000000000007</v>
      </c>
      <c r="O785" s="47">
        <v>44.15</v>
      </c>
      <c r="P785" s="33">
        <v>446</v>
      </c>
      <c r="Q785" s="47">
        <v>19.68</v>
      </c>
      <c r="R785" s="33">
        <v>84.96</v>
      </c>
      <c r="S785" s="47">
        <v>52.46</v>
      </c>
      <c r="T785" s="33">
        <v>10.49</v>
      </c>
      <c r="U785" s="33">
        <v>76.64</v>
      </c>
      <c r="V785" s="33">
        <v>38.54</v>
      </c>
      <c r="W785" s="33">
        <v>12.53</v>
      </c>
      <c r="X785" s="56">
        <v>16.989999999999998</v>
      </c>
      <c r="Y785" s="38">
        <v>16.989999999999998</v>
      </c>
      <c r="Z785" s="36">
        <v>10</v>
      </c>
      <c r="AA785" s="41">
        <v>31.26</v>
      </c>
      <c r="AB785" s="45">
        <v>70.88</v>
      </c>
      <c r="AC785" s="39">
        <v>564.1</v>
      </c>
      <c r="AD785" s="36">
        <v>160.65</v>
      </c>
      <c r="AE785" s="37"/>
      <c r="AF785" s="41">
        <v>26.68</v>
      </c>
      <c r="AG785" s="39">
        <v>115.1</v>
      </c>
      <c r="AI785" s="60" t="s">
        <v>800</v>
      </c>
      <c r="AJ785" s="58">
        <f t="shared" si="36"/>
        <v>265.11666666666667</v>
      </c>
      <c r="AK785" s="57">
        <f t="shared" si="37"/>
        <v>225.63499999999999</v>
      </c>
      <c r="AL785" s="47">
        <f t="shared" si="38"/>
        <v>106.16333333333334</v>
      </c>
      <c r="AM785" s="65"/>
      <c r="AN785" s="65"/>
      <c r="AO785" s="65"/>
    </row>
    <row r="786" spans="1:41" x14ac:dyDescent="0.25">
      <c r="A786">
        <v>244</v>
      </c>
      <c r="B786" s="55">
        <v>44147</v>
      </c>
      <c r="C786" s="54">
        <v>2020</v>
      </c>
      <c r="D786" s="27">
        <v>5466.56</v>
      </c>
      <c r="E786" s="43">
        <v>500.4</v>
      </c>
      <c r="F786" s="35">
        <v>302.5</v>
      </c>
      <c r="G786" s="41">
        <v>835</v>
      </c>
      <c r="H786" s="36">
        <v>92.19</v>
      </c>
      <c r="I786" s="39">
        <v>114.65</v>
      </c>
      <c r="J786" s="45">
        <v>128.19999999999999</v>
      </c>
      <c r="K786" s="36">
        <v>120.2</v>
      </c>
      <c r="L786" s="36">
        <v>37.020000000000003</v>
      </c>
      <c r="M786" s="46">
        <v>111.98</v>
      </c>
      <c r="N786" s="36">
        <v>78.09</v>
      </c>
      <c r="O786" s="47">
        <v>43.12</v>
      </c>
      <c r="P786" s="33">
        <v>440.4</v>
      </c>
      <c r="Q786" s="47">
        <v>19.66</v>
      </c>
      <c r="R786" s="33">
        <v>84.58</v>
      </c>
      <c r="S786" s="47">
        <v>52.42</v>
      </c>
      <c r="T786" s="33">
        <v>10.3</v>
      </c>
      <c r="U786" s="33">
        <v>77.16</v>
      </c>
      <c r="V786" s="33">
        <v>38.79</v>
      </c>
      <c r="W786" s="33">
        <v>12.34</v>
      </c>
      <c r="X786" s="56">
        <v>16.68</v>
      </c>
      <c r="Y786" s="38">
        <v>16.68</v>
      </c>
      <c r="Z786" s="36">
        <v>9.91</v>
      </c>
      <c r="AA786" s="41">
        <v>30.97</v>
      </c>
      <c r="AB786" s="45">
        <v>71.12</v>
      </c>
      <c r="AC786" s="39">
        <v>573.5</v>
      </c>
      <c r="AD786" s="36">
        <v>158.5</v>
      </c>
      <c r="AE786" s="37"/>
      <c r="AF786" s="41">
        <v>26.39</v>
      </c>
      <c r="AG786" s="39">
        <v>114.1</v>
      </c>
      <c r="AI786" s="61">
        <v>44147</v>
      </c>
      <c r="AJ786" s="58">
        <f t="shared" si="36"/>
        <v>267.41666666666669</v>
      </c>
      <c r="AK786" s="57">
        <f t="shared" si="37"/>
        <v>223.09</v>
      </c>
      <c r="AL786" s="47">
        <f t="shared" si="38"/>
        <v>104.84222222222222</v>
      </c>
      <c r="AM786" s="65"/>
      <c r="AN786" s="65"/>
      <c r="AO786" s="65"/>
    </row>
    <row r="787" spans="1:41" x14ac:dyDescent="0.25">
      <c r="A787">
        <v>243</v>
      </c>
      <c r="B787" s="55">
        <v>44116</v>
      </c>
      <c r="C787" s="54">
        <v>2020</v>
      </c>
      <c r="D787" s="27">
        <v>5511.48</v>
      </c>
      <c r="E787" s="43">
        <v>501</v>
      </c>
      <c r="F787" s="35">
        <v>301.7</v>
      </c>
      <c r="G787" s="41">
        <v>828</v>
      </c>
      <c r="H787" s="36">
        <v>93.72</v>
      </c>
      <c r="I787" s="39">
        <v>114.7</v>
      </c>
      <c r="J787" s="45">
        <v>128.5</v>
      </c>
      <c r="K787" s="36">
        <v>118.45</v>
      </c>
      <c r="L787" s="36">
        <v>37.67</v>
      </c>
      <c r="M787" s="46">
        <v>112.4</v>
      </c>
      <c r="N787" s="36">
        <v>81.349999999999994</v>
      </c>
      <c r="O787" s="47">
        <v>43.46</v>
      </c>
      <c r="P787" s="33">
        <v>443.2</v>
      </c>
      <c r="Q787" s="47">
        <v>20.010000000000002</v>
      </c>
      <c r="R787" s="33">
        <v>85.76</v>
      </c>
      <c r="S787" s="47">
        <v>52.38</v>
      </c>
      <c r="T787" s="33">
        <v>10.37</v>
      </c>
      <c r="U787" s="33">
        <v>77.099999999999994</v>
      </c>
      <c r="V787" s="33">
        <v>39.07</v>
      </c>
      <c r="W787" s="33">
        <v>12.4</v>
      </c>
      <c r="X787" s="56">
        <v>17.100000000000001</v>
      </c>
      <c r="Y787" s="38">
        <v>17.100000000000001</v>
      </c>
      <c r="Z787" s="36">
        <v>10.33</v>
      </c>
      <c r="AA787" s="41">
        <v>30.7</v>
      </c>
      <c r="AB787" s="45">
        <v>71.099999999999994</v>
      </c>
      <c r="AC787" s="39">
        <v>573.29999999999995</v>
      </c>
      <c r="AD787" s="36">
        <v>158.80000000000001</v>
      </c>
      <c r="AE787" s="37"/>
      <c r="AF787" s="41">
        <v>26.39</v>
      </c>
      <c r="AG787" s="39">
        <v>116.85</v>
      </c>
      <c r="AI787" s="61">
        <v>44116</v>
      </c>
      <c r="AJ787" s="58">
        <f t="shared" si="36"/>
        <v>268.28333333333336</v>
      </c>
      <c r="AK787" s="57">
        <f t="shared" si="37"/>
        <v>221.27250000000001</v>
      </c>
      <c r="AL787" s="47">
        <f t="shared" si="38"/>
        <v>105.10555555555555</v>
      </c>
      <c r="AM787" s="65"/>
      <c r="AN787" s="65"/>
      <c r="AO787" s="65"/>
    </row>
    <row r="788" spans="1:41" x14ac:dyDescent="0.25">
      <c r="A788">
        <v>242</v>
      </c>
      <c r="B788" s="55">
        <v>44086</v>
      </c>
      <c r="C788" s="54">
        <v>2020</v>
      </c>
      <c r="D788" s="27">
        <v>5545.94</v>
      </c>
      <c r="E788" s="43">
        <v>498</v>
      </c>
      <c r="F788" s="35">
        <v>302</v>
      </c>
      <c r="G788" s="41">
        <v>830.2</v>
      </c>
      <c r="H788" s="36">
        <v>93.59</v>
      </c>
      <c r="I788" s="39">
        <v>114.5</v>
      </c>
      <c r="J788" s="45">
        <v>129.1</v>
      </c>
      <c r="K788" s="36">
        <v>120</v>
      </c>
      <c r="L788" s="36">
        <v>36.9</v>
      </c>
      <c r="M788" s="46">
        <v>111.45</v>
      </c>
      <c r="N788" s="36">
        <v>81.08</v>
      </c>
      <c r="O788" s="47">
        <v>44.55</v>
      </c>
      <c r="P788" s="33">
        <v>443.2</v>
      </c>
      <c r="Q788" s="47">
        <v>19.899999999999999</v>
      </c>
      <c r="R788" s="33">
        <v>85.5</v>
      </c>
      <c r="S788" s="47">
        <v>51.9</v>
      </c>
      <c r="T788" s="33">
        <v>10.46</v>
      </c>
      <c r="U788" s="33">
        <v>78.06</v>
      </c>
      <c r="V788" s="33">
        <v>39.29</v>
      </c>
      <c r="W788" s="33">
        <v>12.58</v>
      </c>
      <c r="X788" s="56">
        <v>17.670000000000002</v>
      </c>
      <c r="Y788" s="38">
        <v>17.670000000000002</v>
      </c>
      <c r="Z788" s="36">
        <v>10.23</v>
      </c>
      <c r="AA788" s="41">
        <v>30.83</v>
      </c>
      <c r="AB788" s="45">
        <v>70.459999999999994</v>
      </c>
      <c r="AC788" s="39">
        <v>574.29999999999995</v>
      </c>
      <c r="AD788" s="36">
        <v>157.44999999999999</v>
      </c>
      <c r="AE788" s="37"/>
      <c r="AF788" s="41">
        <v>26.54</v>
      </c>
      <c r="AG788" s="39">
        <v>118.15</v>
      </c>
      <c r="AI788" s="61">
        <v>44086</v>
      </c>
      <c r="AJ788" s="58">
        <f t="shared" si="36"/>
        <v>268.98333333333329</v>
      </c>
      <c r="AK788" s="57">
        <f t="shared" si="37"/>
        <v>221.89250000000001</v>
      </c>
      <c r="AL788" s="47">
        <f t="shared" si="38"/>
        <v>104.7811111111111</v>
      </c>
      <c r="AM788" s="65"/>
      <c r="AN788" s="65"/>
      <c r="AO788" s="65"/>
    </row>
    <row r="789" spans="1:41" x14ac:dyDescent="0.25">
      <c r="A789">
        <v>241</v>
      </c>
      <c r="B789" s="55">
        <v>44055</v>
      </c>
      <c r="C789" s="54">
        <v>2020</v>
      </c>
      <c r="D789" s="27">
        <v>5521.87</v>
      </c>
      <c r="E789" s="43">
        <v>494.45</v>
      </c>
      <c r="F789" s="35">
        <v>304.8</v>
      </c>
      <c r="G789" s="41">
        <v>829.8</v>
      </c>
      <c r="H789" s="36">
        <v>94.73</v>
      </c>
      <c r="I789" s="39">
        <v>115.1</v>
      </c>
      <c r="J789" s="45">
        <v>127.35</v>
      </c>
      <c r="K789" s="36">
        <v>122</v>
      </c>
      <c r="L789" s="36">
        <v>36.950000000000003</v>
      </c>
      <c r="M789" s="46">
        <v>111.65</v>
      </c>
      <c r="N789" s="36">
        <v>81.93</v>
      </c>
      <c r="O789" s="47">
        <v>44.29</v>
      </c>
      <c r="P789" s="33">
        <v>441</v>
      </c>
      <c r="Q789" s="47">
        <v>19.649999999999999</v>
      </c>
      <c r="R789" s="33">
        <v>85.92</v>
      </c>
      <c r="S789" s="47">
        <v>52.2</v>
      </c>
      <c r="T789" s="33">
        <v>10.45</v>
      </c>
      <c r="U789" s="33">
        <v>79.099999999999994</v>
      </c>
      <c r="V789" s="33">
        <v>39.229999999999997</v>
      </c>
      <c r="W789" s="33">
        <v>12.38</v>
      </c>
      <c r="X789" s="56">
        <v>17.52</v>
      </c>
      <c r="Y789" s="38">
        <v>17.52</v>
      </c>
      <c r="Z789" s="36">
        <v>10.25</v>
      </c>
      <c r="AA789" s="41">
        <v>30.96</v>
      </c>
      <c r="AB789" s="45">
        <v>70.2</v>
      </c>
      <c r="AC789" s="39">
        <v>584.9</v>
      </c>
      <c r="AD789" s="36">
        <v>156.9</v>
      </c>
      <c r="AE789" s="37"/>
      <c r="AF789" s="41">
        <v>26.23</v>
      </c>
      <c r="AG789" s="39">
        <v>118</v>
      </c>
      <c r="AI789" s="61">
        <v>44055</v>
      </c>
      <c r="AJ789" s="58">
        <f t="shared" si="36"/>
        <v>272.66666666666669</v>
      </c>
      <c r="AK789" s="57">
        <f t="shared" si="37"/>
        <v>221.7475</v>
      </c>
      <c r="AL789" s="47">
        <f t="shared" si="38"/>
        <v>104.14555555555555</v>
      </c>
      <c r="AM789" s="65"/>
      <c r="AN789" s="65"/>
      <c r="AO789" s="65"/>
    </row>
    <row r="790" spans="1:41" x14ac:dyDescent="0.25">
      <c r="A790">
        <v>240</v>
      </c>
      <c r="B790" s="55">
        <v>44024</v>
      </c>
      <c r="C790" s="54">
        <v>2020</v>
      </c>
      <c r="D790" s="27">
        <v>5535.42</v>
      </c>
      <c r="E790" s="43">
        <v>493.7</v>
      </c>
      <c r="F790" s="35">
        <v>304</v>
      </c>
      <c r="G790" s="41">
        <v>831.8</v>
      </c>
      <c r="H790" s="36">
        <v>95.21</v>
      </c>
      <c r="I790" s="39">
        <v>114.4</v>
      </c>
      <c r="J790" s="45">
        <v>127.55</v>
      </c>
      <c r="K790" s="36">
        <v>122.25</v>
      </c>
      <c r="L790" s="36">
        <v>37.159999999999997</v>
      </c>
      <c r="M790" s="46">
        <v>112.56</v>
      </c>
      <c r="N790" s="36">
        <v>82.37</v>
      </c>
      <c r="O790" s="47">
        <v>44.51</v>
      </c>
      <c r="P790" s="33">
        <v>442.2</v>
      </c>
      <c r="Q790" s="47">
        <v>19.760000000000002</v>
      </c>
      <c r="R790" s="33">
        <v>86.86</v>
      </c>
      <c r="S790" s="47">
        <v>51.82</v>
      </c>
      <c r="T790" s="33">
        <v>10.73</v>
      </c>
      <c r="U790" s="33">
        <v>80.2</v>
      </c>
      <c r="V790" s="33">
        <v>39.520000000000003</v>
      </c>
      <c r="W790" s="33">
        <v>12.54</v>
      </c>
      <c r="X790" s="56">
        <v>17.79</v>
      </c>
      <c r="Y790" s="38">
        <v>17.79</v>
      </c>
      <c r="Z790" s="36">
        <v>10.199999999999999</v>
      </c>
      <c r="AA790" s="41">
        <v>30.79</v>
      </c>
      <c r="AB790" s="45">
        <v>69.8</v>
      </c>
      <c r="AC790" s="39">
        <v>589.4</v>
      </c>
      <c r="AD790" s="36">
        <v>157.4</v>
      </c>
      <c r="AE790" s="37"/>
      <c r="AF790" s="41">
        <v>26.16</v>
      </c>
      <c r="AG790" s="39">
        <v>117.35</v>
      </c>
      <c r="AI790" s="61">
        <v>44024</v>
      </c>
      <c r="AJ790" s="58">
        <f t="shared" si="36"/>
        <v>273.71666666666664</v>
      </c>
      <c r="AK790" s="57">
        <f t="shared" si="37"/>
        <v>222.18749999999997</v>
      </c>
      <c r="AL790" s="47">
        <f t="shared" si="38"/>
        <v>104.16555555555556</v>
      </c>
      <c r="AM790" s="65"/>
      <c r="AN790" s="65"/>
      <c r="AO790" s="65"/>
    </row>
    <row r="791" spans="1:41" x14ac:dyDescent="0.25">
      <c r="A791">
        <v>239</v>
      </c>
      <c r="B791" s="55">
        <v>43933</v>
      </c>
      <c r="C791" s="54">
        <v>2020</v>
      </c>
      <c r="D791" s="27">
        <v>5574.12</v>
      </c>
      <c r="E791" s="43">
        <v>492.25</v>
      </c>
      <c r="F791" s="35">
        <v>306.3</v>
      </c>
      <c r="G791" s="41">
        <v>826.4</v>
      </c>
      <c r="H791" s="36">
        <v>96.24</v>
      </c>
      <c r="I791" s="39">
        <v>113.95</v>
      </c>
      <c r="J791" s="45">
        <v>126.8</v>
      </c>
      <c r="K791" s="36">
        <v>124.4</v>
      </c>
      <c r="L791" s="36">
        <v>37.69</v>
      </c>
      <c r="M791" s="46">
        <v>111.24</v>
      </c>
      <c r="N791" s="36">
        <v>83.15</v>
      </c>
      <c r="O791" s="47">
        <v>45.74</v>
      </c>
      <c r="P791" s="33">
        <v>441.6</v>
      </c>
      <c r="Q791" s="47">
        <v>20</v>
      </c>
      <c r="R791" s="33">
        <v>88.48</v>
      </c>
      <c r="S791" s="47">
        <v>51.58</v>
      </c>
      <c r="T791" s="33">
        <v>11.05</v>
      </c>
      <c r="U791" s="33">
        <v>81.22</v>
      </c>
      <c r="V791" s="33">
        <v>39.97</v>
      </c>
      <c r="W791" s="33">
        <v>12.5</v>
      </c>
      <c r="X791" s="56">
        <v>18.29</v>
      </c>
      <c r="Y791" s="38">
        <v>18.29</v>
      </c>
      <c r="Z791" s="36">
        <v>10.55</v>
      </c>
      <c r="AA791" s="41">
        <v>30.61</v>
      </c>
      <c r="AB791" s="45">
        <v>69.680000000000007</v>
      </c>
      <c r="AC791" s="39">
        <v>601.9</v>
      </c>
      <c r="AD791" s="36">
        <v>157.75</v>
      </c>
      <c r="AE791" s="37"/>
      <c r="AF791" s="41">
        <v>26.45</v>
      </c>
      <c r="AG791" s="39">
        <v>117.5</v>
      </c>
      <c r="AI791" s="61">
        <v>43933</v>
      </c>
      <c r="AJ791" s="58">
        <f t="shared" si="36"/>
        <v>277.78333333333336</v>
      </c>
      <c r="AK791" s="57">
        <f t="shared" si="37"/>
        <v>220.86500000000001</v>
      </c>
      <c r="AL791" s="47">
        <f t="shared" si="38"/>
        <v>103.95333333333333</v>
      </c>
      <c r="AM791" s="65"/>
      <c r="AN791" s="65"/>
      <c r="AO791" s="65"/>
    </row>
    <row r="792" spans="1:41" x14ac:dyDescent="0.25">
      <c r="A792">
        <v>238</v>
      </c>
      <c r="B792" s="55">
        <v>43902</v>
      </c>
      <c r="C792" s="54">
        <v>2020</v>
      </c>
      <c r="D792" s="27">
        <v>5546.29</v>
      </c>
      <c r="E792" s="43">
        <v>498</v>
      </c>
      <c r="F792" s="35">
        <v>305</v>
      </c>
      <c r="G792" s="41">
        <v>839.8</v>
      </c>
      <c r="H792" s="36">
        <v>95</v>
      </c>
      <c r="I792" s="39">
        <v>113.3</v>
      </c>
      <c r="J792" s="45">
        <v>126.25</v>
      </c>
      <c r="K792" s="36">
        <v>124</v>
      </c>
      <c r="L792" s="36">
        <v>36.47</v>
      </c>
      <c r="M792" s="46">
        <v>111.12</v>
      </c>
      <c r="N792" s="36">
        <v>82.58</v>
      </c>
      <c r="O792" s="47">
        <v>44.88</v>
      </c>
      <c r="P792" s="33">
        <v>438</v>
      </c>
      <c r="Q792" s="47">
        <v>19.86</v>
      </c>
      <c r="R792" s="33">
        <v>88.02</v>
      </c>
      <c r="S792" s="47">
        <v>51.32</v>
      </c>
      <c r="T792" s="33">
        <v>10.63</v>
      </c>
      <c r="U792" s="33">
        <v>79.959999999999994</v>
      </c>
      <c r="V792" s="33">
        <v>39.729999999999997</v>
      </c>
      <c r="W792" s="33">
        <v>12.59</v>
      </c>
      <c r="X792" s="56">
        <v>18.04</v>
      </c>
      <c r="Y792" s="38">
        <v>18.04</v>
      </c>
      <c r="Z792" s="36">
        <v>10.47</v>
      </c>
      <c r="AA792" s="41">
        <v>30.43</v>
      </c>
      <c r="AB792" s="45">
        <v>69.02</v>
      </c>
      <c r="AC792" s="39">
        <v>605</v>
      </c>
      <c r="AD792" s="36">
        <v>158.65</v>
      </c>
      <c r="AE792" s="37"/>
      <c r="AF792" s="41">
        <v>26.25</v>
      </c>
      <c r="AG792" s="39">
        <v>115.6</v>
      </c>
      <c r="AI792" s="61">
        <v>43902</v>
      </c>
      <c r="AJ792" s="58">
        <f t="shared" si="36"/>
        <v>277.96666666666664</v>
      </c>
      <c r="AK792" s="57">
        <f t="shared" si="37"/>
        <v>224.11999999999998</v>
      </c>
      <c r="AL792" s="47">
        <f t="shared" si="38"/>
        <v>104.27666666666667</v>
      </c>
      <c r="AM792" s="65"/>
      <c r="AN792" s="65"/>
      <c r="AO792" s="65"/>
    </row>
    <row r="793" spans="1:41" x14ac:dyDescent="0.25">
      <c r="A793">
        <v>237</v>
      </c>
      <c r="B793" s="55">
        <v>43873</v>
      </c>
      <c r="C793" s="54">
        <v>2020</v>
      </c>
      <c r="D793" s="27">
        <v>5549.79</v>
      </c>
      <c r="E793" s="43">
        <v>497.85</v>
      </c>
      <c r="F793" s="35">
        <v>306.39999999999998</v>
      </c>
      <c r="G793" s="41">
        <v>827.2</v>
      </c>
      <c r="H793" s="36">
        <v>91.32</v>
      </c>
      <c r="I793" s="39">
        <v>114.95</v>
      </c>
      <c r="J793" s="45">
        <v>126.05</v>
      </c>
      <c r="K793" s="36">
        <v>123.75</v>
      </c>
      <c r="L793" s="36">
        <v>36.71</v>
      </c>
      <c r="M793" s="46">
        <v>111.86</v>
      </c>
      <c r="N793" s="36">
        <v>83.58</v>
      </c>
      <c r="O793" s="47">
        <v>44.95</v>
      </c>
      <c r="P793" s="33">
        <v>432.8</v>
      </c>
      <c r="Q793" s="47">
        <v>19.97</v>
      </c>
      <c r="R793" s="33">
        <v>88.4</v>
      </c>
      <c r="S793" s="47">
        <v>52.2</v>
      </c>
      <c r="T793" s="33">
        <v>10.38</v>
      </c>
      <c r="U793" s="33">
        <v>78.02</v>
      </c>
      <c r="V793" s="33">
        <v>39.25</v>
      </c>
      <c r="W793" s="33">
        <v>12.8</v>
      </c>
      <c r="X793" s="56">
        <v>17.91</v>
      </c>
      <c r="Y793" s="38">
        <v>17.91</v>
      </c>
      <c r="Z793" s="36">
        <v>10.74</v>
      </c>
      <c r="AA793" s="41">
        <v>30.54</v>
      </c>
      <c r="AB793" s="45">
        <v>69.88</v>
      </c>
      <c r="AC793" s="39">
        <v>605.1</v>
      </c>
      <c r="AD793" s="36">
        <v>159</v>
      </c>
      <c r="AE793" s="37"/>
      <c r="AF793" s="41">
        <v>26.1</v>
      </c>
      <c r="AG793" s="39">
        <v>114.25</v>
      </c>
      <c r="AI793" s="61">
        <v>43873</v>
      </c>
      <c r="AJ793" s="58">
        <f t="shared" si="36"/>
        <v>278.10000000000002</v>
      </c>
      <c r="AK793" s="57">
        <f t="shared" si="37"/>
        <v>220.96</v>
      </c>
      <c r="AL793" s="47">
        <f t="shared" si="38"/>
        <v>104.5188888888889</v>
      </c>
      <c r="AM793" s="65"/>
      <c r="AN793" s="65"/>
      <c r="AO793" s="65"/>
    </row>
    <row r="794" spans="1:41" x14ac:dyDescent="0.25">
      <c r="A794">
        <v>236</v>
      </c>
      <c r="B794" s="55">
        <v>43842</v>
      </c>
      <c r="C794" s="54">
        <v>2020</v>
      </c>
      <c r="D794" s="27">
        <v>5529.25</v>
      </c>
      <c r="E794" s="43">
        <v>496.75</v>
      </c>
      <c r="F794" s="35">
        <v>306.3</v>
      </c>
      <c r="G794" s="41">
        <v>822.4</v>
      </c>
      <c r="H794" s="36">
        <v>89.4</v>
      </c>
      <c r="I794" s="39">
        <v>116.8</v>
      </c>
      <c r="J794" s="45">
        <v>125.75</v>
      </c>
      <c r="K794" s="36">
        <v>122.8</v>
      </c>
      <c r="L794" s="36">
        <v>36.33</v>
      </c>
      <c r="M794" s="46">
        <v>112.85</v>
      </c>
      <c r="N794" s="36">
        <v>83.64</v>
      </c>
      <c r="O794" s="47">
        <v>44.21</v>
      </c>
      <c r="P794" s="33">
        <v>430.6</v>
      </c>
      <c r="Q794" s="47">
        <v>19.82</v>
      </c>
      <c r="R794" s="33">
        <v>88.12</v>
      </c>
      <c r="S794" s="47">
        <v>52.82</v>
      </c>
      <c r="T794" s="33">
        <v>10.210000000000001</v>
      </c>
      <c r="U794" s="33">
        <v>77.680000000000007</v>
      </c>
      <c r="V794" s="33">
        <v>40.08</v>
      </c>
      <c r="W794" s="33">
        <v>12.51</v>
      </c>
      <c r="X794" s="56">
        <v>17.55</v>
      </c>
      <c r="Y794" s="38">
        <v>17.55</v>
      </c>
      <c r="Z794" s="36">
        <v>10.63</v>
      </c>
      <c r="AA794" s="41">
        <v>30.71</v>
      </c>
      <c r="AB794" s="45">
        <v>70.739999999999995</v>
      </c>
      <c r="AC794" s="39">
        <v>607.9</v>
      </c>
      <c r="AD794" s="36">
        <v>161.65</v>
      </c>
      <c r="AE794" s="37"/>
      <c r="AF794" s="41">
        <v>26.63</v>
      </c>
      <c r="AG794" s="39">
        <v>116</v>
      </c>
      <c r="AI794" s="61">
        <v>43842</v>
      </c>
      <c r="AJ794" s="58">
        <f t="shared" si="36"/>
        <v>280.23333333333329</v>
      </c>
      <c r="AK794" s="57">
        <f t="shared" si="37"/>
        <v>219.935</v>
      </c>
      <c r="AL794" s="47">
        <f t="shared" si="38"/>
        <v>104.49888888888889</v>
      </c>
      <c r="AM794" s="65"/>
      <c r="AN794" s="65"/>
      <c r="AO794" s="65"/>
    </row>
    <row r="795" spans="1:41" x14ac:dyDescent="0.25">
      <c r="A795">
        <v>235</v>
      </c>
      <c r="B795" s="54" t="s">
        <v>801</v>
      </c>
      <c r="C795" s="54">
        <v>2020</v>
      </c>
      <c r="D795" s="27">
        <v>5518.55</v>
      </c>
      <c r="E795" s="43">
        <v>482.9</v>
      </c>
      <c r="F795" s="35">
        <v>306.8</v>
      </c>
      <c r="G795" s="41">
        <v>817.4</v>
      </c>
      <c r="H795" s="36">
        <v>87.73</v>
      </c>
      <c r="I795" s="39">
        <v>116.65</v>
      </c>
      <c r="J795" s="45">
        <v>121.35</v>
      </c>
      <c r="K795" s="36">
        <v>122.3</v>
      </c>
      <c r="L795" s="36">
        <v>35.83</v>
      </c>
      <c r="M795" s="46">
        <v>113.76</v>
      </c>
      <c r="N795" s="36">
        <v>84.25</v>
      </c>
      <c r="O795" s="47">
        <v>42.97</v>
      </c>
      <c r="P795" s="33">
        <v>428</v>
      </c>
      <c r="Q795" s="47">
        <v>19.71</v>
      </c>
      <c r="R795" s="33">
        <v>85.5</v>
      </c>
      <c r="S795" s="47">
        <v>53.86</v>
      </c>
      <c r="T795" s="33">
        <v>9.67</v>
      </c>
      <c r="U795" s="33">
        <v>77.06</v>
      </c>
      <c r="V795" s="33">
        <v>39.82</v>
      </c>
      <c r="W795" s="33">
        <v>12.37</v>
      </c>
      <c r="X795" s="56">
        <v>16.690000000000001</v>
      </c>
      <c r="Y795" s="38">
        <v>16.690000000000001</v>
      </c>
      <c r="Z795" s="36">
        <v>10.59</v>
      </c>
      <c r="AA795" s="41">
        <v>31.01</v>
      </c>
      <c r="AB795" s="45">
        <v>70.98</v>
      </c>
      <c r="AC795" s="39">
        <v>605</v>
      </c>
      <c r="AD795" s="36">
        <v>160</v>
      </c>
      <c r="AE795" s="37"/>
      <c r="AF795" s="41">
        <v>26.11</v>
      </c>
      <c r="AG795" s="39">
        <v>116.3</v>
      </c>
      <c r="AI795" s="60" t="s">
        <v>801</v>
      </c>
      <c r="AJ795" s="58">
        <f t="shared" si="36"/>
        <v>279.31666666666666</v>
      </c>
      <c r="AK795" s="57">
        <f t="shared" si="37"/>
        <v>218.63</v>
      </c>
      <c r="AL795" s="47">
        <f t="shared" si="38"/>
        <v>102.4688888888889</v>
      </c>
      <c r="AM795" s="65"/>
      <c r="AN795" s="65"/>
      <c r="AO795" s="65"/>
    </row>
    <row r="796" spans="1:41" x14ac:dyDescent="0.25">
      <c r="A796">
        <v>234</v>
      </c>
      <c r="B796" s="54" t="s">
        <v>802</v>
      </c>
      <c r="C796" s="54">
        <v>2020</v>
      </c>
      <c r="D796" s="27">
        <v>5556.62</v>
      </c>
      <c r="E796" s="43">
        <v>496</v>
      </c>
      <c r="F796" s="35">
        <v>309.3</v>
      </c>
      <c r="G796" s="41">
        <v>823.4</v>
      </c>
      <c r="H796" s="36">
        <v>90</v>
      </c>
      <c r="I796" s="39">
        <v>117.45</v>
      </c>
      <c r="J796" s="45">
        <v>120.95</v>
      </c>
      <c r="K796" s="36">
        <v>123</v>
      </c>
      <c r="L796" s="36">
        <v>37.700000000000003</v>
      </c>
      <c r="M796" s="46">
        <v>114.13</v>
      </c>
      <c r="N796" s="36">
        <v>84.75</v>
      </c>
      <c r="O796" s="47">
        <v>43.83</v>
      </c>
      <c r="P796" s="33">
        <v>431.6</v>
      </c>
      <c r="Q796" s="47">
        <v>19.73</v>
      </c>
      <c r="R796" s="33">
        <v>87.98</v>
      </c>
      <c r="S796" s="47">
        <v>52.78</v>
      </c>
      <c r="T796" s="33">
        <v>9.86</v>
      </c>
      <c r="U796" s="33">
        <v>79.86</v>
      </c>
      <c r="V796" s="33">
        <v>40.299999999999997</v>
      </c>
      <c r="W796" s="33">
        <v>12.52</v>
      </c>
      <c r="X796" s="56">
        <v>17.329999999999998</v>
      </c>
      <c r="Y796" s="38">
        <v>17.329999999999998</v>
      </c>
      <c r="Z796" s="36">
        <v>10.69</v>
      </c>
      <c r="AA796" s="41">
        <v>31.06</v>
      </c>
      <c r="AB796" s="45">
        <v>71.42</v>
      </c>
      <c r="AC796" s="39">
        <v>606.20000000000005</v>
      </c>
      <c r="AD796" s="36">
        <v>159.69999999999999</v>
      </c>
      <c r="AE796" s="37"/>
      <c r="AF796" s="41">
        <v>27.06</v>
      </c>
      <c r="AG796" s="39">
        <v>119.75</v>
      </c>
      <c r="AI796" s="60" t="s">
        <v>802</v>
      </c>
      <c r="AJ796" s="58">
        <f t="shared" si="36"/>
        <v>281.13333333333338</v>
      </c>
      <c r="AK796" s="57">
        <f t="shared" si="37"/>
        <v>220.37999999999997</v>
      </c>
      <c r="AL796" s="47">
        <f t="shared" si="38"/>
        <v>104.01888888888888</v>
      </c>
      <c r="AM796" s="65"/>
      <c r="AN796" s="65"/>
      <c r="AO796" s="65"/>
    </row>
    <row r="797" spans="1:41" x14ac:dyDescent="0.25">
      <c r="A797">
        <v>233</v>
      </c>
      <c r="B797" s="54" t="s">
        <v>803</v>
      </c>
      <c r="C797" s="54">
        <v>2020</v>
      </c>
      <c r="D797" s="27">
        <v>5559.72</v>
      </c>
      <c r="E797" s="43">
        <v>495.75</v>
      </c>
      <c r="F797" s="35">
        <v>305.8</v>
      </c>
      <c r="G797" s="41">
        <v>826</v>
      </c>
      <c r="H797" s="36">
        <v>89.8</v>
      </c>
      <c r="I797" s="39">
        <v>117.35</v>
      </c>
      <c r="J797" s="45">
        <v>120.6</v>
      </c>
      <c r="K797" s="36">
        <v>122</v>
      </c>
      <c r="L797" s="36">
        <v>37.369999999999997</v>
      </c>
      <c r="M797" s="46">
        <v>113.72</v>
      </c>
      <c r="N797" s="36">
        <v>84.91</v>
      </c>
      <c r="O797" s="47">
        <v>43.37</v>
      </c>
      <c r="P797" s="33">
        <v>434</v>
      </c>
      <c r="Q797" s="47">
        <v>19.79</v>
      </c>
      <c r="R797" s="33">
        <v>88</v>
      </c>
      <c r="S797" s="47">
        <v>52.86</v>
      </c>
      <c r="T797" s="33">
        <v>9.83</v>
      </c>
      <c r="U797" s="33">
        <v>79.7</v>
      </c>
      <c r="V797" s="33">
        <v>39.700000000000003</v>
      </c>
      <c r="W797" s="33">
        <v>12.53</v>
      </c>
      <c r="X797" s="56">
        <v>17.190000000000001</v>
      </c>
      <c r="Y797" s="38">
        <v>17.190000000000001</v>
      </c>
      <c r="Z797" s="36">
        <v>10.54</v>
      </c>
      <c r="AA797" s="41">
        <v>30.67</v>
      </c>
      <c r="AB797" s="45">
        <v>70.86</v>
      </c>
      <c r="AC797" s="39">
        <v>602.70000000000005</v>
      </c>
      <c r="AD797" s="36">
        <v>156.05000000000001</v>
      </c>
      <c r="AE797" s="37"/>
      <c r="AF797" s="41">
        <v>26.9</v>
      </c>
      <c r="AG797" s="39">
        <v>117.4</v>
      </c>
      <c r="AI797" s="60" t="s">
        <v>803</v>
      </c>
      <c r="AJ797" s="58">
        <f t="shared" si="36"/>
        <v>279.15000000000003</v>
      </c>
      <c r="AK797" s="57">
        <f t="shared" si="37"/>
        <v>220.89249999999998</v>
      </c>
      <c r="AL797" s="47">
        <f t="shared" si="38"/>
        <v>103.79333333333334</v>
      </c>
      <c r="AM797" s="65"/>
      <c r="AN797" s="65"/>
      <c r="AO797" s="65"/>
    </row>
    <row r="798" spans="1:41" x14ac:dyDescent="0.25">
      <c r="A798">
        <v>232</v>
      </c>
      <c r="B798" s="54" t="s">
        <v>804</v>
      </c>
      <c r="C798" s="54">
        <v>2020</v>
      </c>
      <c r="D798" s="27">
        <v>5545.01</v>
      </c>
      <c r="E798" s="43">
        <v>494.2</v>
      </c>
      <c r="F798" s="35">
        <v>304.39999999999998</v>
      </c>
      <c r="G798" s="41">
        <v>827.4</v>
      </c>
      <c r="H798" s="36">
        <v>91.5</v>
      </c>
      <c r="I798" s="39">
        <v>118.45</v>
      </c>
      <c r="J798" s="45">
        <v>118.5</v>
      </c>
      <c r="K798" s="36">
        <v>124</v>
      </c>
      <c r="L798" s="36">
        <v>37.78</v>
      </c>
      <c r="M798" s="46">
        <v>112.31</v>
      </c>
      <c r="N798" s="36">
        <v>83.76</v>
      </c>
      <c r="O798" s="47">
        <v>43.76</v>
      </c>
      <c r="P798" s="33">
        <v>432</v>
      </c>
      <c r="Q798" s="47">
        <v>19.87</v>
      </c>
      <c r="R798" s="33">
        <v>88.24</v>
      </c>
      <c r="S798" s="47">
        <v>52.22</v>
      </c>
      <c r="T798" s="33">
        <v>9.8699999999999992</v>
      </c>
      <c r="U798" s="33">
        <v>80.98</v>
      </c>
      <c r="V798" s="33">
        <v>40</v>
      </c>
      <c r="W798" s="33">
        <v>12.64</v>
      </c>
      <c r="X798" s="56">
        <v>17.399999999999999</v>
      </c>
      <c r="Y798" s="38">
        <v>17.399999999999999</v>
      </c>
      <c r="Z798" s="36">
        <v>10.41</v>
      </c>
      <c r="AA798" s="41">
        <v>30.56</v>
      </c>
      <c r="AB798" s="45">
        <v>70.819999999999993</v>
      </c>
      <c r="AC798" s="39">
        <v>604</v>
      </c>
      <c r="AD798" s="36">
        <v>155.30000000000001</v>
      </c>
      <c r="AE798" s="37"/>
      <c r="AF798" s="41">
        <v>27.29</v>
      </c>
      <c r="AG798" s="39">
        <v>119.6</v>
      </c>
      <c r="AI798" s="60" t="s">
        <v>804</v>
      </c>
      <c r="AJ798" s="58">
        <f t="shared" si="36"/>
        <v>280.68333333333334</v>
      </c>
      <c r="AK798" s="57">
        <f t="shared" si="37"/>
        <v>221.31249999999997</v>
      </c>
      <c r="AL798" s="47">
        <f t="shared" si="38"/>
        <v>103.2311111111111</v>
      </c>
      <c r="AM798" s="65"/>
      <c r="AN798" s="65"/>
      <c r="AO798" s="65"/>
    </row>
    <row r="799" spans="1:41" x14ac:dyDescent="0.25">
      <c r="A799">
        <v>231</v>
      </c>
      <c r="B799" s="54" t="s">
        <v>805</v>
      </c>
      <c r="C799" s="54">
        <v>2020</v>
      </c>
      <c r="D799" s="27">
        <v>5536.11</v>
      </c>
      <c r="E799" s="43">
        <v>494.85</v>
      </c>
      <c r="F799" s="35">
        <v>295.89999999999998</v>
      </c>
      <c r="G799" s="41">
        <v>827.4</v>
      </c>
      <c r="H799" s="36">
        <v>93.5</v>
      </c>
      <c r="I799" s="39">
        <v>118.25</v>
      </c>
      <c r="J799" s="45">
        <v>118</v>
      </c>
      <c r="K799" s="36">
        <v>122.9</v>
      </c>
      <c r="L799" s="36">
        <v>38.17</v>
      </c>
      <c r="M799" s="46">
        <v>112.4</v>
      </c>
      <c r="N799" s="36">
        <v>83.75</v>
      </c>
      <c r="O799" s="47">
        <v>43.74</v>
      </c>
      <c r="P799" s="33">
        <v>429.4</v>
      </c>
      <c r="Q799" s="47">
        <v>19.690000000000001</v>
      </c>
      <c r="R799" s="33">
        <v>89</v>
      </c>
      <c r="S799" s="47">
        <v>51.64</v>
      </c>
      <c r="T799" s="33">
        <v>9.82</v>
      </c>
      <c r="U799" s="33">
        <v>80.86</v>
      </c>
      <c r="V799" s="33">
        <v>40.590000000000003</v>
      </c>
      <c r="W799" s="33">
        <v>12.43</v>
      </c>
      <c r="X799" s="56">
        <v>17.239999999999998</v>
      </c>
      <c r="Y799" s="38">
        <v>17.239999999999998</v>
      </c>
      <c r="Z799" s="36">
        <v>10.32</v>
      </c>
      <c r="AA799" s="41">
        <v>30</v>
      </c>
      <c r="AB799" s="45">
        <v>70.8</v>
      </c>
      <c r="AC799" s="39">
        <v>604.4</v>
      </c>
      <c r="AD799" s="36">
        <v>155</v>
      </c>
      <c r="AE799" s="37"/>
      <c r="AF799" s="41">
        <v>27.53</v>
      </c>
      <c r="AG799" s="39">
        <v>119.1</v>
      </c>
      <c r="AI799" s="60" t="s">
        <v>805</v>
      </c>
      <c r="AJ799" s="58">
        <f t="shared" si="36"/>
        <v>280.58333333333331</v>
      </c>
      <c r="AK799" s="57">
        <f t="shared" si="37"/>
        <v>221.23249999999999</v>
      </c>
      <c r="AL799" s="47">
        <f t="shared" si="38"/>
        <v>103.15111111111111</v>
      </c>
      <c r="AM799" s="65"/>
      <c r="AN799" s="65"/>
      <c r="AO799" s="65"/>
    </row>
    <row r="800" spans="1:41" x14ac:dyDescent="0.25">
      <c r="A800">
        <v>230</v>
      </c>
      <c r="B800" s="54" t="s">
        <v>806</v>
      </c>
      <c r="C800" s="54">
        <v>2020</v>
      </c>
      <c r="D800" s="27">
        <v>5492.15</v>
      </c>
      <c r="E800" s="43">
        <v>492.5</v>
      </c>
      <c r="F800" s="35">
        <v>306.3</v>
      </c>
      <c r="G800" s="41">
        <v>835.8</v>
      </c>
      <c r="H800" s="36">
        <v>90.14</v>
      </c>
      <c r="I800" s="39">
        <v>119.75</v>
      </c>
      <c r="J800" s="45">
        <v>116.5</v>
      </c>
      <c r="K800" s="36">
        <v>122.25</v>
      </c>
      <c r="L800" s="36">
        <v>36.119999999999997</v>
      </c>
      <c r="M800" s="46">
        <v>112.93</v>
      </c>
      <c r="N800" s="36">
        <v>83.63</v>
      </c>
      <c r="O800" s="47">
        <v>41.49</v>
      </c>
      <c r="P800" s="33">
        <v>431.8</v>
      </c>
      <c r="Q800" s="47">
        <v>18.97</v>
      </c>
      <c r="R800" s="33">
        <v>86.56</v>
      </c>
      <c r="S800" s="47">
        <v>50.84</v>
      </c>
      <c r="T800" s="33">
        <v>9.31</v>
      </c>
      <c r="U800" s="33">
        <v>79.599999999999994</v>
      </c>
      <c r="V800" s="33">
        <v>39.659999999999997</v>
      </c>
      <c r="W800" s="33">
        <v>12.23</v>
      </c>
      <c r="X800" s="56">
        <v>16.55</v>
      </c>
      <c r="Y800" s="38">
        <v>16.55</v>
      </c>
      <c r="Z800" s="36">
        <v>10.28</v>
      </c>
      <c r="AA800" s="41">
        <v>30.76</v>
      </c>
      <c r="AB800" s="45">
        <v>71.66</v>
      </c>
      <c r="AC800" s="39">
        <v>610</v>
      </c>
      <c r="AD800" s="36">
        <v>156</v>
      </c>
      <c r="AE800" s="37"/>
      <c r="AF800" s="41">
        <v>26.58</v>
      </c>
      <c r="AG800" s="39">
        <v>115.85</v>
      </c>
      <c r="AI800" s="60" t="s">
        <v>806</v>
      </c>
      <c r="AJ800" s="58">
        <f t="shared" si="36"/>
        <v>281.86666666666667</v>
      </c>
      <c r="AK800" s="57">
        <f t="shared" si="37"/>
        <v>223.285</v>
      </c>
      <c r="AL800" s="47">
        <f t="shared" si="38"/>
        <v>102.38222222222223</v>
      </c>
      <c r="AM800" s="65"/>
      <c r="AN800" s="65"/>
      <c r="AO800" s="65"/>
    </row>
    <row r="801" spans="1:41" x14ac:dyDescent="0.25">
      <c r="A801">
        <v>229</v>
      </c>
      <c r="B801" s="54" t="s">
        <v>807</v>
      </c>
      <c r="C801" s="54">
        <v>2020</v>
      </c>
      <c r="D801" s="27">
        <v>5461.39</v>
      </c>
      <c r="E801" s="43">
        <v>492.55</v>
      </c>
      <c r="F801" s="35">
        <v>312.10000000000002</v>
      </c>
      <c r="G801" s="41">
        <v>857.2</v>
      </c>
      <c r="H801" s="36">
        <v>88.64</v>
      </c>
      <c r="I801" s="39">
        <v>120.55</v>
      </c>
      <c r="J801" s="45">
        <v>115.35</v>
      </c>
      <c r="K801" s="36">
        <v>121.5</v>
      </c>
      <c r="L801" s="36">
        <v>34.5</v>
      </c>
      <c r="M801" s="46">
        <v>115.29</v>
      </c>
      <c r="N801" s="36">
        <v>85.38</v>
      </c>
      <c r="O801" s="47">
        <v>40.950000000000003</v>
      </c>
      <c r="P801" s="33">
        <v>432.6</v>
      </c>
      <c r="Q801" s="47">
        <v>18.8</v>
      </c>
      <c r="R801" s="33">
        <v>85.96</v>
      </c>
      <c r="S801" s="47">
        <v>52.5</v>
      </c>
      <c r="T801" s="33">
        <v>8.9499999999999993</v>
      </c>
      <c r="U801" s="33">
        <v>80.099999999999994</v>
      </c>
      <c r="V801" s="33">
        <v>39.54</v>
      </c>
      <c r="W801" s="33">
        <v>12.17</v>
      </c>
      <c r="X801" s="56">
        <v>16.16</v>
      </c>
      <c r="Y801" s="38">
        <v>16.16</v>
      </c>
      <c r="Z801" s="36">
        <v>10.41</v>
      </c>
      <c r="AA801" s="41">
        <v>31.71</v>
      </c>
      <c r="AB801" s="45">
        <v>72</v>
      </c>
      <c r="AC801" s="39">
        <v>613.70000000000005</v>
      </c>
      <c r="AD801" s="36">
        <v>155.05000000000001</v>
      </c>
      <c r="AE801" s="37"/>
      <c r="AF801" s="41">
        <v>26.89</v>
      </c>
      <c r="AG801" s="39">
        <v>118</v>
      </c>
      <c r="AI801" s="60" t="s">
        <v>807</v>
      </c>
      <c r="AJ801" s="58">
        <f t="shared" si="36"/>
        <v>284.08333333333331</v>
      </c>
      <c r="AK801" s="57">
        <f t="shared" si="37"/>
        <v>228.95000000000002</v>
      </c>
      <c r="AL801" s="47">
        <f t="shared" si="38"/>
        <v>102.62222222222223</v>
      </c>
      <c r="AM801" s="65"/>
      <c r="AN801" s="65"/>
      <c r="AO801" s="65"/>
    </row>
    <row r="802" spans="1:41" x14ac:dyDescent="0.25">
      <c r="A802">
        <v>228</v>
      </c>
      <c r="B802" s="54" t="s">
        <v>808</v>
      </c>
      <c r="C802" s="54">
        <v>2020</v>
      </c>
      <c r="D802" s="27">
        <v>5449.45</v>
      </c>
      <c r="E802" s="43">
        <v>488.65</v>
      </c>
      <c r="F802" s="35">
        <v>310.8</v>
      </c>
      <c r="G802" s="41">
        <v>848.4</v>
      </c>
      <c r="H802" s="36">
        <v>89.33</v>
      </c>
      <c r="I802" s="39">
        <v>118.75</v>
      </c>
      <c r="J802" s="45">
        <v>114.15</v>
      </c>
      <c r="K802" s="36">
        <v>120.25</v>
      </c>
      <c r="L802" s="36">
        <v>34.11</v>
      </c>
      <c r="M802" s="46">
        <v>114.75</v>
      </c>
      <c r="N802" s="36">
        <v>85.17</v>
      </c>
      <c r="O802" s="47">
        <v>40.81</v>
      </c>
      <c r="P802" s="33">
        <v>424.6</v>
      </c>
      <c r="Q802" s="47">
        <v>18.93</v>
      </c>
      <c r="R802" s="33">
        <v>86.8</v>
      </c>
      <c r="S802" s="47">
        <v>52.9</v>
      </c>
      <c r="T802" s="33">
        <v>8.8699999999999992</v>
      </c>
      <c r="U802" s="33">
        <v>78.7</v>
      </c>
      <c r="V802" s="33">
        <v>39.409999999999997</v>
      </c>
      <c r="W802" s="33">
        <v>12.06</v>
      </c>
      <c r="X802" s="56">
        <v>16.190000000000001</v>
      </c>
      <c r="Y802" s="38">
        <v>16.190000000000001</v>
      </c>
      <c r="Z802" s="36">
        <v>10.39</v>
      </c>
      <c r="AA802" s="41">
        <v>31.18</v>
      </c>
      <c r="AB802" s="45">
        <v>71.8</v>
      </c>
      <c r="AC802" s="39">
        <v>612</v>
      </c>
      <c r="AD802" s="36">
        <v>160.9</v>
      </c>
      <c r="AE802" s="37"/>
      <c r="AF802" s="41">
        <v>26.74</v>
      </c>
      <c r="AG802" s="39">
        <v>116.65</v>
      </c>
      <c r="AI802" s="60" t="s">
        <v>808</v>
      </c>
      <c r="AJ802" s="58">
        <f t="shared" si="36"/>
        <v>282.46666666666664</v>
      </c>
      <c r="AK802" s="57">
        <f t="shared" si="37"/>
        <v>226.57999999999998</v>
      </c>
      <c r="AL802" s="47">
        <f t="shared" si="38"/>
        <v>102.02</v>
      </c>
      <c r="AM802" s="65"/>
      <c r="AN802" s="65"/>
      <c r="AO802" s="65"/>
    </row>
    <row r="803" spans="1:41" x14ac:dyDescent="0.25">
      <c r="A803">
        <v>227</v>
      </c>
      <c r="B803" s="54" t="s">
        <v>809</v>
      </c>
      <c r="C803" s="54">
        <v>2020</v>
      </c>
      <c r="D803" s="27">
        <v>5452.12</v>
      </c>
      <c r="E803" s="43">
        <v>486.15</v>
      </c>
      <c r="F803" s="35">
        <v>314.60000000000002</v>
      </c>
      <c r="G803" s="41">
        <v>847.2</v>
      </c>
      <c r="H803" s="36">
        <v>90</v>
      </c>
      <c r="I803" s="39">
        <v>117.35</v>
      </c>
      <c r="J803" s="45">
        <v>116.4</v>
      </c>
      <c r="K803" s="36">
        <v>122.35</v>
      </c>
      <c r="L803" s="36">
        <v>34.770000000000003</v>
      </c>
      <c r="M803" s="46">
        <v>114.75</v>
      </c>
      <c r="N803" s="36">
        <v>85.62</v>
      </c>
      <c r="O803" s="47">
        <v>41.13</v>
      </c>
      <c r="P803" s="33">
        <v>423.6</v>
      </c>
      <c r="Q803" s="47">
        <v>19.04</v>
      </c>
      <c r="R803" s="33">
        <v>87.24</v>
      </c>
      <c r="S803" s="47">
        <v>54.6</v>
      </c>
      <c r="T803" s="33">
        <v>8.92</v>
      </c>
      <c r="U803" s="33">
        <v>78.819999999999993</v>
      </c>
      <c r="V803" s="33">
        <v>39.79</v>
      </c>
      <c r="W803" s="33">
        <v>12.21</v>
      </c>
      <c r="X803" s="56">
        <v>16.420000000000002</v>
      </c>
      <c r="Y803" s="38">
        <v>16.420000000000002</v>
      </c>
      <c r="Z803" s="36">
        <v>10.5</v>
      </c>
      <c r="AA803" s="41">
        <v>31.04</v>
      </c>
      <c r="AB803" s="45">
        <v>72.86</v>
      </c>
      <c r="AC803" s="39">
        <v>623.5</v>
      </c>
      <c r="AD803" s="36">
        <v>162</v>
      </c>
      <c r="AE803" s="37"/>
      <c r="AF803" s="41">
        <v>27.13</v>
      </c>
      <c r="AG803" s="39">
        <v>116.2</v>
      </c>
      <c r="AI803" s="60" t="s">
        <v>809</v>
      </c>
      <c r="AJ803" s="58">
        <f t="shared" si="36"/>
        <v>285.68333333333334</v>
      </c>
      <c r="AK803" s="57">
        <f t="shared" si="37"/>
        <v>226.3425</v>
      </c>
      <c r="AL803" s="47">
        <f t="shared" si="38"/>
        <v>102.37222222222221</v>
      </c>
      <c r="AM803" s="65"/>
      <c r="AN803" s="65"/>
      <c r="AO803" s="65"/>
    </row>
    <row r="804" spans="1:41" x14ac:dyDescent="0.25">
      <c r="A804">
        <v>226</v>
      </c>
      <c r="B804" s="54" t="s">
        <v>810</v>
      </c>
      <c r="C804" s="54">
        <v>2020</v>
      </c>
      <c r="D804" s="27">
        <v>5441.26</v>
      </c>
      <c r="E804" s="43">
        <v>475</v>
      </c>
      <c r="F804" s="35">
        <v>316.60000000000002</v>
      </c>
      <c r="G804" s="41">
        <v>843</v>
      </c>
      <c r="H804" s="36">
        <v>90.09</v>
      </c>
      <c r="I804" s="39">
        <v>117.9</v>
      </c>
      <c r="J804" s="45">
        <v>118.6</v>
      </c>
      <c r="K804" s="36">
        <v>123.8</v>
      </c>
      <c r="L804" s="36">
        <v>34.64</v>
      </c>
      <c r="M804" s="46">
        <v>114.3</v>
      </c>
      <c r="N804" s="36">
        <v>84.36</v>
      </c>
      <c r="O804" s="47">
        <v>40.92</v>
      </c>
      <c r="P804" s="33">
        <v>420.4</v>
      </c>
      <c r="Q804" s="47">
        <v>19.05</v>
      </c>
      <c r="R804" s="33">
        <v>87.22</v>
      </c>
      <c r="S804" s="47">
        <v>54.44</v>
      </c>
      <c r="T804" s="33">
        <v>8.82</v>
      </c>
      <c r="U804" s="33">
        <v>80.08</v>
      </c>
      <c r="V804" s="33">
        <v>39.659999999999997</v>
      </c>
      <c r="W804" s="33">
        <v>12.24</v>
      </c>
      <c r="X804" s="56">
        <v>16.5</v>
      </c>
      <c r="Y804" s="38">
        <v>16.5</v>
      </c>
      <c r="Z804" s="36">
        <v>10.46</v>
      </c>
      <c r="AA804" s="41">
        <v>30.2</v>
      </c>
      <c r="AB804" s="45">
        <v>72.06</v>
      </c>
      <c r="AC804" s="39">
        <v>620.1</v>
      </c>
      <c r="AD804" s="36">
        <v>161</v>
      </c>
      <c r="AE804" s="37"/>
      <c r="AF804" s="41">
        <v>26.94</v>
      </c>
      <c r="AG804" s="39">
        <v>114.15</v>
      </c>
      <c r="AI804" s="60" t="s">
        <v>810</v>
      </c>
      <c r="AJ804" s="58">
        <f t="shared" si="36"/>
        <v>284.05</v>
      </c>
      <c r="AK804" s="57">
        <f t="shared" si="37"/>
        <v>225.03500000000003</v>
      </c>
      <c r="AL804" s="47">
        <f t="shared" si="38"/>
        <v>101.20777777777778</v>
      </c>
      <c r="AM804" s="65"/>
      <c r="AN804" s="65"/>
      <c r="AO804" s="65"/>
    </row>
    <row r="805" spans="1:41" x14ac:dyDescent="0.25">
      <c r="A805">
        <v>225</v>
      </c>
      <c r="B805" s="54" t="s">
        <v>811</v>
      </c>
      <c r="C805" s="54">
        <v>2020</v>
      </c>
      <c r="D805" s="27">
        <v>5402.31</v>
      </c>
      <c r="E805" s="43">
        <v>477.3</v>
      </c>
      <c r="F805" s="35">
        <v>317.5</v>
      </c>
      <c r="G805" s="41">
        <v>842.8</v>
      </c>
      <c r="H805" s="36">
        <v>90</v>
      </c>
      <c r="I805" s="39">
        <v>117.5</v>
      </c>
      <c r="J805" s="45">
        <v>117.9</v>
      </c>
      <c r="K805" s="36">
        <v>120.25</v>
      </c>
      <c r="L805" s="36">
        <v>34.24</v>
      </c>
      <c r="M805" s="46">
        <v>113.93</v>
      </c>
      <c r="N805" s="36">
        <v>85.07</v>
      </c>
      <c r="O805" s="47">
        <v>40.6</v>
      </c>
      <c r="P805" s="33">
        <v>421.8</v>
      </c>
      <c r="Q805" s="47">
        <v>18.739999999999998</v>
      </c>
      <c r="R805" s="33">
        <v>86.86</v>
      </c>
      <c r="S805" s="47">
        <v>54.82</v>
      </c>
      <c r="T805" s="33">
        <v>8.7899999999999991</v>
      </c>
      <c r="U805" s="33">
        <v>79.260000000000005</v>
      </c>
      <c r="V805" s="33">
        <v>39.54</v>
      </c>
      <c r="W805" s="33">
        <v>12.39</v>
      </c>
      <c r="X805" s="56">
        <v>16.29</v>
      </c>
      <c r="Y805" s="38">
        <v>16.29</v>
      </c>
      <c r="Z805" s="36">
        <v>10.46</v>
      </c>
      <c r="AA805" s="41">
        <v>30.6</v>
      </c>
      <c r="AB805" s="45">
        <v>72</v>
      </c>
      <c r="AC805" s="39">
        <v>619.1</v>
      </c>
      <c r="AD805" s="36">
        <v>162.35</v>
      </c>
      <c r="AE805" s="37"/>
      <c r="AF805" s="41">
        <v>26.53</v>
      </c>
      <c r="AG805" s="39">
        <v>115</v>
      </c>
      <c r="AI805" s="60" t="s">
        <v>811</v>
      </c>
      <c r="AJ805" s="58">
        <f t="shared" si="36"/>
        <v>283.86666666666667</v>
      </c>
      <c r="AK805" s="57">
        <f t="shared" si="37"/>
        <v>224.98249999999999</v>
      </c>
      <c r="AL805" s="47">
        <f t="shared" si="38"/>
        <v>101.28666666666666</v>
      </c>
      <c r="AM805" s="65"/>
      <c r="AN805" s="65"/>
      <c r="AO805" s="65"/>
    </row>
    <row r="806" spans="1:41" x14ac:dyDescent="0.25">
      <c r="A806">
        <v>224</v>
      </c>
      <c r="B806" s="54" t="s">
        <v>812</v>
      </c>
      <c r="C806" s="54">
        <v>2020</v>
      </c>
      <c r="D806" s="27">
        <v>5343.25</v>
      </c>
      <c r="E806" s="43">
        <v>469.75</v>
      </c>
      <c r="F806" s="35">
        <v>314.2</v>
      </c>
      <c r="G806" s="41">
        <v>835</v>
      </c>
      <c r="H806" s="36">
        <v>85.56</v>
      </c>
      <c r="I806" s="39">
        <v>117.45</v>
      </c>
      <c r="J806" s="45">
        <v>117.55</v>
      </c>
      <c r="K806" s="36">
        <v>113.5</v>
      </c>
      <c r="L806" s="36">
        <v>32.65</v>
      </c>
      <c r="M806" s="46">
        <v>114.88</v>
      </c>
      <c r="N806" s="36">
        <v>85.33</v>
      </c>
      <c r="O806" s="47">
        <v>39.92</v>
      </c>
      <c r="P806" s="33">
        <v>410</v>
      </c>
      <c r="Q806" s="47">
        <v>18.350000000000001</v>
      </c>
      <c r="R806" s="33">
        <v>85.74</v>
      </c>
      <c r="S806" s="47">
        <v>54.38</v>
      </c>
      <c r="T806" s="33">
        <v>8.6300000000000008</v>
      </c>
      <c r="U806" s="33">
        <v>75.14</v>
      </c>
      <c r="V806" s="33">
        <v>39.42</v>
      </c>
      <c r="W806" s="33">
        <v>12.3</v>
      </c>
      <c r="X806" s="56">
        <v>15.63</v>
      </c>
      <c r="Y806" s="38">
        <v>15.63</v>
      </c>
      <c r="Z806" s="36">
        <v>10.34</v>
      </c>
      <c r="AA806" s="41">
        <v>30.4</v>
      </c>
      <c r="AB806" s="45">
        <v>71.7</v>
      </c>
      <c r="AC806" s="39">
        <v>609</v>
      </c>
      <c r="AD806" s="36">
        <v>158.75</v>
      </c>
      <c r="AE806" s="37"/>
      <c r="AF806" s="41">
        <v>25.65</v>
      </c>
      <c r="AG806" s="39">
        <v>114.55</v>
      </c>
      <c r="AI806" s="60" t="s">
        <v>812</v>
      </c>
      <c r="AJ806" s="58">
        <f t="shared" si="36"/>
        <v>280.33333333333331</v>
      </c>
      <c r="AK806" s="57">
        <f t="shared" si="37"/>
        <v>222.76249999999999</v>
      </c>
      <c r="AL806" s="47">
        <f t="shared" si="38"/>
        <v>100.24000000000001</v>
      </c>
      <c r="AM806" s="65"/>
      <c r="AN806" s="65"/>
      <c r="AO806" s="65"/>
    </row>
    <row r="807" spans="1:41" x14ac:dyDescent="0.25">
      <c r="A807">
        <v>223</v>
      </c>
      <c r="B807" s="55">
        <v>44176</v>
      </c>
      <c r="C807" s="54">
        <v>2020</v>
      </c>
      <c r="D807" s="27">
        <v>5348.63</v>
      </c>
      <c r="E807" s="43">
        <v>472.85</v>
      </c>
      <c r="F807" s="35">
        <v>317.3</v>
      </c>
      <c r="G807" s="41">
        <v>833</v>
      </c>
      <c r="H807" s="36">
        <v>84.61</v>
      </c>
      <c r="I807" s="39">
        <v>117.6</v>
      </c>
      <c r="J807" s="45">
        <v>117.7</v>
      </c>
      <c r="K807" s="36">
        <v>113.8</v>
      </c>
      <c r="L807" s="36">
        <v>32.21</v>
      </c>
      <c r="M807" s="46">
        <v>115.74</v>
      </c>
      <c r="N807" s="36">
        <v>85.85</v>
      </c>
      <c r="O807" s="47">
        <v>39.549999999999997</v>
      </c>
      <c r="P807" s="33">
        <v>415.6</v>
      </c>
      <c r="Q807" s="47">
        <v>17.98</v>
      </c>
      <c r="R807" s="33">
        <v>83.6</v>
      </c>
      <c r="S807" s="47">
        <v>54.18</v>
      </c>
      <c r="T807" s="33">
        <v>8.5399999999999991</v>
      </c>
      <c r="U807" s="33">
        <v>74.040000000000006</v>
      </c>
      <c r="V807" s="33">
        <v>39.11</v>
      </c>
      <c r="W807" s="33">
        <v>11.92</v>
      </c>
      <c r="X807" s="56">
        <v>15.28</v>
      </c>
      <c r="Y807" s="38">
        <v>15.28</v>
      </c>
      <c r="Z807" s="36">
        <v>10.27</v>
      </c>
      <c r="AA807" s="41">
        <v>30.59</v>
      </c>
      <c r="AB807" s="45">
        <v>71.78</v>
      </c>
      <c r="AC807" s="39">
        <v>608.70000000000005</v>
      </c>
      <c r="AD807" s="36">
        <v>158.75</v>
      </c>
      <c r="AE807" s="37"/>
      <c r="AF807" s="41">
        <v>25.68</v>
      </c>
      <c r="AG807" s="39">
        <v>114.2</v>
      </c>
      <c r="AI807" s="61">
        <v>44176</v>
      </c>
      <c r="AJ807" s="58">
        <f t="shared" si="36"/>
        <v>280.16666666666669</v>
      </c>
      <c r="AK807" s="57">
        <f t="shared" si="37"/>
        <v>222.3175</v>
      </c>
      <c r="AL807" s="47">
        <f t="shared" si="38"/>
        <v>100.56222222222222</v>
      </c>
      <c r="AM807" s="65"/>
      <c r="AN807" s="65"/>
      <c r="AO807" s="65"/>
    </row>
    <row r="808" spans="1:41" x14ac:dyDescent="0.25">
      <c r="A808">
        <v>222</v>
      </c>
      <c r="B808" s="55">
        <v>44146</v>
      </c>
      <c r="C808" s="54">
        <v>2020</v>
      </c>
      <c r="D808" s="27">
        <v>5408.67</v>
      </c>
      <c r="E808" s="43">
        <v>487.4</v>
      </c>
      <c r="F808" s="35">
        <v>319</v>
      </c>
      <c r="G808" s="41">
        <v>851.6</v>
      </c>
      <c r="H808" s="36">
        <v>87</v>
      </c>
      <c r="I808" s="39">
        <v>118.7</v>
      </c>
      <c r="J808" s="45">
        <v>119.45</v>
      </c>
      <c r="K808" s="36">
        <v>116.9</v>
      </c>
      <c r="L808" s="36">
        <v>32.49</v>
      </c>
      <c r="M808" s="46">
        <v>117.11</v>
      </c>
      <c r="N808" s="36">
        <v>86.8</v>
      </c>
      <c r="O808" s="47">
        <v>41.09</v>
      </c>
      <c r="P808" s="33">
        <v>432.6</v>
      </c>
      <c r="Q808" s="47">
        <v>18.21</v>
      </c>
      <c r="R808" s="33">
        <v>85.4</v>
      </c>
      <c r="S808" s="47">
        <v>54.6</v>
      </c>
      <c r="T808" s="33">
        <v>8.76</v>
      </c>
      <c r="U808" s="33">
        <v>74.400000000000006</v>
      </c>
      <c r="V808" s="33">
        <v>39.299999999999997</v>
      </c>
      <c r="W808" s="33">
        <v>12.27</v>
      </c>
      <c r="X808" s="56">
        <v>15.6</v>
      </c>
      <c r="Y808" s="38">
        <v>15.6</v>
      </c>
      <c r="Z808" s="36">
        <v>10.029999999999999</v>
      </c>
      <c r="AA808" s="41">
        <v>30.84</v>
      </c>
      <c r="AB808" s="45">
        <v>72.400000000000006</v>
      </c>
      <c r="AC808" s="39">
        <v>623.4</v>
      </c>
      <c r="AD808" s="36">
        <v>160.80000000000001</v>
      </c>
      <c r="AE808" s="37"/>
      <c r="AF808" s="41">
        <v>26.09</v>
      </c>
      <c r="AG808" s="39">
        <v>114.95</v>
      </c>
      <c r="AI808" s="61">
        <v>44146</v>
      </c>
      <c r="AJ808" s="58">
        <f t="shared" si="36"/>
        <v>285.68333333333334</v>
      </c>
      <c r="AK808" s="57">
        <f t="shared" si="37"/>
        <v>227.13250000000002</v>
      </c>
      <c r="AL808" s="47">
        <f t="shared" si="38"/>
        <v>102.87333333333332</v>
      </c>
      <c r="AM808" s="65"/>
      <c r="AN808" s="65"/>
      <c r="AO808" s="65"/>
    </row>
    <row r="809" spans="1:41" x14ac:dyDescent="0.25">
      <c r="A809">
        <v>221</v>
      </c>
      <c r="B809" s="55">
        <v>44115</v>
      </c>
      <c r="C809" s="54">
        <v>2020</v>
      </c>
      <c r="D809" s="27">
        <v>5327.22</v>
      </c>
      <c r="E809" s="43">
        <v>474</v>
      </c>
      <c r="F809" s="35">
        <v>315.39999999999998</v>
      </c>
      <c r="G809" s="41">
        <v>833</v>
      </c>
      <c r="H809" s="36">
        <v>87.92</v>
      </c>
      <c r="I809" s="39">
        <v>119.05</v>
      </c>
      <c r="J809" s="45">
        <v>120</v>
      </c>
      <c r="K809" s="36">
        <v>118.75</v>
      </c>
      <c r="L809" s="36">
        <v>33.06</v>
      </c>
      <c r="M809" s="46">
        <v>116.65</v>
      </c>
      <c r="N809" s="36">
        <v>84.23</v>
      </c>
      <c r="O809" s="47">
        <v>42.2</v>
      </c>
      <c r="P809" s="33">
        <v>429.2</v>
      </c>
      <c r="Q809" s="47">
        <v>18.07</v>
      </c>
      <c r="R809" s="33">
        <v>88.06</v>
      </c>
      <c r="S809" s="47">
        <v>54.06</v>
      </c>
      <c r="T809" s="33">
        <v>8.85</v>
      </c>
      <c r="U809" s="33">
        <v>73.459999999999994</v>
      </c>
      <c r="V809" s="33">
        <v>38.9</v>
      </c>
      <c r="W809" s="33">
        <v>11.98</v>
      </c>
      <c r="X809" s="56">
        <v>16.2</v>
      </c>
      <c r="Y809" s="38">
        <v>16.2</v>
      </c>
      <c r="Z809" s="36">
        <v>10.039999999999999</v>
      </c>
      <c r="AA809" s="41">
        <v>29.89</v>
      </c>
      <c r="AB809" s="45">
        <v>71.959999999999994</v>
      </c>
      <c r="AC809" s="39">
        <v>611</v>
      </c>
      <c r="AD809" s="36">
        <v>160.1</v>
      </c>
      <c r="AE809" s="37"/>
      <c r="AF809" s="41">
        <v>25.93</v>
      </c>
      <c r="AG809" s="39">
        <v>114.8</v>
      </c>
      <c r="AI809" s="61">
        <v>44115</v>
      </c>
      <c r="AJ809" s="58">
        <f t="shared" si="36"/>
        <v>281.61666666666662</v>
      </c>
      <c r="AK809" s="57">
        <f t="shared" si="37"/>
        <v>222.20499999999998</v>
      </c>
      <c r="AL809" s="47">
        <f t="shared" si="38"/>
        <v>101.46</v>
      </c>
      <c r="AM809" s="65"/>
      <c r="AN809" s="65"/>
      <c r="AO809" s="65"/>
    </row>
    <row r="810" spans="1:41" x14ac:dyDescent="0.25">
      <c r="A810">
        <v>220</v>
      </c>
      <c r="B810" s="55">
        <v>44085</v>
      </c>
      <c r="C810" s="54">
        <v>2020</v>
      </c>
      <c r="D810" s="27">
        <v>5021.33</v>
      </c>
      <c r="E810" s="43">
        <v>468.85</v>
      </c>
      <c r="F810" s="35">
        <v>311</v>
      </c>
      <c r="G810" s="41">
        <v>838.6</v>
      </c>
      <c r="H810" s="36">
        <v>83</v>
      </c>
      <c r="I810" s="39">
        <v>118.8</v>
      </c>
      <c r="J810" s="45">
        <v>120.5</v>
      </c>
      <c r="K810" s="36">
        <v>113</v>
      </c>
      <c r="L810" s="36">
        <v>31.8</v>
      </c>
      <c r="M810" s="46">
        <v>117.48</v>
      </c>
      <c r="N810" s="36">
        <v>84.47</v>
      </c>
      <c r="O810" s="47">
        <v>39.21</v>
      </c>
      <c r="P810" s="33">
        <v>432.4</v>
      </c>
      <c r="Q810" s="47">
        <v>17.36</v>
      </c>
      <c r="R810" s="33">
        <v>87.4</v>
      </c>
      <c r="S810" s="47">
        <v>52.72</v>
      </c>
      <c r="T810" s="33">
        <v>8.4499999999999993</v>
      </c>
      <c r="U810" s="33">
        <v>71.959999999999994</v>
      </c>
      <c r="V810" s="33">
        <v>38.96</v>
      </c>
      <c r="W810" s="33">
        <v>11.76</v>
      </c>
      <c r="X810" s="56">
        <v>15.49</v>
      </c>
      <c r="Y810" s="38">
        <v>15.49</v>
      </c>
      <c r="Z810" s="36">
        <v>9.74</v>
      </c>
      <c r="AA810" s="41">
        <v>30.67</v>
      </c>
      <c r="AB810" s="45">
        <v>72</v>
      </c>
      <c r="AC810" s="39">
        <v>601.70000000000005</v>
      </c>
      <c r="AD810" s="36">
        <v>158.44999999999999</v>
      </c>
      <c r="AE810" s="37"/>
      <c r="AF810" s="41">
        <v>25.24</v>
      </c>
      <c r="AG810" s="39">
        <v>116.7</v>
      </c>
      <c r="AI810" s="61">
        <v>44085</v>
      </c>
      <c r="AJ810" s="58">
        <f t="shared" si="36"/>
        <v>279.06666666666666</v>
      </c>
      <c r="AK810" s="57">
        <f t="shared" si="37"/>
        <v>223.6275</v>
      </c>
      <c r="AL810" s="47">
        <f t="shared" si="38"/>
        <v>100.40111111111111</v>
      </c>
      <c r="AM810" s="65"/>
      <c r="AN810" s="65"/>
      <c r="AO810" s="65"/>
    </row>
    <row r="811" spans="1:41" x14ac:dyDescent="0.25">
      <c r="A811">
        <v>219</v>
      </c>
      <c r="B811" s="55">
        <v>43993</v>
      </c>
      <c r="C811" s="54">
        <v>2020</v>
      </c>
      <c r="D811" s="27">
        <v>4915.24</v>
      </c>
      <c r="E811" s="43">
        <v>435.5</v>
      </c>
      <c r="F811" s="35">
        <v>297</v>
      </c>
      <c r="G811" s="41">
        <v>834.4</v>
      </c>
      <c r="H811" s="36">
        <v>70</v>
      </c>
      <c r="I811" s="39">
        <v>113.25</v>
      </c>
      <c r="J811" s="45">
        <v>112.3</v>
      </c>
      <c r="K811" s="36">
        <v>99.14</v>
      </c>
      <c r="L811" s="36">
        <v>27.63</v>
      </c>
      <c r="M811" s="46">
        <v>113.97</v>
      </c>
      <c r="N811" s="36">
        <v>82.87</v>
      </c>
      <c r="O811" s="47">
        <v>33.229999999999997</v>
      </c>
      <c r="P811" s="33">
        <v>402.4</v>
      </c>
      <c r="Q811" s="47">
        <v>15.73</v>
      </c>
      <c r="R811" s="33">
        <v>73.540000000000006</v>
      </c>
      <c r="S811" s="47">
        <v>49.65</v>
      </c>
      <c r="T811" s="33">
        <v>7.43</v>
      </c>
      <c r="U811" s="33">
        <v>63.28</v>
      </c>
      <c r="V811" s="33">
        <v>37.340000000000003</v>
      </c>
      <c r="W811" s="33">
        <v>11.04</v>
      </c>
      <c r="X811" s="56">
        <v>13.08</v>
      </c>
      <c r="Y811" s="38">
        <v>13.08</v>
      </c>
      <c r="Z811" s="36">
        <v>9.43</v>
      </c>
      <c r="AA811" s="41">
        <v>30.84</v>
      </c>
      <c r="AB811" s="45">
        <v>69.400000000000006</v>
      </c>
      <c r="AC811" s="39">
        <v>567.5</v>
      </c>
      <c r="AD811" s="36">
        <v>147.55000000000001</v>
      </c>
      <c r="AE811" s="37"/>
      <c r="AF811" s="41">
        <v>24.3</v>
      </c>
      <c r="AG811" s="39">
        <v>110.4</v>
      </c>
      <c r="AI811" s="61">
        <v>43993</v>
      </c>
      <c r="AJ811" s="58">
        <f t="shared" si="36"/>
        <v>263.71666666666664</v>
      </c>
      <c r="AK811" s="57">
        <f t="shared" si="37"/>
        <v>222.38499999999999</v>
      </c>
      <c r="AL811" s="47">
        <f t="shared" si="38"/>
        <v>93.651111111111106</v>
      </c>
      <c r="AM811" s="65"/>
      <c r="AN811" s="65"/>
      <c r="AO811" s="65"/>
    </row>
    <row r="812" spans="1:41" x14ac:dyDescent="0.25">
      <c r="A812">
        <v>218</v>
      </c>
      <c r="B812" s="55">
        <v>43962</v>
      </c>
      <c r="C812" s="54">
        <v>2020</v>
      </c>
      <c r="D812" s="27">
        <v>4942.18</v>
      </c>
      <c r="E812" s="43">
        <v>436.75</v>
      </c>
      <c r="F812" s="35">
        <v>298.8</v>
      </c>
      <c r="G812" s="41">
        <v>845.4</v>
      </c>
      <c r="H812" s="36">
        <v>70.38</v>
      </c>
      <c r="I812" s="39">
        <v>113.6</v>
      </c>
      <c r="J812" s="45">
        <v>111.4</v>
      </c>
      <c r="K812" s="36">
        <v>99.86</v>
      </c>
      <c r="L812" s="36">
        <v>27.51</v>
      </c>
      <c r="M812" s="46">
        <v>113.31</v>
      </c>
      <c r="N812" s="36">
        <v>85.2</v>
      </c>
      <c r="O812" s="47">
        <v>33.880000000000003</v>
      </c>
      <c r="P812" s="33">
        <v>400.8</v>
      </c>
      <c r="Q812" s="47">
        <v>15.74</v>
      </c>
      <c r="R812" s="33">
        <v>74.28</v>
      </c>
      <c r="S812" s="47">
        <v>50.3</v>
      </c>
      <c r="T812" s="33">
        <v>7.55</v>
      </c>
      <c r="U812" s="33">
        <v>62.5</v>
      </c>
      <c r="V812" s="33">
        <v>37.14</v>
      </c>
      <c r="W812" s="33">
        <v>11.25</v>
      </c>
      <c r="X812" s="56">
        <v>13.23</v>
      </c>
      <c r="Y812" s="38">
        <v>13.23</v>
      </c>
      <c r="Z812" s="36">
        <v>9.57</v>
      </c>
      <c r="AA812" s="41">
        <v>30.92</v>
      </c>
      <c r="AB812" s="45">
        <v>67.180000000000007</v>
      </c>
      <c r="AC812" s="39">
        <v>565.1</v>
      </c>
      <c r="AD812" s="36">
        <v>147.44999999999999</v>
      </c>
      <c r="AE812" s="37"/>
      <c r="AF812" s="41">
        <v>24.53</v>
      </c>
      <c r="AG812" s="39">
        <v>110.4</v>
      </c>
      <c r="AI812" s="61">
        <v>43962</v>
      </c>
      <c r="AJ812" s="58">
        <f t="shared" si="36"/>
        <v>263.03333333333336</v>
      </c>
      <c r="AK812" s="57">
        <f t="shared" si="37"/>
        <v>225.21249999999998</v>
      </c>
      <c r="AL812" s="47">
        <f t="shared" si="38"/>
        <v>93.532222222222217</v>
      </c>
      <c r="AM812" s="65"/>
      <c r="AN812" s="65"/>
      <c r="AO812" s="65"/>
    </row>
    <row r="813" spans="1:41" x14ac:dyDescent="0.25">
      <c r="A813">
        <v>217</v>
      </c>
      <c r="B813" s="55">
        <v>43932</v>
      </c>
      <c r="C813" s="54">
        <v>2020</v>
      </c>
      <c r="D813" s="27">
        <v>4730.3100000000004</v>
      </c>
      <c r="E813" s="43">
        <v>421.8</v>
      </c>
      <c r="F813" s="35">
        <v>299.89999999999998</v>
      </c>
      <c r="G813" s="41">
        <v>833.4</v>
      </c>
      <c r="H813" s="36">
        <v>68.58</v>
      </c>
      <c r="I813" s="39">
        <v>112</v>
      </c>
      <c r="J813" s="45">
        <v>108.75</v>
      </c>
      <c r="K813" s="36">
        <v>98.14</v>
      </c>
      <c r="L813" s="36">
        <v>27.9</v>
      </c>
      <c r="M813" s="46">
        <v>111.4</v>
      </c>
      <c r="N813" s="36">
        <v>86.34</v>
      </c>
      <c r="O813" s="47">
        <v>33.119999999999997</v>
      </c>
      <c r="P813" s="33">
        <v>384.6</v>
      </c>
      <c r="Q813" s="47">
        <v>15.49</v>
      </c>
      <c r="R813" s="33">
        <v>73.680000000000007</v>
      </c>
      <c r="S813" s="47">
        <v>50.08</v>
      </c>
      <c r="T813" s="33">
        <v>7.38</v>
      </c>
      <c r="U813" s="33">
        <v>62.5</v>
      </c>
      <c r="V813" s="33">
        <v>36.24</v>
      </c>
      <c r="W813" s="33">
        <v>11.07</v>
      </c>
      <c r="X813" s="56">
        <v>12.75</v>
      </c>
      <c r="Y813" s="38">
        <v>12.75</v>
      </c>
      <c r="Z813" s="36">
        <v>9.57</v>
      </c>
      <c r="AA813" s="41">
        <v>30.51</v>
      </c>
      <c r="AB813" s="45">
        <v>66.099999999999994</v>
      </c>
      <c r="AC813" s="39">
        <v>553.20000000000005</v>
      </c>
      <c r="AD813" s="36">
        <v>145.85</v>
      </c>
      <c r="AE813" s="37"/>
      <c r="AF813" s="41">
        <v>23.94</v>
      </c>
      <c r="AG813" s="39">
        <v>108.85</v>
      </c>
      <c r="AI813" s="61">
        <v>43932</v>
      </c>
      <c r="AJ813" s="58">
        <f t="shared" si="36"/>
        <v>258.01666666666671</v>
      </c>
      <c r="AK813" s="57">
        <f t="shared" si="37"/>
        <v>221.96250000000001</v>
      </c>
      <c r="AL813" s="47">
        <f t="shared" si="38"/>
        <v>91.054444444444442</v>
      </c>
      <c r="AM813" s="65"/>
      <c r="AN813" s="65"/>
      <c r="AO813" s="65"/>
    </row>
    <row r="814" spans="1:41" x14ac:dyDescent="0.25">
      <c r="A814">
        <v>216</v>
      </c>
      <c r="B814" s="55">
        <v>43901</v>
      </c>
      <c r="C814" s="54">
        <v>2020</v>
      </c>
      <c r="D814" s="27">
        <v>4730.2299999999996</v>
      </c>
      <c r="E814" s="43">
        <v>408.95</v>
      </c>
      <c r="F814" s="35">
        <v>290.2</v>
      </c>
      <c r="G814" s="41">
        <v>810</v>
      </c>
      <c r="H814" s="36">
        <v>66.28</v>
      </c>
      <c r="I814" s="39">
        <v>111</v>
      </c>
      <c r="J814" s="45">
        <v>106.15</v>
      </c>
      <c r="K814" s="36">
        <v>96.94</v>
      </c>
      <c r="L814" s="36">
        <v>27.76</v>
      </c>
      <c r="M814" s="46">
        <v>109.09</v>
      </c>
      <c r="N814" s="36">
        <v>81.22</v>
      </c>
      <c r="O814" s="47">
        <v>33.03</v>
      </c>
      <c r="P814" s="33">
        <v>376.8</v>
      </c>
      <c r="Q814" s="47">
        <v>14.91</v>
      </c>
      <c r="R814" s="33">
        <v>72.34</v>
      </c>
      <c r="S814" s="47">
        <v>49.47</v>
      </c>
      <c r="T814" s="33">
        <v>7.29</v>
      </c>
      <c r="U814" s="33">
        <v>59.48</v>
      </c>
      <c r="V814" s="33">
        <v>35.9</v>
      </c>
      <c r="W814" s="33">
        <v>10.82</v>
      </c>
      <c r="X814" s="56">
        <v>12.78</v>
      </c>
      <c r="Y814" s="38">
        <v>12.78</v>
      </c>
      <c r="Z814" s="36">
        <v>9.5399999999999991</v>
      </c>
      <c r="AA814" s="41">
        <v>29.36</v>
      </c>
      <c r="AB814" s="45">
        <v>65.28</v>
      </c>
      <c r="AC814" s="39">
        <v>543.29999999999995</v>
      </c>
      <c r="AD814" s="36">
        <v>142.4</v>
      </c>
      <c r="AE814" s="37"/>
      <c r="AF814" s="41">
        <v>23.97</v>
      </c>
      <c r="AG814" s="39">
        <v>103.75</v>
      </c>
      <c r="AI814" s="61">
        <v>43901</v>
      </c>
      <c r="AJ814" s="58">
        <f t="shared" si="36"/>
        <v>252.68333333333331</v>
      </c>
      <c r="AK814" s="57">
        <f t="shared" si="37"/>
        <v>215.83250000000001</v>
      </c>
      <c r="AL814" s="47">
        <f t="shared" si="38"/>
        <v>88.851111111111123</v>
      </c>
      <c r="AM814" s="65"/>
      <c r="AN814" s="65"/>
      <c r="AO814" s="65"/>
    </row>
    <row r="815" spans="1:41" x14ac:dyDescent="0.25">
      <c r="A815">
        <v>215</v>
      </c>
      <c r="B815" s="55">
        <v>43872</v>
      </c>
      <c r="C815" s="54">
        <v>2020</v>
      </c>
      <c r="D815" s="27">
        <v>4581.8599999999997</v>
      </c>
      <c r="E815" s="43">
        <v>405.65</v>
      </c>
      <c r="F815" s="35">
        <v>283.89999999999998</v>
      </c>
      <c r="G815" s="41">
        <v>801.4</v>
      </c>
      <c r="H815" s="36">
        <v>63.09</v>
      </c>
      <c r="I815" s="39">
        <v>107.8</v>
      </c>
      <c r="J815" s="45">
        <v>106.25</v>
      </c>
      <c r="K815" s="36">
        <v>91.54</v>
      </c>
      <c r="L815" s="36">
        <v>27.09</v>
      </c>
      <c r="M815" s="46">
        <v>106.69</v>
      </c>
      <c r="N815" s="36">
        <v>78.95</v>
      </c>
      <c r="O815" s="47">
        <v>31.13</v>
      </c>
      <c r="P815" s="33">
        <v>369.2</v>
      </c>
      <c r="Q815" s="47">
        <v>14.36</v>
      </c>
      <c r="R815" s="33">
        <v>70.38</v>
      </c>
      <c r="S815" s="47">
        <v>47.8</v>
      </c>
      <c r="T815" s="33">
        <v>6.98</v>
      </c>
      <c r="U815" s="33">
        <v>57.78</v>
      </c>
      <c r="V815" s="33">
        <v>34.950000000000003</v>
      </c>
      <c r="W815" s="33">
        <v>10.61</v>
      </c>
      <c r="X815" s="56">
        <v>12.12</v>
      </c>
      <c r="Y815" s="38">
        <v>12.12</v>
      </c>
      <c r="Z815" s="36">
        <v>9.69</v>
      </c>
      <c r="AA815" s="41">
        <v>29.09</v>
      </c>
      <c r="AB815" s="45">
        <v>64.64</v>
      </c>
      <c r="AC815" s="39">
        <v>527</v>
      </c>
      <c r="AD815" s="36">
        <v>140</v>
      </c>
      <c r="AE815" s="37"/>
      <c r="AF815" s="41">
        <v>23.18</v>
      </c>
      <c r="AG815" s="39">
        <v>100.9</v>
      </c>
      <c r="AI815" s="61">
        <v>43872</v>
      </c>
      <c r="AJ815" s="58">
        <f t="shared" si="36"/>
        <v>245.23333333333332</v>
      </c>
      <c r="AK815" s="57">
        <f t="shared" si="37"/>
        <v>213.41749999999999</v>
      </c>
      <c r="AL815" s="47">
        <f t="shared" si="38"/>
        <v>87.626666666666665</v>
      </c>
      <c r="AM815" s="65"/>
      <c r="AN815" s="65"/>
      <c r="AO815" s="65"/>
    </row>
    <row r="816" spans="1:41" x14ac:dyDescent="0.25">
      <c r="A816">
        <v>214</v>
      </c>
      <c r="B816" s="54" t="s">
        <v>813</v>
      </c>
      <c r="C816" s="54">
        <v>2020</v>
      </c>
      <c r="D816" s="27">
        <v>4519.37</v>
      </c>
      <c r="E816" s="43">
        <v>402.3</v>
      </c>
      <c r="F816" s="35">
        <v>277.7</v>
      </c>
      <c r="G816" s="41">
        <v>799</v>
      </c>
      <c r="H816" s="36">
        <v>62.59</v>
      </c>
      <c r="I816" s="39">
        <v>104.2</v>
      </c>
      <c r="J816" s="45">
        <v>106.2</v>
      </c>
      <c r="K816" s="36">
        <v>90.52</v>
      </c>
      <c r="L816" s="36">
        <v>25.82</v>
      </c>
      <c r="M816" s="46">
        <v>103.72</v>
      </c>
      <c r="N816" s="36">
        <v>76.95</v>
      </c>
      <c r="O816" s="47">
        <v>29.86</v>
      </c>
      <c r="P816" s="33">
        <v>365.4</v>
      </c>
      <c r="Q816" s="47">
        <v>13.8</v>
      </c>
      <c r="R816" s="33">
        <v>67.819999999999993</v>
      </c>
      <c r="S816" s="47">
        <v>47.4</v>
      </c>
      <c r="T816" s="33">
        <v>6.78</v>
      </c>
      <c r="U816" s="33">
        <v>55.88</v>
      </c>
      <c r="V816" s="33">
        <v>33.5</v>
      </c>
      <c r="W816" s="33">
        <v>10.39</v>
      </c>
      <c r="X816" s="56">
        <v>11.64</v>
      </c>
      <c r="Y816" s="38">
        <v>11.64</v>
      </c>
      <c r="Z816" s="36">
        <v>9.6300000000000008</v>
      </c>
      <c r="AA816" s="41">
        <v>29.31</v>
      </c>
      <c r="AB816" s="45">
        <v>63.48</v>
      </c>
      <c r="AC816" s="39">
        <v>518.5</v>
      </c>
      <c r="AD816" s="36">
        <v>138.4</v>
      </c>
      <c r="AE816" s="37"/>
      <c r="AF816" s="41">
        <v>23.16</v>
      </c>
      <c r="AG816" s="39">
        <v>99.14</v>
      </c>
      <c r="AI816" s="60" t="s">
        <v>813</v>
      </c>
      <c r="AJ816" s="58">
        <f t="shared" si="36"/>
        <v>240.61333333333334</v>
      </c>
      <c r="AK816" s="57">
        <f t="shared" si="37"/>
        <v>212.86749999999998</v>
      </c>
      <c r="AL816" s="47">
        <f t="shared" si="38"/>
        <v>86.48888888888888</v>
      </c>
      <c r="AM816" s="65"/>
      <c r="AN816" s="65"/>
      <c r="AO816" s="65"/>
    </row>
    <row r="817" spans="1:41" x14ac:dyDescent="0.25">
      <c r="A817">
        <v>213</v>
      </c>
      <c r="B817" s="54" t="s">
        <v>814</v>
      </c>
      <c r="C817" s="54">
        <v>2020</v>
      </c>
      <c r="D817" s="27">
        <v>4512.57</v>
      </c>
      <c r="E817" s="43">
        <v>403.8</v>
      </c>
      <c r="F817" s="35">
        <v>279.10000000000002</v>
      </c>
      <c r="G817" s="41">
        <v>809.6</v>
      </c>
      <c r="H817" s="36">
        <v>61.5</v>
      </c>
      <c r="I817" s="39">
        <v>102.4</v>
      </c>
      <c r="J817" s="45">
        <v>105.85</v>
      </c>
      <c r="K817" s="36">
        <v>87.56</v>
      </c>
      <c r="L817" s="36">
        <v>25.13</v>
      </c>
      <c r="M817" s="46">
        <v>103.88</v>
      </c>
      <c r="N817" s="36">
        <v>77.8</v>
      </c>
      <c r="O817" s="47">
        <v>29.31</v>
      </c>
      <c r="P817" s="33">
        <v>363.2</v>
      </c>
      <c r="Q817" s="47">
        <v>13.65</v>
      </c>
      <c r="R817" s="33">
        <v>66.459999999999994</v>
      </c>
      <c r="S817" s="47">
        <v>46.83</v>
      </c>
      <c r="T817" s="33">
        <v>6.66</v>
      </c>
      <c r="U817" s="33">
        <v>56.26</v>
      </c>
      <c r="V817" s="33">
        <v>32</v>
      </c>
      <c r="W817" s="33">
        <v>10.27</v>
      </c>
      <c r="X817" s="56">
        <v>11.35</v>
      </c>
      <c r="Y817" s="38">
        <v>11.35</v>
      </c>
      <c r="Z817" s="36">
        <v>9.6</v>
      </c>
      <c r="AA817" s="41">
        <v>29.54</v>
      </c>
      <c r="AB817" s="45">
        <v>63.4</v>
      </c>
      <c r="AC817" s="39">
        <v>520.20000000000005</v>
      </c>
      <c r="AD817" s="36">
        <v>138.55000000000001</v>
      </c>
      <c r="AE817" s="37"/>
      <c r="AF817" s="41">
        <v>22.66</v>
      </c>
      <c r="AG817" s="39">
        <v>98.6</v>
      </c>
      <c r="AI817" s="60" t="s">
        <v>814</v>
      </c>
      <c r="AJ817" s="58">
        <f t="shared" si="36"/>
        <v>240.4</v>
      </c>
      <c r="AK817" s="57">
        <f t="shared" si="37"/>
        <v>215.45</v>
      </c>
      <c r="AL817" s="47">
        <f t="shared" si="38"/>
        <v>86.452222222222218</v>
      </c>
      <c r="AM817" s="65"/>
      <c r="AN817" s="65"/>
      <c r="AO817" s="65"/>
    </row>
    <row r="818" spans="1:41" x14ac:dyDescent="0.25">
      <c r="A818">
        <v>212</v>
      </c>
      <c r="B818" s="54" t="s">
        <v>815</v>
      </c>
      <c r="C818" s="54">
        <v>2020</v>
      </c>
      <c r="D818" s="27">
        <v>4521.6099999999997</v>
      </c>
      <c r="E818" s="43">
        <v>402.15</v>
      </c>
      <c r="F818" s="35">
        <v>278.8</v>
      </c>
      <c r="G818" s="41">
        <v>798.2</v>
      </c>
      <c r="H818" s="36">
        <v>61.77</v>
      </c>
      <c r="I818" s="39">
        <v>103.1</v>
      </c>
      <c r="J818" s="45">
        <v>106.4</v>
      </c>
      <c r="K818" s="36">
        <v>88.7</v>
      </c>
      <c r="L818" s="36">
        <v>25.27</v>
      </c>
      <c r="M818" s="46">
        <v>103.35</v>
      </c>
      <c r="N818" s="36">
        <v>78.61</v>
      </c>
      <c r="O818" s="47">
        <v>29.75</v>
      </c>
      <c r="P818" s="33">
        <v>365</v>
      </c>
      <c r="Q818" s="47">
        <v>13.77</v>
      </c>
      <c r="R818" s="33">
        <v>67.040000000000006</v>
      </c>
      <c r="S818" s="47">
        <v>46.88</v>
      </c>
      <c r="T818" s="33">
        <v>6.72</v>
      </c>
      <c r="U818" s="33">
        <v>57.5</v>
      </c>
      <c r="V818" s="33">
        <v>31.68</v>
      </c>
      <c r="W818" s="33">
        <v>10.46</v>
      </c>
      <c r="X818" s="56">
        <v>11.38</v>
      </c>
      <c r="Y818" s="38">
        <v>11.38</v>
      </c>
      <c r="Z818" s="36">
        <v>9.0500000000000007</v>
      </c>
      <c r="AA818" s="41">
        <v>29.23</v>
      </c>
      <c r="AB818" s="45">
        <v>63.68</v>
      </c>
      <c r="AC818" s="39">
        <v>521.6</v>
      </c>
      <c r="AD818" s="36">
        <v>140</v>
      </c>
      <c r="AE818" s="37"/>
      <c r="AF818" s="41">
        <v>22.58</v>
      </c>
      <c r="AG818" s="39">
        <v>96.66</v>
      </c>
      <c r="AI818" s="60" t="s">
        <v>815</v>
      </c>
      <c r="AJ818" s="58">
        <f t="shared" si="36"/>
        <v>240.45333333333335</v>
      </c>
      <c r="AK818" s="57">
        <f t="shared" si="37"/>
        <v>212.50250000000003</v>
      </c>
      <c r="AL818" s="47">
        <f t="shared" si="38"/>
        <v>86.373333333333335</v>
      </c>
      <c r="AM818" s="65"/>
      <c r="AN818" s="65"/>
      <c r="AO818" s="65"/>
    </row>
    <row r="819" spans="1:41" x14ac:dyDescent="0.25">
      <c r="A819">
        <v>211</v>
      </c>
      <c r="B819" s="54" t="s">
        <v>816</v>
      </c>
      <c r="C819" s="54">
        <v>2020</v>
      </c>
      <c r="D819" s="27">
        <v>4723.7</v>
      </c>
      <c r="E819" s="43">
        <v>418.85</v>
      </c>
      <c r="F819" s="35">
        <v>287.10000000000002</v>
      </c>
      <c r="G819" s="41">
        <v>825.4</v>
      </c>
      <c r="H819" s="36">
        <v>64</v>
      </c>
      <c r="I819" s="39">
        <v>106.75</v>
      </c>
      <c r="J819" s="45">
        <v>111.4</v>
      </c>
      <c r="K819" s="36">
        <v>91.18</v>
      </c>
      <c r="L819" s="36">
        <v>26.19</v>
      </c>
      <c r="M819" s="46">
        <v>107.23</v>
      </c>
      <c r="N819" s="36">
        <v>80.56</v>
      </c>
      <c r="O819" s="47">
        <v>31.38</v>
      </c>
      <c r="P819" s="33">
        <v>379.2</v>
      </c>
      <c r="Q819" s="47">
        <v>14.2</v>
      </c>
      <c r="R819" s="33">
        <v>69.2</v>
      </c>
      <c r="S819" s="47">
        <v>49.11</v>
      </c>
      <c r="T819" s="33">
        <v>7.03</v>
      </c>
      <c r="U819" s="33">
        <v>58.64</v>
      </c>
      <c r="V819" s="33">
        <v>33.15</v>
      </c>
      <c r="W819" s="33">
        <v>10.9</v>
      </c>
      <c r="X819" s="56">
        <v>11.94</v>
      </c>
      <c r="Y819" s="38">
        <v>11.94</v>
      </c>
      <c r="Z819" s="36">
        <v>9.17</v>
      </c>
      <c r="AA819" s="41">
        <v>29.23</v>
      </c>
      <c r="AB819" s="45">
        <v>65.52</v>
      </c>
      <c r="AC819" s="39">
        <v>545.6</v>
      </c>
      <c r="AD819" s="36">
        <v>144.75</v>
      </c>
      <c r="AE819" s="37"/>
      <c r="AF819" s="41">
        <v>23.08</v>
      </c>
      <c r="AG819" s="39">
        <v>101.25</v>
      </c>
      <c r="AI819" s="60" t="s">
        <v>816</v>
      </c>
      <c r="AJ819" s="58">
        <f t="shared" si="36"/>
        <v>251.20000000000002</v>
      </c>
      <c r="AK819" s="57">
        <f t="shared" si="37"/>
        <v>219.42750000000001</v>
      </c>
      <c r="AL819" s="47">
        <f t="shared" si="38"/>
        <v>89.958888888888893</v>
      </c>
      <c r="AM819" s="65"/>
      <c r="AN819" s="65"/>
      <c r="AO819" s="65"/>
    </row>
    <row r="820" spans="1:41" x14ac:dyDescent="0.25">
      <c r="A820">
        <v>210</v>
      </c>
      <c r="B820" s="54" t="s">
        <v>817</v>
      </c>
      <c r="C820" s="54">
        <v>2020</v>
      </c>
      <c r="D820" s="27">
        <v>4814.99</v>
      </c>
      <c r="E820" s="43">
        <v>421.75</v>
      </c>
      <c r="F820" s="35">
        <v>285.3</v>
      </c>
      <c r="G820" s="41">
        <v>826.2</v>
      </c>
      <c r="H820" s="36">
        <v>65.849999999999994</v>
      </c>
      <c r="I820" s="39">
        <v>106.95</v>
      </c>
      <c r="J820" s="45">
        <v>113.15</v>
      </c>
      <c r="K820" s="36">
        <v>93.58</v>
      </c>
      <c r="L820" s="36">
        <v>27.06</v>
      </c>
      <c r="M820" s="46">
        <v>108.55</v>
      </c>
      <c r="N820" s="36">
        <v>82.37</v>
      </c>
      <c r="O820" s="47">
        <v>32.950000000000003</v>
      </c>
      <c r="P820" s="33">
        <v>390.2</v>
      </c>
      <c r="Q820" s="47">
        <v>14.65</v>
      </c>
      <c r="R820" s="33">
        <v>70.66</v>
      </c>
      <c r="S820" s="47">
        <v>50.54</v>
      </c>
      <c r="T820" s="33">
        <v>7.35</v>
      </c>
      <c r="U820" s="33">
        <v>61.3</v>
      </c>
      <c r="V820" s="33">
        <v>34.1</v>
      </c>
      <c r="W820" s="33">
        <v>11.11</v>
      </c>
      <c r="X820" s="56">
        <v>12.58</v>
      </c>
      <c r="Y820" s="38">
        <v>12.58</v>
      </c>
      <c r="Z820" s="36">
        <v>9.36</v>
      </c>
      <c r="AA820" s="41">
        <v>29.11</v>
      </c>
      <c r="AB820" s="45">
        <v>66.64</v>
      </c>
      <c r="AC820" s="39">
        <v>549.4</v>
      </c>
      <c r="AD820" s="36">
        <v>146.4</v>
      </c>
      <c r="AE820" s="37"/>
      <c r="AF820" s="41">
        <v>23.96</v>
      </c>
      <c r="AG820" s="39">
        <v>99.14</v>
      </c>
      <c r="AI820" s="60" t="s">
        <v>817</v>
      </c>
      <c r="AJ820" s="58">
        <f t="shared" si="36"/>
        <v>251.83</v>
      </c>
      <c r="AK820" s="57">
        <f t="shared" si="37"/>
        <v>219.81750000000002</v>
      </c>
      <c r="AL820" s="47">
        <f t="shared" si="38"/>
        <v>91.201111111111118</v>
      </c>
      <c r="AM820" s="65"/>
      <c r="AN820" s="65"/>
      <c r="AO820" s="65"/>
    </row>
    <row r="821" spans="1:41" x14ac:dyDescent="0.25">
      <c r="A821">
        <v>209</v>
      </c>
      <c r="B821" s="54" t="s">
        <v>818</v>
      </c>
      <c r="C821" s="54">
        <v>2020</v>
      </c>
      <c r="D821" s="27">
        <v>4843.1400000000003</v>
      </c>
      <c r="E821" s="43">
        <v>428</v>
      </c>
      <c r="F821" s="35">
        <v>288.60000000000002</v>
      </c>
      <c r="G821" s="41">
        <v>825</v>
      </c>
      <c r="H821" s="36">
        <v>68.03</v>
      </c>
      <c r="I821" s="39">
        <v>110.2</v>
      </c>
      <c r="J821" s="45">
        <v>115.7</v>
      </c>
      <c r="K821" s="36">
        <v>96.58</v>
      </c>
      <c r="L821" s="36">
        <v>28.08</v>
      </c>
      <c r="M821" s="46">
        <v>110.21</v>
      </c>
      <c r="N821" s="36">
        <v>82.49</v>
      </c>
      <c r="O821" s="47">
        <v>33.5</v>
      </c>
      <c r="P821" s="33">
        <v>394.8</v>
      </c>
      <c r="Q821" s="47">
        <v>14.97</v>
      </c>
      <c r="R821" s="33">
        <v>72.84</v>
      </c>
      <c r="S821" s="47">
        <v>51.12</v>
      </c>
      <c r="T821" s="33">
        <v>7.52</v>
      </c>
      <c r="U821" s="33">
        <v>64.3</v>
      </c>
      <c r="V821" s="33">
        <v>35.369999999999997</v>
      </c>
      <c r="W821" s="33">
        <v>11.37</v>
      </c>
      <c r="X821" s="56">
        <v>12.75</v>
      </c>
      <c r="Y821" s="38">
        <v>12.75</v>
      </c>
      <c r="Z821" s="36">
        <v>9.52</v>
      </c>
      <c r="AA821" s="41">
        <v>29.63</v>
      </c>
      <c r="AB821" s="45">
        <v>68.599999999999994</v>
      </c>
      <c r="AC821" s="39">
        <v>556</v>
      </c>
      <c r="AD821" s="36">
        <v>147.9</v>
      </c>
      <c r="AE821" s="37"/>
      <c r="AF821" s="41">
        <v>24.55</v>
      </c>
      <c r="AG821" s="39">
        <v>105.8</v>
      </c>
      <c r="AI821" s="60" t="s">
        <v>818</v>
      </c>
      <c r="AJ821" s="58">
        <f t="shared" si="36"/>
        <v>257.33333333333331</v>
      </c>
      <c r="AK821" s="57">
        <f t="shared" si="37"/>
        <v>219.79499999999999</v>
      </c>
      <c r="AL821" s="47">
        <f t="shared" si="38"/>
        <v>92.761111111111106</v>
      </c>
      <c r="AM821" s="65"/>
      <c r="AN821" s="65"/>
      <c r="AO821" s="65"/>
    </row>
    <row r="822" spans="1:41" x14ac:dyDescent="0.25">
      <c r="A822">
        <v>208</v>
      </c>
      <c r="B822" s="54" t="s">
        <v>819</v>
      </c>
      <c r="C822" s="54">
        <v>2020</v>
      </c>
      <c r="D822" s="27">
        <v>4783.6499999999996</v>
      </c>
      <c r="E822" s="43">
        <v>427.2</v>
      </c>
      <c r="F822" s="35">
        <v>285.3</v>
      </c>
      <c r="G822" s="41">
        <v>813.6</v>
      </c>
      <c r="H822" s="36">
        <v>64.45</v>
      </c>
      <c r="I822" s="39">
        <v>108.3</v>
      </c>
      <c r="J822" s="45">
        <v>114.15</v>
      </c>
      <c r="K822" s="36">
        <v>91.42</v>
      </c>
      <c r="L822" s="36">
        <v>27.62</v>
      </c>
      <c r="M822" s="46">
        <v>107.64</v>
      </c>
      <c r="N822" s="36">
        <v>82.29</v>
      </c>
      <c r="O822" s="47">
        <v>32.590000000000003</v>
      </c>
      <c r="P822" s="33">
        <v>393.8</v>
      </c>
      <c r="Q822" s="47">
        <v>14.68</v>
      </c>
      <c r="R822" s="33">
        <v>71.819999999999993</v>
      </c>
      <c r="S822" s="47">
        <v>50.34</v>
      </c>
      <c r="T822" s="33">
        <v>7.38</v>
      </c>
      <c r="U822" s="33">
        <v>62.64</v>
      </c>
      <c r="V822" s="33">
        <v>35.49</v>
      </c>
      <c r="W822" s="33">
        <v>11.21</v>
      </c>
      <c r="X822" s="56">
        <v>12.51</v>
      </c>
      <c r="Y822" s="38">
        <v>12.51</v>
      </c>
      <c r="Z822" s="36">
        <v>9.34</v>
      </c>
      <c r="AA822" s="41">
        <v>30.5</v>
      </c>
      <c r="AB822" s="45">
        <v>68.52</v>
      </c>
      <c r="AC822" s="39">
        <v>574.1</v>
      </c>
      <c r="AD822" s="36">
        <v>146.44999999999999</v>
      </c>
      <c r="AE822" s="37"/>
      <c r="AF822" s="41">
        <v>23.67</v>
      </c>
      <c r="AG822" s="39">
        <v>104.35</v>
      </c>
      <c r="AI822" s="60" t="s">
        <v>819</v>
      </c>
      <c r="AJ822" s="58">
        <f t="shared" si="36"/>
        <v>262.25</v>
      </c>
      <c r="AK822" s="57">
        <f t="shared" si="37"/>
        <v>216.9425</v>
      </c>
      <c r="AL822" s="47">
        <f t="shared" si="38"/>
        <v>91.958888888888907</v>
      </c>
      <c r="AM822" s="65"/>
      <c r="AN822" s="65"/>
      <c r="AO822" s="65"/>
    </row>
    <row r="823" spans="1:41" x14ac:dyDescent="0.25">
      <c r="A823">
        <v>207</v>
      </c>
      <c r="B823" s="54" t="s">
        <v>820</v>
      </c>
      <c r="C823" s="54">
        <v>2020</v>
      </c>
      <c r="D823" s="27">
        <v>4849.01</v>
      </c>
      <c r="E823" s="43">
        <v>427.8</v>
      </c>
      <c r="F823" s="35">
        <v>286.8</v>
      </c>
      <c r="G823" s="41">
        <v>800.4</v>
      </c>
      <c r="H823" s="36">
        <v>64.06</v>
      </c>
      <c r="I823" s="39">
        <v>106.05</v>
      </c>
      <c r="J823" s="45">
        <v>113.8</v>
      </c>
      <c r="K823" s="36">
        <v>91</v>
      </c>
      <c r="L823" s="36">
        <v>27.78</v>
      </c>
      <c r="M823" s="46">
        <v>108.02</v>
      </c>
      <c r="N823" s="36">
        <v>82.91</v>
      </c>
      <c r="O823" s="47">
        <v>32.64</v>
      </c>
      <c r="P823" s="33">
        <v>393.4</v>
      </c>
      <c r="Q823" s="47">
        <v>14.94</v>
      </c>
      <c r="R823" s="33">
        <v>71.900000000000006</v>
      </c>
      <c r="S823" s="47">
        <v>50.6</v>
      </c>
      <c r="T823" s="33">
        <v>7.32</v>
      </c>
      <c r="U823" s="33">
        <v>63.78</v>
      </c>
      <c r="V823" s="33">
        <v>35.21</v>
      </c>
      <c r="W823" s="33">
        <v>11.39</v>
      </c>
      <c r="X823" s="56">
        <v>12.39</v>
      </c>
      <c r="Y823" s="38">
        <v>12.39</v>
      </c>
      <c r="Z823" s="36">
        <v>9.3800000000000008</v>
      </c>
      <c r="AA823" s="41">
        <v>31.26</v>
      </c>
      <c r="AB823" s="45">
        <v>67.78</v>
      </c>
      <c r="AC823" s="39">
        <v>577.9</v>
      </c>
      <c r="AD823" s="36">
        <v>140.94999999999999</v>
      </c>
      <c r="AE823" s="37"/>
      <c r="AF823" s="41">
        <v>23.28</v>
      </c>
      <c r="AG823" s="39">
        <v>106.2</v>
      </c>
      <c r="AI823" s="60" t="s">
        <v>820</v>
      </c>
      <c r="AJ823" s="58">
        <f t="shared" si="36"/>
        <v>263.38333333333333</v>
      </c>
      <c r="AK823" s="57">
        <f t="shared" si="37"/>
        <v>213.73499999999999</v>
      </c>
      <c r="AL823" s="47">
        <f t="shared" si="38"/>
        <v>91.99666666666667</v>
      </c>
      <c r="AM823" s="65"/>
      <c r="AN823" s="65"/>
      <c r="AO823" s="65"/>
    </row>
    <row r="824" spans="1:41" x14ac:dyDescent="0.25">
      <c r="A824">
        <v>206</v>
      </c>
      <c r="B824" s="54" t="s">
        <v>821</v>
      </c>
      <c r="C824" s="54">
        <v>2020</v>
      </c>
      <c r="D824" s="27">
        <v>4914.49</v>
      </c>
      <c r="E824" s="43">
        <v>430.2</v>
      </c>
      <c r="F824" s="35">
        <v>290.60000000000002</v>
      </c>
      <c r="G824" s="41">
        <v>805.8</v>
      </c>
      <c r="H824" s="36">
        <v>66.94</v>
      </c>
      <c r="I824" s="39">
        <v>107.8</v>
      </c>
      <c r="J824" s="45">
        <v>116.95</v>
      </c>
      <c r="K824" s="36">
        <v>93.18</v>
      </c>
      <c r="L824" s="36">
        <v>28.23</v>
      </c>
      <c r="M824" s="46">
        <v>108.55</v>
      </c>
      <c r="N824" s="36">
        <v>84.16</v>
      </c>
      <c r="O824" s="47">
        <v>33.119999999999997</v>
      </c>
      <c r="P824" s="33">
        <v>401</v>
      </c>
      <c r="Q824" s="47">
        <v>15.08</v>
      </c>
      <c r="R824" s="33">
        <v>74.260000000000005</v>
      </c>
      <c r="S824" s="47">
        <v>52.06</v>
      </c>
      <c r="T824" s="33">
        <v>7.44</v>
      </c>
      <c r="U824" s="33">
        <v>65.099999999999994</v>
      </c>
      <c r="V824" s="33">
        <v>36.590000000000003</v>
      </c>
      <c r="W824" s="33">
        <v>11.69</v>
      </c>
      <c r="X824" s="56">
        <v>12.61</v>
      </c>
      <c r="Y824" s="38">
        <v>12.61</v>
      </c>
      <c r="Z824" s="36">
        <v>9.4700000000000006</v>
      </c>
      <c r="AA824" s="41">
        <v>31.48</v>
      </c>
      <c r="AB824" s="45">
        <v>69.959999999999994</v>
      </c>
      <c r="AC824" s="39">
        <v>589</v>
      </c>
      <c r="AD824" s="36">
        <v>143</v>
      </c>
      <c r="AE824" s="37"/>
      <c r="AF824" s="41">
        <v>23.55</v>
      </c>
      <c r="AG824" s="39">
        <v>108</v>
      </c>
      <c r="AI824" s="60" t="s">
        <v>821</v>
      </c>
      <c r="AJ824" s="58">
        <f t="shared" si="36"/>
        <v>268.26666666666665</v>
      </c>
      <c r="AK824" s="57">
        <f t="shared" si="37"/>
        <v>215.20749999999998</v>
      </c>
      <c r="AL824" s="47">
        <f t="shared" si="38"/>
        <v>93.17</v>
      </c>
      <c r="AM824" s="65"/>
      <c r="AN824" s="65"/>
      <c r="AO824" s="65"/>
    </row>
    <row r="825" spans="1:41" x14ac:dyDescent="0.25">
      <c r="A825">
        <v>205</v>
      </c>
      <c r="B825" s="54" t="s">
        <v>822</v>
      </c>
      <c r="C825" s="54">
        <v>2020</v>
      </c>
      <c r="D825" s="27">
        <v>4881.46</v>
      </c>
      <c r="E825" s="43">
        <v>432.9</v>
      </c>
      <c r="F825" s="35">
        <v>290.8</v>
      </c>
      <c r="G825" s="41">
        <v>794</v>
      </c>
      <c r="H825" s="36">
        <v>66.19</v>
      </c>
      <c r="I825" s="39">
        <v>108.3</v>
      </c>
      <c r="J825" s="45">
        <v>115.9</v>
      </c>
      <c r="K825" s="36">
        <v>91.4</v>
      </c>
      <c r="L825" s="36">
        <v>28.36</v>
      </c>
      <c r="M825" s="46">
        <v>110.74</v>
      </c>
      <c r="N825" s="36">
        <v>85.25</v>
      </c>
      <c r="O825" s="47">
        <v>32.56</v>
      </c>
      <c r="P825" s="33">
        <v>401.6</v>
      </c>
      <c r="Q825" s="47">
        <v>15.14</v>
      </c>
      <c r="R825" s="33">
        <v>73.760000000000005</v>
      </c>
      <c r="S825" s="47">
        <v>53.44</v>
      </c>
      <c r="T825" s="33">
        <v>7.39</v>
      </c>
      <c r="U825" s="33">
        <v>65.08</v>
      </c>
      <c r="V825" s="33">
        <v>36.33</v>
      </c>
      <c r="W825" s="33">
        <v>11.71</v>
      </c>
      <c r="X825" s="56">
        <v>12.3</v>
      </c>
      <c r="Y825" s="38">
        <v>12.3</v>
      </c>
      <c r="Z825" s="36">
        <v>9.3800000000000008</v>
      </c>
      <c r="AA825" s="41">
        <v>32.01</v>
      </c>
      <c r="AB825" s="45">
        <v>69.44</v>
      </c>
      <c r="AC825" s="39">
        <v>587</v>
      </c>
      <c r="AD825" s="36">
        <v>142.05000000000001</v>
      </c>
      <c r="AE825" s="37"/>
      <c r="AF825" s="41">
        <v>23.46</v>
      </c>
      <c r="AG825" s="39">
        <v>110.3</v>
      </c>
      <c r="AI825" s="60" t="s">
        <v>822</v>
      </c>
      <c r="AJ825" s="58">
        <f t="shared" si="36"/>
        <v>268.5333333333333</v>
      </c>
      <c r="AK825" s="57">
        <f t="shared" si="37"/>
        <v>212.36750000000001</v>
      </c>
      <c r="AL825" s="47">
        <f t="shared" si="38"/>
        <v>93.602222222222224</v>
      </c>
      <c r="AM825" s="65"/>
      <c r="AN825" s="65"/>
      <c r="AO825" s="65"/>
    </row>
    <row r="826" spans="1:41" x14ac:dyDescent="0.25">
      <c r="A826">
        <v>204</v>
      </c>
      <c r="B826" s="54" t="s">
        <v>823</v>
      </c>
      <c r="C826" s="54">
        <v>2020</v>
      </c>
      <c r="D826" s="27">
        <v>4875.76</v>
      </c>
      <c r="E826" s="43">
        <v>432.6</v>
      </c>
      <c r="F826" s="35">
        <v>291.39999999999998</v>
      </c>
      <c r="G826" s="41">
        <v>790</v>
      </c>
      <c r="H826" s="36">
        <v>64.34</v>
      </c>
      <c r="I826" s="39">
        <v>108.65</v>
      </c>
      <c r="J826" s="45">
        <v>116.4</v>
      </c>
      <c r="K826" s="36">
        <v>90.74</v>
      </c>
      <c r="L826" s="36">
        <v>28.46</v>
      </c>
      <c r="M826" s="46">
        <v>111.4</v>
      </c>
      <c r="N826" s="36">
        <v>85.56</v>
      </c>
      <c r="O826" s="47">
        <v>32.21</v>
      </c>
      <c r="P826" s="33">
        <v>410.4</v>
      </c>
      <c r="Q826" s="47">
        <v>15.15</v>
      </c>
      <c r="R826" s="33">
        <v>72.400000000000006</v>
      </c>
      <c r="S826" s="47">
        <v>53.3</v>
      </c>
      <c r="T826" s="33">
        <v>7.34</v>
      </c>
      <c r="U826" s="33">
        <v>65.56</v>
      </c>
      <c r="V826" s="33">
        <v>36.729999999999997</v>
      </c>
      <c r="W826" s="33">
        <v>11.74</v>
      </c>
      <c r="X826" s="56">
        <v>12.06</v>
      </c>
      <c r="Y826" s="38">
        <v>12.06</v>
      </c>
      <c r="Z826" s="36">
        <v>9.5</v>
      </c>
      <c r="AA826" s="41">
        <v>31.77</v>
      </c>
      <c r="AB826" s="45">
        <v>69.64</v>
      </c>
      <c r="AC826" s="39">
        <v>589.4</v>
      </c>
      <c r="AD826" s="36">
        <v>141.5</v>
      </c>
      <c r="AE826" s="37"/>
      <c r="AF826" s="41">
        <v>23.41</v>
      </c>
      <c r="AG826" s="39">
        <v>109.2</v>
      </c>
      <c r="AI826" s="60" t="s">
        <v>823</v>
      </c>
      <c r="AJ826" s="58">
        <f t="shared" si="36"/>
        <v>269.08333333333331</v>
      </c>
      <c r="AK826" s="57">
        <f t="shared" si="37"/>
        <v>211.29499999999999</v>
      </c>
      <c r="AL826" s="47">
        <f t="shared" si="38"/>
        <v>93.64</v>
      </c>
      <c r="AM826" s="65"/>
      <c r="AN826" s="65"/>
      <c r="AO826" s="65"/>
    </row>
    <row r="827" spans="1:41" x14ac:dyDescent="0.25">
      <c r="A827">
        <v>203</v>
      </c>
      <c r="B827" s="54" t="s">
        <v>824</v>
      </c>
      <c r="C827" s="54">
        <v>2020</v>
      </c>
      <c r="D827" s="27">
        <v>4808.58</v>
      </c>
      <c r="E827" s="43">
        <v>403</v>
      </c>
      <c r="F827" s="35">
        <v>284.7</v>
      </c>
      <c r="G827" s="41">
        <v>772</v>
      </c>
      <c r="H827" s="36">
        <v>61.79</v>
      </c>
      <c r="I827" s="39">
        <v>108.5</v>
      </c>
      <c r="J827" s="45">
        <v>115.8</v>
      </c>
      <c r="K827" s="36">
        <v>87.56</v>
      </c>
      <c r="L827" s="36">
        <v>28.22</v>
      </c>
      <c r="M827" s="46">
        <v>109.26</v>
      </c>
      <c r="N827" s="36">
        <v>84.21</v>
      </c>
      <c r="O827" s="47">
        <v>31.67</v>
      </c>
      <c r="P827" s="33">
        <v>380.8</v>
      </c>
      <c r="Q827" s="47">
        <v>15.19</v>
      </c>
      <c r="R827" s="33">
        <v>71.84</v>
      </c>
      <c r="S827" s="47">
        <v>55.2</v>
      </c>
      <c r="T827" s="33">
        <v>7.25</v>
      </c>
      <c r="U827" s="33">
        <v>64.3</v>
      </c>
      <c r="V827" s="33">
        <v>36.49</v>
      </c>
      <c r="W827" s="33">
        <v>11.63</v>
      </c>
      <c r="X827" s="56">
        <v>11.83</v>
      </c>
      <c r="Y827" s="38">
        <v>11.83</v>
      </c>
      <c r="Z827" s="36">
        <v>9.61</v>
      </c>
      <c r="AA827" s="41">
        <v>31.38</v>
      </c>
      <c r="AB827" s="45">
        <v>68.38</v>
      </c>
      <c r="AC827" s="39">
        <v>566.70000000000005</v>
      </c>
      <c r="AD827" s="36">
        <v>138.05000000000001</v>
      </c>
      <c r="AE827" s="37"/>
      <c r="AF827" s="41">
        <v>22.76</v>
      </c>
      <c r="AG827" s="39">
        <v>109</v>
      </c>
      <c r="AI827" s="60" t="s">
        <v>824</v>
      </c>
      <c r="AJ827" s="58">
        <f t="shared" si="36"/>
        <v>261.40000000000003</v>
      </c>
      <c r="AK827" s="57">
        <f t="shared" si="37"/>
        <v>206.535</v>
      </c>
      <c r="AL827" s="47">
        <f t="shared" si="38"/>
        <v>90.036666666666662</v>
      </c>
      <c r="AM827" s="65"/>
      <c r="AN827" s="65"/>
      <c r="AO827" s="65"/>
    </row>
    <row r="828" spans="1:41" x14ac:dyDescent="0.25">
      <c r="A828">
        <v>202</v>
      </c>
      <c r="B828" s="54" t="s">
        <v>825</v>
      </c>
      <c r="C828" s="54">
        <v>2020</v>
      </c>
      <c r="D828" s="27">
        <v>4928.43</v>
      </c>
      <c r="E828" s="43">
        <v>412.2</v>
      </c>
      <c r="F828" s="35">
        <v>290.3</v>
      </c>
      <c r="G828" s="41">
        <v>775</v>
      </c>
      <c r="H828" s="36">
        <v>62.15</v>
      </c>
      <c r="I828" s="39">
        <v>111.5</v>
      </c>
      <c r="J828" s="45">
        <v>119.5</v>
      </c>
      <c r="K828" s="36">
        <v>86.12</v>
      </c>
      <c r="L828" s="36">
        <v>29.17</v>
      </c>
      <c r="M828" s="46">
        <v>111.49</v>
      </c>
      <c r="N828" s="36">
        <v>86.62</v>
      </c>
      <c r="O828" s="47">
        <v>32.549999999999997</v>
      </c>
      <c r="P828" s="33">
        <v>389.8</v>
      </c>
      <c r="Q828" s="47">
        <v>15.91</v>
      </c>
      <c r="R828" s="33">
        <v>73.819999999999993</v>
      </c>
      <c r="S828" s="47">
        <v>55.5</v>
      </c>
      <c r="T828" s="33">
        <v>7.49</v>
      </c>
      <c r="U828" s="33">
        <v>65.459999999999994</v>
      </c>
      <c r="V828" s="33">
        <v>37.32</v>
      </c>
      <c r="W828" s="33">
        <v>11.96</v>
      </c>
      <c r="X828" s="56">
        <v>12.32</v>
      </c>
      <c r="Y828" s="38">
        <v>12.32</v>
      </c>
      <c r="Z828" s="36">
        <v>9.6199999999999992</v>
      </c>
      <c r="AA828" s="41">
        <v>32.04</v>
      </c>
      <c r="AB828" s="45">
        <v>71.3</v>
      </c>
      <c r="AC828" s="39">
        <v>580</v>
      </c>
      <c r="AD828" s="36">
        <v>140.6</v>
      </c>
      <c r="AE828" s="37"/>
      <c r="AF828" s="41">
        <v>23.37</v>
      </c>
      <c r="AG828" s="39">
        <v>112.15</v>
      </c>
      <c r="AI828" s="60" t="s">
        <v>825</v>
      </c>
      <c r="AJ828" s="58">
        <f t="shared" si="36"/>
        <v>267.88333333333333</v>
      </c>
      <c r="AK828" s="57">
        <f t="shared" si="37"/>
        <v>207.60249999999999</v>
      </c>
      <c r="AL828" s="47">
        <f t="shared" si="38"/>
        <v>92.307777777777773</v>
      </c>
      <c r="AM828" s="65"/>
      <c r="AN828" s="65"/>
      <c r="AO828" s="65"/>
    </row>
    <row r="829" spans="1:41" x14ac:dyDescent="0.25">
      <c r="A829">
        <v>201</v>
      </c>
      <c r="B829" s="54" t="s">
        <v>826</v>
      </c>
      <c r="C829" s="54">
        <v>2020</v>
      </c>
      <c r="D829" s="27">
        <v>4928.6400000000003</v>
      </c>
      <c r="E829" s="43">
        <v>416.75</v>
      </c>
      <c r="F829" s="35">
        <v>287.10000000000002</v>
      </c>
      <c r="G829" s="41">
        <v>779.8</v>
      </c>
      <c r="H829" s="36">
        <v>63.68</v>
      </c>
      <c r="I829" s="39">
        <v>111.1</v>
      </c>
      <c r="J829" s="45">
        <v>119.45</v>
      </c>
      <c r="K829" s="36">
        <v>85.28</v>
      </c>
      <c r="L829" s="36">
        <v>29.21</v>
      </c>
      <c r="M829" s="46">
        <v>112.07</v>
      </c>
      <c r="N829" s="36">
        <v>87.04</v>
      </c>
      <c r="O829" s="47">
        <v>32.17</v>
      </c>
      <c r="P829" s="33">
        <v>394</v>
      </c>
      <c r="Q829" s="47">
        <v>15.96</v>
      </c>
      <c r="R829" s="33">
        <v>72.94</v>
      </c>
      <c r="S829" s="47">
        <v>55</v>
      </c>
      <c r="T829" s="33">
        <v>7.42</v>
      </c>
      <c r="U829" s="33">
        <v>65.739999999999995</v>
      </c>
      <c r="V829" s="33">
        <v>36.979999999999997</v>
      </c>
      <c r="W829" s="33">
        <v>12.05</v>
      </c>
      <c r="X829" s="56">
        <v>12.21</v>
      </c>
      <c r="Y829" s="38">
        <v>12.21</v>
      </c>
      <c r="Z829" s="36">
        <v>9.7200000000000006</v>
      </c>
      <c r="AA829" s="41">
        <v>32.18</v>
      </c>
      <c r="AB829" s="45">
        <v>71.06</v>
      </c>
      <c r="AC829" s="39">
        <v>589.20000000000005</v>
      </c>
      <c r="AD829" s="36">
        <v>141</v>
      </c>
      <c r="AE829" s="37"/>
      <c r="AF829" s="41">
        <v>23.36</v>
      </c>
      <c r="AG829" s="39">
        <v>111.85</v>
      </c>
      <c r="AI829" s="60" t="s">
        <v>826</v>
      </c>
      <c r="AJ829" s="58">
        <f t="shared" si="36"/>
        <v>270.7166666666667</v>
      </c>
      <c r="AK829" s="57">
        <f t="shared" si="37"/>
        <v>208.83499999999998</v>
      </c>
      <c r="AL829" s="47">
        <f t="shared" si="38"/>
        <v>92.741111111111124</v>
      </c>
      <c r="AM829" s="65"/>
      <c r="AN829" s="65"/>
      <c r="AO829" s="65"/>
    </row>
    <row r="830" spans="1:41" x14ac:dyDescent="0.25">
      <c r="A830">
        <v>200</v>
      </c>
      <c r="B830" s="55">
        <v>44175</v>
      </c>
      <c r="C830" s="54">
        <v>2020</v>
      </c>
      <c r="D830" s="27">
        <v>4944</v>
      </c>
      <c r="E830" s="43">
        <v>418.25</v>
      </c>
      <c r="F830" s="35">
        <v>287.39999999999998</v>
      </c>
      <c r="G830" s="41">
        <v>775</v>
      </c>
      <c r="H830" s="36">
        <v>65.989999999999995</v>
      </c>
      <c r="I830" s="39">
        <v>110.35</v>
      </c>
      <c r="J830" s="45">
        <v>120.7</v>
      </c>
      <c r="K830" s="36">
        <v>87</v>
      </c>
      <c r="L830" s="36">
        <v>29.68</v>
      </c>
      <c r="M830" s="46">
        <v>111.98</v>
      </c>
      <c r="N830" s="36">
        <v>86.03</v>
      </c>
      <c r="O830" s="47">
        <v>33.54</v>
      </c>
      <c r="P830" s="33">
        <v>386</v>
      </c>
      <c r="Q830" s="47">
        <v>16.3</v>
      </c>
      <c r="R830" s="33">
        <v>74.92</v>
      </c>
      <c r="S830" s="47">
        <v>55.72</v>
      </c>
      <c r="T830" s="33">
        <v>7.71</v>
      </c>
      <c r="U830" s="33">
        <v>67</v>
      </c>
      <c r="V830" s="33">
        <v>37.1</v>
      </c>
      <c r="W830" s="33">
        <v>12.16</v>
      </c>
      <c r="X830" s="56">
        <v>12.71</v>
      </c>
      <c r="Y830" s="38">
        <v>12.71</v>
      </c>
      <c r="Z830" s="36">
        <v>9.57</v>
      </c>
      <c r="AA830" s="41">
        <v>32.43</v>
      </c>
      <c r="AB830" s="45">
        <v>70.06</v>
      </c>
      <c r="AC830" s="39">
        <v>589.4</v>
      </c>
      <c r="AD830" s="36">
        <v>139.65</v>
      </c>
      <c r="AE830" s="37"/>
      <c r="AF830" s="41">
        <v>23.59</v>
      </c>
      <c r="AG830" s="39">
        <v>113.3</v>
      </c>
      <c r="AI830" s="61">
        <v>44175</v>
      </c>
      <c r="AJ830" s="58">
        <f t="shared" si="36"/>
        <v>271.01666666666665</v>
      </c>
      <c r="AK830" s="57">
        <f t="shared" si="37"/>
        <v>207.755</v>
      </c>
      <c r="AL830" s="47">
        <f t="shared" si="38"/>
        <v>93.251111111111115</v>
      </c>
      <c r="AM830" s="65"/>
      <c r="AN830" s="65"/>
      <c r="AO830" s="65"/>
    </row>
    <row r="831" spans="1:41" x14ac:dyDescent="0.25">
      <c r="A831">
        <v>199</v>
      </c>
      <c r="B831" s="55">
        <v>44084</v>
      </c>
      <c r="C831" s="54">
        <v>2020</v>
      </c>
      <c r="D831" s="27">
        <v>4918.0600000000004</v>
      </c>
      <c r="E831" s="43">
        <v>411.9</v>
      </c>
      <c r="F831" s="35">
        <v>282.39999999999998</v>
      </c>
      <c r="G831" s="41">
        <v>761.6</v>
      </c>
      <c r="H831" s="36">
        <v>66.78</v>
      </c>
      <c r="I831" s="39">
        <v>108.6</v>
      </c>
      <c r="J831" s="45">
        <v>121.5</v>
      </c>
      <c r="K831" s="36">
        <v>88.66</v>
      </c>
      <c r="L831" s="36">
        <v>29.95</v>
      </c>
      <c r="M831" s="46">
        <v>110.37</v>
      </c>
      <c r="N831" s="36">
        <v>85.84</v>
      </c>
      <c r="O831" s="47">
        <v>33.42</v>
      </c>
      <c r="P831" s="33">
        <v>369.8</v>
      </c>
      <c r="Q831" s="47">
        <v>16.2</v>
      </c>
      <c r="R831" s="33">
        <v>75.14</v>
      </c>
      <c r="S831" s="47">
        <v>55.54</v>
      </c>
      <c r="T831" s="33">
        <v>7.67</v>
      </c>
      <c r="U831" s="33">
        <v>67.2</v>
      </c>
      <c r="V831" s="33">
        <v>36.72</v>
      </c>
      <c r="W831" s="33">
        <v>12.14</v>
      </c>
      <c r="X831" s="56">
        <v>12.42</v>
      </c>
      <c r="Y831" s="38">
        <v>12.42</v>
      </c>
      <c r="Z831" s="36">
        <v>9.44</v>
      </c>
      <c r="AA831" s="41">
        <v>32.159999999999997</v>
      </c>
      <c r="AB831" s="45">
        <v>69.819999999999993</v>
      </c>
      <c r="AC831" s="39">
        <v>581.79999999999995</v>
      </c>
      <c r="AD831" s="36">
        <v>138.15</v>
      </c>
      <c r="AE831" s="37"/>
      <c r="AF831" s="41">
        <v>23.24</v>
      </c>
      <c r="AG831" s="39">
        <v>112.9</v>
      </c>
      <c r="AI831" s="61">
        <v>44084</v>
      </c>
      <c r="AJ831" s="58">
        <f t="shared" si="36"/>
        <v>267.76666666666665</v>
      </c>
      <c r="AK831" s="57">
        <f t="shared" si="37"/>
        <v>204.25</v>
      </c>
      <c r="AL831" s="47">
        <f t="shared" si="38"/>
        <v>92.352222222222224</v>
      </c>
      <c r="AM831" s="65"/>
      <c r="AN831" s="65"/>
      <c r="AO831" s="65"/>
    </row>
    <row r="832" spans="1:41" x14ac:dyDescent="0.25">
      <c r="A832">
        <v>198</v>
      </c>
      <c r="B832" s="55">
        <v>44053</v>
      </c>
      <c r="C832" s="54">
        <v>2020</v>
      </c>
      <c r="D832" s="27">
        <v>4877.1000000000004</v>
      </c>
      <c r="E832" s="43">
        <v>407.2</v>
      </c>
      <c r="F832" s="35">
        <v>278.5</v>
      </c>
      <c r="G832" s="41">
        <v>755.8</v>
      </c>
      <c r="H832" s="36">
        <v>66.92</v>
      </c>
      <c r="I832" s="39">
        <v>107.45</v>
      </c>
      <c r="J832" s="45">
        <v>120.95</v>
      </c>
      <c r="K832" s="36">
        <v>87.14</v>
      </c>
      <c r="L832" s="36">
        <v>29.5</v>
      </c>
      <c r="M832" s="46">
        <v>110.08</v>
      </c>
      <c r="N832" s="36">
        <v>84.82</v>
      </c>
      <c r="O832" s="47">
        <v>33.72</v>
      </c>
      <c r="P832" s="33">
        <v>365</v>
      </c>
      <c r="Q832" s="47">
        <v>16.21</v>
      </c>
      <c r="R832" s="33">
        <v>76.28</v>
      </c>
      <c r="S832" s="47">
        <v>55</v>
      </c>
      <c r="T832" s="33">
        <v>7.78</v>
      </c>
      <c r="U832" s="33">
        <v>66.44</v>
      </c>
      <c r="V832" s="33">
        <v>37.07</v>
      </c>
      <c r="W832" s="33">
        <v>12.13</v>
      </c>
      <c r="X832" s="56">
        <v>12.59</v>
      </c>
      <c r="Y832" s="38">
        <v>12.59</v>
      </c>
      <c r="Z832" s="36">
        <v>9.17</v>
      </c>
      <c r="AA832" s="41">
        <v>31.69</v>
      </c>
      <c r="AB832" s="45">
        <v>69.98</v>
      </c>
      <c r="AC832" s="39">
        <v>576.5</v>
      </c>
      <c r="AD832" s="36">
        <v>136.9</v>
      </c>
      <c r="AE832" s="37"/>
      <c r="AF832" s="41">
        <v>23.24</v>
      </c>
      <c r="AG832" s="39">
        <v>111.8</v>
      </c>
      <c r="AI832" s="61">
        <v>44053</v>
      </c>
      <c r="AJ832" s="58">
        <f t="shared" si="36"/>
        <v>265.25</v>
      </c>
      <c r="AK832" s="57">
        <f t="shared" si="37"/>
        <v>202.6825</v>
      </c>
      <c r="AL832" s="47">
        <f t="shared" si="38"/>
        <v>91.747777777777785</v>
      </c>
      <c r="AM832" s="65"/>
      <c r="AN832" s="65"/>
      <c r="AO832" s="65"/>
    </row>
    <row r="833" spans="1:41" x14ac:dyDescent="0.25">
      <c r="A833">
        <v>197</v>
      </c>
      <c r="B833" s="55">
        <v>44022</v>
      </c>
      <c r="C833" s="54">
        <v>2020</v>
      </c>
      <c r="D833" s="27">
        <v>4865.26</v>
      </c>
      <c r="E833" s="43">
        <v>410.75</v>
      </c>
      <c r="F833" s="35">
        <v>278.10000000000002</v>
      </c>
      <c r="G833" s="41">
        <v>756.8</v>
      </c>
      <c r="H833" s="36">
        <v>66.7</v>
      </c>
      <c r="I833" s="39">
        <v>107.75</v>
      </c>
      <c r="J833" s="45">
        <v>119.55</v>
      </c>
      <c r="K833" s="36">
        <v>85.6</v>
      </c>
      <c r="L833" s="36">
        <v>29.17</v>
      </c>
      <c r="M833" s="46">
        <v>109.75</v>
      </c>
      <c r="N833" s="36">
        <v>83.45</v>
      </c>
      <c r="O833" s="47">
        <v>33.1</v>
      </c>
      <c r="P833" s="33">
        <v>364.6</v>
      </c>
      <c r="Q833" s="47">
        <v>16.010000000000002</v>
      </c>
      <c r="R833" s="33">
        <v>75.98</v>
      </c>
      <c r="S833" s="47">
        <v>54.6</v>
      </c>
      <c r="T833" s="33">
        <v>7.67</v>
      </c>
      <c r="U833" s="33">
        <v>65.06</v>
      </c>
      <c r="V833" s="33">
        <v>37.24</v>
      </c>
      <c r="W833" s="33">
        <v>12.07</v>
      </c>
      <c r="X833" s="56">
        <v>12.34</v>
      </c>
      <c r="Y833" s="38">
        <v>12.34</v>
      </c>
      <c r="Z833" s="36">
        <v>9.08</v>
      </c>
      <c r="AA833" s="41">
        <v>30.95</v>
      </c>
      <c r="AB833" s="45">
        <v>70.56</v>
      </c>
      <c r="AC833" s="39">
        <v>583</v>
      </c>
      <c r="AD833" s="36">
        <v>136.9</v>
      </c>
      <c r="AE833" s="37"/>
      <c r="AF833" s="41">
        <v>23.14</v>
      </c>
      <c r="AG833" s="39">
        <v>106.15</v>
      </c>
      <c r="AI833" s="61">
        <v>44022</v>
      </c>
      <c r="AJ833" s="58">
        <f t="shared" si="36"/>
        <v>265.63333333333333</v>
      </c>
      <c r="AK833" s="57">
        <f t="shared" si="37"/>
        <v>202.7225</v>
      </c>
      <c r="AL833" s="47">
        <f t="shared" si="38"/>
        <v>91.851111111111123</v>
      </c>
      <c r="AM833" s="65"/>
      <c r="AN833" s="65"/>
      <c r="AO833" s="65"/>
    </row>
    <row r="834" spans="1:41" x14ac:dyDescent="0.25">
      <c r="A834">
        <v>196</v>
      </c>
      <c r="B834" s="55">
        <v>43992</v>
      </c>
      <c r="C834" s="54">
        <v>2020</v>
      </c>
      <c r="D834" s="27">
        <v>4850.3599999999997</v>
      </c>
      <c r="E834" s="43">
        <v>411.2</v>
      </c>
      <c r="F834" s="35">
        <v>279.2</v>
      </c>
      <c r="G834" s="41">
        <v>748.6</v>
      </c>
      <c r="H834" s="36">
        <v>67.77</v>
      </c>
      <c r="I834" s="39">
        <v>107.15</v>
      </c>
      <c r="J834" s="45">
        <v>118.35</v>
      </c>
      <c r="K834" s="36">
        <v>87.2</v>
      </c>
      <c r="L834" s="36">
        <v>29.52</v>
      </c>
      <c r="M834" s="46">
        <v>109.42</v>
      </c>
      <c r="N834" s="36">
        <v>84.41</v>
      </c>
      <c r="O834" s="47">
        <v>33.03</v>
      </c>
      <c r="P834" s="33">
        <v>362.8</v>
      </c>
      <c r="Q834" s="47">
        <v>16.239999999999998</v>
      </c>
      <c r="R834" s="33">
        <v>76.099999999999994</v>
      </c>
      <c r="S834" s="47">
        <v>55.14</v>
      </c>
      <c r="T834" s="33">
        <v>7.77</v>
      </c>
      <c r="U834" s="33">
        <v>66.58</v>
      </c>
      <c r="V834" s="33">
        <v>36.72</v>
      </c>
      <c r="W834" s="33">
        <v>11.84</v>
      </c>
      <c r="X834" s="56">
        <v>12.15</v>
      </c>
      <c r="Y834" s="38">
        <v>12.15</v>
      </c>
      <c r="Z834" s="36">
        <v>9.2200000000000006</v>
      </c>
      <c r="AA834" s="41">
        <v>31.25</v>
      </c>
      <c r="AB834" s="45">
        <v>70.760000000000005</v>
      </c>
      <c r="AC834" s="39">
        <v>581.4</v>
      </c>
      <c r="AD834" s="36">
        <v>135.15</v>
      </c>
      <c r="AE834" s="37"/>
      <c r="AF834" s="41">
        <v>23.07</v>
      </c>
      <c r="AG834" s="39">
        <v>107.5</v>
      </c>
      <c r="AI834" s="61">
        <v>43992</v>
      </c>
      <c r="AJ834" s="58">
        <f t="shared" si="36"/>
        <v>265.34999999999997</v>
      </c>
      <c r="AK834" s="57">
        <f t="shared" si="37"/>
        <v>200.73000000000002</v>
      </c>
      <c r="AL834" s="47">
        <f t="shared" si="38"/>
        <v>91.81</v>
      </c>
      <c r="AM834" s="65"/>
      <c r="AN834" s="65"/>
      <c r="AO834" s="65"/>
    </row>
    <row r="835" spans="1:41" x14ac:dyDescent="0.25">
      <c r="A835">
        <v>195</v>
      </c>
      <c r="B835" s="55">
        <v>43961</v>
      </c>
      <c r="C835" s="54">
        <v>2020</v>
      </c>
      <c r="D835" s="27">
        <v>4842.26</v>
      </c>
      <c r="E835" s="43">
        <v>412.55</v>
      </c>
      <c r="F835" s="35">
        <v>280</v>
      </c>
      <c r="G835" s="41">
        <v>752.6</v>
      </c>
      <c r="H835" s="36">
        <v>65.8</v>
      </c>
      <c r="I835" s="39">
        <v>107.55</v>
      </c>
      <c r="J835" s="45">
        <v>117.8</v>
      </c>
      <c r="K835" s="36">
        <v>84.8</v>
      </c>
      <c r="L835" s="36">
        <v>28.86</v>
      </c>
      <c r="M835" s="46">
        <v>110.33</v>
      </c>
      <c r="N835" s="36">
        <v>86.05</v>
      </c>
      <c r="O835" s="47">
        <v>31.46</v>
      </c>
      <c r="P835" s="33">
        <v>362.8</v>
      </c>
      <c r="Q835" s="47">
        <v>15.92</v>
      </c>
      <c r="R835" s="33">
        <v>74.3</v>
      </c>
      <c r="S835" s="47">
        <v>55.26</v>
      </c>
      <c r="T835" s="33">
        <v>7.38</v>
      </c>
      <c r="U835" s="33">
        <v>64.94</v>
      </c>
      <c r="V835" s="33">
        <v>36.700000000000003</v>
      </c>
      <c r="W835" s="33">
        <v>11.51</v>
      </c>
      <c r="X835" s="56">
        <v>11.39</v>
      </c>
      <c r="Y835" s="38">
        <v>11.39</v>
      </c>
      <c r="Z835" s="36">
        <v>9.16</v>
      </c>
      <c r="AA835" s="41">
        <v>32.08</v>
      </c>
      <c r="AB835" s="45">
        <v>70.8</v>
      </c>
      <c r="AC835" s="39">
        <v>583.29999999999995</v>
      </c>
      <c r="AD835" s="36">
        <v>136.35</v>
      </c>
      <c r="AE835" s="37"/>
      <c r="AF835" s="41">
        <v>23</v>
      </c>
      <c r="AG835" s="39">
        <v>108.85</v>
      </c>
      <c r="AI835" s="61">
        <v>43961</v>
      </c>
      <c r="AJ835" s="58">
        <f t="shared" si="36"/>
        <v>266.56666666666666</v>
      </c>
      <c r="AK835" s="57">
        <f t="shared" si="37"/>
        <v>201.92000000000002</v>
      </c>
      <c r="AL835" s="47">
        <f t="shared" si="38"/>
        <v>91.723333333333329</v>
      </c>
      <c r="AM835" s="65"/>
      <c r="AN835" s="65"/>
      <c r="AO835" s="65"/>
    </row>
    <row r="836" spans="1:41" x14ac:dyDescent="0.25">
      <c r="A836">
        <v>194</v>
      </c>
      <c r="B836" s="55">
        <v>43871</v>
      </c>
      <c r="C836" s="54">
        <v>2020</v>
      </c>
      <c r="D836" s="27">
        <v>4757.22</v>
      </c>
      <c r="E836" s="43">
        <v>407.65</v>
      </c>
      <c r="F836" s="35">
        <v>281.2</v>
      </c>
      <c r="G836" s="41">
        <v>746.4</v>
      </c>
      <c r="H836" s="36">
        <v>64.62</v>
      </c>
      <c r="I836" s="39">
        <v>106.7</v>
      </c>
      <c r="J836" s="45">
        <v>118.5</v>
      </c>
      <c r="K836" s="36">
        <v>84.4</v>
      </c>
      <c r="L836" s="36">
        <v>28.21</v>
      </c>
      <c r="M836" s="46">
        <v>111.69</v>
      </c>
      <c r="N836" s="36">
        <v>85.61</v>
      </c>
      <c r="O836" s="47">
        <v>30.49</v>
      </c>
      <c r="P836" s="33">
        <v>350.8</v>
      </c>
      <c r="Q836" s="47">
        <v>15.66</v>
      </c>
      <c r="R836" s="33">
        <v>73.34</v>
      </c>
      <c r="S836" s="47">
        <v>55.06</v>
      </c>
      <c r="T836" s="33">
        <v>7.25</v>
      </c>
      <c r="U836" s="33">
        <v>64.44</v>
      </c>
      <c r="V836" s="33">
        <v>36.21</v>
      </c>
      <c r="W836" s="33">
        <v>11.46</v>
      </c>
      <c r="X836" s="56">
        <v>11.04</v>
      </c>
      <c r="Y836" s="38">
        <v>11.04</v>
      </c>
      <c r="Z836" s="36">
        <v>8.84</v>
      </c>
      <c r="AA836" s="41">
        <v>31.66</v>
      </c>
      <c r="AB836" s="45">
        <v>69.88</v>
      </c>
      <c r="AC836" s="39">
        <v>577.79999999999995</v>
      </c>
      <c r="AD836" s="36">
        <v>134.69999999999999</v>
      </c>
      <c r="AE836" s="37"/>
      <c r="AF836" s="41">
        <v>22.81</v>
      </c>
      <c r="AG836" s="39">
        <v>108.1</v>
      </c>
      <c r="AI836" s="61">
        <v>43871</v>
      </c>
      <c r="AJ836" s="58">
        <f t="shared" ref="AJ836:AJ899" si="39">AVERAGE(I836,AC836,AG836)</f>
        <v>264.2</v>
      </c>
      <c r="AK836" s="57">
        <f t="shared" ref="AK836:AK899" si="40">AVERAGE(G836,AA836,AF836,)</f>
        <v>200.21749999999997</v>
      </c>
      <c r="AL836" s="47">
        <f t="shared" ref="AL836:AL899" si="41">AVERAGE(AB836,X836,S836,Q836,O836,M836,J836,E836,)</f>
        <v>91.107777777777784</v>
      </c>
      <c r="AM836" s="65"/>
      <c r="AN836" s="65"/>
      <c r="AO836" s="65"/>
    </row>
    <row r="837" spans="1:41" x14ac:dyDescent="0.25">
      <c r="A837">
        <v>193</v>
      </c>
      <c r="B837" s="55">
        <v>43840</v>
      </c>
      <c r="C837" s="54">
        <v>2020</v>
      </c>
      <c r="D837" s="27">
        <v>4804.7700000000004</v>
      </c>
      <c r="E837" s="43">
        <v>409.7</v>
      </c>
      <c r="F837" s="35">
        <v>282.7</v>
      </c>
      <c r="G837" s="41">
        <v>748.8</v>
      </c>
      <c r="H837" s="36">
        <v>64.900000000000006</v>
      </c>
      <c r="I837" s="39">
        <v>106.35</v>
      </c>
      <c r="J837" s="45">
        <v>115.25</v>
      </c>
      <c r="K837" s="36">
        <v>84.18</v>
      </c>
      <c r="L837" s="36">
        <v>28.49</v>
      </c>
      <c r="M837" s="46">
        <v>111.61</v>
      </c>
      <c r="N837" s="36">
        <v>84.84</v>
      </c>
      <c r="O837" s="47">
        <v>30.66</v>
      </c>
      <c r="P837" s="33">
        <v>353</v>
      </c>
      <c r="Q837" s="47">
        <v>15.71</v>
      </c>
      <c r="R837" s="33">
        <v>70.239999999999995</v>
      </c>
      <c r="S837" s="47">
        <v>55.26</v>
      </c>
      <c r="T837" s="33">
        <v>7.34</v>
      </c>
      <c r="U837" s="33">
        <v>64.44</v>
      </c>
      <c r="V837" s="33">
        <v>36.18</v>
      </c>
      <c r="W837" s="33">
        <v>11.43</v>
      </c>
      <c r="X837" s="56">
        <v>11.05</v>
      </c>
      <c r="Y837" s="38">
        <v>11.05</v>
      </c>
      <c r="Z837" s="36">
        <v>8.68</v>
      </c>
      <c r="AA837" s="41">
        <v>32.18</v>
      </c>
      <c r="AB837" s="45">
        <v>68.959999999999994</v>
      </c>
      <c r="AC837" s="39">
        <v>582.6</v>
      </c>
      <c r="AD837" s="36">
        <v>135.6</v>
      </c>
      <c r="AE837" s="37"/>
      <c r="AF837" s="41">
        <v>22.87</v>
      </c>
      <c r="AG837" s="39">
        <v>108.6</v>
      </c>
      <c r="AI837" s="61">
        <v>43840</v>
      </c>
      <c r="AJ837" s="58">
        <f t="shared" si="39"/>
        <v>265.85000000000002</v>
      </c>
      <c r="AK837" s="57">
        <f t="shared" si="40"/>
        <v>200.96249999999998</v>
      </c>
      <c r="AL837" s="47">
        <f t="shared" si="41"/>
        <v>90.911111111111111</v>
      </c>
      <c r="AM837" s="65"/>
      <c r="AN837" s="65"/>
      <c r="AO837" s="65"/>
    </row>
    <row r="838" spans="1:41" x14ac:dyDescent="0.25">
      <c r="A838">
        <v>192</v>
      </c>
      <c r="B838" s="54" t="s">
        <v>827</v>
      </c>
      <c r="C838" s="54">
        <v>2020</v>
      </c>
      <c r="D838" s="27">
        <v>4782.6899999999996</v>
      </c>
      <c r="E838" s="43">
        <v>399.4</v>
      </c>
      <c r="F838" s="35">
        <v>277.60000000000002</v>
      </c>
      <c r="G838" s="41">
        <v>736.2</v>
      </c>
      <c r="H838" s="36">
        <v>62.07</v>
      </c>
      <c r="I838" s="39">
        <v>106.05</v>
      </c>
      <c r="J838" s="45">
        <v>116.15</v>
      </c>
      <c r="K838" s="36">
        <v>84.44</v>
      </c>
      <c r="L838" s="36">
        <v>29.2</v>
      </c>
      <c r="M838" s="46">
        <v>111.98</v>
      </c>
      <c r="N838" s="36">
        <v>84.87</v>
      </c>
      <c r="O838" s="47">
        <v>30.98</v>
      </c>
      <c r="P838" s="33">
        <v>349.6</v>
      </c>
      <c r="Q838" s="47">
        <v>15.78</v>
      </c>
      <c r="R838" s="33">
        <v>71.52</v>
      </c>
      <c r="S838" s="47">
        <v>55.22</v>
      </c>
      <c r="T838" s="33">
        <v>7.47</v>
      </c>
      <c r="U838" s="33">
        <v>64.16</v>
      </c>
      <c r="V838" s="33">
        <v>36.01</v>
      </c>
      <c r="W838" s="33">
        <v>11.42</v>
      </c>
      <c r="X838" s="56">
        <v>11.32</v>
      </c>
      <c r="Y838" s="38">
        <v>11.32</v>
      </c>
      <c r="Z838" s="36">
        <v>8.8800000000000008</v>
      </c>
      <c r="AA838" s="41">
        <v>31.95</v>
      </c>
      <c r="AB838" s="45">
        <v>68.180000000000007</v>
      </c>
      <c r="AC838" s="39">
        <v>567.6</v>
      </c>
      <c r="AD838" s="36">
        <v>136.15</v>
      </c>
      <c r="AE838" s="37"/>
      <c r="AF838" s="41">
        <v>22.93</v>
      </c>
      <c r="AG838" s="39">
        <v>109.75</v>
      </c>
      <c r="AI838" s="60" t="s">
        <v>827</v>
      </c>
      <c r="AJ838" s="58">
        <f t="shared" si="39"/>
        <v>261.13333333333333</v>
      </c>
      <c r="AK838" s="57">
        <f t="shared" si="40"/>
        <v>197.77</v>
      </c>
      <c r="AL838" s="47">
        <f t="shared" si="41"/>
        <v>89.89</v>
      </c>
      <c r="AM838" s="65"/>
      <c r="AN838" s="65"/>
      <c r="AO838" s="65"/>
    </row>
    <row r="839" spans="1:41" x14ac:dyDescent="0.25">
      <c r="A839">
        <v>191</v>
      </c>
      <c r="B839" s="54" t="s">
        <v>828</v>
      </c>
      <c r="C839" s="54">
        <v>2020</v>
      </c>
      <c r="D839" s="27">
        <v>4806.45</v>
      </c>
      <c r="E839" s="43">
        <v>409.95</v>
      </c>
      <c r="F839" s="35">
        <v>281.5</v>
      </c>
      <c r="G839" s="41">
        <v>738</v>
      </c>
      <c r="H839" s="36">
        <v>62.59</v>
      </c>
      <c r="I839" s="39">
        <v>108.9</v>
      </c>
      <c r="J839" s="45">
        <v>115.4</v>
      </c>
      <c r="K839" s="36">
        <v>85.3</v>
      </c>
      <c r="L839" s="36">
        <v>28.33</v>
      </c>
      <c r="M839" s="46">
        <v>113.64</v>
      </c>
      <c r="N839" s="36">
        <v>85.71</v>
      </c>
      <c r="O839" s="47">
        <v>31</v>
      </c>
      <c r="P839" s="33">
        <v>355.8</v>
      </c>
      <c r="Q839" s="47">
        <v>15.75</v>
      </c>
      <c r="R839" s="33">
        <v>72.44</v>
      </c>
      <c r="S839" s="47">
        <v>55.08</v>
      </c>
      <c r="T839" s="33">
        <v>7.4</v>
      </c>
      <c r="U839" s="33">
        <v>63.22</v>
      </c>
      <c r="V839" s="33">
        <v>35.909999999999997</v>
      </c>
      <c r="W839" s="33">
        <v>11.28</v>
      </c>
      <c r="X839" s="56">
        <v>11.03</v>
      </c>
      <c r="Y839" s="38">
        <v>11.03</v>
      </c>
      <c r="Z839" s="36">
        <v>8.8000000000000007</v>
      </c>
      <c r="AA839" s="41">
        <v>32.31</v>
      </c>
      <c r="AB839" s="45">
        <v>68</v>
      </c>
      <c r="AC839" s="39">
        <v>576.6</v>
      </c>
      <c r="AD839" s="36">
        <v>135.9</v>
      </c>
      <c r="AE839" s="37"/>
      <c r="AF839" s="41">
        <v>23.11</v>
      </c>
      <c r="AG839" s="39">
        <v>110.85</v>
      </c>
      <c r="AI839" s="60" t="s">
        <v>828</v>
      </c>
      <c r="AJ839" s="58">
        <f t="shared" si="39"/>
        <v>265.45</v>
      </c>
      <c r="AK839" s="57">
        <f t="shared" si="40"/>
        <v>198.35499999999999</v>
      </c>
      <c r="AL839" s="47">
        <f t="shared" si="41"/>
        <v>91.094444444444434</v>
      </c>
      <c r="AM839" s="65"/>
      <c r="AN839" s="65"/>
      <c r="AO839" s="65"/>
    </row>
    <row r="840" spans="1:41" x14ac:dyDescent="0.25">
      <c r="A840">
        <v>190</v>
      </c>
      <c r="B840" s="54" t="s">
        <v>829</v>
      </c>
      <c r="C840" s="54">
        <v>2020</v>
      </c>
      <c r="D840" s="27">
        <v>4788.18</v>
      </c>
      <c r="E840" s="43">
        <v>405.9</v>
      </c>
      <c r="F840" s="35">
        <v>278.60000000000002</v>
      </c>
      <c r="G840" s="41">
        <v>733.4</v>
      </c>
      <c r="H840" s="36">
        <v>62.31</v>
      </c>
      <c r="I840" s="39">
        <v>106.7</v>
      </c>
      <c r="J840" s="45">
        <v>113</v>
      </c>
      <c r="K840" s="36">
        <v>85.7</v>
      </c>
      <c r="L840" s="36">
        <v>28.8</v>
      </c>
      <c r="M840" s="46">
        <v>113.39</v>
      </c>
      <c r="N840" s="36">
        <v>86.85</v>
      </c>
      <c r="O840" s="47">
        <v>31.82</v>
      </c>
      <c r="P840" s="33">
        <v>357.6</v>
      </c>
      <c r="Q840" s="47">
        <v>16.100000000000001</v>
      </c>
      <c r="R840" s="33">
        <v>72.42</v>
      </c>
      <c r="S840" s="47">
        <v>55.66</v>
      </c>
      <c r="T840" s="33">
        <v>7.58</v>
      </c>
      <c r="U840" s="33">
        <v>63.98</v>
      </c>
      <c r="V840" s="33">
        <v>36</v>
      </c>
      <c r="W840" s="33">
        <v>11.41</v>
      </c>
      <c r="X840" s="56">
        <v>11.45</v>
      </c>
      <c r="Y840" s="38">
        <v>11.45</v>
      </c>
      <c r="Z840" s="36">
        <v>9</v>
      </c>
      <c r="AA840" s="41">
        <v>32.06</v>
      </c>
      <c r="AB840" s="45">
        <v>66.86</v>
      </c>
      <c r="AC840" s="39">
        <v>574.4</v>
      </c>
      <c r="AD840" s="36">
        <v>135.94999999999999</v>
      </c>
      <c r="AE840" s="37"/>
      <c r="AF840" s="41">
        <v>23.39</v>
      </c>
      <c r="AG840" s="39">
        <v>112.65</v>
      </c>
      <c r="AI840" s="60" t="s">
        <v>829</v>
      </c>
      <c r="AJ840" s="58">
        <f t="shared" si="39"/>
        <v>264.58333333333331</v>
      </c>
      <c r="AK840" s="57">
        <f t="shared" si="40"/>
        <v>197.21250000000001</v>
      </c>
      <c r="AL840" s="47">
        <f t="shared" si="41"/>
        <v>90.464444444444439</v>
      </c>
      <c r="AM840" s="65"/>
      <c r="AN840" s="65"/>
      <c r="AO840" s="65"/>
    </row>
    <row r="841" spans="1:41" x14ac:dyDescent="0.25">
      <c r="A841">
        <v>189</v>
      </c>
      <c r="B841" s="54" t="s">
        <v>830</v>
      </c>
      <c r="C841" s="54">
        <v>2020</v>
      </c>
      <c r="D841" s="27">
        <v>4666.26</v>
      </c>
      <c r="E841" s="43">
        <v>400.2</v>
      </c>
      <c r="F841" s="35">
        <v>270.7</v>
      </c>
      <c r="G841" s="41">
        <v>731</v>
      </c>
      <c r="H841" s="36">
        <v>60.02</v>
      </c>
      <c r="I841" s="39">
        <v>102.85</v>
      </c>
      <c r="J841" s="45">
        <v>108.35</v>
      </c>
      <c r="K841" s="36">
        <v>85.22</v>
      </c>
      <c r="L841" s="36">
        <v>28.06</v>
      </c>
      <c r="M841" s="46">
        <v>111.12</v>
      </c>
      <c r="N841" s="36">
        <v>86.14</v>
      </c>
      <c r="O841" s="47">
        <v>30.25</v>
      </c>
      <c r="P841" s="33">
        <v>348.6</v>
      </c>
      <c r="Q841" s="47">
        <v>15.57</v>
      </c>
      <c r="R841" s="33">
        <v>71.02</v>
      </c>
      <c r="S841" s="47">
        <v>54.56</v>
      </c>
      <c r="T841" s="33">
        <v>7.16</v>
      </c>
      <c r="U841" s="33">
        <v>62.46</v>
      </c>
      <c r="V841" s="33">
        <v>34.94</v>
      </c>
      <c r="W841" s="33">
        <v>11.12</v>
      </c>
      <c r="X841" s="56">
        <v>10.9</v>
      </c>
      <c r="Y841" s="38">
        <v>10.9</v>
      </c>
      <c r="Z841" s="36">
        <v>8.89</v>
      </c>
      <c r="AA841" s="41">
        <v>31.51</v>
      </c>
      <c r="AB841" s="45">
        <v>64.64</v>
      </c>
      <c r="AC841" s="39">
        <v>566</v>
      </c>
      <c r="AD841" s="36">
        <v>132.35</v>
      </c>
      <c r="AE841" s="37"/>
      <c r="AF841" s="41">
        <v>22.74</v>
      </c>
      <c r="AG841" s="39">
        <v>110.45</v>
      </c>
      <c r="AI841" s="60" t="s">
        <v>830</v>
      </c>
      <c r="AJ841" s="58">
        <f t="shared" si="39"/>
        <v>259.76666666666671</v>
      </c>
      <c r="AK841" s="57">
        <f t="shared" si="40"/>
        <v>196.3125</v>
      </c>
      <c r="AL841" s="47">
        <f t="shared" si="41"/>
        <v>88.398888888888877</v>
      </c>
      <c r="AM841" s="65"/>
      <c r="AN841" s="65"/>
      <c r="AO841" s="65"/>
    </row>
    <row r="842" spans="1:41" x14ac:dyDescent="0.25">
      <c r="A842">
        <v>188</v>
      </c>
      <c r="B842" s="54" t="s">
        <v>831</v>
      </c>
      <c r="C842" s="54">
        <v>2020</v>
      </c>
      <c r="D842" s="27">
        <v>4744.04</v>
      </c>
      <c r="E842" s="43">
        <v>401.8</v>
      </c>
      <c r="F842" s="35">
        <v>274.10000000000002</v>
      </c>
      <c r="G842" s="41">
        <v>728</v>
      </c>
      <c r="H842" s="36">
        <v>59.65</v>
      </c>
      <c r="I842" s="39">
        <v>103.45</v>
      </c>
      <c r="J842" s="45">
        <v>106.65</v>
      </c>
      <c r="K842" s="36">
        <v>82.88</v>
      </c>
      <c r="L842" s="36">
        <v>29.03</v>
      </c>
      <c r="M842" s="46">
        <v>112.02</v>
      </c>
      <c r="N842" s="36">
        <v>86.67</v>
      </c>
      <c r="O842" s="47">
        <v>31.16</v>
      </c>
      <c r="P842" s="33">
        <v>351.2</v>
      </c>
      <c r="Q842" s="47">
        <v>15.78</v>
      </c>
      <c r="R842" s="33">
        <v>71.06</v>
      </c>
      <c r="S842" s="47">
        <v>54.4</v>
      </c>
      <c r="T842" s="33">
        <v>7.42</v>
      </c>
      <c r="U842" s="33">
        <v>61.94</v>
      </c>
      <c r="V842" s="33">
        <v>35.08</v>
      </c>
      <c r="W842" s="33">
        <v>11.14</v>
      </c>
      <c r="X842" s="56">
        <v>11.21</v>
      </c>
      <c r="Y842" s="38">
        <v>11.21</v>
      </c>
      <c r="Z842" s="36">
        <v>9.02</v>
      </c>
      <c r="AA842" s="41">
        <v>31.48</v>
      </c>
      <c r="AB842" s="45">
        <v>64.72</v>
      </c>
      <c r="AC842" s="39">
        <v>569.6</v>
      </c>
      <c r="AD842" s="36">
        <v>134.9</v>
      </c>
      <c r="AE842" s="37"/>
      <c r="AF842" s="41">
        <v>22.86</v>
      </c>
      <c r="AG842" s="39">
        <v>111.5</v>
      </c>
      <c r="AI842" s="60" t="s">
        <v>831</v>
      </c>
      <c r="AJ842" s="58">
        <f t="shared" si="39"/>
        <v>261.51666666666671</v>
      </c>
      <c r="AK842" s="57">
        <f t="shared" si="40"/>
        <v>195.58500000000001</v>
      </c>
      <c r="AL842" s="47">
        <f t="shared" si="41"/>
        <v>88.637777777777785</v>
      </c>
      <c r="AM842" s="65"/>
      <c r="AN842" s="65"/>
      <c r="AO842" s="65"/>
    </row>
    <row r="843" spans="1:41" x14ac:dyDescent="0.25">
      <c r="A843">
        <v>187</v>
      </c>
      <c r="B843" s="54" t="s">
        <v>832</v>
      </c>
      <c r="C843" s="54">
        <v>2020</v>
      </c>
      <c r="D843" s="27">
        <v>4802.26</v>
      </c>
      <c r="E843" s="43">
        <v>400.1</v>
      </c>
      <c r="F843" s="35">
        <v>277.5</v>
      </c>
      <c r="G843" s="41">
        <v>731.8</v>
      </c>
      <c r="H843" s="36">
        <v>61.79</v>
      </c>
      <c r="I843" s="39">
        <v>103.05</v>
      </c>
      <c r="J843" s="45">
        <v>106.95</v>
      </c>
      <c r="K843" s="36">
        <v>85.8</v>
      </c>
      <c r="L843" s="36">
        <v>29.7</v>
      </c>
      <c r="M843" s="46">
        <v>113.14</v>
      </c>
      <c r="N843" s="36">
        <v>86.59</v>
      </c>
      <c r="O843" s="47">
        <v>31.46</v>
      </c>
      <c r="P843" s="33">
        <v>353.4</v>
      </c>
      <c r="Q843" s="47">
        <v>15.77</v>
      </c>
      <c r="R843" s="33">
        <v>72</v>
      </c>
      <c r="S843" s="47">
        <v>54.88</v>
      </c>
      <c r="T843" s="33">
        <v>7.56</v>
      </c>
      <c r="U843" s="33">
        <v>62.74</v>
      </c>
      <c r="V843" s="33">
        <v>35.61</v>
      </c>
      <c r="W843" s="33">
        <v>11.36</v>
      </c>
      <c r="X843" s="56">
        <v>11.51</v>
      </c>
      <c r="Y843" s="38">
        <v>11.51</v>
      </c>
      <c r="Z843" s="36">
        <v>9.2200000000000006</v>
      </c>
      <c r="AA843" s="41">
        <v>31.71</v>
      </c>
      <c r="AB843" s="45">
        <v>65.760000000000005</v>
      </c>
      <c r="AC843" s="39">
        <v>577.70000000000005</v>
      </c>
      <c r="AD843" s="36">
        <v>135.55000000000001</v>
      </c>
      <c r="AE843" s="37"/>
      <c r="AF843" s="41">
        <v>22.97</v>
      </c>
      <c r="AG843" s="39">
        <v>113.4</v>
      </c>
      <c r="AI843" s="60" t="s">
        <v>832</v>
      </c>
      <c r="AJ843" s="58">
        <f t="shared" si="39"/>
        <v>264.71666666666664</v>
      </c>
      <c r="AK843" s="57">
        <f t="shared" si="40"/>
        <v>196.62</v>
      </c>
      <c r="AL843" s="47">
        <f t="shared" si="41"/>
        <v>88.841111111111118</v>
      </c>
      <c r="AM843" s="65"/>
      <c r="AN843" s="65"/>
      <c r="AO843" s="65"/>
    </row>
    <row r="844" spans="1:41" x14ac:dyDescent="0.25">
      <c r="A844">
        <v>186</v>
      </c>
      <c r="B844" s="54" t="s">
        <v>833</v>
      </c>
      <c r="C844" s="54">
        <v>2020</v>
      </c>
      <c r="D844" s="27">
        <v>4772.84</v>
      </c>
      <c r="E844" s="43">
        <v>391.05</v>
      </c>
      <c r="F844" s="35">
        <v>273.89999999999998</v>
      </c>
      <c r="G844" s="41">
        <v>722</v>
      </c>
      <c r="H844" s="36">
        <v>62.37</v>
      </c>
      <c r="I844" s="39">
        <v>101.7</v>
      </c>
      <c r="J844" s="45">
        <v>106.15</v>
      </c>
      <c r="K844" s="36">
        <v>88.98</v>
      </c>
      <c r="L844" s="36">
        <v>29.94</v>
      </c>
      <c r="M844" s="46">
        <v>112.36</v>
      </c>
      <c r="N844" s="36">
        <v>84.3</v>
      </c>
      <c r="O844" s="47">
        <v>32.22</v>
      </c>
      <c r="P844" s="33">
        <v>350</v>
      </c>
      <c r="Q844" s="47">
        <v>15.64</v>
      </c>
      <c r="R844" s="33">
        <v>71.56</v>
      </c>
      <c r="S844" s="47">
        <v>54.96</v>
      </c>
      <c r="T844" s="33">
        <v>7.62</v>
      </c>
      <c r="U844" s="33">
        <v>62.58</v>
      </c>
      <c r="V844" s="33">
        <v>35.4</v>
      </c>
      <c r="W844" s="33">
        <v>11.16</v>
      </c>
      <c r="X844" s="56">
        <v>11.65</v>
      </c>
      <c r="Y844" s="38">
        <v>11.65</v>
      </c>
      <c r="Z844" s="36">
        <v>9.25</v>
      </c>
      <c r="AA844" s="41">
        <v>31.57</v>
      </c>
      <c r="AB844" s="45">
        <v>65.8</v>
      </c>
      <c r="AC844" s="39">
        <v>568.29999999999995</v>
      </c>
      <c r="AD844" s="36">
        <v>135.25</v>
      </c>
      <c r="AE844" s="37"/>
      <c r="AF844" s="41">
        <v>22.87</v>
      </c>
      <c r="AG844" s="39">
        <v>113.65</v>
      </c>
      <c r="AI844" s="60" t="s">
        <v>833</v>
      </c>
      <c r="AJ844" s="58">
        <f t="shared" si="39"/>
        <v>261.21666666666664</v>
      </c>
      <c r="AK844" s="57">
        <f t="shared" si="40"/>
        <v>194.11</v>
      </c>
      <c r="AL844" s="47">
        <f t="shared" si="41"/>
        <v>87.758888888888876</v>
      </c>
      <c r="AM844" s="65"/>
      <c r="AN844" s="65"/>
      <c r="AO844" s="65"/>
    </row>
    <row r="845" spans="1:41" x14ac:dyDescent="0.25">
      <c r="A845">
        <v>185</v>
      </c>
      <c r="B845" s="54" t="s">
        <v>834</v>
      </c>
      <c r="C845" s="54">
        <v>2020</v>
      </c>
      <c r="D845" s="27">
        <v>4779.21</v>
      </c>
      <c r="E845" s="43">
        <v>395.55</v>
      </c>
      <c r="F845" s="35">
        <v>271.10000000000002</v>
      </c>
      <c r="G845" s="41">
        <v>727.8</v>
      </c>
      <c r="H845" s="36">
        <v>64.09</v>
      </c>
      <c r="I845" s="39">
        <v>101.05</v>
      </c>
      <c r="J845" s="45">
        <v>108.45</v>
      </c>
      <c r="K845" s="36">
        <v>88.72</v>
      </c>
      <c r="L845" s="36">
        <v>29.73</v>
      </c>
      <c r="M845" s="46">
        <v>112.23</v>
      </c>
      <c r="N845" s="36">
        <v>85.41</v>
      </c>
      <c r="O845" s="47">
        <v>32.39</v>
      </c>
      <c r="P845" s="33">
        <v>355.8</v>
      </c>
      <c r="Q845" s="47">
        <v>16</v>
      </c>
      <c r="R845" s="33">
        <v>72.8</v>
      </c>
      <c r="S845" s="47">
        <v>55.48</v>
      </c>
      <c r="T845" s="33">
        <v>7.66</v>
      </c>
      <c r="U845" s="33">
        <v>62.3</v>
      </c>
      <c r="V845" s="33">
        <v>34.9</v>
      </c>
      <c r="W845" s="33">
        <v>11.24</v>
      </c>
      <c r="X845" s="56">
        <v>11.66</v>
      </c>
      <c r="Y845" s="38">
        <v>11.66</v>
      </c>
      <c r="Z845" s="36">
        <v>9.14</v>
      </c>
      <c r="AA845" s="41">
        <v>31.51</v>
      </c>
      <c r="AB845" s="45">
        <v>66.319999999999993</v>
      </c>
      <c r="AC845" s="39">
        <v>576.79999999999995</v>
      </c>
      <c r="AD845" s="36">
        <v>136.5</v>
      </c>
      <c r="AE845" s="37"/>
      <c r="AF845" s="41">
        <v>22.75</v>
      </c>
      <c r="AG845" s="39">
        <v>113.6</v>
      </c>
      <c r="AI845" s="60" t="s">
        <v>834</v>
      </c>
      <c r="AJ845" s="58">
        <f t="shared" si="39"/>
        <v>263.81666666666666</v>
      </c>
      <c r="AK845" s="57">
        <f t="shared" si="40"/>
        <v>195.51499999999999</v>
      </c>
      <c r="AL845" s="47">
        <f t="shared" si="41"/>
        <v>88.675555555555547</v>
      </c>
      <c r="AM845" s="65"/>
      <c r="AN845" s="65"/>
      <c r="AO845" s="65"/>
    </row>
    <row r="846" spans="1:41" x14ac:dyDescent="0.25">
      <c r="A846">
        <v>184</v>
      </c>
      <c r="B846" s="54" t="s">
        <v>835</v>
      </c>
      <c r="C846" s="54">
        <v>2020</v>
      </c>
      <c r="D846" s="27">
        <v>4978.18</v>
      </c>
      <c r="E846" s="43">
        <v>413.85</v>
      </c>
      <c r="F846" s="35">
        <v>276.60000000000002</v>
      </c>
      <c r="G846" s="41">
        <v>744</v>
      </c>
      <c r="H846" s="36">
        <v>68.599999999999994</v>
      </c>
      <c r="I846" s="39">
        <v>105.55</v>
      </c>
      <c r="J846" s="45">
        <v>112.05</v>
      </c>
      <c r="K846" s="36">
        <v>95.2</v>
      </c>
      <c r="L846" s="36">
        <v>31.11</v>
      </c>
      <c r="M846" s="46">
        <v>115.5</v>
      </c>
      <c r="N846" s="36">
        <v>87.96</v>
      </c>
      <c r="O846" s="47">
        <v>34.6</v>
      </c>
      <c r="P846" s="33">
        <v>379.6</v>
      </c>
      <c r="Q846" s="47">
        <v>16.66</v>
      </c>
      <c r="R846" s="33">
        <v>75.900000000000006</v>
      </c>
      <c r="S846" s="47">
        <v>57.34</v>
      </c>
      <c r="T846" s="33">
        <v>8.1</v>
      </c>
      <c r="U846" s="33">
        <v>65.62</v>
      </c>
      <c r="V846" s="33">
        <v>36.270000000000003</v>
      </c>
      <c r="W846" s="33">
        <v>11.6</v>
      </c>
      <c r="X846" s="56">
        <v>12.63</v>
      </c>
      <c r="Y846" s="38">
        <v>12.63</v>
      </c>
      <c r="Z846" s="36">
        <v>9.52</v>
      </c>
      <c r="AA846" s="41">
        <v>31.99</v>
      </c>
      <c r="AB846" s="45">
        <v>70.040000000000006</v>
      </c>
      <c r="AC846" s="39">
        <v>587.70000000000005</v>
      </c>
      <c r="AD846" s="36">
        <v>138.55000000000001</v>
      </c>
      <c r="AE846" s="37"/>
      <c r="AF846" s="41">
        <v>23.66</v>
      </c>
      <c r="AG846" s="39">
        <v>117.9</v>
      </c>
      <c r="AI846" s="60" t="s">
        <v>835</v>
      </c>
      <c r="AJ846" s="58">
        <f t="shared" si="39"/>
        <v>270.38333333333333</v>
      </c>
      <c r="AK846" s="57">
        <f t="shared" si="40"/>
        <v>199.91249999999999</v>
      </c>
      <c r="AL846" s="47">
        <f t="shared" si="41"/>
        <v>92.518888888888895</v>
      </c>
      <c r="AM846" s="65"/>
      <c r="AN846" s="65"/>
      <c r="AO846" s="65"/>
    </row>
    <row r="847" spans="1:41" x14ac:dyDescent="0.25">
      <c r="A847">
        <v>183</v>
      </c>
      <c r="B847" s="54" t="s">
        <v>836</v>
      </c>
      <c r="C847" s="54">
        <v>2020</v>
      </c>
      <c r="D847" s="27">
        <v>4995.6499999999996</v>
      </c>
      <c r="E847" s="43">
        <v>420</v>
      </c>
      <c r="F847" s="35">
        <v>280</v>
      </c>
      <c r="G847" s="41">
        <v>756.8</v>
      </c>
      <c r="H847" s="36">
        <v>71.12</v>
      </c>
      <c r="I847" s="39">
        <v>106.95</v>
      </c>
      <c r="J847" s="45">
        <v>111.9</v>
      </c>
      <c r="K847" s="36">
        <v>98</v>
      </c>
      <c r="L847" s="36">
        <v>31.54</v>
      </c>
      <c r="M847" s="46">
        <v>115.87</v>
      </c>
      <c r="N847" s="36">
        <v>87.55</v>
      </c>
      <c r="O847" s="47">
        <v>35.42</v>
      </c>
      <c r="P847" s="33">
        <v>381</v>
      </c>
      <c r="Q847" s="47">
        <v>16.850000000000001</v>
      </c>
      <c r="R847" s="33">
        <v>77</v>
      </c>
      <c r="S847" s="47">
        <v>57.7</v>
      </c>
      <c r="T847" s="33">
        <v>8.36</v>
      </c>
      <c r="U847" s="33">
        <v>68.180000000000007</v>
      </c>
      <c r="V847" s="33">
        <v>36.5</v>
      </c>
      <c r="W847" s="33">
        <v>11.82</v>
      </c>
      <c r="X847" s="56">
        <v>13.03</v>
      </c>
      <c r="Y847" s="38">
        <v>13.03</v>
      </c>
      <c r="Z847" s="36">
        <v>9.66</v>
      </c>
      <c r="AA847" s="41">
        <v>31.64</v>
      </c>
      <c r="AB847" s="45">
        <v>70.260000000000005</v>
      </c>
      <c r="AC847" s="39">
        <v>596.5</v>
      </c>
      <c r="AD847" s="36">
        <v>140</v>
      </c>
      <c r="AE847" s="37"/>
      <c r="AF847" s="41">
        <v>23.99</v>
      </c>
      <c r="AG847" s="39">
        <v>117.55</v>
      </c>
      <c r="AI847" s="60" t="s">
        <v>836</v>
      </c>
      <c r="AJ847" s="58">
        <f t="shared" si="39"/>
        <v>273.66666666666669</v>
      </c>
      <c r="AK847" s="57">
        <f t="shared" si="40"/>
        <v>203.10749999999999</v>
      </c>
      <c r="AL847" s="47">
        <f t="shared" si="41"/>
        <v>93.447777777777773</v>
      </c>
      <c r="AM847" s="65"/>
      <c r="AN847" s="65"/>
      <c r="AO847" s="65"/>
    </row>
    <row r="848" spans="1:41" x14ac:dyDescent="0.25">
      <c r="A848">
        <v>182</v>
      </c>
      <c r="B848" s="54" t="s">
        <v>837</v>
      </c>
      <c r="C848" s="54">
        <v>2020</v>
      </c>
      <c r="D848" s="27">
        <v>5029.5600000000004</v>
      </c>
      <c r="E848" s="43">
        <v>426.15</v>
      </c>
      <c r="F848" s="35">
        <v>281</v>
      </c>
      <c r="G848" s="41">
        <v>758.6</v>
      </c>
      <c r="H848" s="36">
        <v>70.790000000000006</v>
      </c>
      <c r="I848" s="39">
        <v>107.2</v>
      </c>
      <c r="J848" s="45">
        <v>111.6</v>
      </c>
      <c r="K848" s="36">
        <v>97.48</v>
      </c>
      <c r="L848" s="36">
        <v>32.19</v>
      </c>
      <c r="M848" s="46">
        <v>116.53</v>
      </c>
      <c r="N848" s="36">
        <v>87.77</v>
      </c>
      <c r="O848" s="47">
        <v>35.71</v>
      </c>
      <c r="P848" s="33">
        <v>383.4</v>
      </c>
      <c r="Q848" s="47">
        <v>17.12</v>
      </c>
      <c r="R848" s="33">
        <v>77.36</v>
      </c>
      <c r="S848" s="47">
        <v>58.1</v>
      </c>
      <c r="T848" s="33">
        <v>8.4499999999999993</v>
      </c>
      <c r="U848" s="33">
        <v>68.06</v>
      </c>
      <c r="V848" s="33">
        <v>36.520000000000003</v>
      </c>
      <c r="W848" s="33">
        <v>11.96</v>
      </c>
      <c r="X848" s="56">
        <v>12.97</v>
      </c>
      <c r="Y848" s="38">
        <v>12.97</v>
      </c>
      <c r="Z848" s="36">
        <v>9.64</v>
      </c>
      <c r="AA848" s="41">
        <v>32</v>
      </c>
      <c r="AB848" s="45">
        <v>69.959999999999994</v>
      </c>
      <c r="AC848" s="39">
        <v>600</v>
      </c>
      <c r="AD848" s="36">
        <v>141</v>
      </c>
      <c r="AE848" s="37"/>
      <c r="AF848" s="41">
        <v>23.74</v>
      </c>
      <c r="AG848" s="39">
        <v>119.4</v>
      </c>
      <c r="AI848" s="60" t="s">
        <v>837</v>
      </c>
      <c r="AJ848" s="58">
        <f t="shared" si="39"/>
        <v>275.53333333333336</v>
      </c>
      <c r="AK848" s="57">
        <f t="shared" si="40"/>
        <v>203.58500000000001</v>
      </c>
      <c r="AL848" s="47">
        <f t="shared" si="41"/>
        <v>94.237777777777779</v>
      </c>
      <c r="AM848" s="65"/>
      <c r="AN848" s="65"/>
      <c r="AO848" s="65"/>
    </row>
    <row r="849" spans="1:41" x14ac:dyDescent="0.25">
      <c r="A849">
        <v>181</v>
      </c>
      <c r="B849" s="54" t="s">
        <v>838</v>
      </c>
      <c r="C849" s="54">
        <v>2020</v>
      </c>
      <c r="D849" s="27">
        <v>5035.1000000000004</v>
      </c>
      <c r="E849" s="43">
        <v>424</v>
      </c>
      <c r="F849" s="35">
        <v>283.39999999999998</v>
      </c>
      <c r="G849" s="41">
        <v>750.6</v>
      </c>
      <c r="H849" s="36">
        <v>69.48</v>
      </c>
      <c r="I849" s="39">
        <v>108</v>
      </c>
      <c r="J849" s="45">
        <v>110.9</v>
      </c>
      <c r="K849" s="36">
        <v>96.94</v>
      </c>
      <c r="L849" s="36">
        <v>32.32</v>
      </c>
      <c r="M849" s="46">
        <v>116.69</v>
      </c>
      <c r="N849" s="36">
        <v>88.26</v>
      </c>
      <c r="O849" s="47">
        <v>35.840000000000003</v>
      </c>
      <c r="P849" s="33">
        <v>378</v>
      </c>
      <c r="Q849" s="47">
        <v>17.22</v>
      </c>
      <c r="R849" s="33">
        <v>77.319999999999993</v>
      </c>
      <c r="S849" s="47">
        <v>57.58</v>
      </c>
      <c r="T849" s="33">
        <v>8.5399999999999991</v>
      </c>
      <c r="U849" s="33">
        <v>68.12</v>
      </c>
      <c r="V849" s="33">
        <v>36.4</v>
      </c>
      <c r="W849" s="33">
        <v>11.91</v>
      </c>
      <c r="X849" s="56">
        <v>13</v>
      </c>
      <c r="Y849" s="38">
        <v>13</v>
      </c>
      <c r="Z849" s="36">
        <v>9.51</v>
      </c>
      <c r="AA849" s="41">
        <v>31.6</v>
      </c>
      <c r="AB849" s="45">
        <v>69.94</v>
      </c>
      <c r="AC849" s="39">
        <v>589.20000000000005</v>
      </c>
      <c r="AD849" s="36">
        <v>142.75</v>
      </c>
      <c r="AE849" s="37"/>
      <c r="AF849" s="41">
        <v>23.78</v>
      </c>
      <c r="AG849" s="39">
        <v>118.9</v>
      </c>
      <c r="AI849" s="60" t="s">
        <v>838</v>
      </c>
      <c r="AJ849" s="58">
        <f t="shared" si="39"/>
        <v>272.03333333333336</v>
      </c>
      <c r="AK849" s="57">
        <f t="shared" si="40"/>
        <v>201.495</v>
      </c>
      <c r="AL849" s="47">
        <f t="shared" si="41"/>
        <v>93.907777777777767</v>
      </c>
      <c r="AM849" s="65"/>
      <c r="AN849" s="65"/>
      <c r="AO849" s="65"/>
    </row>
    <row r="850" spans="1:41" x14ac:dyDescent="0.25">
      <c r="A850">
        <v>180</v>
      </c>
      <c r="B850" s="54" t="s">
        <v>839</v>
      </c>
      <c r="C850" s="54">
        <v>2020</v>
      </c>
      <c r="D850" s="27">
        <v>5034.91</v>
      </c>
      <c r="E850" s="43">
        <v>420.25</v>
      </c>
      <c r="F850" s="35">
        <v>281.39999999999998</v>
      </c>
      <c r="G850" s="41">
        <v>739.8</v>
      </c>
      <c r="H850" s="36">
        <v>71.319999999999993</v>
      </c>
      <c r="I850" s="39">
        <v>107.05</v>
      </c>
      <c r="J850" s="45">
        <v>110.5</v>
      </c>
      <c r="K850" s="36">
        <v>97.48</v>
      </c>
      <c r="L850" s="36">
        <v>32.03</v>
      </c>
      <c r="M850" s="46">
        <v>116.61</v>
      </c>
      <c r="N850" s="36">
        <v>86.59</v>
      </c>
      <c r="O850" s="47">
        <v>36.57</v>
      </c>
      <c r="P850" s="33">
        <v>371.2</v>
      </c>
      <c r="Q850" s="47">
        <v>17.27</v>
      </c>
      <c r="R850" s="33">
        <v>77.78</v>
      </c>
      <c r="S850" s="47">
        <v>57.34</v>
      </c>
      <c r="T850" s="33">
        <v>8.64</v>
      </c>
      <c r="U850" s="33">
        <v>68.819999999999993</v>
      </c>
      <c r="V850" s="33">
        <v>36.04</v>
      </c>
      <c r="W850" s="33">
        <v>11.95</v>
      </c>
      <c r="X850" s="56">
        <v>13.2</v>
      </c>
      <c r="Y850" s="38">
        <v>13.2</v>
      </c>
      <c r="Z850" s="36">
        <v>9.51</v>
      </c>
      <c r="AA850" s="41">
        <v>31.59</v>
      </c>
      <c r="AB850" s="45">
        <v>70.12</v>
      </c>
      <c r="AC850" s="39">
        <v>577</v>
      </c>
      <c r="AD850" s="36">
        <v>142.4</v>
      </c>
      <c r="AE850" s="37"/>
      <c r="AF850" s="41">
        <v>24.01</v>
      </c>
      <c r="AG850" s="39">
        <v>118.3</v>
      </c>
      <c r="AI850" s="60" t="s">
        <v>839</v>
      </c>
      <c r="AJ850" s="58">
        <f t="shared" si="39"/>
        <v>267.45</v>
      </c>
      <c r="AK850" s="57">
        <f t="shared" si="40"/>
        <v>198.85</v>
      </c>
      <c r="AL850" s="47">
        <f t="shared" si="41"/>
        <v>93.54</v>
      </c>
      <c r="AM850" s="65"/>
      <c r="AN850" s="65"/>
      <c r="AO850" s="65"/>
    </row>
    <row r="851" spans="1:41" x14ac:dyDescent="0.25">
      <c r="A851">
        <v>179</v>
      </c>
      <c r="B851" s="55">
        <v>44144</v>
      </c>
      <c r="C851" s="54">
        <v>2020</v>
      </c>
      <c r="D851" s="27">
        <v>4997.8599999999997</v>
      </c>
      <c r="E851" s="43">
        <v>416.6</v>
      </c>
      <c r="F851" s="35">
        <v>282.2</v>
      </c>
      <c r="G851" s="41">
        <v>743.2</v>
      </c>
      <c r="H851" s="36">
        <v>68.819999999999993</v>
      </c>
      <c r="I851" s="39">
        <v>106.6</v>
      </c>
      <c r="J851" s="45">
        <v>111.55</v>
      </c>
      <c r="K851" s="36">
        <v>97.18</v>
      </c>
      <c r="L851" s="36">
        <v>32.520000000000003</v>
      </c>
      <c r="M851" s="46">
        <v>117.36</v>
      </c>
      <c r="N851" s="36">
        <v>87.06</v>
      </c>
      <c r="O851" s="47">
        <v>36.11</v>
      </c>
      <c r="P851" s="33">
        <v>370.2</v>
      </c>
      <c r="Q851" s="47">
        <v>17.260000000000002</v>
      </c>
      <c r="R851" s="33">
        <v>77.44</v>
      </c>
      <c r="S851" s="47">
        <v>57.3</v>
      </c>
      <c r="T851" s="33">
        <v>8.52</v>
      </c>
      <c r="U851" s="33">
        <v>65.959999999999994</v>
      </c>
      <c r="V851" s="33">
        <v>35.53</v>
      </c>
      <c r="W851" s="33">
        <v>11.78</v>
      </c>
      <c r="X851" s="56">
        <v>12.84</v>
      </c>
      <c r="Y851" s="38">
        <v>12.84</v>
      </c>
      <c r="Z851" s="36">
        <v>9.5</v>
      </c>
      <c r="AA851" s="41">
        <v>31.22</v>
      </c>
      <c r="AB851" s="45">
        <v>70.2</v>
      </c>
      <c r="AC851" s="39">
        <v>570.6</v>
      </c>
      <c r="AD851" s="36">
        <v>142.35</v>
      </c>
      <c r="AE851" s="37"/>
      <c r="AF851" s="41">
        <v>24.1</v>
      </c>
      <c r="AG851" s="39">
        <v>116.6</v>
      </c>
      <c r="AI851" s="61">
        <v>44144</v>
      </c>
      <c r="AJ851" s="58">
        <f t="shared" si="39"/>
        <v>264.60000000000002</v>
      </c>
      <c r="AK851" s="57">
        <f t="shared" si="40"/>
        <v>199.63000000000002</v>
      </c>
      <c r="AL851" s="47">
        <f t="shared" si="41"/>
        <v>93.24666666666667</v>
      </c>
      <c r="AM851" s="65"/>
      <c r="AN851" s="65"/>
      <c r="AO851" s="65"/>
    </row>
    <row r="852" spans="1:41" x14ac:dyDescent="0.25">
      <c r="A852">
        <v>178</v>
      </c>
      <c r="B852" s="55">
        <v>44113</v>
      </c>
      <c r="C852" s="54">
        <v>2020</v>
      </c>
      <c r="D852" s="27">
        <v>5005.84</v>
      </c>
      <c r="E852" s="43">
        <v>404.35</v>
      </c>
      <c r="F852" s="35">
        <v>281.5</v>
      </c>
      <c r="G852" s="41">
        <v>733.2</v>
      </c>
      <c r="H852" s="36">
        <v>69.44</v>
      </c>
      <c r="I852" s="39">
        <v>106.4</v>
      </c>
      <c r="J852" s="45">
        <v>112</v>
      </c>
      <c r="K852" s="36">
        <v>97.08</v>
      </c>
      <c r="L852" s="36">
        <v>32.74</v>
      </c>
      <c r="M852" s="46">
        <v>116.86</v>
      </c>
      <c r="N852" s="36">
        <v>86.22</v>
      </c>
      <c r="O852" s="47">
        <v>37.01</v>
      </c>
      <c r="P852" s="33">
        <v>363.4</v>
      </c>
      <c r="Q852" s="47">
        <v>17.37</v>
      </c>
      <c r="R852" s="33">
        <v>77.94</v>
      </c>
      <c r="S852" s="47">
        <v>57</v>
      </c>
      <c r="T852" s="33">
        <v>8.69</v>
      </c>
      <c r="U852" s="33">
        <v>66.48</v>
      </c>
      <c r="V852" s="33">
        <v>35.659999999999997</v>
      </c>
      <c r="W852" s="33">
        <v>11.83</v>
      </c>
      <c r="X852" s="56">
        <v>13.25</v>
      </c>
      <c r="Y852" s="38">
        <v>13.25</v>
      </c>
      <c r="Z852" s="36">
        <v>9.51</v>
      </c>
      <c r="AA852" s="41">
        <v>31.37</v>
      </c>
      <c r="AB852" s="45">
        <v>70.7</v>
      </c>
      <c r="AC852" s="39">
        <v>559.4</v>
      </c>
      <c r="AD852" s="36">
        <v>142.44999999999999</v>
      </c>
      <c r="AE852" s="37"/>
      <c r="AF852" s="41">
        <v>23.95</v>
      </c>
      <c r="AG852" s="39">
        <v>116.5</v>
      </c>
      <c r="AI852" s="61">
        <v>44113</v>
      </c>
      <c r="AJ852" s="58">
        <f t="shared" si="39"/>
        <v>260.76666666666665</v>
      </c>
      <c r="AK852" s="57">
        <f t="shared" si="40"/>
        <v>197.13000000000002</v>
      </c>
      <c r="AL852" s="47">
        <f t="shared" si="41"/>
        <v>92.06</v>
      </c>
      <c r="AM852" s="65"/>
      <c r="AN852" s="65"/>
      <c r="AO852" s="65"/>
    </row>
    <row r="853" spans="1:41" x14ac:dyDescent="0.25">
      <c r="A853">
        <v>177</v>
      </c>
      <c r="B853" s="55">
        <v>44083</v>
      </c>
      <c r="C853" s="54">
        <v>2020</v>
      </c>
      <c r="D853" s="27">
        <v>4973.3599999999997</v>
      </c>
      <c r="E853" s="43">
        <v>404.05</v>
      </c>
      <c r="F853" s="35">
        <v>282.60000000000002</v>
      </c>
      <c r="G853" s="41">
        <v>735.8</v>
      </c>
      <c r="H853" s="36">
        <v>69.39</v>
      </c>
      <c r="I853" s="39">
        <v>107.15</v>
      </c>
      <c r="J853" s="45">
        <v>111.65</v>
      </c>
      <c r="K853" s="36">
        <v>97.44</v>
      </c>
      <c r="L853" s="36">
        <v>32.74</v>
      </c>
      <c r="M853" s="46">
        <v>117.56</v>
      </c>
      <c r="N853" s="36">
        <v>87.64</v>
      </c>
      <c r="O853" s="47">
        <v>36.79</v>
      </c>
      <c r="P853" s="33">
        <v>363.8</v>
      </c>
      <c r="Q853" s="47">
        <v>17.440000000000001</v>
      </c>
      <c r="R853" s="33">
        <v>80.180000000000007</v>
      </c>
      <c r="S853" s="47">
        <v>57.58</v>
      </c>
      <c r="T853" s="33">
        <v>8.66</v>
      </c>
      <c r="U853" s="33">
        <v>66.16</v>
      </c>
      <c r="V853" s="33">
        <v>35.68</v>
      </c>
      <c r="W853" s="33">
        <v>11.93</v>
      </c>
      <c r="X853" s="56">
        <v>13.18</v>
      </c>
      <c r="Y853" s="38">
        <v>13.18</v>
      </c>
      <c r="Z853" s="36">
        <v>9.6</v>
      </c>
      <c r="AA853" s="41">
        <v>31.25</v>
      </c>
      <c r="AB853" s="45">
        <v>71.22</v>
      </c>
      <c r="AC853" s="39">
        <v>552.6</v>
      </c>
      <c r="AD853" s="36">
        <v>142</v>
      </c>
      <c r="AE853" s="37"/>
      <c r="AF853" s="41">
        <v>23.94</v>
      </c>
      <c r="AG853" s="39">
        <v>117.05</v>
      </c>
      <c r="AI853" s="61">
        <v>44083</v>
      </c>
      <c r="AJ853" s="58">
        <f t="shared" si="39"/>
        <v>258.93333333333334</v>
      </c>
      <c r="AK853" s="57">
        <f t="shared" si="40"/>
        <v>197.7475</v>
      </c>
      <c r="AL853" s="47">
        <f t="shared" si="41"/>
        <v>92.163333333333341</v>
      </c>
      <c r="AM853" s="65"/>
      <c r="AN853" s="65"/>
      <c r="AO853" s="65"/>
    </row>
    <row r="854" spans="1:41" x14ac:dyDescent="0.25">
      <c r="A854">
        <v>176</v>
      </c>
      <c r="B854" s="55">
        <v>44052</v>
      </c>
      <c r="C854" s="54">
        <v>2020</v>
      </c>
      <c r="D854" s="27">
        <v>4935.38</v>
      </c>
      <c r="E854" s="43">
        <v>404.4</v>
      </c>
      <c r="F854" s="35">
        <v>275.89999999999998</v>
      </c>
      <c r="G854" s="41">
        <v>732.2</v>
      </c>
      <c r="H854" s="36">
        <v>70.78</v>
      </c>
      <c r="I854" s="39">
        <v>104.25</v>
      </c>
      <c r="J854" s="45">
        <v>111.05</v>
      </c>
      <c r="K854" s="36">
        <v>98.22</v>
      </c>
      <c r="L854" s="36">
        <v>32.35</v>
      </c>
      <c r="M854" s="46">
        <v>115.12</v>
      </c>
      <c r="N854" s="36">
        <v>85.23</v>
      </c>
      <c r="O854" s="47">
        <v>36.42</v>
      </c>
      <c r="P854" s="33">
        <v>359.8</v>
      </c>
      <c r="Q854" s="47">
        <v>16.95</v>
      </c>
      <c r="R854" s="33">
        <v>79.28</v>
      </c>
      <c r="S854" s="47">
        <v>56.42</v>
      </c>
      <c r="T854" s="33">
        <v>8.52</v>
      </c>
      <c r="U854" s="33">
        <v>65.52</v>
      </c>
      <c r="V854" s="33">
        <v>35.03</v>
      </c>
      <c r="W854" s="33">
        <v>11.77</v>
      </c>
      <c r="X854" s="56">
        <v>13.02</v>
      </c>
      <c r="Y854" s="38">
        <v>13.02</v>
      </c>
      <c r="Z854" s="36">
        <v>9.17</v>
      </c>
      <c r="AA854" s="41">
        <v>30.79</v>
      </c>
      <c r="AB854" s="45">
        <v>69.66</v>
      </c>
      <c r="AC854" s="39">
        <v>555</v>
      </c>
      <c r="AD854" s="36">
        <v>140.6</v>
      </c>
      <c r="AE854" s="37"/>
      <c r="AF854" s="41">
        <v>23.73</v>
      </c>
      <c r="AG854" s="39">
        <v>115.4</v>
      </c>
      <c r="AI854" s="61">
        <v>44052</v>
      </c>
      <c r="AJ854" s="58">
        <f t="shared" si="39"/>
        <v>258.21666666666664</v>
      </c>
      <c r="AK854" s="57">
        <f t="shared" si="40"/>
        <v>196.68</v>
      </c>
      <c r="AL854" s="47">
        <f t="shared" si="41"/>
        <v>91.448888888888888</v>
      </c>
      <c r="AM854" s="65"/>
      <c r="AN854" s="65"/>
      <c r="AO854" s="65"/>
    </row>
    <row r="855" spans="1:41" x14ac:dyDescent="0.25">
      <c r="A855">
        <v>175</v>
      </c>
      <c r="B855" s="55">
        <v>44021</v>
      </c>
      <c r="C855" s="54">
        <v>2020</v>
      </c>
      <c r="D855" s="27">
        <v>4979.87</v>
      </c>
      <c r="E855" s="43">
        <v>408.8</v>
      </c>
      <c r="F855" s="35">
        <v>278.60000000000002</v>
      </c>
      <c r="G855" s="41">
        <v>739.4</v>
      </c>
      <c r="H855" s="36">
        <v>73.77</v>
      </c>
      <c r="I855" s="39">
        <v>105.5</v>
      </c>
      <c r="J855" s="45">
        <v>111.6</v>
      </c>
      <c r="K855" s="36">
        <v>100.9</v>
      </c>
      <c r="L855" s="36">
        <v>33.58</v>
      </c>
      <c r="M855" s="46">
        <v>116.65</v>
      </c>
      <c r="N855" s="36">
        <v>85.07</v>
      </c>
      <c r="O855" s="47">
        <v>37.4</v>
      </c>
      <c r="P855" s="33">
        <v>366</v>
      </c>
      <c r="Q855" s="47">
        <v>17.309999999999999</v>
      </c>
      <c r="R855" s="33">
        <v>81.56</v>
      </c>
      <c r="S855" s="47">
        <v>56.78</v>
      </c>
      <c r="T855" s="33">
        <v>8.74</v>
      </c>
      <c r="U855" s="33">
        <v>67.3</v>
      </c>
      <c r="V855" s="33">
        <v>35.24</v>
      </c>
      <c r="W855" s="33">
        <v>12.02</v>
      </c>
      <c r="X855" s="56">
        <v>13.53</v>
      </c>
      <c r="Y855" s="38">
        <v>13.53</v>
      </c>
      <c r="Z855" s="36">
        <v>9.26</v>
      </c>
      <c r="AA855" s="41">
        <v>31.24</v>
      </c>
      <c r="AB855" s="45">
        <v>70.92</v>
      </c>
      <c r="AC855" s="39">
        <v>561</v>
      </c>
      <c r="AD855" s="36">
        <v>142.69999999999999</v>
      </c>
      <c r="AE855" s="37"/>
      <c r="AF855" s="41">
        <v>23.77</v>
      </c>
      <c r="AG855" s="39">
        <v>118.35</v>
      </c>
      <c r="AI855" s="61">
        <v>44021</v>
      </c>
      <c r="AJ855" s="58">
        <f t="shared" si="39"/>
        <v>261.61666666666667</v>
      </c>
      <c r="AK855" s="57">
        <f t="shared" si="40"/>
        <v>198.60249999999999</v>
      </c>
      <c r="AL855" s="47">
        <f t="shared" si="41"/>
        <v>92.554444444444442</v>
      </c>
      <c r="AM855" s="65"/>
      <c r="AN855" s="65"/>
      <c r="AO855" s="65"/>
    </row>
    <row r="856" spans="1:41" x14ac:dyDescent="0.25">
      <c r="A856">
        <v>174</v>
      </c>
      <c r="B856" s="55">
        <v>43930</v>
      </c>
      <c r="C856" s="54">
        <v>2020</v>
      </c>
      <c r="D856" s="27">
        <v>4928.79</v>
      </c>
      <c r="E856" s="43">
        <v>402.85</v>
      </c>
      <c r="F856" s="35">
        <v>273.89999999999998</v>
      </c>
      <c r="G856" s="41">
        <v>738.2</v>
      </c>
      <c r="H856" s="36">
        <v>69.78</v>
      </c>
      <c r="I856" s="39">
        <v>103.1</v>
      </c>
      <c r="J856" s="45">
        <v>111.1</v>
      </c>
      <c r="K856" s="36">
        <v>97.24</v>
      </c>
      <c r="L856" s="36">
        <v>32.97</v>
      </c>
      <c r="M856" s="46">
        <v>114.71</v>
      </c>
      <c r="N856" s="36">
        <v>83.12</v>
      </c>
      <c r="O856" s="47">
        <v>37.229999999999997</v>
      </c>
      <c r="P856" s="33">
        <v>362</v>
      </c>
      <c r="Q856" s="47">
        <v>17.18</v>
      </c>
      <c r="R856" s="33">
        <v>79.62</v>
      </c>
      <c r="S856" s="47">
        <v>56.18</v>
      </c>
      <c r="T856" s="33">
        <v>8.67</v>
      </c>
      <c r="U856" s="33">
        <v>65.34</v>
      </c>
      <c r="V856" s="33">
        <v>34.24</v>
      </c>
      <c r="W856" s="33">
        <v>11.64</v>
      </c>
      <c r="X856" s="56">
        <v>13.67</v>
      </c>
      <c r="Y856" s="38">
        <v>13.67</v>
      </c>
      <c r="Z856" s="36">
        <v>9.2200000000000006</v>
      </c>
      <c r="AA856" s="41">
        <v>30.42</v>
      </c>
      <c r="AB856" s="45">
        <v>69.319999999999993</v>
      </c>
      <c r="AC856" s="39">
        <v>555</v>
      </c>
      <c r="AD856" s="36">
        <v>141.30000000000001</v>
      </c>
      <c r="AE856" s="37"/>
      <c r="AF856" s="41">
        <v>23.83</v>
      </c>
      <c r="AG856" s="39">
        <v>117</v>
      </c>
      <c r="AI856" s="61">
        <v>43930</v>
      </c>
      <c r="AJ856" s="58">
        <f t="shared" si="39"/>
        <v>258.36666666666667</v>
      </c>
      <c r="AK856" s="57">
        <f t="shared" si="40"/>
        <v>198.11250000000001</v>
      </c>
      <c r="AL856" s="47">
        <f t="shared" si="41"/>
        <v>91.36</v>
      </c>
      <c r="AM856" s="65"/>
      <c r="AN856" s="65"/>
      <c r="AO856" s="65"/>
    </row>
    <row r="857" spans="1:41" x14ac:dyDescent="0.25">
      <c r="A857">
        <v>173</v>
      </c>
      <c r="B857" s="55">
        <v>43899</v>
      </c>
      <c r="C857" s="54">
        <v>2020</v>
      </c>
      <c r="D857" s="27">
        <v>4982.34</v>
      </c>
      <c r="E857" s="43">
        <v>408.4</v>
      </c>
      <c r="F857" s="35">
        <v>278.60000000000002</v>
      </c>
      <c r="G857" s="41">
        <v>740.2</v>
      </c>
      <c r="H857" s="36">
        <v>71.5</v>
      </c>
      <c r="I857" s="39">
        <v>104.5</v>
      </c>
      <c r="J857" s="45">
        <v>113.15</v>
      </c>
      <c r="K857" s="36">
        <v>97.68</v>
      </c>
      <c r="L857" s="36">
        <v>33.21</v>
      </c>
      <c r="M857" s="46">
        <v>116.07</v>
      </c>
      <c r="N857" s="36">
        <v>83.95</v>
      </c>
      <c r="O857" s="47">
        <v>36.15</v>
      </c>
      <c r="P857" s="33">
        <v>368.4</v>
      </c>
      <c r="Q857" s="47">
        <v>17.3</v>
      </c>
      <c r="R857" s="33">
        <v>81.14</v>
      </c>
      <c r="S857" s="47">
        <v>56.68</v>
      </c>
      <c r="T857" s="33">
        <v>8.44</v>
      </c>
      <c r="U857" s="33">
        <v>66.94</v>
      </c>
      <c r="V857" s="33">
        <v>33.630000000000003</v>
      </c>
      <c r="W857" s="33">
        <v>11.87</v>
      </c>
      <c r="X857" s="56">
        <v>12.95</v>
      </c>
      <c r="Y857" s="38">
        <v>12.95</v>
      </c>
      <c r="Z857" s="36">
        <v>9.32</v>
      </c>
      <c r="AA857" s="41">
        <v>31.27</v>
      </c>
      <c r="AB857" s="45">
        <v>69.8</v>
      </c>
      <c r="AC857" s="39">
        <v>555.29999999999995</v>
      </c>
      <c r="AD857" s="36">
        <v>145.69999999999999</v>
      </c>
      <c r="AE857" s="37"/>
      <c r="AF857" s="41">
        <v>24</v>
      </c>
      <c r="AG857" s="39">
        <v>118.3</v>
      </c>
      <c r="AI857" s="61">
        <v>43899</v>
      </c>
      <c r="AJ857" s="58">
        <f t="shared" si="39"/>
        <v>259.36666666666662</v>
      </c>
      <c r="AK857" s="57">
        <f t="shared" si="40"/>
        <v>198.86750000000001</v>
      </c>
      <c r="AL857" s="47">
        <f t="shared" si="41"/>
        <v>92.277777777777771</v>
      </c>
      <c r="AM857" s="65"/>
      <c r="AN857" s="65"/>
      <c r="AO857" s="65"/>
    </row>
    <row r="858" spans="1:41" x14ac:dyDescent="0.25">
      <c r="A858">
        <v>172</v>
      </c>
      <c r="B858" s="55">
        <v>43870</v>
      </c>
      <c r="C858" s="54">
        <v>2020</v>
      </c>
      <c r="D858" s="27">
        <v>4959.6400000000003</v>
      </c>
      <c r="E858" s="43">
        <v>407.25</v>
      </c>
      <c r="F858" s="35">
        <v>281.2</v>
      </c>
      <c r="G858" s="41">
        <v>739.4</v>
      </c>
      <c r="H858" s="36">
        <v>72.08</v>
      </c>
      <c r="I858" s="39">
        <v>106</v>
      </c>
      <c r="J858" s="45">
        <v>113.05</v>
      </c>
      <c r="K858" s="36">
        <v>100.45</v>
      </c>
      <c r="L858" s="36">
        <v>33.29</v>
      </c>
      <c r="M858" s="46">
        <v>117.48</v>
      </c>
      <c r="N858" s="36">
        <v>84.72</v>
      </c>
      <c r="O858" s="47">
        <v>35.880000000000003</v>
      </c>
      <c r="P858" s="33">
        <v>368.2</v>
      </c>
      <c r="Q858" s="47">
        <v>17.28</v>
      </c>
      <c r="R858" s="33">
        <v>80.099999999999994</v>
      </c>
      <c r="S858" s="47">
        <v>55.66</v>
      </c>
      <c r="T858" s="33">
        <v>8.44</v>
      </c>
      <c r="U858" s="33">
        <v>66.38</v>
      </c>
      <c r="V858" s="33">
        <v>34.340000000000003</v>
      </c>
      <c r="W858" s="33">
        <v>11.75</v>
      </c>
      <c r="X858" s="56">
        <v>12.92</v>
      </c>
      <c r="Y858" s="38">
        <v>12.92</v>
      </c>
      <c r="Z858" s="36">
        <v>9.2100000000000009</v>
      </c>
      <c r="AA858" s="41">
        <v>32.18</v>
      </c>
      <c r="AB858" s="45">
        <v>70.84</v>
      </c>
      <c r="AC858" s="39">
        <v>553</v>
      </c>
      <c r="AD858" s="36">
        <v>145.05000000000001</v>
      </c>
      <c r="AE858" s="37"/>
      <c r="AF858" s="41">
        <v>23.95</v>
      </c>
      <c r="AG858" s="39">
        <v>118.05</v>
      </c>
      <c r="AI858" s="61">
        <v>43870</v>
      </c>
      <c r="AJ858" s="58">
        <f t="shared" si="39"/>
        <v>259.01666666666665</v>
      </c>
      <c r="AK858" s="57">
        <f t="shared" si="40"/>
        <v>198.88249999999999</v>
      </c>
      <c r="AL858" s="47">
        <f t="shared" si="41"/>
        <v>92.262222222222221</v>
      </c>
      <c r="AM858" s="65"/>
      <c r="AN858" s="65"/>
      <c r="AO858" s="65"/>
    </row>
    <row r="859" spans="1:41" x14ac:dyDescent="0.25">
      <c r="A859">
        <v>171</v>
      </c>
      <c r="B859" s="55">
        <v>43839</v>
      </c>
      <c r="C859" s="54">
        <v>2020</v>
      </c>
      <c r="D859" s="27">
        <v>4892.83</v>
      </c>
      <c r="E859" s="43">
        <v>396.7</v>
      </c>
      <c r="F859" s="35">
        <v>277.5</v>
      </c>
      <c r="G859" s="41">
        <v>716.6</v>
      </c>
      <c r="H859" s="36">
        <v>69.569999999999993</v>
      </c>
      <c r="I859" s="39">
        <v>104.5</v>
      </c>
      <c r="J859" s="45">
        <v>109.7</v>
      </c>
      <c r="K859" s="36">
        <v>98</v>
      </c>
      <c r="L859" s="36">
        <v>32.950000000000003</v>
      </c>
      <c r="M859" s="46">
        <v>115</v>
      </c>
      <c r="N859" s="36">
        <v>83.45</v>
      </c>
      <c r="O859" s="47">
        <v>36.090000000000003</v>
      </c>
      <c r="P859" s="33">
        <v>358</v>
      </c>
      <c r="Q859" s="47">
        <v>17.09</v>
      </c>
      <c r="R859" s="33">
        <v>77.819999999999993</v>
      </c>
      <c r="S859" s="47">
        <v>54.52</v>
      </c>
      <c r="T859" s="33">
        <v>8.51</v>
      </c>
      <c r="U859" s="33">
        <v>64.3</v>
      </c>
      <c r="V859" s="33">
        <v>33.619999999999997</v>
      </c>
      <c r="W859" s="33">
        <v>11.59</v>
      </c>
      <c r="X859" s="56">
        <v>13.23</v>
      </c>
      <c r="Y859" s="38">
        <v>13.23</v>
      </c>
      <c r="Z859" s="36">
        <v>9.17</v>
      </c>
      <c r="AA859" s="41">
        <v>31.78</v>
      </c>
      <c r="AB859" s="45">
        <v>70.319999999999993</v>
      </c>
      <c r="AC859" s="39">
        <v>525</v>
      </c>
      <c r="AD859" s="36">
        <v>141.44999999999999</v>
      </c>
      <c r="AE859" s="37"/>
      <c r="AF859" s="41">
        <v>23.5</v>
      </c>
      <c r="AG859" s="39">
        <v>116.7</v>
      </c>
      <c r="AI859" s="61">
        <v>43839</v>
      </c>
      <c r="AJ859" s="58">
        <f t="shared" si="39"/>
        <v>248.73333333333335</v>
      </c>
      <c r="AK859" s="57">
        <f t="shared" si="40"/>
        <v>192.97</v>
      </c>
      <c r="AL859" s="47">
        <f t="shared" si="41"/>
        <v>90.294444444444437</v>
      </c>
      <c r="AM859" s="65"/>
      <c r="AN859" s="65"/>
      <c r="AO859" s="65"/>
    </row>
    <row r="860" spans="1:41" x14ac:dyDescent="0.25">
      <c r="A860">
        <v>170</v>
      </c>
      <c r="B860" s="54" t="s">
        <v>840</v>
      </c>
      <c r="C860" s="54">
        <v>2020</v>
      </c>
      <c r="D860" s="27">
        <v>4942.18</v>
      </c>
      <c r="E860" s="43">
        <v>392.8</v>
      </c>
      <c r="F860" s="35">
        <v>276.89999999999998</v>
      </c>
      <c r="G860" s="41">
        <v>719.4</v>
      </c>
      <c r="H860" s="36">
        <v>68.84</v>
      </c>
      <c r="I860" s="39">
        <v>103.75</v>
      </c>
      <c r="J860" s="45">
        <v>112.1</v>
      </c>
      <c r="K860" s="36">
        <v>97.02</v>
      </c>
      <c r="L860" s="36">
        <v>33.1</v>
      </c>
      <c r="M860" s="46">
        <v>114.92</v>
      </c>
      <c r="N860" s="36">
        <v>84.41</v>
      </c>
      <c r="O860" s="47">
        <v>36.57</v>
      </c>
      <c r="P860" s="33">
        <v>357.6</v>
      </c>
      <c r="Q860" s="47">
        <v>17.079999999999998</v>
      </c>
      <c r="R860" s="33">
        <v>78.58</v>
      </c>
      <c r="S860" s="47">
        <v>55.1</v>
      </c>
      <c r="T860" s="33">
        <v>8.59</v>
      </c>
      <c r="U860" s="33">
        <v>65.5</v>
      </c>
      <c r="V860" s="33">
        <v>33.979999999999997</v>
      </c>
      <c r="W860" s="33">
        <v>11.66</v>
      </c>
      <c r="X860" s="56">
        <v>13.58</v>
      </c>
      <c r="Y860" s="38">
        <v>13.58</v>
      </c>
      <c r="Z860" s="36">
        <v>9.33</v>
      </c>
      <c r="AA860" s="41">
        <v>31.57</v>
      </c>
      <c r="AB860" s="45">
        <v>69.900000000000006</v>
      </c>
      <c r="AC860" s="39">
        <v>514.6</v>
      </c>
      <c r="AD860" s="36">
        <v>143.5</v>
      </c>
      <c r="AE860" s="37"/>
      <c r="AF860" s="41">
        <v>23.66</v>
      </c>
      <c r="AG860" s="39">
        <v>116</v>
      </c>
      <c r="AI860" s="60" t="s">
        <v>840</v>
      </c>
      <c r="AJ860" s="58">
        <f t="shared" si="39"/>
        <v>244.78333333333333</v>
      </c>
      <c r="AK860" s="57">
        <f t="shared" si="40"/>
        <v>193.6575</v>
      </c>
      <c r="AL860" s="47">
        <f t="shared" si="41"/>
        <v>90.227777777777774</v>
      </c>
      <c r="AM860" s="65"/>
      <c r="AN860" s="65"/>
      <c r="AO860" s="65"/>
    </row>
    <row r="861" spans="1:41" x14ac:dyDescent="0.25">
      <c r="A861">
        <v>169</v>
      </c>
      <c r="B861" s="54" t="s">
        <v>841</v>
      </c>
      <c r="C861" s="54">
        <v>2020</v>
      </c>
      <c r="D861" s="27">
        <v>4970.6400000000003</v>
      </c>
      <c r="E861" s="43">
        <v>396.35</v>
      </c>
      <c r="F861" s="35">
        <v>277.2</v>
      </c>
      <c r="G861" s="41">
        <v>719.8</v>
      </c>
      <c r="H861" s="36">
        <v>71.44</v>
      </c>
      <c r="I861" s="39">
        <v>105</v>
      </c>
      <c r="J861" s="45">
        <v>113.45</v>
      </c>
      <c r="K861" s="36">
        <v>102.25</v>
      </c>
      <c r="L861" s="36">
        <v>33.299999999999997</v>
      </c>
      <c r="M861" s="46">
        <v>115.37</v>
      </c>
      <c r="N861" s="36">
        <v>84.57</v>
      </c>
      <c r="O861" s="47">
        <v>37.81</v>
      </c>
      <c r="P861" s="33">
        <v>361</v>
      </c>
      <c r="Q861" s="47">
        <v>17.48</v>
      </c>
      <c r="R861" s="33">
        <v>81.5</v>
      </c>
      <c r="S861" s="47">
        <v>55.22</v>
      </c>
      <c r="T861" s="33">
        <v>8.9</v>
      </c>
      <c r="U861" s="33">
        <v>67.98</v>
      </c>
      <c r="V861" s="33">
        <v>34.159999999999997</v>
      </c>
      <c r="W861" s="33">
        <v>11.14</v>
      </c>
      <c r="X861" s="56">
        <v>14.15</v>
      </c>
      <c r="Y861" s="38">
        <v>14.15</v>
      </c>
      <c r="Z861" s="36">
        <v>9.57</v>
      </c>
      <c r="AA861" s="41">
        <v>31.61</v>
      </c>
      <c r="AB861" s="45">
        <v>70.28</v>
      </c>
      <c r="AC861" s="39">
        <v>516.29999999999995</v>
      </c>
      <c r="AD861" s="36">
        <v>145.5</v>
      </c>
      <c r="AE861" s="37"/>
      <c r="AF861" s="41">
        <v>23.88</v>
      </c>
      <c r="AG861" s="39">
        <v>117.55</v>
      </c>
      <c r="AI861" s="60" t="s">
        <v>841</v>
      </c>
      <c r="AJ861" s="58">
        <f t="shared" si="39"/>
        <v>246.2833333333333</v>
      </c>
      <c r="AK861" s="57">
        <f t="shared" si="40"/>
        <v>193.82249999999999</v>
      </c>
      <c r="AL861" s="47">
        <f t="shared" si="41"/>
        <v>91.123333333333335</v>
      </c>
      <c r="AM861" s="65"/>
      <c r="AN861" s="65"/>
      <c r="AO861" s="65"/>
    </row>
    <row r="862" spans="1:41" x14ac:dyDescent="0.25">
      <c r="A862">
        <v>168</v>
      </c>
      <c r="B862" s="54" t="s">
        <v>842</v>
      </c>
      <c r="C862" s="54">
        <v>2020</v>
      </c>
      <c r="D862" s="27">
        <v>5005.46</v>
      </c>
      <c r="E862" s="43">
        <v>401</v>
      </c>
      <c r="F862" s="35">
        <v>280.60000000000002</v>
      </c>
      <c r="G862" s="41">
        <v>719.8</v>
      </c>
      <c r="H862" s="36">
        <v>72.11</v>
      </c>
      <c r="I862" s="39">
        <v>105.55</v>
      </c>
      <c r="J862" s="45">
        <v>113.05</v>
      </c>
      <c r="K862" s="36">
        <v>100.95</v>
      </c>
      <c r="L862" s="36">
        <v>33.28</v>
      </c>
      <c r="M862" s="46">
        <v>115.7</v>
      </c>
      <c r="N862" s="36">
        <v>85.68</v>
      </c>
      <c r="O862" s="47">
        <v>36.49</v>
      </c>
      <c r="P862" s="33">
        <v>362.8</v>
      </c>
      <c r="Q862" s="47">
        <v>17.39</v>
      </c>
      <c r="R862" s="33">
        <v>81.34</v>
      </c>
      <c r="S862" s="47">
        <v>56.24</v>
      </c>
      <c r="T862" s="33">
        <v>8.6199999999999992</v>
      </c>
      <c r="U862" s="33">
        <v>67.94</v>
      </c>
      <c r="V862" s="33">
        <v>34.159999999999997</v>
      </c>
      <c r="W862" s="33">
        <v>11.17</v>
      </c>
      <c r="X862" s="56">
        <v>13.73</v>
      </c>
      <c r="Y862" s="38">
        <v>13.73</v>
      </c>
      <c r="Z862" s="36">
        <v>9.66</v>
      </c>
      <c r="AA862" s="41">
        <v>31.79</v>
      </c>
      <c r="AB862" s="45">
        <v>70.92</v>
      </c>
      <c r="AC862" s="39">
        <v>521.1</v>
      </c>
      <c r="AD862" s="36">
        <v>146.94999999999999</v>
      </c>
      <c r="AE862" s="37"/>
      <c r="AF862" s="41">
        <v>24.11</v>
      </c>
      <c r="AG862" s="39">
        <v>117</v>
      </c>
      <c r="AI862" s="60" t="s">
        <v>842</v>
      </c>
      <c r="AJ862" s="58">
        <f t="shared" si="39"/>
        <v>247.88333333333333</v>
      </c>
      <c r="AK862" s="57">
        <f t="shared" si="40"/>
        <v>193.92499999999998</v>
      </c>
      <c r="AL862" s="47">
        <f t="shared" si="41"/>
        <v>91.61333333333333</v>
      </c>
      <c r="AM862" s="65"/>
      <c r="AN862" s="65"/>
      <c r="AO862" s="65"/>
    </row>
    <row r="863" spans="1:41" x14ac:dyDescent="0.25">
      <c r="A863">
        <v>167</v>
      </c>
      <c r="B863" s="54" t="s">
        <v>843</v>
      </c>
      <c r="C863" s="54">
        <v>2020</v>
      </c>
      <c r="D863" s="27">
        <v>4977.9399999999996</v>
      </c>
      <c r="E863" s="43">
        <v>403</v>
      </c>
      <c r="F863" s="35">
        <v>281.39999999999998</v>
      </c>
      <c r="G863" s="41">
        <v>723</v>
      </c>
      <c r="H863" s="36">
        <v>70.239999999999995</v>
      </c>
      <c r="I863" s="39">
        <v>107.3</v>
      </c>
      <c r="J863" s="45">
        <v>114.1</v>
      </c>
      <c r="K863" s="36">
        <v>99.86</v>
      </c>
      <c r="L863" s="36">
        <v>33.369999999999997</v>
      </c>
      <c r="M863" s="46">
        <v>117.48</v>
      </c>
      <c r="N863" s="36">
        <v>87.01</v>
      </c>
      <c r="O863" s="47">
        <v>36.9</v>
      </c>
      <c r="P863" s="33">
        <v>364.2</v>
      </c>
      <c r="Q863" s="47">
        <v>17.61</v>
      </c>
      <c r="R863" s="33">
        <v>82.3</v>
      </c>
      <c r="S863" s="47">
        <v>56.24</v>
      </c>
      <c r="T863" s="33">
        <v>8.67</v>
      </c>
      <c r="U863" s="33">
        <v>67.959999999999994</v>
      </c>
      <c r="V863" s="33">
        <v>34.4</v>
      </c>
      <c r="W863" s="33">
        <v>11.36</v>
      </c>
      <c r="X863" s="56">
        <v>13.9</v>
      </c>
      <c r="Y863" s="38">
        <v>13.9</v>
      </c>
      <c r="Z863" s="36">
        <v>9.83</v>
      </c>
      <c r="AA863" s="41">
        <v>31.72</v>
      </c>
      <c r="AB863" s="45">
        <v>71.92</v>
      </c>
      <c r="AC863" s="39">
        <v>521.20000000000005</v>
      </c>
      <c r="AD863" s="36">
        <v>147.65</v>
      </c>
      <c r="AE863" s="37"/>
      <c r="AF863" s="41">
        <v>24.33</v>
      </c>
      <c r="AG863" s="39">
        <v>118.2</v>
      </c>
      <c r="AI863" s="60" t="s">
        <v>843</v>
      </c>
      <c r="AJ863" s="58">
        <f t="shared" si="39"/>
        <v>248.9</v>
      </c>
      <c r="AK863" s="57">
        <f t="shared" si="40"/>
        <v>194.76250000000002</v>
      </c>
      <c r="AL863" s="47">
        <f t="shared" si="41"/>
        <v>92.35</v>
      </c>
      <c r="AM863" s="65"/>
      <c r="AN863" s="65"/>
      <c r="AO863" s="65"/>
    </row>
    <row r="864" spans="1:41" x14ac:dyDescent="0.25">
      <c r="A864">
        <v>166</v>
      </c>
      <c r="B864" s="54" t="s">
        <v>844</v>
      </c>
      <c r="C864" s="54">
        <v>2020</v>
      </c>
      <c r="D864" s="27">
        <v>5008.2700000000004</v>
      </c>
      <c r="E864" s="43">
        <v>397.05</v>
      </c>
      <c r="F864" s="35">
        <v>278.8</v>
      </c>
      <c r="G864" s="41">
        <v>708.8</v>
      </c>
      <c r="H864" s="36">
        <v>71.56</v>
      </c>
      <c r="I864" s="39">
        <v>105.75</v>
      </c>
      <c r="J864" s="45">
        <v>111.6</v>
      </c>
      <c r="K864" s="36">
        <v>99.36</v>
      </c>
      <c r="L864" s="36">
        <v>33.26</v>
      </c>
      <c r="M864" s="46">
        <v>115.87</v>
      </c>
      <c r="N864" s="36">
        <v>87.19</v>
      </c>
      <c r="O864" s="47">
        <v>36.36</v>
      </c>
      <c r="P864" s="33">
        <v>358.6</v>
      </c>
      <c r="Q864" s="47">
        <v>17.600000000000001</v>
      </c>
      <c r="R864" s="33">
        <v>82.16</v>
      </c>
      <c r="S864" s="47">
        <v>56.3</v>
      </c>
      <c r="T864" s="33">
        <v>8.6</v>
      </c>
      <c r="U864" s="33">
        <v>68.8</v>
      </c>
      <c r="V864" s="33">
        <v>33.86</v>
      </c>
      <c r="W864" s="33">
        <v>11.44</v>
      </c>
      <c r="X864" s="56">
        <v>13.8</v>
      </c>
      <c r="Y864" s="38">
        <v>13.8</v>
      </c>
      <c r="Z864" s="36">
        <v>9.9700000000000006</v>
      </c>
      <c r="AA864" s="41">
        <v>31.17</v>
      </c>
      <c r="AB864" s="45">
        <v>71.040000000000006</v>
      </c>
      <c r="AC864" s="39">
        <v>510.1</v>
      </c>
      <c r="AD864" s="36">
        <v>146.94999999999999</v>
      </c>
      <c r="AE864" s="37"/>
      <c r="AF864" s="41">
        <v>24.04</v>
      </c>
      <c r="AG864" s="39">
        <v>116.6</v>
      </c>
      <c r="AI864" s="60" t="s">
        <v>844</v>
      </c>
      <c r="AJ864" s="58">
        <f t="shared" si="39"/>
        <v>244.15</v>
      </c>
      <c r="AK864" s="57">
        <f t="shared" si="40"/>
        <v>191.00249999999997</v>
      </c>
      <c r="AL864" s="47">
        <f t="shared" si="41"/>
        <v>91.068888888888878</v>
      </c>
      <c r="AM864" s="65"/>
      <c r="AN864" s="65"/>
      <c r="AO864" s="65"/>
    </row>
    <row r="865" spans="1:41" x14ac:dyDescent="0.25">
      <c r="A865">
        <v>165</v>
      </c>
      <c r="B865" s="54" t="s">
        <v>845</v>
      </c>
      <c r="C865" s="54">
        <v>2020</v>
      </c>
      <c r="D865" s="27">
        <v>4948.71</v>
      </c>
      <c r="E865" s="43">
        <v>393.45</v>
      </c>
      <c r="F865" s="35">
        <v>278.60000000000002</v>
      </c>
      <c r="G865" s="41">
        <v>705.6</v>
      </c>
      <c r="H865" s="36">
        <v>72.099999999999994</v>
      </c>
      <c r="I865" s="39">
        <v>105.25</v>
      </c>
      <c r="J865" s="45">
        <v>111.85</v>
      </c>
      <c r="K865" s="36">
        <v>100.05</v>
      </c>
      <c r="L865" s="36">
        <v>33.630000000000003</v>
      </c>
      <c r="M865" s="46">
        <v>116.57</v>
      </c>
      <c r="N865" s="36">
        <v>86.95</v>
      </c>
      <c r="O865" s="47">
        <v>36.28</v>
      </c>
      <c r="P865" s="33">
        <v>358.2</v>
      </c>
      <c r="Q865" s="47">
        <v>17.559999999999999</v>
      </c>
      <c r="R865" s="33">
        <v>82.44</v>
      </c>
      <c r="S865" s="47">
        <v>56.32</v>
      </c>
      <c r="T865" s="33">
        <v>8.57</v>
      </c>
      <c r="U865" s="33">
        <v>69.36</v>
      </c>
      <c r="V865" s="33">
        <v>34.159999999999997</v>
      </c>
      <c r="W865" s="33">
        <v>11.59</v>
      </c>
      <c r="X865" s="56">
        <v>13.84</v>
      </c>
      <c r="Y865" s="38">
        <v>13.84</v>
      </c>
      <c r="Z865" s="36">
        <v>10.050000000000001</v>
      </c>
      <c r="AA865" s="41">
        <v>31.1</v>
      </c>
      <c r="AB865" s="45">
        <v>70.88</v>
      </c>
      <c r="AC865" s="39">
        <v>505.6</v>
      </c>
      <c r="AD865" s="36">
        <v>146.69999999999999</v>
      </c>
      <c r="AE865" s="37"/>
      <c r="AF865" s="41">
        <v>23.76</v>
      </c>
      <c r="AG865" s="39">
        <v>115.65</v>
      </c>
      <c r="AI865" s="60" t="s">
        <v>845</v>
      </c>
      <c r="AJ865" s="58">
        <f t="shared" si="39"/>
        <v>242.16666666666666</v>
      </c>
      <c r="AK865" s="57">
        <f t="shared" si="40"/>
        <v>190.11500000000001</v>
      </c>
      <c r="AL865" s="47">
        <f t="shared" si="41"/>
        <v>90.75</v>
      </c>
      <c r="AM865" s="65"/>
      <c r="AN865" s="65"/>
      <c r="AO865" s="65"/>
    </row>
    <row r="866" spans="1:41" x14ac:dyDescent="0.25">
      <c r="A866">
        <v>164</v>
      </c>
      <c r="B866" s="54" t="s">
        <v>846</v>
      </c>
      <c r="C866" s="54">
        <v>2020</v>
      </c>
      <c r="D866" s="27">
        <v>4839.08</v>
      </c>
      <c r="E866" s="43">
        <v>385.45</v>
      </c>
      <c r="F866" s="35">
        <v>273.89999999999998</v>
      </c>
      <c r="G866" s="41">
        <v>699</v>
      </c>
      <c r="H866" s="36">
        <v>69.08</v>
      </c>
      <c r="I866" s="39">
        <v>103.45</v>
      </c>
      <c r="J866" s="45">
        <v>109</v>
      </c>
      <c r="K866" s="36">
        <v>97.24</v>
      </c>
      <c r="L866" s="36">
        <v>32.36</v>
      </c>
      <c r="M866" s="46">
        <v>114.17</v>
      </c>
      <c r="N866" s="36">
        <v>85.87</v>
      </c>
      <c r="O866" s="47">
        <v>35.36</v>
      </c>
      <c r="P866" s="33">
        <v>348</v>
      </c>
      <c r="Q866" s="47">
        <v>17.21</v>
      </c>
      <c r="R866" s="33">
        <v>80.38</v>
      </c>
      <c r="S866" s="47">
        <v>55.94</v>
      </c>
      <c r="T866" s="33">
        <v>8.33</v>
      </c>
      <c r="U866" s="33">
        <v>67.62</v>
      </c>
      <c r="V866" s="33">
        <v>33.36</v>
      </c>
      <c r="W866" s="33">
        <v>11.19</v>
      </c>
      <c r="X866" s="56">
        <v>13.28</v>
      </c>
      <c r="Y866" s="38">
        <v>13.28</v>
      </c>
      <c r="Z866" s="36">
        <v>9.83</v>
      </c>
      <c r="AA866" s="41">
        <v>30.48</v>
      </c>
      <c r="AB866" s="45">
        <v>69.88</v>
      </c>
      <c r="AC866" s="39">
        <v>495.5</v>
      </c>
      <c r="AD866" s="36">
        <v>143.55000000000001</v>
      </c>
      <c r="AE866" s="37"/>
      <c r="AF866" s="41">
        <v>23.34</v>
      </c>
      <c r="AG866" s="39">
        <v>114</v>
      </c>
      <c r="AI866" s="60" t="s">
        <v>846</v>
      </c>
      <c r="AJ866" s="58">
        <f t="shared" si="39"/>
        <v>237.65</v>
      </c>
      <c r="AK866" s="57">
        <f t="shared" si="40"/>
        <v>188.20500000000001</v>
      </c>
      <c r="AL866" s="47">
        <f t="shared" si="41"/>
        <v>88.921111111111102</v>
      </c>
      <c r="AM866" s="65"/>
      <c r="AN866" s="65"/>
      <c r="AO866" s="65"/>
    </row>
    <row r="867" spans="1:41" x14ac:dyDescent="0.25">
      <c r="A867">
        <v>163</v>
      </c>
      <c r="B867" s="54" t="s">
        <v>847</v>
      </c>
      <c r="C867" s="54">
        <v>2020</v>
      </c>
      <c r="D867" s="27">
        <v>4888.1499999999996</v>
      </c>
      <c r="E867" s="43">
        <v>383.35</v>
      </c>
      <c r="F867" s="35">
        <v>279</v>
      </c>
      <c r="G867" s="41">
        <v>690.2</v>
      </c>
      <c r="H867" s="36">
        <v>69.17</v>
      </c>
      <c r="I867" s="39">
        <v>103.05</v>
      </c>
      <c r="J867" s="45">
        <v>109.05</v>
      </c>
      <c r="K867" s="36">
        <v>97.64</v>
      </c>
      <c r="L867" s="36">
        <v>32.520000000000003</v>
      </c>
      <c r="M867" s="46">
        <v>114.83</v>
      </c>
      <c r="N867" s="36">
        <v>86.5</v>
      </c>
      <c r="O867" s="47">
        <v>35.96</v>
      </c>
      <c r="P867" s="33">
        <v>346.6</v>
      </c>
      <c r="Q867" s="47">
        <v>17.420000000000002</v>
      </c>
      <c r="R867" s="33">
        <v>80.38</v>
      </c>
      <c r="S867" s="47">
        <v>56.04</v>
      </c>
      <c r="T867" s="33">
        <v>8.4600000000000009</v>
      </c>
      <c r="U867" s="33">
        <v>68</v>
      </c>
      <c r="V867" s="33">
        <v>33.78</v>
      </c>
      <c r="W867" s="33">
        <v>11.24</v>
      </c>
      <c r="X867" s="56">
        <v>13.55</v>
      </c>
      <c r="Y867" s="38">
        <v>13.55</v>
      </c>
      <c r="Z867" s="36">
        <v>9.8699999999999992</v>
      </c>
      <c r="AA867" s="41">
        <v>30.14</v>
      </c>
      <c r="AB867" s="45">
        <v>69.44</v>
      </c>
      <c r="AC867" s="39">
        <v>494.15</v>
      </c>
      <c r="AD867" s="36">
        <v>145.30000000000001</v>
      </c>
      <c r="AE867" s="37"/>
      <c r="AF867" s="41">
        <v>23.5</v>
      </c>
      <c r="AG867" s="39">
        <v>112.3</v>
      </c>
      <c r="AI867" s="60" t="s">
        <v>847</v>
      </c>
      <c r="AJ867" s="58">
        <f t="shared" si="39"/>
        <v>236.49999999999997</v>
      </c>
      <c r="AK867" s="57">
        <f t="shared" si="40"/>
        <v>185.96</v>
      </c>
      <c r="AL867" s="47">
        <f t="shared" si="41"/>
        <v>88.848888888888894</v>
      </c>
      <c r="AM867" s="65"/>
      <c r="AN867" s="65"/>
      <c r="AO867" s="65"/>
    </row>
    <row r="868" spans="1:41" x14ac:dyDescent="0.25">
      <c r="A868">
        <v>162</v>
      </c>
      <c r="B868" s="54" t="s">
        <v>848</v>
      </c>
      <c r="C868" s="54">
        <v>2020</v>
      </c>
      <c r="D868" s="27">
        <v>4917.53</v>
      </c>
      <c r="E868" s="43">
        <v>387.2</v>
      </c>
      <c r="F868" s="35">
        <v>283</v>
      </c>
      <c r="G868" s="41">
        <v>693.6</v>
      </c>
      <c r="H868" s="36">
        <v>70.25</v>
      </c>
      <c r="I868" s="39">
        <v>104.3</v>
      </c>
      <c r="J868" s="45">
        <v>111.4</v>
      </c>
      <c r="K868" s="36">
        <v>99.38</v>
      </c>
      <c r="L868" s="36">
        <v>33.08</v>
      </c>
      <c r="M868" s="46">
        <v>116.28</v>
      </c>
      <c r="N868" s="36">
        <v>87.16</v>
      </c>
      <c r="O868" s="47">
        <v>36.840000000000003</v>
      </c>
      <c r="P868" s="33">
        <v>351.8</v>
      </c>
      <c r="Q868" s="47">
        <v>17.61</v>
      </c>
      <c r="R868" s="33">
        <v>81.14</v>
      </c>
      <c r="S868" s="47">
        <v>56.7</v>
      </c>
      <c r="T868" s="33">
        <v>8.6999999999999993</v>
      </c>
      <c r="U868" s="33">
        <v>68.040000000000006</v>
      </c>
      <c r="V868" s="33">
        <v>34.44</v>
      </c>
      <c r="W868" s="33">
        <v>11.45</v>
      </c>
      <c r="X868" s="56">
        <v>13.91</v>
      </c>
      <c r="Y868" s="38">
        <v>13.91</v>
      </c>
      <c r="Z868" s="36">
        <v>10.01</v>
      </c>
      <c r="AA868" s="41">
        <v>30.34</v>
      </c>
      <c r="AB868" s="45">
        <v>70.14</v>
      </c>
      <c r="AC868" s="39">
        <v>499.8</v>
      </c>
      <c r="AD868" s="36">
        <v>147.19999999999999</v>
      </c>
      <c r="AE868" s="37"/>
      <c r="AF868" s="41">
        <v>23.89</v>
      </c>
      <c r="AG868" s="39">
        <v>113.65</v>
      </c>
      <c r="AI868" s="60" t="s">
        <v>848</v>
      </c>
      <c r="AJ868" s="58">
        <f t="shared" si="39"/>
        <v>239.25</v>
      </c>
      <c r="AK868" s="57">
        <f t="shared" si="40"/>
        <v>186.95750000000001</v>
      </c>
      <c r="AL868" s="47">
        <f t="shared" si="41"/>
        <v>90.008888888888876</v>
      </c>
      <c r="AM868" s="65"/>
      <c r="AN868" s="65"/>
      <c r="AO868" s="65"/>
    </row>
    <row r="869" spans="1:41" x14ac:dyDescent="0.25">
      <c r="A869">
        <v>161</v>
      </c>
      <c r="B869" s="54" t="s">
        <v>849</v>
      </c>
      <c r="C869" s="54">
        <v>2020</v>
      </c>
      <c r="D869" s="27">
        <v>4924.1499999999996</v>
      </c>
      <c r="E869" s="43">
        <v>386.05</v>
      </c>
      <c r="F869" s="35">
        <v>279.2</v>
      </c>
      <c r="G869" s="41">
        <v>695</v>
      </c>
      <c r="H869" s="36">
        <v>69.23</v>
      </c>
      <c r="I869" s="39">
        <v>103.25</v>
      </c>
      <c r="J869" s="45">
        <v>110.9</v>
      </c>
      <c r="K869" s="36">
        <v>99.12</v>
      </c>
      <c r="L869" s="36">
        <v>32.81</v>
      </c>
      <c r="M869" s="46">
        <v>115.62</v>
      </c>
      <c r="N869" s="36">
        <v>86.91</v>
      </c>
      <c r="O869" s="47">
        <v>35.89</v>
      </c>
      <c r="P869" s="33">
        <v>349.2</v>
      </c>
      <c r="Q869" s="47">
        <v>17.38</v>
      </c>
      <c r="R869" s="33">
        <v>79.72</v>
      </c>
      <c r="S869" s="47">
        <v>56.46</v>
      </c>
      <c r="T869" s="33">
        <v>8.57</v>
      </c>
      <c r="U869" s="33">
        <v>66.959999999999994</v>
      </c>
      <c r="V869" s="33">
        <v>34</v>
      </c>
      <c r="W869" s="33">
        <v>11.4</v>
      </c>
      <c r="X869" s="56">
        <v>13.74</v>
      </c>
      <c r="Y869" s="38">
        <v>13.74</v>
      </c>
      <c r="Z869" s="36">
        <v>9.81</v>
      </c>
      <c r="AA869" s="41">
        <v>30.2</v>
      </c>
      <c r="AB869" s="45">
        <v>69.72</v>
      </c>
      <c r="AC869" s="39">
        <v>499.8</v>
      </c>
      <c r="AD869" s="36">
        <v>145.4</v>
      </c>
      <c r="AE869" s="37"/>
      <c r="AF869" s="41">
        <v>23.95</v>
      </c>
      <c r="AG869" s="39">
        <v>112.85</v>
      </c>
      <c r="AI869" s="60" t="s">
        <v>849</v>
      </c>
      <c r="AJ869" s="58">
        <f t="shared" si="39"/>
        <v>238.63333333333333</v>
      </c>
      <c r="AK869" s="57">
        <f t="shared" si="40"/>
        <v>187.28750000000002</v>
      </c>
      <c r="AL869" s="47">
        <f t="shared" si="41"/>
        <v>89.528888888888886</v>
      </c>
      <c r="AM869" s="65"/>
      <c r="AN869" s="65"/>
      <c r="AO869" s="65"/>
    </row>
    <row r="870" spans="1:41" x14ac:dyDescent="0.25">
      <c r="A870">
        <v>160</v>
      </c>
      <c r="B870" s="54" t="s">
        <v>850</v>
      </c>
      <c r="C870" s="54">
        <v>2020</v>
      </c>
      <c r="D870" s="27">
        <v>4937.72</v>
      </c>
      <c r="E870" s="43">
        <v>387.75</v>
      </c>
      <c r="F870" s="35">
        <v>278.89999999999998</v>
      </c>
      <c r="G870" s="41">
        <v>701.2</v>
      </c>
      <c r="H870" s="36">
        <v>71.44</v>
      </c>
      <c r="I870" s="39">
        <v>103.7</v>
      </c>
      <c r="J870" s="45">
        <v>111.05</v>
      </c>
      <c r="K870" s="36">
        <v>101.1</v>
      </c>
      <c r="L870" s="36">
        <v>33.29</v>
      </c>
      <c r="M870" s="46">
        <v>116.12</v>
      </c>
      <c r="N870" s="36">
        <v>86.04</v>
      </c>
      <c r="O870" s="47">
        <v>36.299999999999997</v>
      </c>
      <c r="P870" s="33">
        <v>355.6</v>
      </c>
      <c r="Q870" s="47">
        <v>17.350000000000001</v>
      </c>
      <c r="R870" s="33">
        <v>80.459999999999994</v>
      </c>
      <c r="S870" s="47">
        <v>56.48</v>
      </c>
      <c r="T870" s="33">
        <v>8.69</v>
      </c>
      <c r="U870" s="33">
        <v>68.540000000000006</v>
      </c>
      <c r="V870" s="33">
        <v>33.93</v>
      </c>
      <c r="W870" s="33">
        <v>11.65</v>
      </c>
      <c r="X870" s="56">
        <v>14</v>
      </c>
      <c r="Y870" s="38">
        <v>14</v>
      </c>
      <c r="Z870" s="36">
        <v>9.84</v>
      </c>
      <c r="AA870" s="41">
        <v>30.48</v>
      </c>
      <c r="AB870" s="45">
        <v>70.08</v>
      </c>
      <c r="AC870" s="39">
        <v>499.15</v>
      </c>
      <c r="AD870" s="36">
        <v>147.55000000000001</v>
      </c>
      <c r="AE870" s="37"/>
      <c r="AF870" s="41">
        <v>23.96</v>
      </c>
      <c r="AG870" s="39">
        <v>111.95</v>
      </c>
      <c r="AI870" s="60" t="s">
        <v>850</v>
      </c>
      <c r="AJ870" s="58">
        <f t="shared" si="39"/>
        <v>238.26666666666668</v>
      </c>
      <c r="AK870" s="57">
        <f t="shared" si="40"/>
        <v>188.91000000000003</v>
      </c>
      <c r="AL870" s="47">
        <f t="shared" si="41"/>
        <v>89.903333333333336</v>
      </c>
      <c r="AM870" s="65"/>
      <c r="AN870" s="65"/>
      <c r="AO870" s="65"/>
    </row>
    <row r="871" spans="1:41" x14ac:dyDescent="0.25">
      <c r="A871">
        <v>159</v>
      </c>
      <c r="B871" s="54" t="s">
        <v>851</v>
      </c>
      <c r="C871" s="54">
        <v>2020</v>
      </c>
      <c r="D871" s="27">
        <v>4921.58</v>
      </c>
      <c r="E871" s="43">
        <v>386.05</v>
      </c>
      <c r="F871" s="35">
        <v>278.5</v>
      </c>
      <c r="G871" s="41">
        <v>702</v>
      </c>
      <c r="H871" s="36">
        <v>72.11</v>
      </c>
      <c r="I871" s="39">
        <v>102.55</v>
      </c>
      <c r="J871" s="45">
        <v>109.95</v>
      </c>
      <c r="K871" s="36">
        <v>101.5</v>
      </c>
      <c r="L871" s="36">
        <v>33.5</v>
      </c>
      <c r="M871" s="46">
        <v>115.66</v>
      </c>
      <c r="N871" s="36">
        <v>85</v>
      </c>
      <c r="O871" s="47">
        <v>36.659999999999997</v>
      </c>
      <c r="P871" s="33">
        <v>349</v>
      </c>
      <c r="Q871" s="47">
        <v>17.55</v>
      </c>
      <c r="R871" s="33">
        <v>80.38</v>
      </c>
      <c r="S871" s="47">
        <v>56.12</v>
      </c>
      <c r="T871" s="33">
        <v>8.7899999999999991</v>
      </c>
      <c r="U871" s="33">
        <v>69.3</v>
      </c>
      <c r="V871" s="33">
        <v>33.82</v>
      </c>
      <c r="W871" s="33">
        <v>11.75</v>
      </c>
      <c r="X871" s="56">
        <v>14.07</v>
      </c>
      <c r="Y871" s="38">
        <v>14.07</v>
      </c>
      <c r="Z871" s="36">
        <v>9.91</v>
      </c>
      <c r="AA871" s="41">
        <v>30.15</v>
      </c>
      <c r="AB871" s="45">
        <v>69.900000000000006</v>
      </c>
      <c r="AC871" s="39">
        <v>496.6</v>
      </c>
      <c r="AD871" s="36">
        <v>142.85</v>
      </c>
      <c r="AE871" s="37"/>
      <c r="AF871" s="41">
        <v>24.08</v>
      </c>
      <c r="AG871" s="39">
        <v>111.35</v>
      </c>
      <c r="AI871" s="60" t="s">
        <v>851</v>
      </c>
      <c r="AJ871" s="58">
        <f t="shared" si="39"/>
        <v>236.83333333333334</v>
      </c>
      <c r="AK871" s="57">
        <f t="shared" si="40"/>
        <v>189.0575</v>
      </c>
      <c r="AL871" s="47">
        <f t="shared" si="41"/>
        <v>89.551111111111112</v>
      </c>
      <c r="AM871" s="65"/>
      <c r="AN871" s="65"/>
      <c r="AO871" s="65"/>
    </row>
    <row r="872" spans="1:41" x14ac:dyDescent="0.25">
      <c r="A872">
        <v>158</v>
      </c>
      <c r="B872" s="54" t="s">
        <v>852</v>
      </c>
      <c r="C872" s="54">
        <v>2020</v>
      </c>
      <c r="D872" s="27">
        <v>5037.55</v>
      </c>
      <c r="E872" s="43">
        <v>391.2</v>
      </c>
      <c r="F872" s="35">
        <v>282.5</v>
      </c>
      <c r="G872" s="41">
        <v>708.6</v>
      </c>
      <c r="H872" s="36">
        <v>73.3</v>
      </c>
      <c r="I872" s="39">
        <v>104.75</v>
      </c>
      <c r="J872" s="45">
        <v>111.7</v>
      </c>
      <c r="K872" s="36">
        <v>103.75</v>
      </c>
      <c r="L872" s="36">
        <v>33.99</v>
      </c>
      <c r="M872" s="46">
        <v>117.11</v>
      </c>
      <c r="N872" s="36">
        <v>86.52</v>
      </c>
      <c r="O872" s="47">
        <v>36.99</v>
      </c>
      <c r="P872" s="33">
        <v>352.6</v>
      </c>
      <c r="Q872" s="47">
        <v>17.670000000000002</v>
      </c>
      <c r="R872" s="33">
        <v>81.98</v>
      </c>
      <c r="S872" s="47">
        <v>56.54</v>
      </c>
      <c r="T872" s="33">
        <v>8.91</v>
      </c>
      <c r="U872" s="33">
        <v>70.5</v>
      </c>
      <c r="V872" s="33">
        <v>34.49</v>
      </c>
      <c r="W872" s="33">
        <v>12.01</v>
      </c>
      <c r="X872" s="56">
        <v>14.2</v>
      </c>
      <c r="Y872" s="38">
        <v>14.2</v>
      </c>
      <c r="Z872" s="36">
        <v>10.02</v>
      </c>
      <c r="AA872" s="41">
        <v>30.76</v>
      </c>
      <c r="AB872" s="45">
        <v>71.180000000000007</v>
      </c>
      <c r="AC872" s="39">
        <v>506.7</v>
      </c>
      <c r="AD872" s="36">
        <v>146.4</v>
      </c>
      <c r="AE872" s="37"/>
      <c r="AF872" s="41">
        <v>24.14</v>
      </c>
      <c r="AG872" s="39">
        <v>113.4</v>
      </c>
      <c r="AI872" s="60" t="s">
        <v>852</v>
      </c>
      <c r="AJ872" s="58">
        <f t="shared" si="39"/>
        <v>241.61666666666667</v>
      </c>
      <c r="AK872" s="57">
        <f t="shared" si="40"/>
        <v>190.875</v>
      </c>
      <c r="AL872" s="47">
        <f t="shared" si="41"/>
        <v>90.732222222222219</v>
      </c>
      <c r="AM872" s="65"/>
      <c r="AN872" s="65"/>
      <c r="AO872" s="65"/>
    </row>
    <row r="873" spans="1:41" x14ac:dyDescent="0.25">
      <c r="A873">
        <v>157</v>
      </c>
      <c r="B873" s="55">
        <v>44173</v>
      </c>
      <c r="C873" s="54">
        <v>2020</v>
      </c>
      <c r="D873" s="27">
        <v>5010.8</v>
      </c>
      <c r="E873" s="43">
        <v>391.2</v>
      </c>
      <c r="F873" s="35">
        <v>282.2</v>
      </c>
      <c r="G873" s="41">
        <v>704.6</v>
      </c>
      <c r="H873" s="36">
        <v>74.92</v>
      </c>
      <c r="I873" s="39">
        <v>104.9</v>
      </c>
      <c r="J873" s="45">
        <v>112.7</v>
      </c>
      <c r="K873" s="36">
        <v>103.5</v>
      </c>
      <c r="L873" s="36">
        <v>34.42</v>
      </c>
      <c r="M873" s="46">
        <v>117.98</v>
      </c>
      <c r="N873" s="36">
        <v>87.72</v>
      </c>
      <c r="O873" s="47">
        <v>37.83</v>
      </c>
      <c r="P873" s="33">
        <v>357.8</v>
      </c>
      <c r="Q873" s="47">
        <v>17.95</v>
      </c>
      <c r="R873" s="33">
        <v>82.86</v>
      </c>
      <c r="S873" s="47">
        <v>56.3</v>
      </c>
      <c r="T873" s="33">
        <v>9.09</v>
      </c>
      <c r="U873" s="33">
        <v>70.94</v>
      </c>
      <c r="V873" s="33">
        <v>34.619999999999997</v>
      </c>
      <c r="W873" s="33">
        <v>12.18</v>
      </c>
      <c r="X873" s="56">
        <v>14.31</v>
      </c>
      <c r="Y873" s="38">
        <v>14.31</v>
      </c>
      <c r="Z873" s="36">
        <v>10.029999999999999</v>
      </c>
      <c r="AA873" s="41">
        <v>30.52</v>
      </c>
      <c r="AB873" s="45">
        <v>71.22</v>
      </c>
      <c r="AC873" s="39">
        <v>503.7</v>
      </c>
      <c r="AD873" s="36">
        <v>145.1</v>
      </c>
      <c r="AE873" s="37"/>
      <c r="AF873" s="41">
        <v>24.32</v>
      </c>
      <c r="AG873" s="39">
        <v>114.35</v>
      </c>
      <c r="AI873" s="61">
        <v>44173</v>
      </c>
      <c r="AJ873" s="58">
        <f t="shared" si="39"/>
        <v>240.98333333333335</v>
      </c>
      <c r="AK873" s="57">
        <f t="shared" si="40"/>
        <v>189.86</v>
      </c>
      <c r="AL873" s="47">
        <f t="shared" si="41"/>
        <v>91.054444444444442</v>
      </c>
      <c r="AM873" s="65"/>
      <c r="AN873" s="65"/>
      <c r="AO873" s="65"/>
    </row>
    <row r="874" spans="1:41" x14ac:dyDescent="0.25">
      <c r="A874">
        <v>156</v>
      </c>
      <c r="B874" s="55">
        <v>44143</v>
      </c>
      <c r="C874" s="54">
        <v>2020</v>
      </c>
      <c r="D874" s="27">
        <v>4949.05</v>
      </c>
      <c r="E874" s="43">
        <v>382.7</v>
      </c>
      <c r="F874" s="35">
        <v>277.2</v>
      </c>
      <c r="G874" s="41">
        <v>691.2</v>
      </c>
      <c r="H874" s="36">
        <v>76.180000000000007</v>
      </c>
      <c r="I874" s="39">
        <v>104.3</v>
      </c>
      <c r="J874" s="45">
        <v>111.1</v>
      </c>
      <c r="K874" s="36">
        <v>106.4</v>
      </c>
      <c r="L874" s="36">
        <v>34.19</v>
      </c>
      <c r="M874" s="46">
        <v>115.95</v>
      </c>
      <c r="N874" s="36">
        <v>87.15</v>
      </c>
      <c r="O874" s="47">
        <v>37.49</v>
      </c>
      <c r="P874" s="33">
        <v>345.6</v>
      </c>
      <c r="Q874" s="47">
        <v>17.829999999999998</v>
      </c>
      <c r="R874" s="33">
        <v>82.52</v>
      </c>
      <c r="S874" s="47">
        <v>55.58</v>
      </c>
      <c r="T874" s="33">
        <v>9.0299999999999994</v>
      </c>
      <c r="U874" s="33">
        <v>71.599999999999994</v>
      </c>
      <c r="V874" s="33">
        <v>34.21</v>
      </c>
      <c r="W874" s="33">
        <v>11.98</v>
      </c>
      <c r="X874" s="56">
        <v>14.21</v>
      </c>
      <c r="Y874" s="38">
        <v>14.21</v>
      </c>
      <c r="Z874" s="36">
        <v>9.92</v>
      </c>
      <c r="AA874" s="41">
        <v>30.23</v>
      </c>
      <c r="AB874" s="45">
        <v>70.94</v>
      </c>
      <c r="AC874" s="39">
        <v>494.65</v>
      </c>
      <c r="AD874" s="36">
        <v>144.15</v>
      </c>
      <c r="AE874" s="37"/>
      <c r="AF874" s="41">
        <v>23.88</v>
      </c>
      <c r="AG874" s="39">
        <v>112.4</v>
      </c>
      <c r="AI874" s="61">
        <v>44143</v>
      </c>
      <c r="AJ874" s="58">
        <f t="shared" si="39"/>
        <v>237.11666666666665</v>
      </c>
      <c r="AK874" s="57">
        <f t="shared" si="40"/>
        <v>186.32750000000001</v>
      </c>
      <c r="AL874" s="47">
        <f t="shared" si="41"/>
        <v>89.533333333333331</v>
      </c>
      <c r="AM874" s="65"/>
      <c r="AN874" s="65"/>
      <c r="AO874" s="65"/>
    </row>
    <row r="875" spans="1:41" x14ac:dyDescent="0.25">
      <c r="A875">
        <v>155</v>
      </c>
      <c r="B875" s="55">
        <v>44112</v>
      </c>
      <c r="C875" s="54">
        <v>2020</v>
      </c>
      <c r="D875" s="27">
        <v>4878.58</v>
      </c>
      <c r="E875" s="43">
        <v>371.55</v>
      </c>
      <c r="F875" s="35">
        <v>276</v>
      </c>
      <c r="G875" s="41">
        <v>683.4</v>
      </c>
      <c r="H875" s="36">
        <v>72.06</v>
      </c>
      <c r="I875" s="39">
        <v>102.45</v>
      </c>
      <c r="J875" s="45">
        <v>108.8</v>
      </c>
      <c r="K875" s="36">
        <v>100.75</v>
      </c>
      <c r="L875" s="36">
        <v>33.24</v>
      </c>
      <c r="M875" s="46">
        <v>114.75</v>
      </c>
      <c r="N875" s="36">
        <v>86.25</v>
      </c>
      <c r="O875" s="47">
        <v>35.82</v>
      </c>
      <c r="P875" s="33">
        <v>337</v>
      </c>
      <c r="Q875" s="47">
        <v>17.34</v>
      </c>
      <c r="R875" s="33">
        <v>80.14</v>
      </c>
      <c r="S875" s="47">
        <v>54.8</v>
      </c>
      <c r="T875" s="33">
        <v>8.61</v>
      </c>
      <c r="U875" s="33">
        <v>66.88</v>
      </c>
      <c r="V875" s="33">
        <v>33.700000000000003</v>
      </c>
      <c r="W875" s="33">
        <v>11.79</v>
      </c>
      <c r="X875" s="56">
        <v>13.71</v>
      </c>
      <c r="Y875" s="38">
        <v>13.71</v>
      </c>
      <c r="Z875" s="36">
        <v>9.8000000000000007</v>
      </c>
      <c r="AA875" s="41">
        <v>30.07</v>
      </c>
      <c r="AB875" s="45">
        <v>69.5</v>
      </c>
      <c r="AC875" s="39">
        <v>482.1</v>
      </c>
      <c r="AD875" s="36">
        <v>143.85</v>
      </c>
      <c r="AE875" s="37"/>
      <c r="AF875" s="41">
        <v>23.09</v>
      </c>
      <c r="AG875" s="39">
        <v>110.55</v>
      </c>
      <c r="AI875" s="61">
        <v>44112</v>
      </c>
      <c r="AJ875" s="58">
        <f t="shared" si="39"/>
        <v>231.70000000000002</v>
      </c>
      <c r="AK875" s="57">
        <f t="shared" si="40"/>
        <v>184.14000000000001</v>
      </c>
      <c r="AL875" s="47">
        <f t="shared" si="41"/>
        <v>87.36333333333333</v>
      </c>
      <c r="AM875" s="65"/>
      <c r="AN875" s="65"/>
      <c r="AO875" s="65"/>
    </row>
    <row r="876" spans="1:41" x14ac:dyDescent="0.25">
      <c r="A876">
        <v>154</v>
      </c>
      <c r="B876" s="55">
        <v>44020</v>
      </c>
      <c r="C876" s="54">
        <v>2020</v>
      </c>
      <c r="D876" s="27">
        <v>4843.8999999999996</v>
      </c>
      <c r="E876" s="43">
        <v>374</v>
      </c>
      <c r="F876" s="35">
        <v>277.60000000000002</v>
      </c>
      <c r="G876" s="41">
        <v>692.8</v>
      </c>
      <c r="H876" s="36">
        <v>69.3</v>
      </c>
      <c r="I876" s="39">
        <v>103.1</v>
      </c>
      <c r="J876" s="45">
        <v>109.3</v>
      </c>
      <c r="K876" s="36">
        <v>97.72</v>
      </c>
      <c r="L876" s="36">
        <v>32.799999999999997</v>
      </c>
      <c r="M876" s="46">
        <v>115.74</v>
      </c>
      <c r="N876" s="36">
        <v>86.91</v>
      </c>
      <c r="O876" s="47">
        <v>35.479999999999997</v>
      </c>
      <c r="P876" s="33">
        <v>340.4</v>
      </c>
      <c r="Q876" s="47">
        <v>17.03</v>
      </c>
      <c r="R876" s="33">
        <v>78.459999999999994</v>
      </c>
      <c r="S876" s="47">
        <v>54.58</v>
      </c>
      <c r="T876" s="33">
        <v>8.4499999999999993</v>
      </c>
      <c r="U876" s="33">
        <v>65.599999999999994</v>
      </c>
      <c r="V876" s="33">
        <v>33.340000000000003</v>
      </c>
      <c r="W876" s="33">
        <v>11.63</v>
      </c>
      <c r="X876" s="56">
        <v>13.3</v>
      </c>
      <c r="Y876" s="38">
        <v>13.3</v>
      </c>
      <c r="Z876" s="36">
        <v>9.6999999999999993</v>
      </c>
      <c r="AA876" s="41">
        <v>30.43</v>
      </c>
      <c r="AB876" s="45">
        <v>69.7</v>
      </c>
      <c r="AC876" s="39">
        <v>485.35</v>
      </c>
      <c r="AD876" s="36">
        <v>144</v>
      </c>
      <c r="AE876" s="37"/>
      <c r="AF876" s="41">
        <v>22.8</v>
      </c>
      <c r="AG876" s="39">
        <v>111.3</v>
      </c>
      <c r="AI876" s="61">
        <v>44020</v>
      </c>
      <c r="AJ876" s="58">
        <f t="shared" si="39"/>
        <v>233.25</v>
      </c>
      <c r="AK876" s="57">
        <f t="shared" si="40"/>
        <v>186.50749999999996</v>
      </c>
      <c r="AL876" s="47">
        <f t="shared" si="41"/>
        <v>87.681111111111107</v>
      </c>
      <c r="AM876" s="65"/>
      <c r="AN876" s="65"/>
      <c r="AO876" s="65"/>
    </row>
    <row r="877" spans="1:41" x14ac:dyDescent="0.25">
      <c r="A877">
        <v>153</v>
      </c>
      <c r="B877" s="55">
        <v>43990</v>
      </c>
      <c r="C877" s="54">
        <v>2020</v>
      </c>
      <c r="D877" s="27">
        <v>4860.9799999999996</v>
      </c>
      <c r="E877" s="43">
        <v>374</v>
      </c>
      <c r="F877" s="35">
        <v>279</v>
      </c>
      <c r="G877" s="41">
        <v>686.4</v>
      </c>
      <c r="H877" s="36">
        <v>68.33</v>
      </c>
      <c r="I877" s="39">
        <v>101.9</v>
      </c>
      <c r="J877" s="45">
        <v>108.85</v>
      </c>
      <c r="K877" s="36">
        <v>98.54</v>
      </c>
      <c r="L877" s="36">
        <v>33.049999999999997</v>
      </c>
      <c r="M877" s="46">
        <v>115.21</v>
      </c>
      <c r="N877" s="36">
        <v>85.93</v>
      </c>
      <c r="O877" s="47">
        <v>35.840000000000003</v>
      </c>
      <c r="P877" s="33">
        <v>342.8</v>
      </c>
      <c r="Q877" s="47">
        <v>17.03</v>
      </c>
      <c r="R877" s="33">
        <v>78.38</v>
      </c>
      <c r="S877" s="47">
        <v>55.58</v>
      </c>
      <c r="T877" s="33">
        <v>8.44</v>
      </c>
      <c r="U877" s="33">
        <v>65.739999999999995</v>
      </c>
      <c r="V877" s="33">
        <v>33.35</v>
      </c>
      <c r="W877" s="33">
        <v>11.6</v>
      </c>
      <c r="X877" s="56">
        <v>13.3</v>
      </c>
      <c r="Y877" s="38">
        <v>13.3</v>
      </c>
      <c r="Z877" s="36">
        <v>9.74</v>
      </c>
      <c r="AA877" s="41">
        <v>30.08</v>
      </c>
      <c r="AB877" s="45">
        <v>68.959999999999994</v>
      </c>
      <c r="AC877" s="39">
        <v>483.05</v>
      </c>
      <c r="AD877" s="36">
        <v>144.5</v>
      </c>
      <c r="AE877" s="37"/>
      <c r="AF877" s="41">
        <v>22.86</v>
      </c>
      <c r="AG877" s="39">
        <v>111.85</v>
      </c>
      <c r="AI877" s="61">
        <v>43990</v>
      </c>
      <c r="AJ877" s="58">
        <f t="shared" si="39"/>
        <v>232.26666666666668</v>
      </c>
      <c r="AK877" s="57">
        <f t="shared" si="40"/>
        <v>184.83500000000001</v>
      </c>
      <c r="AL877" s="47">
        <f t="shared" si="41"/>
        <v>87.641111111111115</v>
      </c>
      <c r="AM877" s="65"/>
      <c r="AN877" s="65"/>
      <c r="AO877" s="65"/>
    </row>
    <row r="878" spans="1:41" x14ac:dyDescent="0.25">
      <c r="A878">
        <v>152</v>
      </c>
      <c r="B878" s="55">
        <v>43959</v>
      </c>
      <c r="C878" s="54">
        <v>2020</v>
      </c>
      <c r="D878" s="27">
        <v>4907.41</v>
      </c>
      <c r="E878" s="43">
        <v>376.1</v>
      </c>
      <c r="F878" s="35">
        <v>282.5</v>
      </c>
      <c r="G878" s="41">
        <v>692</v>
      </c>
      <c r="H878" s="36">
        <v>67.97</v>
      </c>
      <c r="I878" s="39">
        <v>101.8</v>
      </c>
      <c r="J878" s="45">
        <v>110.3</v>
      </c>
      <c r="K878" s="36">
        <v>96.92</v>
      </c>
      <c r="L878" s="36">
        <v>33.840000000000003</v>
      </c>
      <c r="M878" s="46">
        <v>117.19</v>
      </c>
      <c r="N878" s="36">
        <v>87</v>
      </c>
      <c r="O878" s="47">
        <v>35.950000000000003</v>
      </c>
      <c r="P878" s="33">
        <v>349.6</v>
      </c>
      <c r="Q878" s="47">
        <v>17.649999999999999</v>
      </c>
      <c r="R878" s="33">
        <v>78.5</v>
      </c>
      <c r="S878" s="47">
        <v>56.06</v>
      </c>
      <c r="T878" s="33">
        <v>8.5299999999999994</v>
      </c>
      <c r="U878" s="33">
        <v>66</v>
      </c>
      <c r="V878" s="33">
        <v>33.31</v>
      </c>
      <c r="W878" s="33">
        <v>11.79</v>
      </c>
      <c r="X878" s="56">
        <v>13.48</v>
      </c>
      <c r="Y878" s="38">
        <v>13.48</v>
      </c>
      <c r="Z878" s="36">
        <v>9.98</v>
      </c>
      <c r="AA878" s="41">
        <v>30.34</v>
      </c>
      <c r="AB878" s="45">
        <v>68.400000000000006</v>
      </c>
      <c r="AC878" s="39">
        <v>491.75</v>
      </c>
      <c r="AD878" s="36">
        <v>146.6</v>
      </c>
      <c r="AE878" s="37"/>
      <c r="AF878" s="41">
        <v>23.23</v>
      </c>
      <c r="AG878" s="39">
        <v>112.15</v>
      </c>
      <c r="AI878" s="61">
        <v>43959</v>
      </c>
      <c r="AJ878" s="58">
        <f t="shared" si="39"/>
        <v>235.23333333333332</v>
      </c>
      <c r="AK878" s="57">
        <f t="shared" si="40"/>
        <v>186.39250000000001</v>
      </c>
      <c r="AL878" s="47">
        <f t="shared" si="41"/>
        <v>88.347777777777793</v>
      </c>
      <c r="AM878" s="65"/>
      <c r="AN878" s="65"/>
      <c r="AO878" s="65"/>
    </row>
    <row r="879" spans="1:41" x14ac:dyDescent="0.25">
      <c r="A879">
        <v>151</v>
      </c>
      <c r="B879" s="55">
        <v>43929</v>
      </c>
      <c r="C879" s="54">
        <v>2020</v>
      </c>
      <c r="D879" s="27">
        <v>4856.6499999999996</v>
      </c>
      <c r="E879" s="43">
        <v>371.65</v>
      </c>
      <c r="F879" s="35">
        <v>281.60000000000002</v>
      </c>
      <c r="G879" s="41">
        <v>687.6</v>
      </c>
      <c r="H879" s="36">
        <v>65.680000000000007</v>
      </c>
      <c r="I879" s="39">
        <v>100.2</v>
      </c>
      <c r="J879" s="45">
        <v>110.5</v>
      </c>
      <c r="K879" s="36">
        <v>92.28</v>
      </c>
      <c r="L879" s="36">
        <v>33.200000000000003</v>
      </c>
      <c r="M879" s="46">
        <v>117.48</v>
      </c>
      <c r="N879" s="36">
        <v>87.73</v>
      </c>
      <c r="O879" s="47">
        <v>36.19</v>
      </c>
      <c r="P879" s="33">
        <v>345.8</v>
      </c>
      <c r="Q879" s="47">
        <v>17.510000000000002</v>
      </c>
      <c r="R879" s="33">
        <v>75.78</v>
      </c>
      <c r="S879" s="47">
        <v>56.18</v>
      </c>
      <c r="T879" s="33">
        <v>8.5399999999999991</v>
      </c>
      <c r="U879" s="33">
        <v>64.3</v>
      </c>
      <c r="V879" s="33">
        <v>32.880000000000003</v>
      </c>
      <c r="W879" s="33">
        <v>11.76</v>
      </c>
      <c r="X879" s="56">
        <v>13.58</v>
      </c>
      <c r="Y879" s="38">
        <v>13.58</v>
      </c>
      <c r="Z879" s="36">
        <v>10.11</v>
      </c>
      <c r="AA879" s="41">
        <v>30.35</v>
      </c>
      <c r="AB879" s="45">
        <v>66.72</v>
      </c>
      <c r="AC879" s="39">
        <v>486.55</v>
      </c>
      <c r="AD879" s="36">
        <v>148.30000000000001</v>
      </c>
      <c r="AE879" s="37"/>
      <c r="AF879" s="41">
        <v>22.92</v>
      </c>
      <c r="AG879" s="39">
        <v>109.7</v>
      </c>
      <c r="AI879" s="61">
        <v>43929</v>
      </c>
      <c r="AJ879" s="58">
        <f t="shared" si="39"/>
        <v>232.15</v>
      </c>
      <c r="AK879" s="57">
        <f t="shared" si="40"/>
        <v>185.2175</v>
      </c>
      <c r="AL879" s="47">
        <f t="shared" si="41"/>
        <v>87.756666666666661</v>
      </c>
      <c r="AM879" s="65"/>
      <c r="AN879" s="65"/>
      <c r="AO879" s="65"/>
    </row>
    <row r="880" spans="1:41" x14ac:dyDescent="0.25">
      <c r="A880">
        <v>150</v>
      </c>
      <c r="B880" s="55">
        <v>43898</v>
      </c>
      <c r="C880" s="54">
        <v>2020</v>
      </c>
      <c r="D880" s="27">
        <v>4763.6000000000004</v>
      </c>
      <c r="E880" s="43">
        <v>372.3</v>
      </c>
      <c r="F880" s="35">
        <v>278.10000000000002</v>
      </c>
      <c r="G880" s="41">
        <v>690.6</v>
      </c>
      <c r="H880" s="36">
        <v>63.73</v>
      </c>
      <c r="I880" s="39">
        <v>101.65</v>
      </c>
      <c r="J880" s="45">
        <v>110.5</v>
      </c>
      <c r="K880" s="36">
        <v>89.62</v>
      </c>
      <c r="L880" s="36">
        <v>32.4</v>
      </c>
      <c r="M880" s="46">
        <v>117.85</v>
      </c>
      <c r="N880" s="36">
        <v>89.77</v>
      </c>
      <c r="O880" s="47">
        <v>35.46</v>
      </c>
      <c r="P880" s="33">
        <v>351.2</v>
      </c>
      <c r="Q880" s="47">
        <v>17.309999999999999</v>
      </c>
      <c r="R880" s="33">
        <v>75.680000000000007</v>
      </c>
      <c r="S880" s="47">
        <v>56.82</v>
      </c>
      <c r="T880" s="33">
        <v>8.3699999999999992</v>
      </c>
      <c r="U880" s="33">
        <v>62.26</v>
      </c>
      <c r="V880" s="33">
        <v>32.659999999999997</v>
      </c>
      <c r="W880" s="33">
        <v>11.9</v>
      </c>
      <c r="X880" s="56">
        <v>12.9</v>
      </c>
      <c r="Y880" s="38">
        <v>12.9</v>
      </c>
      <c r="Z880" s="36">
        <v>10</v>
      </c>
      <c r="AA880" s="41">
        <v>31.23</v>
      </c>
      <c r="AB880" s="45">
        <v>66.62</v>
      </c>
      <c r="AC880" s="39">
        <v>489.7</v>
      </c>
      <c r="AD880" s="36">
        <v>150.05000000000001</v>
      </c>
      <c r="AE880" s="37"/>
      <c r="AF880" s="41">
        <v>22.62</v>
      </c>
      <c r="AG880" s="39">
        <v>109.7</v>
      </c>
      <c r="AI880" s="61">
        <v>43898</v>
      </c>
      <c r="AJ880" s="58">
        <f t="shared" si="39"/>
        <v>233.68333333333337</v>
      </c>
      <c r="AK880" s="57">
        <f t="shared" si="40"/>
        <v>186.11250000000001</v>
      </c>
      <c r="AL880" s="47">
        <f t="shared" si="41"/>
        <v>87.751111111111115</v>
      </c>
      <c r="AM880" s="65"/>
      <c r="AN880" s="65"/>
      <c r="AO880" s="65"/>
    </row>
    <row r="881" spans="1:41" x14ac:dyDescent="0.25">
      <c r="A881">
        <v>149</v>
      </c>
      <c r="B881" s="54" t="s">
        <v>853</v>
      </c>
      <c r="C881" s="54">
        <v>2020</v>
      </c>
      <c r="D881" s="27">
        <v>4783.6899999999996</v>
      </c>
      <c r="E881" s="43">
        <v>366.75</v>
      </c>
      <c r="F881" s="35">
        <v>283</v>
      </c>
      <c r="G881" s="41">
        <v>686.2</v>
      </c>
      <c r="H881" s="36">
        <v>62.01</v>
      </c>
      <c r="I881" s="39">
        <v>98.24</v>
      </c>
      <c r="J881" s="45">
        <v>112.2</v>
      </c>
      <c r="K881" s="36">
        <v>89.44</v>
      </c>
      <c r="L881" s="36">
        <v>31.3</v>
      </c>
      <c r="M881" s="46">
        <v>115.37</v>
      </c>
      <c r="N881" s="36">
        <v>88.07</v>
      </c>
      <c r="O881" s="47">
        <v>34.119999999999997</v>
      </c>
      <c r="P881" s="33">
        <v>344.8</v>
      </c>
      <c r="Q881" s="47">
        <v>16.86</v>
      </c>
      <c r="R881" s="33">
        <v>72.8</v>
      </c>
      <c r="S881" s="47">
        <v>56.54</v>
      </c>
      <c r="T881" s="33">
        <v>8.1300000000000008</v>
      </c>
      <c r="U881" s="33">
        <v>61.36</v>
      </c>
      <c r="V881" s="33">
        <v>31.17</v>
      </c>
      <c r="W881" s="33">
        <v>11.29</v>
      </c>
      <c r="X881" s="56">
        <v>12.98</v>
      </c>
      <c r="Y881" s="38">
        <v>12.98</v>
      </c>
      <c r="Z881" s="36">
        <v>9.91</v>
      </c>
      <c r="AA881" s="41">
        <v>30.82</v>
      </c>
      <c r="AB881" s="45">
        <v>65.48</v>
      </c>
      <c r="AC881" s="39">
        <v>481.75</v>
      </c>
      <c r="AD881" s="36">
        <v>146</v>
      </c>
      <c r="AE881" s="37"/>
      <c r="AF881" s="41">
        <v>22.09</v>
      </c>
      <c r="AG881" s="39">
        <v>109.5</v>
      </c>
      <c r="AI881" s="60" t="s">
        <v>853</v>
      </c>
      <c r="AJ881" s="58">
        <f t="shared" si="39"/>
        <v>229.83</v>
      </c>
      <c r="AK881" s="57">
        <f t="shared" si="40"/>
        <v>184.77750000000003</v>
      </c>
      <c r="AL881" s="47">
        <f t="shared" si="41"/>
        <v>86.699999999999989</v>
      </c>
      <c r="AM881" s="65"/>
      <c r="AN881" s="65"/>
      <c r="AO881" s="65"/>
    </row>
    <row r="882" spans="1:41" x14ac:dyDescent="0.25">
      <c r="A882">
        <v>148</v>
      </c>
      <c r="B882" s="54" t="s">
        <v>854</v>
      </c>
      <c r="C882" s="54">
        <v>2020</v>
      </c>
      <c r="D882" s="27">
        <v>4801.0200000000004</v>
      </c>
      <c r="E882" s="43">
        <v>373.85</v>
      </c>
      <c r="F882" s="35">
        <v>284.5</v>
      </c>
      <c r="G882" s="41">
        <v>711</v>
      </c>
      <c r="H882" s="36">
        <v>63.34</v>
      </c>
      <c r="I882" s="39">
        <v>99.96</v>
      </c>
      <c r="J882" s="45">
        <v>115.35</v>
      </c>
      <c r="K882" s="36">
        <v>94.24</v>
      </c>
      <c r="L882" s="36">
        <v>31.93</v>
      </c>
      <c r="M882" s="46">
        <v>115.45</v>
      </c>
      <c r="N882" s="36">
        <v>88.07</v>
      </c>
      <c r="O882" s="47">
        <v>34.380000000000003</v>
      </c>
      <c r="P882" s="33">
        <v>349.8</v>
      </c>
      <c r="Q882" s="47">
        <v>17.21</v>
      </c>
      <c r="R882" s="33">
        <v>77.64</v>
      </c>
      <c r="S882" s="47">
        <v>57.02</v>
      </c>
      <c r="T882" s="33">
        <v>8.24</v>
      </c>
      <c r="U882" s="33">
        <v>64</v>
      </c>
      <c r="V882" s="33">
        <v>32.25</v>
      </c>
      <c r="W882" s="33">
        <v>10.86</v>
      </c>
      <c r="X882" s="56">
        <v>13.17</v>
      </c>
      <c r="Y882" s="38">
        <v>13.17</v>
      </c>
      <c r="Z882" s="36">
        <v>9.9600000000000009</v>
      </c>
      <c r="AA882" s="41">
        <v>30.46</v>
      </c>
      <c r="AB882" s="45">
        <v>69.36</v>
      </c>
      <c r="AC882" s="39">
        <v>492.6</v>
      </c>
      <c r="AD882" s="36">
        <v>148.19999999999999</v>
      </c>
      <c r="AE882" s="37"/>
      <c r="AF882" s="41">
        <v>22.65</v>
      </c>
      <c r="AG882" s="39">
        <v>107.15</v>
      </c>
      <c r="AI882" s="60" t="s">
        <v>854</v>
      </c>
      <c r="AJ882" s="58">
        <f t="shared" si="39"/>
        <v>233.23666666666668</v>
      </c>
      <c r="AK882" s="57">
        <f t="shared" si="40"/>
        <v>191.0275</v>
      </c>
      <c r="AL882" s="47">
        <f t="shared" si="41"/>
        <v>88.421111111111117</v>
      </c>
      <c r="AM882" s="65"/>
      <c r="AN882" s="65"/>
      <c r="AO882" s="65"/>
    </row>
    <row r="883" spans="1:41" x14ac:dyDescent="0.25">
      <c r="A883">
        <v>147</v>
      </c>
      <c r="B883" s="54" t="s">
        <v>855</v>
      </c>
      <c r="C883" s="54">
        <v>2020</v>
      </c>
      <c r="D883" s="27">
        <v>4945.58</v>
      </c>
      <c r="E883" s="43">
        <v>387.15</v>
      </c>
      <c r="F883" s="35">
        <v>289.2</v>
      </c>
      <c r="G883" s="41">
        <v>736</v>
      </c>
      <c r="H883" s="36">
        <v>62.18</v>
      </c>
      <c r="I883" s="39">
        <v>102.5</v>
      </c>
      <c r="J883" s="45">
        <v>117.3</v>
      </c>
      <c r="K883" s="36">
        <v>90.7</v>
      </c>
      <c r="L883" s="36">
        <v>32.450000000000003</v>
      </c>
      <c r="M883" s="46">
        <v>116.24</v>
      </c>
      <c r="N883" s="36">
        <v>89.43</v>
      </c>
      <c r="O883" s="47">
        <v>35.799999999999997</v>
      </c>
      <c r="P883" s="33">
        <v>359.4</v>
      </c>
      <c r="Q883" s="47">
        <v>17.87</v>
      </c>
      <c r="R883" s="33">
        <v>79.599999999999994</v>
      </c>
      <c r="S883" s="47">
        <v>60.26</v>
      </c>
      <c r="T883" s="33">
        <v>8.65</v>
      </c>
      <c r="U883" s="33">
        <v>64.16</v>
      </c>
      <c r="V883" s="33">
        <v>33.25</v>
      </c>
      <c r="W883" s="33">
        <v>11.22</v>
      </c>
      <c r="X883" s="56">
        <v>13.88</v>
      </c>
      <c r="Y883" s="38">
        <v>13.88</v>
      </c>
      <c r="Z883" s="36">
        <v>10.47</v>
      </c>
      <c r="AA883" s="41">
        <v>30.62</v>
      </c>
      <c r="AB883" s="45">
        <v>70.959999999999994</v>
      </c>
      <c r="AC883" s="39">
        <v>502.4</v>
      </c>
      <c r="AD883" s="36">
        <v>148.80000000000001</v>
      </c>
      <c r="AE883" s="37"/>
      <c r="AF883" s="41">
        <v>22.71</v>
      </c>
      <c r="AG883" s="39">
        <v>111.7</v>
      </c>
      <c r="AI883" s="60" t="s">
        <v>855</v>
      </c>
      <c r="AJ883" s="58">
        <f t="shared" si="39"/>
        <v>238.86666666666667</v>
      </c>
      <c r="AK883" s="57">
        <f t="shared" si="40"/>
        <v>197.33250000000001</v>
      </c>
      <c r="AL883" s="47">
        <f t="shared" si="41"/>
        <v>91.051111111111112</v>
      </c>
      <c r="AM883" s="65"/>
      <c r="AN883" s="65"/>
      <c r="AO883" s="65"/>
    </row>
    <row r="884" spans="1:41" x14ac:dyDescent="0.25">
      <c r="A884">
        <v>146</v>
      </c>
      <c r="B884" s="54" t="s">
        <v>856</v>
      </c>
      <c r="C884" s="54">
        <v>2020</v>
      </c>
      <c r="D884" s="27">
        <v>4893.63</v>
      </c>
      <c r="E884" s="43">
        <v>385.05</v>
      </c>
      <c r="F884" s="35">
        <v>286.7</v>
      </c>
      <c r="G884" s="41">
        <v>731.2</v>
      </c>
      <c r="H884" s="36">
        <v>63.85</v>
      </c>
      <c r="I884" s="39">
        <v>99.58</v>
      </c>
      <c r="J884" s="45">
        <v>116</v>
      </c>
      <c r="K884" s="36">
        <v>90.36</v>
      </c>
      <c r="L884" s="36">
        <v>32.409999999999997</v>
      </c>
      <c r="M884" s="46">
        <v>116.57</v>
      </c>
      <c r="N884" s="36">
        <v>89.01</v>
      </c>
      <c r="O884" s="47">
        <v>36.17</v>
      </c>
      <c r="P884" s="33">
        <v>358.6</v>
      </c>
      <c r="Q884" s="47">
        <v>17.87</v>
      </c>
      <c r="R884" s="33">
        <v>78.48</v>
      </c>
      <c r="S884" s="47">
        <v>59.76</v>
      </c>
      <c r="T884" s="33">
        <v>8.75</v>
      </c>
      <c r="U884" s="33">
        <v>64.8</v>
      </c>
      <c r="V884" s="33">
        <v>32.869999999999997</v>
      </c>
      <c r="W884" s="33">
        <v>11.16</v>
      </c>
      <c r="X884" s="56">
        <v>14.26</v>
      </c>
      <c r="Y884" s="38">
        <v>14.26</v>
      </c>
      <c r="Z884" s="36">
        <v>10.43</v>
      </c>
      <c r="AA884" s="41">
        <v>29.97</v>
      </c>
      <c r="AB884" s="45">
        <v>70.14</v>
      </c>
      <c r="AC884" s="39">
        <v>483.2</v>
      </c>
      <c r="AD884" s="36">
        <v>144.94999999999999</v>
      </c>
      <c r="AE884" s="37"/>
      <c r="AF884" s="41">
        <v>23.11</v>
      </c>
      <c r="AG884" s="39">
        <v>104.85</v>
      </c>
      <c r="AI884" s="60" t="s">
        <v>856</v>
      </c>
      <c r="AJ884" s="58">
        <f t="shared" si="39"/>
        <v>229.21</v>
      </c>
      <c r="AK884" s="57">
        <f t="shared" si="40"/>
        <v>196.07000000000002</v>
      </c>
      <c r="AL884" s="47">
        <f t="shared" si="41"/>
        <v>90.646666666666661</v>
      </c>
      <c r="AM884" s="65"/>
      <c r="AN884" s="65"/>
      <c r="AO884" s="65"/>
    </row>
    <row r="885" spans="1:41" x14ac:dyDescent="0.25">
      <c r="A885">
        <v>145</v>
      </c>
      <c r="B885" s="54" t="s">
        <v>857</v>
      </c>
      <c r="C885" s="54">
        <v>2020</v>
      </c>
      <c r="D885" s="27">
        <v>4923.1899999999996</v>
      </c>
      <c r="E885" s="43">
        <v>401.4</v>
      </c>
      <c r="F885" s="35">
        <v>285.60000000000002</v>
      </c>
      <c r="G885" s="41">
        <v>747.6</v>
      </c>
      <c r="H885" s="36">
        <v>61.92</v>
      </c>
      <c r="I885" s="39">
        <v>100.65</v>
      </c>
      <c r="J885" s="45">
        <v>114.75</v>
      </c>
      <c r="K885" s="36">
        <v>86.96</v>
      </c>
      <c r="L885" s="36">
        <v>32.39</v>
      </c>
      <c r="M885" s="46">
        <v>115.41</v>
      </c>
      <c r="N885" s="36">
        <v>88.64</v>
      </c>
      <c r="O885" s="47">
        <v>36.32</v>
      </c>
      <c r="P885" s="33">
        <v>378</v>
      </c>
      <c r="Q885" s="47">
        <v>17.77</v>
      </c>
      <c r="R885" s="33">
        <v>78.84</v>
      </c>
      <c r="S885" s="47">
        <v>59.84</v>
      </c>
      <c r="T885" s="33">
        <v>8.7200000000000006</v>
      </c>
      <c r="U885" s="33">
        <v>64.959999999999994</v>
      </c>
      <c r="V885" s="33">
        <v>33.21</v>
      </c>
      <c r="W885" s="33">
        <v>10.83</v>
      </c>
      <c r="X885" s="56">
        <v>14.13</v>
      </c>
      <c r="Y885" s="38">
        <v>14.13</v>
      </c>
      <c r="Z885" s="36">
        <v>10.39</v>
      </c>
      <c r="AA885" s="41">
        <v>29.85</v>
      </c>
      <c r="AB885" s="45">
        <v>70.48</v>
      </c>
      <c r="AC885" s="39">
        <v>496.75</v>
      </c>
      <c r="AD885" s="36">
        <v>144.15</v>
      </c>
      <c r="AE885" s="37"/>
      <c r="AF885" s="41">
        <v>23.32</v>
      </c>
      <c r="AG885" s="39">
        <v>103.15</v>
      </c>
      <c r="AI885" s="60" t="s">
        <v>857</v>
      </c>
      <c r="AJ885" s="58">
        <f t="shared" si="39"/>
        <v>233.51666666666665</v>
      </c>
      <c r="AK885" s="57">
        <f t="shared" si="40"/>
        <v>200.19250000000002</v>
      </c>
      <c r="AL885" s="47">
        <f t="shared" si="41"/>
        <v>92.23333333333332</v>
      </c>
      <c r="AM885" s="65"/>
      <c r="AN885" s="65"/>
      <c r="AO885" s="65"/>
    </row>
    <row r="886" spans="1:41" x14ac:dyDescent="0.25">
      <c r="A886">
        <v>144</v>
      </c>
      <c r="B886" s="54" t="s">
        <v>858</v>
      </c>
      <c r="C886" s="54">
        <v>2020</v>
      </c>
      <c r="D886" s="27">
        <v>4925.41</v>
      </c>
      <c r="E886" s="43">
        <v>399.1</v>
      </c>
      <c r="F886" s="35">
        <v>284.89999999999998</v>
      </c>
      <c r="G886" s="41">
        <v>741.6</v>
      </c>
      <c r="H886" s="36">
        <v>63.93</v>
      </c>
      <c r="I886" s="39">
        <v>99.18</v>
      </c>
      <c r="J886" s="45">
        <v>114.8</v>
      </c>
      <c r="K886" s="36">
        <v>88.54</v>
      </c>
      <c r="L886" s="36">
        <v>32.65</v>
      </c>
      <c r="M886" s="46">
        <v>114.96</v>
      </c>
      <c r="N886" s="36">
        <v>88.33</v>
      </c>
      <c r="O886" s="47">
        <v>37.14</v>
      </c>
      <c r="P886" s="33">
        <v>375.2</v>
      </c>
      <c r="Q886" s="47">
        <v>17.91</v>
      </c>
      <c r="R886" s="33">
        <v>79.400000000000006</v>
      </c>
      <c r="S886" s="47">
        <v>60.74</v>
      </c>
      <c r="T886" s="33">
        <v>8.91</v>
      </c>
      <c r="U886" s="33">
        <v>66.8</v>
      </c>
      <c r="V886" s="33">
        <v>33.32</v>
      </c>
      <c r="W886" s="33">
        <v>10.92</v>
      </c>
      <c r="X886" s="56">
        <v>14.69</v>
      </c>
      <c r="Y886" s="38">
        <v>14.69</v>
      </c>
      <c r="Z886" s="36">
        <v>10.64</v>
      </c>
      <c r="AA886" s="41">
        <v>29.16</v>
      </c>
      <c r="AB886" s="45">
        <v>70.38</v>
      </c>
      <c r="AC886" s="39">
        <v>495</v>
      </c>
      <c r="AD886" s="36">
        <v>144.25</v>
      </c>
      <c r="AE886" s="37"/>
      <c r="AF886" s="41">
        <v>23.1</v>
      </c>
      <c r="AG886" s="39">
        <v>104</v>
      </c>
      <c r="AI886" s="60" t="s">
        <v>858</v>
      </c>
      <c r="AJ886" s="58">
        <f t="shared" si="39"/>
        <v>232.72666666666669</v>
      </c>
      <c r="AK886" s="57">
        <f t="shared" si="40"/>
        <v>198.465</v>
      </c>
      <c r="AL886" s="47">
        <f t="shared" si="41"/>
        <v>92.191111111111113</v>
      </c>
      <c r="AM886" s="65"/>
      <c r="AN886" s="65"/>
      <c r="AO886" s="65"/>
    </row>
    <row r="887" spans="1:41" x14ac:dyDescent="0.25">
      <c r="A887">
        <v>143</v>
      </c>
      <c r="B887" s="54" t="s">
        <v>859</v>
      </c>
      <c r="C887" s="54">
        <v>2020</v>
      </c>
      <c r="D887" s="27">
        <v>5019.21</v>
      </c>
      <c r="E887" s="43">
        <v>403.6</v>
      </c>
      <c r="F887" s="35">
        <v>291.3</v>
      </c>
      <c r="G887" s="41">
        <v>752</v>
      </c>
      <c r="H887" s="36">
        <v>65.28</v>
      </c>
      <c r="I887" s="39">
        <v>100.6</v>
      </c>
      <c r="J887" s="45">
        <v>116.7</v>
      </c>
      <c r="K887" s="36">
        <v>88.96</v>
      </c>
      <c r="L887" s="36">
        <v>32.53</v>
      </c>
      <c r="M887" s="46">
        <v>116.2</v>
      </c>
      <c r="N887" s="36">
        <v>90.6</v>
      </c>
      <c r="O887" s="47">
        <v>37.57</v>
      </c>
      <c r="P887" s="33">
        <v>381.6</v>
      </c>
      <c r="Q887" s="47">
        <v>18.170000000000002</v>
      </c>
      <c r="R887" s="33">
        <v>80.64</v>
      </c>
      <c r="S887" s="47">
        <v>60.98</v>
      </c>
      <c r="T887" s="33">
        <v>8.99</v>
      </c>
      <c r="U887" s="33">
        <v>71.260000000000005</v>
      </c>
      <c r="V887" s="33">
        <v>34.15</v>
      </c>
      <c r="W887" s="33">
        <v>11.11</v>
      </c>
      <c r="X887" s="56">
        <v>15.02</v>
      </c>
      <c r="Y887" s="38">
        <v>15.02</v>
      </c>
      <c r="Z887" s="36">
        <v>10.83</v>
      </c>
      <c r="AA887" s="41">
        <v>30.77</v>
      </c>
      <c r="AB887" s="45">
        <v>71.260000000000005</v>
      </c>
      <c r="AC887" s="39">
        <v>503.3</v>
      </c>
      <c r="AD887" s="36">
        <v>143.9</v>
      </c>
      <c r="AE887" s="37"/>
      <c r="AF887" s="41">
        <v>23.81</v>
      </c>
      <c r="AG887" s="39">
        <v>106.5</v>
      </c>
      <c r="AI887" s="60" t="s">
        <v>859</v>
      </c>
      <c r="AJ887" s="58">
        <f t="shared" si="39"/>
        <v>236.79999999999998</v>
      </c>
      <c r="AK887" s="57">
        <f t="shared" si="40"/>
        <v>201.64499999999998</v>
      </c>
      <c r="AL887" s="47">
        <f t="shared" si="41"/>
        <v>93.277777777777771</v>
      </c>
      <c r="AM887" s="65"/>
      <c r="AN887" s="65"/>
      <c r="AO887" s="65"/>
    </row>
    <row r="888" spans="1:41" x14ac:dyDescent="0.25">
      <c r="A888">
        <v>142</v>
      </c>
      <c r="B888" s="54" t="s">
        <v>860</v>
      </c>
      <c r="C888" s="54">
        <v>2020</v>
      </c>
      <c r="D888" s="27">
        <v>5028.4799999999996</v>
      </c>
      <c r="E888" s="43">
        <v>404</v>
      </c>
      <c r="F888" s="35">
        <v>287.10000000000002</v>
      </c>
      <c r="G888" s="41">
        <v>749</v>
      </c>
      <c r="H888" s="36">
        <v>67.11</v>
      </c>
      <c r="I888" s="39">
        <v>101.15</v>
      </c>
      <c r="J888" s="45">
        <v>115.4</v>
      </c>
      <c r="K888" s="36">
        <v>91.46</v>
      </c>
      <c r="L888" s="36">
        <v>32.700000000000003</v>
      </c>
      <c r="M888" s="46">
        <v>115.29</v>
      </c>
      <c r="N888" s="36">
        <v>91.01</v>
      </c>
      <c r="O888" s="47">
        <v>37.799999999999997</v>
      </c>
      <c r="P888" s="33">
        <v>382.4</v>
      </c>
      <c r="Q888" s="47">
        <v>18.3</v>
      </c>
      <c r="R888" s="33">
        <v>81.92</v>
      </c>
      <c r="S888" s="47">
        <v>60.08</v>
      </c>
      <c r="T888" s="33">
        <v>9</v>
      </c>
      <c r="U888" s="33">
        <v>70.06</v>
      </c>
      <c r="V888" s="33">
        <v>34</v>
      </c>
      <c r="W888" s="33">
        <v>11.23</v>
      </c>
      <c r="X888" s="56">
        <v>15.25</v>
      </c>
      <c r="Y888" s="38">
        <v>15.25</v>
      </c>
      <c r="Z888" s="36">
        <v>10.87</v>
      </c>
      <c r="AA888" s="41">
        <v>31.98</v>
      </c>
      <c r="AB888" s="45">
        <v>71.040000000000006</v>
      </c>
      <c r="AC888" s="39">
        <v>506</v>
      </c>
      <c r="AD888" s="36">
        <v>140.44999999999999</v>
      </c>
      <c r="AE888" s="37"/>
      <c r="AF888" s="41">
        <v>23.45</v>
      </c>
      <c r="AG888" s="39">
        <v>107.5</v>
      </c>
      <c r="AI888" s="60" t="s">
        <v>860</v>
      </c>
      <c r="AJ888" s="58">
        <f t="shared" si="39"/>
        <v>238.21666666666667</v>
      </c>
      <c r="AK888" s="57">
        <f t="shared" si="40"/>
        <v>201.10750000000002</v>
      </c>
      <c r="AL888" s="47">
        <f t="shared" si="41"/>
        <v>93.017777777777781</v>
      </c>
      <c r="AM888" s="65"/>
      <c r="AN888" s="65"/>
      <c r="AO888" s="65"/>
    </row>
    <row r="889" spans="1:41" x14ac:dyDescent="0.25">
      <c r="A889">
        <v>141</v>
      </c>
      <c r="B889" s="54" t="s">
        <v>861</v>
      </c>
      <c r="C889" s="54">
        <v>2020</v>
      </c>
      <c r="D889" s="27">
        <v>5097.42</v>
      </c>
      <c r="E889" s="43">
        <v>409.95</v>
      </c>
      <c r="F889" s="35">
        <v>289.60000000000002</v>
      </c>
      <c r="G889" s="41">
        <v>758.4</v>
      </c>
      <c r="H889" s="36">
        <v>68.05</v>
      </c>
      <c r="I889" s="39">
        <v>100.7</v>
      </c>
      <c r="J889" s="45">
        <v>117.9</v>
      </c>
      <c r="K889" s="36">
        <v>93.58</v>
      </c>
      <c r="L889" s="36">
        <v>33.76</v>
      </c>
      <c r="M889" s="46">
        <v>115.66</v>
      </c>
      <c r="N889" s="36">
        <v>92.22</v>
      </c>
      <c r="O889" s="47">
        <v>38.54</v>
      </c>
      <c r="P889" s="33">
        <v>390.4</v>
      </c>
      <c r="Q889" s="47">
        <v>18.5</v>
      </c>
      <c r="R889" s="33">
        <v>82.36</v>
      </c>
      <c r="S889" s="47">
        <v>60.84</v>
      </c>
      <c r="T889" s="33">
        <v>9.2100000000000009</v>
      </c>
      <c r="U889" s="33">
        <v>72.319999999999993</v>
      </c>
      <c r="V889" s="33">
        <v>33.799999999999997</v>
      </c>
      <c r="W889" s="33">
        <v>11.31</v>
      </c>
      <c r="X889" s="56">
        <v>15.67</v>
      </c>
      <c r="Y889" s="38">
        <v>15.67</v>
      </c>
      <c r="Z889" s="36">
        <v>10.94</v>
      </c>
      <c r="AA889" s="41">
        <v>32.479999999999997</v>
      </c>
      <c r="AB889" s="45">
        <v>70.48</v>
      </c>
      <c r="AC889" s="39">
        <v>521.5</v>
      </c>
      <c r="AD889" s="36">
        <v>143</v>
      </c>
      <c r="AE889" s="37"/>
      <c r="AF889" s="41">
        <v>24.21</v>
      </c>
      <c r="AG889" s="39">
        <v>108.2</v>
      </c>
      <c r="AI889" s="60" t="s">
        <v>861</v>
      </c>
      <c r="AJ889" s="58">
        <f t="shared" si="39"/>
        <v>243.4666666666667</v>
      </c>
      <c r="AK889" s="57">
        <f t="shared" si="40"/>
        <v>203.77250000000001</v>
      </c>
      <c r="AL889" s="47">
        <f t="shared" si="41"/>
        <v>94.171111111111102</v>
      </c>
      <c r="AM889" s="65"/>
      <c r="AN889" s="65"/>
      <c r="AO889" s="65"/>
    </row>
    <row r="890" spans="1:41" x14ac:dyDescent="0.25">
      <c r="A890">
        <v>140</v>
      </c>
      <c r="B890" s="54" t="s">
        <v>862</v>
      </c>
      <c r="C890" s="54">
        <v>2020</v>
      </c>
      <c r="D890" s="27">
        <v>5015.1099999999997</v>
      </c>
      <c r="E890" s="43">
        <v>412.8</v>
      </c>
      <c r="F890" s="35">
        <v>290</v>
      </c>
      <c r="G890" s="41">
        <v>759.2</v>
      </c>
      <c r="H890" s="36">
        <v>65.709999999999994</v>
      </c>
      <c r="I890" s="39">
        <v>101.15</v>
      </c>
      <c r="J890" s="45">
        <v>117.25</v>
      </c>
      <c r="K890" s="36">
        <v>93.2</v>
      </c>
      <c r="L890" s="36">
        <v>33.21</v>
      </c>
      <c r="M890" s="46">
        <v>115.79</v>
      </c>
      <c r="N890" s="36">
        <v>93.78</v>
      </c>
      <c r="O890" s="47">
        <v>38.01</v>
      </c>
      <c r="P890" s="33">
        <v>391.2</v>
      </c>
      <c r="Q890" s="47">
        <v>18.510000000000002</v>
      </c>
      <c r="R890" s="33">
        <v>82.22</v>
      </c>
      <c r="S890" s="47">
        <v>60.76</v>
      </c>
      <c r="T890" s="33">
        <v>9.1300000000000008</v>
      </c>
      <c r="U890" s="33">
        <v>70.5</v>
      </c>
      <c r="V890" s="33">
        <v>33.090000000000003</v>
      </c>
      <c r="W890" s="33">
        <v>11.4</v>
      </c>
      <c r="X890" s="56">
        <v>15.7</v>
      </c>
      <c r="Y890" s="38">
        <v>15.7</v>
      </c>
      <c r="Z890" s="36">
        <v>11.11</v>
      </c>
      <c r="AA890" s="41">
        <v>32.130000000000003</v>
      </c>
      <c r="AB890" s="45">
        <v>70.66</v>
      </c>
      <c r="AC890" s="39">
        <v>515.79999999999995</v>
      </c>
      <c r="AD890" s="36">
        <v>140</v>
      </c>
      <c r="AE890" s="37"/>
      <c r="AF890" s="41">
        <v>23.65</v>
      </c>
      <c r="AG890" s="39">
        <v>107.5</v>
      </c>
      <c r="AI890" s="60" t="s">
        <v>862</v>
      </c>
      <c r="AJ890" s="58">
        <f t="shared" si="39"/>
        <v>241.48333333333332</v>
      </c>
      <c r="AK890" s="57">
        <f t="shared" si="40"/>
        <v>203.745</v>
      </c>
      <c r="AL890" s="47">
        <f t="shared" si="41"/>
        <v>94.38666666666667</v>
      </c>
      <c r="AM890" s="65"/>
      <c r="AN890" s="65"/>
      <c r="AO890" s="65"/>
    </row>
    <row r="891" spans="1:41" x14ac:dyDescent="0.25">
      <c r="A891">
        <v>139</v>
      </c>
      <c r="B891" s="54" t="s">
        <v>863</v>
      </c>
      <c r="C891" s="54">
        <v>2020</v>
      </c>
      <c r="D891" s="27">
        <v>5045.07</v>
      </c>
      <c r="E891" s="43">
        <v>410.25</v>
      </c>
      <c r="F891" s="35">
        <v>290.3</v>
      </c>
      <c r="G891" s="41">
        <v>750.8</v>
      </c>
      <c r="H891" s="36">
        <v>65.900000000000006</v>
      </c>
      <c r="I891" s="39">
        <v>100.95</v>
      </c>
      <c r="J891" s="45">
        <v>118.05</v>
      </c>
      <c r="K891" s="36">
        <v>93.12</v>
      </c>
      <c r="L891" s="36">
        <v>33.83</v>
      </c>
      <c r="M891" s="46">
        <v>114.71</v>
      </c>
      <c r="N891" s="36">
        <v>92.71</v>
      </c>
      <c r="O891" s="47">
        <v>37.979999999999997</v>
      </c>
      <c r="P891" s="33">
        <v>389.4</v>
      </c>
      <c r="Q891" s="47">
        <v>18.37</v>
      </c>
      <c r="R891" s="33">
        <v>82.46</v>
      </c>
      <c r="S891" s="47">
        <v>60.1</v>
      </c>
      <c r="T891" s="33">
        <v>9.11</v>
      </c>
      <c r="U891" s="33">
        <v>69.2</v>
      </c>
      <c r="V891" s="33">
        <v>32.57</v>
      </c>
      <c r="W891" s="33">
        <v>11.15</v>
      </c>
      <c r="X891" s="56">
        <v>15.7</v>
      </c>
      <c r="Y891" s="38">
        <v>15.7</v>
      </c>
      <c r="Z891" s="36">
        <v>11.01</v>
      </c>
      <c r="AA891" s="41">
        <v>30.96</v>
      </c>
      <c r="AB891" s="45">
        <v>70.02</v>
      </c>
      <c r="AC891" s="39">
        <v>515.4</v>
      </c>
      <c r="AD891" s="36">
        <v>139.15</v>
      </c>
      <c r="AE891" s="37"/>
      <c r="AF891" s="41">
        <v>23.5</v>
      </c>
      <c r="AG891" s="39">
        <v>106.9</v>
      </c>
      <c r="AI891" s="60" t="s">
        <v>863</v>
      </c>
      <c r="AJ891" s="58">
        <f t="shared" si="39"/>
        <v>241.08333333333334</v>
      </c>
      <c r="AK891" s="57">
        <f t="shared" si="40"/>
        <v>201.315</v>
      </c>
      <c r="AL891" s="47">
        <f t="shared" si="41"/>
        <v>93.908888888888896</v>
      </c>
      <c r="AM891" s="65"/>
      <c r="AN891" s="65"/>
      <c r="AO891" s="65"/>
    </row>
    <row r="892" spans="1:41" x14ac:dyDescent="0.25">
      <c r="A892">
        <v>138</v>
      </c>
      <c r="B892" s="54" t="s">
        <v>864</v>
      </c>
      <c r="C892" s="54">
        <v>2020</v>
      </c>
      <c r="D892" s="27">
        <v>5048.32</v>
      </c>
      <c r="E892" s="43">
        <v>408.15</v>
      </c>
      <c r="F892" s="35">
        <v>287.10000000000002</v>
      </c>
      <c r="G892" s="41">
        <v>747</v>
      </c>
      <c r="H892" s="36">
        <v>67</v>
      </c>
      <c r="I892" s="39">
        <v>100.65</v>
      </c>
      <c r="J892" s="45">
        <v>118.4</v>
      </c>
      <c r="K892" s="36">
        <v>94.02</v>
      </c>
      <c r="L892" s="36">
        <v>34.42</v>
      </c>
      <c r="M892" s="46">
        <v>114.67</v>
      </c>
      <c r="N892" s="36">
        <v>92.42</v>
      </c>
      <c r="O892" s="47">
        <v>38.56</v>
      </c>
      <c r="P892" s="33">
        <v>389.4</v>
      </c>
      <c r="Q892" s="47">
        <v>18.71</v>
      </c>
      <c r="R892" s="33">
        <v>83.52</v>
      </c>
      <c r="S892" s="47">
        <v>60.24</v>
      </c>
      <c r="T892" s="33">
        <v>9.2200000000000006</v>
      </c>
      <c r="U892" s="33">
        <v>70.540000000000006</v>
      </c>
      <c r="V892" s="33">
        <v>32.92</v>
      </c>
      <c r="W892" s="33">
        <v>11.28</v>
      </c>
      <c r="X892" s="56">
        <v>15.96</v>
      </c>
      <c r="Y892" s="38">
        <v>15.96</v>
      </c>
      <c r="Z892" s="36">
        <v>10.99</v>
      </c>
      <c r="AA892" s="41">
        <v>30.68</v>
      </c>
      <c r="AB892" s="45">
        <v>70.72</v>
      </c>
      <c r="AC892" s="39">
        <v>517</v>
      </c>
      <c r="AD892" s="36">
        <v>140.30000000000001</v>
      </c>
      <c r="AE892" s="37"/>
      <c r="AF892" s="41">
        <v>23.28</v>
      </c>
      <c r="AG892" s="39">
        <v>105.7</v>
      </c>
      <c r="AI892" s="60" t="s">
        <v>864</v>
      </c>
      <c r="AJ892" s="58">
        <f t="shared" si="39"/>
        <v>241.11666666666667</v>
      </c>
      <c r="AK892" s="57">
        <f t="shared" si="40"/>
        <v>200.23999999999998</v>
      </c>
      <c r="AL892" s="47">
        <f t="shared" si="41"/>
        <v>93.934444444444438</v>
      </c>
      <c r="AM892" s="65"/>
      <c r="AN892" s="65"/>
      <c r="AO892" s="65"/>
    </row>
    <row r="893" spans="1:41" x14ac:dyDescent="0.25">
      <c r="A893">
        <v>137</v>
      </c>
      <c r="B893" s="54" t="s">
        <v>865</v>
      </c>
      <c r="C893" s="54">
        <v>2020</v>
      </c>
      <c r="D893" s="27">
        <v>5039.1899999999996</v>
      </c>
      <c r="E893" s="43">
        <v>412.05</v>
      </c>
      <c r="F893" s="35">
        <v>291.10000000000002</v>
      </c>
      <c r="G893" s="41">
        <v>763.4</v>
      </c>
      <c r="H893" s="36">
        <v>69.22</v>
      </c>
      <c r="I893" s="39">
        <v>100.7</v>
      </c>
      <c r="J893" s="45">
        <v>120.45</v>
      </c>
      <c r="K893" s="36">
        <v>95.72</v>
      </c>
      <c r="L893" s="36">
        <v>34.33</v>
      </c>
      <c r="M893" s="46">
        <v>113.64</v>
      </c>
      <c r="N893" s="36">
        <v>93.16</v>
      </c>
      <c r="O893" s="47">
        <v>38.53</v>
      </c>
      <c r="P893" s="33">
        <v>395</v>
      </c>
      <c r="Q893" s="47">
        <v>18.61</v>
      </c>
      <c r="R893" s="33">
        <v>83.86</v>
      </c>
      <c r="S893" s="47">
        <v>60.54</v>
      </c>
      <c r="T893" s="33">
        <v>9.1300000000000008</v>
      </c>
      <c r="U893" s="33">
        <v>71.34</v>
      </c>
      <c r="V893" s="33">
        <v>32.97</v>
      </c>
      <c r="W893" s="33">
        <v>11.18</v>
      </c>
      <c r="X893" s="56">
        <v>15.73</v>
      </c>
      <c r="Y893" s="38">
        <v>15.73</v>
      </c>
      <c r="Z893" s="36">
        <v>10.93</v>
      </c>
      <c r="AA893" s="41">
        <v>30.69</v>
      </c>
      <c r="AB893" s="45">
        <v>69.459999999999994</v>
      </c>
      <c r="AC893" s="39">
        <v>523.70000000000005</v>
      </c>
      <c r="AD893" s="36">
        <v>141.4</v>
      </c>
      <c r="AE893" s="37"/>
      <c r="AF893" s="41">
        <v>23.35</v>
      </c>
      <c r="AG893" s="39">
        <v>107.05</v>
      </c>
      <c r="AI893" s="60" t="s">
        <v>865</v>
      </c>
      <c r="AJ893" s="58">
        <f t="shared" si="39"/>
        <v>243.81666666666669</v>
      </c>
      <c r="AK893" s="57">
        <f t="shared" si="40"/>
        <v>204.36</v>
      </c>
      <c r="AL893" s="47">
        <f t="shared" si="41"/>
        <v>94.334444444444443</v>
      </c>
      <c r="AM893" s="65"/>
      <c r="AN893" s="65"/>
      <c r="AO893" s="65"/>
    </row>
    <row r="894" spans="1:41" x14ac:dyDescent="0.25">
      <c r="A894">
        <v>136</v>
      </c>
      <c r="B894" s="54" t="s">
        <v>866</v>
      </c>
      <c r="C894" s="54">
        <v>2020</v>
      </c>
      <c r="D894" s="27">
        <v>4941.7299999999996</v>
      </c>
      <c r="E894" s="43">
        <v>404.65</v>
      </c>
      <c r="F894" s="35">
        <v>285.8</v>
      </c>
      <c r="G894" s="41">
        <v>753.4</v>
      </c>
      <c r="H894" s="36">
        <v>66.16</v>
      </c>
      <c r="I894" s="39">
        <v>96.86</v>
      </c>
      <c r="J894" s="45">
        <v>118.55</v>
      </c>
      <c r="K894" s="36">
        <v>89.74</v>
      </c>
      <c r="L894" s="36">
        <v>34.049999999999997</v>
      </c>
      <c r="M894" s="46">
        <v>112.36</v>
      </c>
      <c r="N894" s="36">
        <v>90.99</v>
      </c>
      <c r="O894" s="47">
        <v>37.51</v>
      </c>
      <c r="P894" s="33">
        <v>388.2</v>
      </c>
      <c r="Q894" s="47">
        <v>18.59</v>
      </c>
      <c r="R894" s="33">
        <v>80.959999999999994</v>
      </c>
      <c r="S894" s="47">
        <v>59.98</v>
      </c>
      <c r="T894" s="33">
        <v>9.01</v>
      </c>
      <c r="U894" s="33">
        <v>70</v>
      </c>
      <c r="V894" s="33">
        <v>32.49</v>
      </c>
      <c r="W894" s="33">
        <v>11.01</v>
      </c>
      <c r="X894" s="56">
        <v>15.31</v>
      </c>
      <c r="Y894" s="38">
        <v>15.31</v>
      </c>
      <c r="Z894" s="36">
        <v>10.88</v>
      </c>
      <c r="AA894" s="41">
        <v>30.48</v>
      </c>
      <c r="AB894" s="45">
        <v>68.72</v>
      </c>
      <c r="AC894" s="39">
        <v>506.5</v>
      </c>
      <c r="AD894" s="36">
        <v>140.69999999999999</v>
      </c>
      <c r="AE894" s="37"/>
      <c r="AF894" s="41">
        <v>23.14</v>
      </c>
      <c r="AG894" s="39">
        <v>105.45</v>
      </c>
      <c r="AI894" s="60" t="s">
        <v>866</v>
      </c>
      <c r="AJ894" s="58">
        <f t="shared" si="39"/>
        <v>236.27</v>
      </c>
      <c r="AK894" s="57">
        <f t="shared" si="40"/>
        <v>201.755</v>
      </c>
      <c r="AL894" s="47">
        <f t="shared" si="41"/>
        <v>92.852222222222224</v>
      </c>
      <c r="AM894" s="65"/>
      <c r="AN894" s="65"/>
      <c r="AO894" s="65"/>
    </row>
    <row r="895" spans="1:41" x14ac:dyDescent="0.25">
      <c r="A895">
        <v>135</v>
      </c>
      <c r="B895" s="54" t="s">
        <v>867</v>
      </c>
      <c r="C895" s="54">
        <v>2020</v>
      </c>
      <c r="D895" s="27">
        <v>4980.12</v>
      </c>
      <c r="E895" s="43">
        <v>408.35</v>
      </c>
      <c r="F895" s="35">
        <v>287.8</v>
      </c>
      <c r="G895" s="41">
        <v>775</v>
      </c>
      <c r="H895" s="36">
        <v>67.849999999999994</v>
      </c>
      <c r="I895" s="39">
        <v>98.4</v>
      </c>
      <c r="J895" s="45">
        <v>120.8</v>
      </c>
      <c r="K895" s="36">
        <v>92.5</v>
      </c>
      <c r="L895" s="36">
        <v>33.71</v>
      </c>
      <c r="M895" s="46">
        <v>114.05</v>
      </c>
      <c r="N895" s="36">
        <v>90.49</v>
      </c>
      <c r="O895" s="47">
        <v>37.74</v>
      </c>
      <c r="P895" s="33">
        <v>395.6</v>
      </c>
      <c r="Q895" s="47">
        <v>18.47</v>
      </c>
      <c r="R895" s="33">
        <v>82</v>
      </c>
      <c r="S895" s="47">
        <v>61.44</v>
      </c>
      <c r="T895" s="33">
        <v>8.9499999999999993</v>
      </c>
      <c r="U895" s="33">
        <v>71.92</v>
      </c>
      <c r="V895" s="33">
        <v>32.6</v>
      </c>
      <c r="W895" s="33">
        <v>11.12</v>
      </c>
      <c r="X895" s="56">
        <v>15.4</v>
      </c>
      <c r="Y895" s="38">
        <v>15.4</v>
      </c>
      <c r="Z895" s="36">
        <v>10.67</v>
      </c>
      <c r="AA895" s="41">
        <v>31.59</v>
      </c>
      <c r="AB895" s="45">
        <v>69.92</v>
      </c>
      <c r="AC895" s="39">
        <v>511.9</v>
      </c>
      <c r="AD895" s="36">
        <v>142</v>
      </c>
      <c r="AE895" s="37"/>
      <c r="AF895" s="41">
        <v>23.28</v>
      </c>
      <c r="AG895" s="39">
        <v>106.9</v>
      </c>
      <c r="AI895" s="60" t="s">
        <v>867</v>
      </c>
      <c r="AJ895" s="58">
        <f t="shared" si="39"/>
        <v>239.06666666666663</v>
      </c>
      <c r="AK895" s="57">
        <f t="shared" si="40"/>
        <v>207.4675</v>
      </c>
      <c r="AL895" s="47">
        <f t="shared" si="41"/>
        <v>94.018888888888895</v>
      </c>
      <c r="AM895" s="65"/>
      <c r="AN895" s="65"/>
      <c r="AO895" s="65"/>
    </row>
    <row r="896" spans="1:41" x14ac:dyDescent="0.25">
      <c r="A896">
        <v>134</v>
      </c>
      <c r="B896" s="55">
        <v>44111</v>
      </c>
      <c r="C896" s="54">
        <v>2020</v>
      </c>
      <c r="D896" s="27">
        <v>4882.5</v>
      </c>
      <c r="E896" s="43">
        <v>400.7</v>
      </c>
      <c r="F896" s="35">
        <v>288.60000000000002</v>
      </c>
      <c r="G896" s="41">
        <v>770</v>
      </c>
      <c r="H896" s="36">
        <v>65.45</v>
      </c>
      <c r="I896" s="39">
        <v>96.86</v>
      </c>
      <c r="J896" s="45">
        <v>116.95</v>
      </c>
      <c r="K896" s="36">
        <v>88.92</v>
      </c>
      <c r="L896" s="36">
        <v>33.32</v>
      </c>
      <c r="M896" s="46">
        <v>111.57</v>
      </c>
      <c r="N896" s="36">
        <v>88.44</v>
      </c>
      <c r="O896" s="47">
        <v>36.68</v>
      </c>
      <c r="P896" s="33">
        <v>389.4</v>
      </c>
      <c r="Q896" s="47">
        <v>18.28</v>
      </c>
      <c r="R896" s="33">
        <v>80.5</v>
      </c>
      <c r="S896" s="47">
        <v>60.64</v>
      </c>
      <c r="T896" s="33">
        <v>8.85</v>
      </c>
      <c r="U896" s="33">
        <v>71.3</v>
      </c>
      <c r="V896" s="33">
        <v>32.06</v>
      </c>
      <c r="W896" s="33">
        <v>10.93</v>
      </c>
      <c r="X896" s="56">
        <v>15.13</v>
      </c>
      <c r="Y896" s="38">
        <v>15.13</v>
      </c>
      <c r="Z896" s="36">
        <v>10.5</v>
      </c>
      <c r="AA896" s="41">
        <v>31.26</v>
      </c>
      <c r="AB896" s="45">
        <v>68.540000000000006</v>
      </c>
      <c r="AC896" s="39">
        <v>499.75</v>
      </c>
      <c r="AD896" s="36">
        <v>141.30000000000001</v>
      </c>
      <c r="AE896" s="37"/>
      <c r="AF896" s="41">
        <v>23.34</v>
      </c>
      <c r="AG896" s="39">
        <v>104.25</v>
      </c>
      <c r="AI896" s="61">
        <v>44111</v>
      </c>
      <c r="AJ896" s="58">
        <f t="shared" si="39"/>
        <v>233.62</v>
      </c>
      <c r="AK896" s="57">
        <f t="shared" si="40"/>
        <v>206.15</v>
      </c>
      <c r="AL896" s="47">
        <f t="shared" si="41"/>
        <v>92.054444444444442</v>
      </c>
      <c r="AM896" s="65"/>
      <c r="AN896" s="65"/>
      <c r="AO896" s="65"/>
    </row>
    <row r="897" spans="1:41" x14ac:dyDescent="0.25">
      <c r="A897">
        <v>133</v>
      </c>
      <c r="B897" s="55">
        <v>44081</v>
      </c>
      <c r="C897" s="54">
        <v>2020</v>
      </c>
      <c r="D897" s="27">
        <v>4911.5600000000004</v>
      </c>
      <c r="E897" s="43">
        <v>400.95</v>
      </c>
      <c r="F897" s="35">
        <v>286.7</v>
      </c>
      <c r="G897" s="41">
        <v>766.4</v>
      </c>
      <c r="H897" s="36">
        <v>63.22</v>
      </c>
      <c r="I897" s="39">
        <v>95.9</v>
      </c>
      <c r="J897" s="45">
        <v>117.2</v>
      </c>
      <c r="K897" s="36">
        <v>88.28</v>
      </c>
      <c r="L897" s="36">
        <v>33.159999999999997</v>
      </c>
      <c r="M897" s="46">
        <v>109.26</v>
      </c>
      <c r="N897" s="36">
        <v>88.7</v>
      </c>
      <c r="O897" s="47">
        <v>35.51</v>
      </c>
      <c r="P897" s="33">
        <v>391.2</v>
      </c>
      <c r="Q897" s="47">
        <v>17.920000000000002</v>
      </c>
      <c r="R897" s="33">
        <v>79.58</v>
      </c>
      <c r="S897" s="47">
        <v>59.76</v>
      </c>
      <c r="T897" s="33">
        <v>8.56</v>
      </c>
      <c r="U897" s="33">
        <v>70.739999999999995</v>
      </c>
      <c r="V897" s="33">
        <v>31.5</v>
      </c>
      <c r="W897" s="33">
        <v>10.8</v>
      </c>
      <c r="X897" s="56">
        <v>14.63</v>
      </c>
      <c r="Y897" s="38">
        <v>14.63</v>
      </c>
      <c r="Z897" s="36">
        <v>10.41</v>
      </c>
      <c r="AA897" s="41">
        <v>31.48</v>
      </c>
      <c r="AB897" s="45">
        <v>68.36</v>
      </c>
      <c r="AC897" s="39">
        <v>498.4</v>
      </c>
      <c r="AD897" s="36">
        <v>140.5</v>
      </c>
      <c r="AE897" s="37"/>
      <c r="AF897" s="41">
        <v>22.8</v>
      </c>
      <c r="AG897" s="39">
        <v>104.25</v>
      </c>
      <c r="AI897" s="61">
        <v>44081</v>
      </c>
      <c r="AJ897" s="58">
        <f t="shared" si="39"/>
        <v>232.85</v>
      </c>
      <c r="AK897" s="57">
        <f t="shared" si="40"/>
        <v>205.17</v>
      </c>
      <c r="AL897" s="47">
        <f t="shared" si="41"/>
        <v>91.509999999999991</v>
      </c>
      <c r="AM897" s="65"/>
      <c r="AN897" s="65"/>
      <c r="AO897" s="65"/>
    </row>
    <row r="898" spans="1:41" x14ac:dyDescent="0.25">
      <c r="A898">
        <v>132</v>
      </c>
      <c r="B898" s="55">
        <v>44050</v>
      </c>
      <c r="C898" s="54">
        <v>2020</v>
      </c>
      <c r="D898" s="27">
        <v>4969.83</v>
      </c>
      <c r="E898" s="43">
        <v>399.8</v>
      </c>
      <c r="F898" s="35">
        <v>285.39999999999998</v>
      </c>
      <c r="G898" s="41">
        <v>767.6</v>
      </c>
      <c r="H898" s="36">
        <v>65.83</v>
      </c>
      <c r="I898" s="39">
        <v>97.76</v>
      </c>
      <c r="J898" s="45">
        <v>117.55</v>
      </c>
      <c r="K898" s="36">
        <v>90.04</v>
      </c>
      <c r="L898" s="36">
        <v>34.28</v>
      </c>
      <c r="M898" s="46">
        <v>109.26</v>
      </c>
      <c r="N898" s="36">
        <v>90.07</v>
      </c>
      <c r="O898" s="47">
        <v>36.35</v>
      </c>
      <c r="P898" s="33">
        <v>386.8</v>
      </c>
      <c r="Q898" s="47">
        <v>18.23</v>
      </c>
      <c r="R898" s="33">
        <v>81.2</v>
      </c>
      <c r="S898" s="47">
        <v>60.7</v>
      </c>
      <c r="T898" s="33">
        <v>8.76</v>
      </c>
      <c r="U898" s="33">
        <v>73.7</v>
      </c>
      <c r="V898" s="33">
        <v>31.95</v>
      </c>
      <c r="W898" s="33">
        <v>11.28</v>
      </c>
      <c r="X898" s="56">
        <v>15.17</v>
      </c>
      <c r="Y898" s="38">
        <v>15.17</v>
      </c>
      <c r="Z898" s="36">
        <v>10.57</v>
      </c>
      <c r="AA898" s="41">
        <v>31.11</v>
      </c>
      <c r="AB898" s="45">
        <v>69.239999999999995</v>
      </c>
      <c r="AC898" s="39">
        <v>491.9</v>
      </c>
      <c r="AD898" s="36">
        <v>141</v>
      </c>
      <c r="AE898" s="37"/>
      <c r="AF898" s="41">
        <v>22.86</v>
      </c>
      <c r="AG898" s="39">
        <v>101.8</v>
      </c>
      <c r="AI898" s="61">
        <v>44050</v>
      </c>
      <c r="AJ898" s="58">
        <f t="shared" si="39"/>
        <v>230.48666666666665</v>
      </c>
      <c r="AK898" s="57">
        <f t="shared" si="40"/>
        <v>205.39250000000001</v>
      </c>
      <c r="AL898" s="47">
        <f t="shared" si="41"/>
        <v>91.811111111111103</v>
      </c>
      <c r="AM898" s="65"/>
      <c r="AN898" s="65"/>
      <c r="AO898" s="65"/>
    </row>
    <row r="899" spans="1:41" x14ac:dyDescent="0.25">
      <c r="A899">
        <v>131</v>
      </c>
      <c r="B899" s="55">
        <v>44019</v>
      </c>
      <c r="C899" s="54">
        <v>2020</v>
      </c>
      <c r="D899" s="27">
        <v>5009.03</v>
      </c>
      <c r="E899" s="43">
        <v>402.65</v>
      </c>
      <c r="F899" s="35">
        <v>288.3</v>
      </c>
      <c r="G899" s="41">
        <v>766.6</v>
      </c>
      <c r="H899" s="36">
        <v>67.3</v>
      </c>
      <c r="I899" s="39">
        <v>98.44</v>
      </c>
      <c r="J899" s="45">
        <v>118.75</v>
      </c>
      <c r="K899" s="36">
        <v>91.4</v>
      </c>
      <c r="L899" s="36">
        <v>34.69</v>
      </c>
      <c r="M899" s="46">
        <v>109.13</v>
      </c>
      <c r="N899" s="36">
        <v>91.16</v>
      </c>
      <c r="O899" s="47">
        <v>37.24</v>
      </c>
      <c r="P899" s="33">
        <v>388</v>
      </c>
      <c r="Q899" s="47">
        <v>18.48</v>
      </c>
      <c r="R899" s="33">
        <v>83.5</v>
      </c>
      <c r="S899" s="47">
        <v>61.26</v>
      </c>
      <c r="T899" s="33">
        <v>8.89</v>
      </c>
      <c r="U899" s="33">
        <v>73.94</v>
      </c>
      <c r="V899" s="33">
        <v>32.950000000000003</v>
      </c>
      <c r="W899" s="33">
        <v>11.31</v>
      </c>
      <c r="X899" s="56">
        <v>15.54</v>
      </c>
      <c r="Y899" s="38">
        <v>15.54</v>
      </c>
      <c r="Z899" s="36">
        <v>10.73</v>
      </c>
      <c r="AA899" s="41">
        <v>31.05</v>
      </c>
      <c r="AB899" s="45">
        <v>70.599999999999994</v>
      </c>
      <c r="AC899" s="39">
        <v>498.8</v>
      </c>
      <c r="AD899" s="36">
        <v>141.75</v>
      </c>
      <c r="AE899" s="37"/>
      <c r="AF899" s="41">
        <v>23.37</v>
      </c>
      <c r="AG899" s="39">
        <v>103.8</v>
      </c>
      <c r="AI899" s="61">
        <v>44019</v>
      </c>
      <c r="AJ899" s="58">
        <f t="shared" si="39"/>
        <v>233.67999999999998</v>
      </c>
      <c r="AK899" s="57">
        <f t="shared" si="40"/>
        <v>205.255</v>
      </c>
      <c r="AL899" s="47">
        <f t="shared" si="41"/>
        <v>92.62777777777778</v>
      </c>
      <c r="AM899" s="65"/>
      <c r="AN899" s="65"/>
      <c r="AO899" s="65"/>
    </row>
    <row r="900" spans="1:41" x14ac:dyDescent="0.25">
      <c r="A900">
        <v>130</v>
      </c>
      <c r="B900" s="55">
        <v>43989</v>
      </c>
      <c r="C900" s="54">
        <v>2020</v>
      </c>
      <c r="D900" s="27">
        <v>5059.07</v>
      </c>
      <c r="E900" s="43">
        <v>404</v>
      </c>
      <c r="F900" s="35">
        <v>290.3</v>
      </c>
      <c r="G900" s="41">
        <v>770.6</v>
      </c>
      <c r="H900" s="36">
        <v>67.72</v>
      </c>
      <c r="I900" s="39">
        <v>98.28</v>
      </c>
      <c r="J900" s="45">
        <v>118.8</v>
      </c>
      <c r="K900" s="36">
        <v>92.84</v>
      </c>
      <c r="L900" s="36">
        <v>35.090000000000003</v>
      </c>
      <c r="M900" s="46">
        <v>108.76</v>
      </c>
      <c r="N900" s="36">
        <v>91.99</v>
      </c>
      <c r="O900" s="47">
        <v>37.39</v>
      </c>
      <c r="P900" s="33">
        <v>392.2</v>
      </c>
      <c r="Q900" s="47">
        <v>19.22</v>
      </c>
      <c r="R900" s="33">
        <v>84.52</v>
      </c>
      <c r="S900" s="47">
        <v>61.56</v>
      </c>
      <c r="T900" s="33">
        <v>8.9600000000000009</v>
      </c>
      <c r="U900" s="33">
        <v>75.38</v>
      </c>
      <c r="V900" s="33">
        <v>33.409999999999997</v>
      </c>
      <c r="W900" s="33">
        <v>11.41</v>
      </c>
      <c r="X900" s="56">
        <v>15.87</v>
      </c>
      <c r="Y900" s="38">
        <v>15.87</v>
      </c>
      <c r="Z900" s="36">
        <v>10.95</v>
      </c>
      <c r="AA900" s="41">
        <v>31.59</v>
      </c>
      <c r="AB900" s="45">
        <v>70.48</v>
      </c>
      <c r="AC900" s="39">
        <v>499.95</v>
      </c>
      <c r="AD900" s="36">
        <v>143.65</v>
      </c>
      <c r="AE900" s="37"/>
      <c r="AF900" s="41">
        <v>23.48</v>
      </c>
      <c r="AG900" s="39">
        <v>104.3</v>
      </c>
      <c r="AI900" s="61">
        <v>43989</v>
      </c>
      <c r="AJ900" s="58">
        <f t="shared" ref="AJ900:AJ963" si="42">AVERAGE(I900,AC900,AG900)</f>
        <v>234.17666666666665</v>
      </c>
      <c r="AK900" s="57">
        <f t="shared" ref="AK900:AK963" si="43">AVERAGE(G900,AA900,AF900,)</f>
        <v>206.41750000000002</v>
      </c>
      <c r="AL900" s="47">
        <f t="shared" ref="AL900:AL963" si="44">AVERAGE(AB900,X900,S900,Q900,O900,M900,J900,E900,)</f>
        <v>92.897777777777776</v>
      </c>
      <c r="AM900" s="65"/>
      <c r="AN900" s="65"/>
      <c r="AO900" s="65"/>
    </row>
    <row r="901" spans="1:41" x14ac:dyDescent="0.25">
      <c r="A901">
        <v>129</v>
      </c>
      <c r="B901" s="55">
        <v>43897</v>
      </c>
      <c r="C901" s="54">
        <v>2020</v>
      </c>
      <c r="D901" s="27">
        <v>4982.24</v>
      </c>
      <c r="E901" s="43">
        <v>396.7</v>
      </c>
      <c r="F901" s="35">
        <v>289.60000000000002</v>
      </c>
      <c r="G901" s="41">
        <v>750.6</v>
      </c>
      <c r="H901" s="36">
        <v>65.63</v>
      </c>
      <c r="I901" s="39">
        <v>97.86</v>
      </c>
      <c r="J901" s="45">
        <v>118.3</v>
      </c>
      <c r="K901" s="36">
        <v>90.7</v>
      </c>
      <c r="L901" s="36">
        <v>34.64</v>
      </c>
      <c r="M901" s="46">
        <v>107.73</v>
      </c>
      <c r="N901" s="36">
        <v>90.51</v>
      </c>
      <c r="O901" s="47">
        <v>36.28</v>
      </c>
      <c r="P901" s="33">
        <v>382</v>
      </c>
      <c r="Q901" s="47">
        <v>18.899999999999999</v>
      </c>
      <c r="R901" s="33">
        <v>83.96</v>
      </c>
      <c r="S901" s="47">
        <v>61.82</v>
      </c>
      <c r="T901" s="33">
        <v>8.7200000000000006</v>
      </c>
      <c r="U901" s="33">
        <v>73.98</v>
      </c>
      <c r="V901" s="33">
        <v>33.04</v>
      </c>
      <c r="W901" s="33">
        <v>11.39</v>
      </c>
      <c r="X901" s="56">
        <v>15.26</v>
      </c>
      <c r="Y901" s="38">
        <v>15.26</v>
      </c>
      <c r="Z901" s="36">
        <v>10.74</v>
      </c>
      <c r="AA901" s="41">
        <v>30.78</v>
      </c>
      <c r="AB901" s="45">
        <v>69.38</v>
      </c>
      <c r="AC901" s="39">
        <v>494.8</v>
      </c>
      <c r="AD901" s="36">
        <v>142.44999999999999</v>
      </c>
      <c r="AE901" s="37"/>
      <c r="AF901" s="41">
        <v>22.89</v>
      </c>
      <c r="AG901" s="39">
        <v>100.85</v>
      </c>
      <c r="AI901" s="61">
        <v>43897</v>
      </c>
      <c r="AJ901" s="58">
        <f t="shared" si="42"/>
        <v>231.17</v>
      </c>
      <c r="AK901" s="57">
        <f t="shared" si="43"/>
        <v>201.0675</v>
      </c>
      <c r="AL901" s="47">
        <f t="shared" si="44"/>
        <v>91.596666666666664</v>
      </c>
      <c r="AM901" s="65"/>
      <c r="AN901" s="65"/>
      <c r="AO901" s="65"/>
    </row>
    <row r="902" spans="1:41" x14ac:dyDescent="0.25">
      <c r="A902">
        <v>128</v>
      </c>
      <c r="B902" s="55">
        <v>43868</v>
      </c>
      <c r="C902" s="54">
        <v>2020</v>
      </c>
      <c r="D902" s="27">
        <v>4956.66</v>
      </c>
      <c r="E902" s="43">
        <v>401.85</v>
      </c>
      <c r="F902" s="35">
        <v>296.7</v>
      </c>
      <c r="G902" s="41">
        <v>763.4</v>
      </c>
      <c r="H902" s="36">
        <v>66.41</v>
      </c>
      <c r="I902" s="39">
        <v>98.28</v>
      </c>
      <c r="J902" s="45">
        <v>116.95</v>
      </c>
      <c r="K902" s="36">
        <v>91.56</v>
      </c>
      <c r="L902" s="36">
        <v>34.85</v>
      </c>
      <c r="M902" s="46">
        <v>109.63</v>
      </c>
      <c r="N902" s="36">
        <v>91.46</v>
      </c>
      <c r="O902" s="47">
        <v>36.6</v>
      </c>
      <c r="P902" s="33">
        <v>384.8</v>
      </c>
      <c r="Q902" s="47">
        <v>19.09</v>
      </c>
      <c r="R902" s="33">
        <v>84.2</v>
      </c>
      <c r="S902" s="47">
        <v>62.5</v>
      </c>
      <c r="T902" s="33">
        <v>8.75</v>
      </c>
      <c r="U902" s="33">
        <v>73.36</v>
      </c>
      <c r="V902" s="33">
        <v>32.94</v>
      </c>
      <c r="W902" s="33">
        <v>11.37</v>
      </c>
      <c r="X902" s="56">
        <v>15.5</v>
      </c>
      <c r="Y902" s="38">
        <v>15.5</v>
      </c>
      <c r="Z902" s="36">
        <v>10.83</v>
      </c>
      <c r="AA902" s="41">
        <v>30.88</v>
      </c>
      <c r="AB902" s="45">
        <v>68.900000000000006</v>
      </c>
      <c r="AC902" s="39">
        <v>492.4</v>
      </c>
      <c r="AD902" s="36">
        <v>143.85</v>
      </c>
      <c r="AE902" s="37"/>
      <c r="AF902" s="41">
        <v>23.38</v>
      </c>
      <c r="AG902" s="39">
        <v>101.6</v>
      </c>
      <c r="AI902" s="61">
        <v>43868</v>
      </c>
      <c r="AJ902" s="58">
        <f t="shared" si="42"/>
        <v>230.76</v>
      </c>
      <c r="AK902" s="57">
        <f t="shared" si="43"/>
        <v>204.41499999999999</v>
      </c>
      <c r="AL902" s="47">
        <f t="shared" si="44"/>
        <v>92.335555555555558</v>
      </c>
      <c r="AM902" s="65"/>
      <c r="AN902" s="65"/>
      <c r="AO902" s="65"/>
    </row>
    <row r="903" spans="1:41" x14ac:dyDescent="0.25">
      <c r="A903">
        <v>127</v>
      </c>
      <c r="B903" s="55">
        <v>43837</v>
      </c>
      <c r="C903" s="54">
        <v>2020</v>
      </c>
      <c r="D903" s="27">
        <v>4851.37</v>
      </c>
      <c r="E903" s="43">
        <v>391.6</v>
      </c>
      <c r="F903" s="35">
        <v>286.7</v>
      </c>
      <c r="G903" s="41">
        <v>739.4</v>
      </c>
      <c r="H903" s="36">
        <v>64.19</v>
      </c>
      <c r="I903" s="39">
        <v>97.12</v>
      </c>
      <c r="J903" s="45">
        <v>115.55</v>
      </c>
      <c r="K903" s="36">
        <v>89.9</v>
      </c>
      <c r="L903" s="36">
        <v>34.159999999999997</v>
      </c>
      <c r="M903" s="46">
        <v>106.16</v>
      </c>
      <c r="N903" s="36">
        <v>90.6</v>
      </c>
      <c r="O903" s="47">
        <v>34.72</v>
      </c>
      <c r="P903" s="33">
        <v>370.6</v>
      </c>
      <c r="Q903" s="47">
        <v>18.52</v>
      </c>
      <c r="R903" s="33">
        <v>81.8</v>
      </c>
      <c r="S903" s="47">
        <v>60.88</v>
      </c>
      <c r="T903" s="33">
        <v>8.3800000000000008</v>
      </c>
      <c r="U903" s="33">
        <v>70.62</v>
      </c>
      <c r="V903" s="33">
        <v>32.409999999999997</v>
      </c>
      <c r="W903" s="33">
        <v>10.93</v>
      </c>
      <c r="X903" s="56">
        <v>14.69</v>
      </c>
      <c r="Y903" s="38">
        <v>14.69</v>
      </c>
      <c r="Z903" s="36">
        <v>10.6</v>
      </c>
      <c r="AA903" s="41">
        <v>30.69</v>
      </c>
      <c r="AB903" s="45">
        <v>67.760000000000005</v>
      </c>
      <c r="AC903" s="39">
        <v>481</v>
      </c>
      <c r="AD903" s="36">
        <v>140.55000000000001</v>
      </c>
      <c r="AE903" s="37"/>
      <c r="AF903" s="41">
        <v>22.6</v>
      </c>
      <c r="AG903" s="39">
        <v>101.7</v>
      </c>
      <c r="AI903" s="61">
        <v>43837</v>
      </c>
      <c r="AJ903" s="58">
        <f t="shared" si="42"/>
        <v>226.60666666666668</v>
      </c>
      <c r="AK903" s="57">
        <f t="shared" si="43"/>
        <v>198.17250000000001</v>
      </c>
      <c r="AL903" s="47">
        <f t="shared" si="44"/>
        <v>89.986666666666679</v>
      </c>
      <c r="AM903" s="65"/>
      <c r="AN903" s="65"/>
      <c r="AO903" s="65"/>
    </row>
    <row r="904" spans="1:41" x14ac:dyDescent="0.25">
      <c r="A904">
        <v>126</v>
      </c>
      <c r="B904" s="54" t="s">
        <v>868</v>
      </c>
      <c r="C904" s="54">
        <v>2020</v>
      </c>
      <c r="D904" s="27">
        <v>4901.96</v>
      </c>
      <c r="E904" s="43">
        <v>390.5</v>
      </c>
      <c r="F904" s="35">
        <v>285.7</v>
      </c>
      <c r="G904" s="41">
        <v>743.8</v>
      </c>
      <c r="H904" s="36">
        <v>63.52</v>
      </c>
      <c r="I904" s="39">
        <v>98.88</v>
      </c>
      <c r="J904" s="45">
        <v>114.25</v>
      </c>
      <c r="K904" s="36">
        <v>89.22</v>
      </c>
      <c r="L904" s="36">
        <v>33.979999999999997</v>
      </c>
      <c r="M904" s="46">
        <v>106.12</v>
      </c>
      <c r="N904" s="36">
        <v>90.16</v>
      </c>
      <c r="O904" s="47">
        <v>35.369999999999997</v>
      </c>
      <c r="P904" s="33">
        <v>375.6</v>
      </c>
      <c r="Q904" s="47">
        <v>18.61</v>
      </c>
      <c r="R904" s="33">
        <v>82</v>
      </c>
      <c r="S904" s="47">
        <v>61.56</v>
      </c>
      <c r="T904" s="33">
        <v>8.43</v>
      </c>
      <c r="U904" s="33">
        <v>71.88</v>
      </c>
      <c r="V904" s="33">
        <v>32.049999999999997</v>
      </c>
      <c r="W904" s="33">
        <v>11</v>
      </c>
      <c r="X904" s="56">
        <v>14.8</v>
      </c>
      <c r="Y904" s="38">
        <v>14.8</v>
      </c>
      <c r="Z904" s="36">
        <v>10.65</v>
      </c>
      <c r="AA904" s="41">
        <v>30.72</v>
      </c>
      <c r="AB904" s="45">
        <v>67.62</v>
      </c>
      <c r="AC904" s="39">
        <v>484.25</v>
      </c>
      <c r="AD904" s="36">
        <v>140.05000000000001</v>
      </c>
      <c r="AE904" s="37"/>
      <c r="AF904" s="41">
        <v>23.09</v>
      </c>
      <c r="AG904" s="39">
        <v>101.95</v>
      </c>
      <c r="AI904" s="60" t="s">
        <v>868</v>
      </c>
      <c r="AJ904" s="58">
        <f t="shared" si="42"/>
        <v>228.36</v>
      </c>
      <c r="AK904" s="57">
        <f t="shared" si="43"/>
        <v>199.4025</v>
      </c>
      <c r="AL904" s="47">
        <f t="shared" si="44"/>
        <v>89.87</v>
      </c>
      <c r="AM904" s="65"/>
      <c r="AN904" s="65"/>
      <c r="AO904" s="65"/>
    </row>
    <row r="905" spans="1:41" x14ac:dyDescent="0.25">
      <c r="A905">
        <v>125</v>
      </c>
      <c r="B905" s="54" t="s">
        <v>869</v>
      </c>
      <c r="C905" s="54">
        <v>2020</v>
      </c>
      <c r="D905" s="27">
        <v>4867.33</v>
      </c>
      <c r="E905" s="43">
        <v>389.5</v>
      </c>
      <c r="F905" s="35">
        <v>285.3</v>
      </c>
      <c r="G905" s="41">
        <v>741.4</v>
      </c>
      <c r="H905" s="36">
        <v>63.35</v>
      </c>
      <c r="I905" s="39">
        <v>98.6</v>
      </c>
      <c r="J905" s="45">
        <v>117.45</v>
      </c>
      <c r="K905" s="36">
        <v>89.18</v>
      </c>
      <c r="L905" s="36">
        <v>34.549999999999997</v>
      </c>
      <c r="M905" s="46">
        <v>105.37</v>
      </c>
      <c r="N905" s="36">
        <v>91.04</v>
      </c>
      <c r="O905" s="47">
        <v>35.35</v>
      </c>
      <c r="P905" s="33">
        <v>372</v>
      </c>
      <c r="Q905" s="47">
        <v>18.62</v>
      </c>
      <c r="R905" s="33">
        <v>82.74</v>
      </c>
      <c r="S905" s="47">
        <v>62.1</v>
      </c>
      <c r="T905" s="33">
        <v>8.39</v>
      </c>
      <c r="U905" s="33">
        <v>71.86</v>
      </c>
      <c r="V905" s="33">
        <v>32.35</v>
      </c>
      <c r="W905" s="33">
        <v>11.19</v>
      </c>
      <c r="X905" s="56">
        <v>14.91</v>
      </c>
      <c r="Y905" s="38">
        <v>14.91</v>
      </c>
      <c r="Z905" s="36">
        <v>10.69</v>
      </c>
      <c r="AA905" s="41">
        <v>30.2</v>
      </c>
      <c r="AB905" s="45">
        <v>67.66</v>
      </c>
      <c r="AC905" s="39">
        <v>481.25</v>
      </c>
      <c r="AD905" s="36">
        <v>139.9</v>
      </c>
      <c r="AE905" s="37"/>
      <c r="AF905" s="41">
        <v>23.43</v>
      </c>
      <c r="AG905" s="39">
        <v>100.8</v>
      </c>
      <c r="AI905" s="60" t="s">
        <v>869</v>
      </c>
      <c r="AJ905" s="58">
        <f t="shared" si="42"/>
        <v>226.88333333333333</v>
      </c>
      <c r="AK905" s="57">
        <f t="shared" si="43"/>
        <v>198.75749999999999</v>
      </c>
      <c r="AL905" s="47">
        <f t="shared" si="44"/>
        <v>90.106666666666669</v>
      </c>
      <c r="AM905" s="65"/>
      <c r="AN905" s="65"/>
      <c r="AO905" s="65"/>
    </row>
    <row r="906" spans="1:41" x14ac:dyDescent="0.25">
      <c r="A906">
        <v>124</v>
      </c>
      <c r="B906" s="54" t="s">
        <v>870</v>
      </c>
      <c r="C906" s="54">
        <v>2020</v>
      </c>
      <c r="D906" s="27">
        <v>4908.1499999999996</v>
      </c>
      <c r="E906" s="43">
        <v>387.7</v>
      </c>
      <c r="F906" s="35">
        <v>285.10000000000002</v>
      </c>
      <c r="G906" s="41">
        <v>737.8</v>
      </c>
      <c r="H906" s="36">
        <v>61.88</v>
      </c>
      <c r="I906" s="39">
        <v>97.3</v>
      </c>
      <c r="J906" s="45">
        <v>115.2</v>
      </c>
      <c r="K906" s="36">
        <v>87.8</v>
      </c>
      <c r="L906" s="36">
        <v>35.15</v>
      </c>
      <c r="M906" s="46">
        <v>104.21</v>
      </c>
      <c r="N906" s="36">
        <v>90.6</v>
      </c>
      <c r="O906" s="47">
        <v>34.49</v>
      </c>
      <c r="P906" s="33">
        <v>373.8</v>
      </c>
      <c r="Q906" s="47">
        <v>18.53</v>
      </c>
      <c r="R906" s="33">
        <v>81.319999999999993</v>
      </c>
      <c r="S906" s="47">
        <v>63.44</v>
      </c>
      <c r="T906" s="33">
        <v>8.08</v>
      </c>
      <c r="U906" s="33">
        <v>70.5</v>
      </c>
      <c r="V906" s="33">
        <v>31.46</v>
      </c>
      <c r="W906" s="33">
        <v>10.9</v>
      </c>
      <c r="X906" s="56">
        <v>14.48</v>
      </c>
      <c r="Y906" s="38">
        <v>14.48</v>
      </c>
      <c r="Z906" s="36">
        <v>10.39</v>
      </c>
      <c r="AA906" s="41">
        <v>30.28</v>
      </c>
      <c r="AB906" s="45">
        <v>67.180000000000007</v>
      </c>
      <c r="AC906" s="39">
        <v>477</v>
      </c>
      <c r="AD906" s="36">
        <v>140.05000000000001</v>
      </c>
      <c r="AE906" s="37"/>
      <c r="AF906" s="41">
        <v>23.07</v>
      </c>
      <c r="AG906" s="39">
        <v>103.35</v>
      </c>
      <c r="AI906" s="60" t="s">
        <v>870</v>
      </c>
      <c r="AJ906" s="58">
        <f t="shared" si="42"/>
        <v>225.88333333333333</v>
      </c>
      <c r="AK906" s="57">
        <f t="shared" si="43"/>
        <v>197.78749999999999</v>
      </c>
      <c r="AL906" s="47">
        <f t="shared" si="44"/>
        <v>89.47</v>
      </c>
      <c r="AM906" s="65"/>
      <c r="AN906" s="65"/>
      <c r="AO906" s="65"/>
    </row>
    <row r="907" spans="1:41" x14ac:dyDescent="0.25">
      <c r="A907">
        <v>123</v>
      </c>
      <c r="B907" s="54" t="s">
        <v>871</v>
      </c>
      <c r="C907" s="54">
        <v>2020</v>
      </c>
      <c r="D907" s="27">
        <v>4795.05</v>
      </c>
      <c r="E907" s="43">
        <v>383.85</v>
      </c>
      <c r="F907" s="35">
        <v>281</v>
      </c>
      <c r="G907" s="41">
        <v>736</v>
      </c>
      <c r="H907" s="36">
        <v>63.92</v>
      </c>
      <c r="I907" s="39">
        <v>96.56</v>
      </c>
      <c r="J907" s="45">
        <v>115.15</v>
      </c>
      <c r="K907" s="36">
        <v>88.9</v>
      </c>
      <c r="L907" s="36">
        <v>35.21</v>
      </c>
      <c r="M907" s="46">
        <v>104.83</v>
      </c>
      <c r="N907" s="36">
        <v>91.36</v>
      </c>
      <c r="O907" s="47">
        <v>35.17</v>
      </c>
      <c r="P907" s="33">
        <v>373.2</v>
      </c>
      <c r="Q907" s="47">
        <v>18.57</v>
      </c>
      <c r="R907" s="33">
        <v>82.02</v>
      </c>
      <c r="S907" s="47">
        <v>63.34</v>
      </c>
      <c r="T907" s="33">
        <v>8.2799999999999994</v>
      </c>
      <c r="U907" s="33">
        <v>69.680000000000007</v>
      </c>
      <c r="V907" s="33">
        <v>31.21</v>
      </c>
      <c r="W907" s="33">
        <v>10.96</v>
      </c>
      <c r="X907" s="56">
        <v>14.76</v>
      </c>
      <c r="Y907" s="38">
        <v>14.76</v>
      </c>
      <c r="Z907" s="36">
        <v>10.39</v>
      </c>
      <c r="AA907" s="41">
        <v>30.17</v>
      </c>
      <c r="AB907" s="45">
        <v>66.28</v>
      </c>
      <c r="AC907" s="39">
        <v>474.9</v>
      </c>
      <c r="AD907" s="36">
        <v>140.1</v>
      </c>
      <c r="AE907" s="37"/>
      <c r="AF907" s="41">
        <v>23.02</v>
      </c>
      <c r="AG907" s="39">
        <v>102.05</v>
      </c>
      <c r="AI907" s="60" t="s">
        <v>871</v>
      </c>
      <c r="AJ907" s="58">
        <f t="shared" si="42"/>
        <v>224.50333333333333</v>
      </c>
      <c r="AK907" s="57">
        <f t="shared" si="43"/>
        <v>197.29749999999999</v>
      </c>
      <c r="AL907" s="47">
        <f t="shared" si="44"/>
        <v>89.105555555555554</v>
      </c>
      <c r="AM907" s="65"/>
      <c r="AN907" s="65"/>
      <c r="AO907" s="65"/>
    </row>
    <row r="908" spans="1:41" x14ac:dyDescent="0.25">
      <c r="A908">
        <v>122</v>
      </c>
      <c r="B908" s="54" t="s">
        <v>872</v>
      </c>
      <c r="C908" s="54">
        <v>2020</v>
      </c>
      <c r="D908" s="27">
        <v>4871.3599999999997</v>
      </c>
      <c r="E908" s="43">
        <v>381.35</v>
      </c>
      <c r="F908" s="35">
        <v>279</v>
      </c>
      <c r="G908" s="41">
        <v>726.8</v>
      </c>
      <c r="H908" s="36">
        <v>62.97</v>
      </c>
      <c r="I908" s="39">
        <v>96</v>
      </c>
      <c r="J908" s="45">
        <v>112.5</v>
      </c>
      <c r="K908" s="36">
        <v>89.76</v>
      </c>
      <c r="L908" s="36">
        <v>34.93</v>
      </c>
      <c r="M908" s="46">
        <v>104.3</v>
      </c>
      <c r="N908" s="36">
        <v>90.57</v>
      </c>
      <c r="O908" s="47">
        <v>34.51</v>
      </c>
      <c r="P908" s="33">
        <v>366.4</v>
      </c>
      <c r="Q908" s="47">
        <v>18.41</v>
      </c>
      <c r="R908" s="33">
        <v>81.099999999999994</v>
      </c>
      <c r="S908" s="47">
        <v>63.38</v>
      </c>
      <c r="T908" s="33">
        <v>8.0399999999999991</v>
      </c>
      <c r="U908" s="33">
        <v>69.599999999999994</v>
      </c>
      <c r="V908" s="33">
        <v>30.66</v>
      </c>
      <c r="W908" s="33">
        <v>10.94</v>
      </c>
      <c r="X908" s="56">
        <v>14.26</v>
      </c>
      <c r="Y908" s="38">
        <v>14.26</v>
      </c>
      <c r="Z908" s="36">
        <v>10.35</v>
      </c>
      <c r="AA908" s="41">
        <v>30.01</v>
      </c>
      <c r="AB908" s="45">
        <v>65.48</v>
      </c>
      <c r="AC908" s="39">
        <v>474.6</v>
      </c>
      <c r="AD908" s="36">
        <v>139.30000000000001</v>
      </c>
      <c r="AE908" s="37"/>
      <c r="AF908" s="41">
        <v>22.48</v>
      </c>
      <c r="AG908" s="39">
        <v>98.8</v>
      </c>
      <c r="AI908" s="60" t="s">
        <v>872</v>
      </c>
      <c r="AJ908" s="58">
        <f t="shared" si="42"/>
        <v>223.13333333333333</v>
      </c>
      <c r="AK908" s="57">
        <f t="shared" si="43"/>
        <v>194.82249999999999</v>
      </c>
      <c r="AL908" s="47">
        <f t="shared" si="44"/>
        <v>88.243333333333339</v>
      </c>
      <c r="AM908" s="65"/>
      <c r="AN908" s="65"/>
      <c r="AO908" s="65"/>
    </row>
    <row r="909" spans="1:41" x14ac:dyDescent="0.25">
      <c r="A909">
        <v>121</v>
      </c>
      <c r="B909" s="54" t="s">
        <v>873</v>
      </c>
      <c r="C909" s="54">
        <v>2020</v>
      </c>
      <c r="D909" s="27">
        <v>4962.6000000000004</v>
      </c>
      <c r="E909" s="43">
        <v>390.65</v>
      </c>
      <c r="F909" s="35">
        <v>280.60000000000002</v>
      </c>
      <c r="G909" s="41">
        <v>751</v>
      </c>
      <c r="H909" s="36">
        <v>66.760000000000005</v>
      </c>
      <c r="I909" s="39">
        <v>97.6</v>
      </c>
      <c r="J909" s="45">
        <v>118</v>
      </c>
      <c r="K909" s="36">
        <v>95.12</v>
      </c>
      <c r="L909" s="36">
        <v>36.19</v>
      </c>
      <c r="M909" s="46">
        <v>106.65</v>
      </c>
      <c r="N909" s="36">
        <v>92.78</v>
      </c>
      <c r="O909" s="47">
        <v>36.31</v>
      </c>
      <c r="P909" s="33">
        <v>380.6</v>
      </c>
      <c r="Q909" s="47">
        <v>18.82</v>
      </c>
      <c r="R909" s="33">
        <v>83.1</v>
      </c>
      <c r="S909" s="47">
        <v>64.5</v>
      </c>
      <c r="T909" s="33">
        <v>8.4</v>
      </c>
      <c r="U909" s="33">
        <v>73.28</v>
      </c>
      <c r="V909" s="33">
        <v>31.34</v>
      </c>
      <c r="W909" s="33">
        <v>11.22</v>
      </c>
      <c r="X909" s="56">
        <v>14.94</v>
      </c>
      <c r="Y909" s="38">
        <v>14.94</v>
      </c>
      <c r="Z909" s="36">
        <v>10.52</v>
      </c>
      <c r="AA909" s="41">
        <v>30.5</v>
      </c>
      <c r="AB909" s="45">
        <v>66.319999999999993</v>
      </c>
      <c r="AC909" s="39">
        <v>497.6</v>
      </c>
      <c r="AD909" s="36">
        <v>142.75</v>
      </c>
      <c r="AE909" s="37"/>
      <c r="AF909" s="41">
        <v>23.34</v>
      </c>
      <c r="AG909" s="39">
        <v>100.55</v>
      </c>
      <c r="AI909" s="60" t="s">
        <v>873</v>
      </c>
      <c r="AJ909" s="58">
        <f t="shared" si="42"/>
        <v>231.91666666666666</v>
      </c>
      <c r="AK909" s="57">
        <f t="shared" si="43"/>
        <v>201.21</v>
      </c>
      <c r="AL909" s="47">
        <f t="shared" si="44"/>
        <v>90.687777777777768</v>
      </c>
      <c r="AM909" s="65"/>
      <c r="AN909" s="65"/>
      <c r="AO909" s="65"/>
    </row>
    <row r="910" spans="1:41" x14ac:dyDescent="0.25">
      <c r="A910">
        <v>120</v>
      </c>
      <c r="B910" s="54" t="s">
        <v>874</v>
      </c>
      <c r="C910" s="54">
        <v>2020</v>
      </c>
      <c r="D910" s="27">
        <v>4902.0600000000004</v>
      </c>
      <c r="E910" s="43">
        <v>378.9</v>
      </c>
      <c r="F910" s="35">
        <v>276.7</v>
      </c>
      <c r="G910" s="41">
        <v>742.8</v>
      </c>
      <c r="H910" s="36">
        <v>67.260000000000005</v>
      </c>
      <c r="I910" s="39">
        <v>95.8</v>
      </c>
      <c r="J910" s="45">
        <v>116.45</v>
      </c>
      <c r="K910" s="36">
        <v>93.54</v>
      </c>
      <c r="L910" s="36">
        <v>35.44</v>
      </c>
      <c r="M910" s="46">
        <v>105.25</v>
      </c>
      <c r="N910" s="36">
        <v>92.52</v>
      </c>
      <c r="O910" s="47">
        <v>35.1</v>
      </c>
      <c r="P910" s="33">
        <v>371.4</v>
      </c>
      <c r="Q910" s="47">
        <v>18.54</v>
      </c>
      <c r="R910" s="33">
        <v>85.44</v>
      </c>
      <c r="S910" s="47">
        <v>63.62</v>
      </c>
      <c r="T910" s="33">
        <v>8.08</v>
      </c>
      <c r="U910" s="33">
        <v>72.08</v>
      </c>
      <c r="V910" s="33">
        <v>31.32</v>
      </c>
      <c r="W910" s="33">
        <v>11.1</v>
      </c>
      <c r="X910" s="56">
        <v>14.31</v>
      </c>
      <c r="Y910" s="38">
        <v>14.31</v>
      </c>
      <c r="Z910" s="36">
        <v>10.49</v>
      </c>
      <c r="AA910" s="41">
        <v>30.43</v>
      </c>
      <c r="AB910" s="45">
        <v>65.099999999999994</v>
      </c>
      <c r="AC910" s="39">
        <v>504</v>
      </c>
      <c r="AD910" s="36">
        <v>141.65</v>
      </c>
      <c r="AE910" s="37"/>
      <c r="AF910" s="41">
        <v>22.64</v>
      </c>
      <c r="AG910" s="39">
        <v>98.72</v>
      </c>
      <c r="AI910" s="60" t="s">
        <v>874</v>
      </c>
      <c r="AJ910" s="58">
        <f t="shared" si="42"/>
        <v>232.84</v>
      </c>
      <c r="AK910" s="57">
        <f t="shared" si="43"/>
        <v>198.96749999999997</v>
      </c>
      <c r="AL910" s="47">
        <f t="shared" si="44"/>
        <v>88.585555555555558</v>
      </c>
      <c r="AM910" s="65"/>
      <c r="AN910" s="65"/>
      <c r="AO910" s="65"/>
    </row>
    <row r="911" spans="1:41" x14ac:dyDescent="0.25">
      <c r="A911">
        <v>119</v>
      </c>
      <c r="B911" s="54" t="s">
        <v>875</v>
      </c>
      <c r="C911" s="54">
        <v>2020</v>
      </c>
      <c r="D911" s="27">
        <v>4979.45</v>
      </c>
      <c r="E911" s="43">
        <v>380.05</v>
      </c>
      <c r="F911" s="35">
        <v>279.2</v>
      </c>
      <c r="G911" s="41">
        <v>739.2</v>
      </c>
      <c r="H911" s="36">
        <v>68.86</v>
      </c>
      <c r="I911" s="39">
        <v>95.76</v>
      </c>
      <c r="J911" s="45">
        <v>117.7</v>
      </c>
      <c r="K911" s="36">
        <v>94.38</v>
      </c>
      <c r="L911" s="36">
        <v>35.69</v>
      </c>
      <c r="M911" s="46">
        <v>105.87</v>
      </c>
      <c r="N911" s="36">
        <v>93.61</v>
      </c>
      <c r="O911" s="47">
        <v>35.299999999999997</v>
      </c>
      <c r="P911" s="33">
        <v>374</v>
      </c>
      <c r="Q911" s="47">
        <v>18.48</v>
      </c>
      <c r="R911" s="33">
        <v>84.74</v>
      </c>
      <c r="S911" s="47">
        <v>65.680000000000007</v>
      </c>
      <c r="T911" s="33">
        <v>8.07</v>
      </c>
      <c r="U911" s="33">
        <v>73.239999999999995</v>
      </c>
      <c r="V911" s="33">
        <v>31.19</v>
      </c>
      <c r="W911" s="33">
        <v>11.25</v>
      </c>
      <c r="X911" s="56">
        <v>14.37</v>
      </c>
      <c r="Y911" s="38">
        <v>14.37</v>
      </c>
      <c r="Z911" s="36">
        <v>10.57</v>
      </c>
      <c r="AA911" s="41">
        <v>30.64</v>
      </c>
      <c r="AB911" s="45">
        <v>65.040000000000006</v>
      </c>
      <c r="AC911" s="39">
        <v>509.9</v>
      </c>
      <c r="AD911" s="36">
        <v>142.69999999999999</v>
      </c>
      <c r="AE911" s="37"/>
      <c r="AF911" s="41">
        <v>22.19</v>
      </c>
      <c r="AG911" s="39">
        <v>99.6</v>
      </c>
      <c r="AI911" s="60" t="s">
        <v>875</v>
      </c>
      <c r="AJ911" s="58">
        <f t="shared" si="42"/>
        <v>235.08666666666667</v>
      </c>
      <c r="AK911" s="57">
        <f t="shared" si="43"/>
        <v>198.00750000000002</v>
      </c>
      <c r="AL911" s="47">
        <f t="shared" si="44"/>
        <v>89.165555555555557</v>
      </c>
      <c r="AM911" s="65"/>
      <c r="AN911" s="65"/>
      <c r="AO911" s="65"/>
    </row>
    <row r="912" spans="1:41" x14ac:dyDescent="0.25">
      <c r="A912">
        <v>118</v>
      </c>
      <c r="B912" s="54" t="s">
        <v>876</v>
      </c>
      <c r="C912" s="54">
        <v>2020</v>
      </c>
      <c r="D912" s="27">
        <v>4908.6000000000004</v>
      </c>
      <c r="E912" s="43">
        <v>377.3</v>
      </c>
      <c r="F912" s="35">
        <v>276.60000000000002</v>
      </c>
      <c r="G912" s="41">
        <v>749</v>
      </c>
      <c r="H912" s="36">
        <v>67.819999999999993</v>
      </c>
      <c r="I912" s="39">
        <v>94.88</v>
      </c>
      <c r="J912" s="45">
        <v>115.6</v>
      </c>
      <c r="K912" s="36">
        <v>95.66</v>
      </c>
      <c r="L912" s="36">
        <v>35.68</v>
      </c>
      <c r="M912" s="46">
        <v>104.59</v>
      </c>
      <c r="N912" s="36">
        <v>91.82</v>
      </c>
      <c r="O912" s="47">
        <v>35.82</v>
      </c>
      <c r="P912" s="33">
        <v>373.4</v>
      </c>
      <c r="Q912" s="47">
        <v>18.77</v>
      </c>
      <c r="R912" s="33">
        <v>85.64</v>
      </c>
      <c r="S912" s="47">
        <v>63.52</v>
      </c>
      <c r="T912" s="33">
        <v>8.24</v>
      </c>
      <c r="U912" s="33">
        <v>73.739999999999995</v>
      </c>
      <c r="V912" s="33">
        <v>31.63</v>
      </c>
      <c r="W912" s="33">
        <v>11.2</v>
      </c>
      <c r="X912" s="56">
        <v>14.62</v>
      </c>
      <c r="Y912" s="38">
        <v>14.62</v>
      </c>
      <c r="Z912" s="36">
        <v>10.39</v>
      </c>
      <c r="AA912" s="41">
        <v>30.09</v>
      </c>
      <c r="AB912" s="45">
        <v>64.260000000000005</v>
      </c>
      <c r="AC912" s="39">
        <v>510</v>
      </c>
      <c r="AD912" s="36">
        <v>143.30000000000001</v>
      </c>
      <c r="AE912" s="37"/>
      <c r="AF912" s="41">
        <v>22.21</v>
      </c>
      <c r="AG912" s="39">
        <v>99.92</v>
      </c>
      <c r="AI912" s="60" t="s">
        <v>876</v>
      </c>
      <c r="AJ912" s="58">
        <f t="shared" si="42"/>
        <v>234.93333333333331</v>
      </c>
      <c r="AK912" s="57">
        <f t="shared" si="43"/>
        <v>200.32500000000002</v>
      </c>
      <c r="AL912" s="47">
        <f t="shared" si="44"/>
        <v>88.275555555555556</v>
      </c>
      <c r="AM912" s="65"/>
      <c r="AN912" s="65"/>
      <c r="AO912" s="65"/>
    </row>
    <row r="913" spans="1:41" x14ac:dyDescent="0.25">
      <c r="A913">
        <v>117</v>
      </c>
      <c r="B913" s="54" t="s">
        <v>877</v>
      </c>
      <c r="C913" s="54">
        <v>2020</v>
      </c>
      <c r="D913" s="27">
        <v>4952.57</v>
      </c>
      <c r="E913" s="43">
        <v>379.15</v>
      </c>
      <c r="F913" s="35">
        <v>276.2</v>
      </c>
      <c r="G913" s="41">
        <v>754.4</v>
      </c>
      <c r="H913" s="36">
        <v>69.75</v>
      </c>
      <c r="I913" s="39">
        <v>95.64</v>
      </c>
      <c r="J913" s="45">
        <v>115.95</v>
      </c>
      <c r="K913" s="36">
        <v>97.5</v>
      </c>
      <c r="L913" s="36">
        <v>35.950000000000003</v>
      </c>
      <c r="M913" s="46">
        <v>105.29</v>
      </c>
      <c r="N913" s="36">
        <v>93.2</v>
      </c>
      <c r="O913" s="47">
        <v>35.96</v>
      </c>
      <c r="P913" s="33">
        <v>375.6</v>
      </c>
      <c r="Q913" s="47">
        <v>18.899999999999999</v>
      </c>
      <c r="R913" s="33">
        <v>85.92</v>
      </c>
      <c r="S913" s="47">
        <v>63.34</v>
      </c>
      <c r="T913" s="33">
        <v>8.3000000000000007</v>
      </c>
      <c r="U913" s="33">
        <v>73.66</v>
      </c>
      <c r="V913" s="33">
        <v>31.71</v>
      </c>
      <c r="W913" s="33">
        <v>11.25</v>
      </c>
      <c r="X913" s="56">
        <v>14.7</v>
      </c>
      <c r="Y913" s="38">
        <v>14.7</v>
      </c>
      <c r="Z913" s="36">
        <v>10.62</v>
      </c>
      <c r="AA913" s="41">
        <v>30.29</v>
      </c>
      <c r="AB913" s="45">
        <v>64.599999999999994</v>
      </c>
      <c r="AC913" s="39">
        <v>507</v>
      </c>
      <c r="AD913" s="36">
        <v>144.1</v>
      </c>
      <c r="AE913" s="37"/>
      <c r="AF913" s="41">
        <v>22.89</v>
      </c>
      <c r="AG913" s="39">
        <v>100.5</v>
      </c>
      <c r="AI913" s="60" t="s">
        <v>877</v>
      </c>
      <c r="AJ913" s="58">
        <f t="shared" si="42"/>
        <v>234.38</v>
      </c>
      <c r="AK913" s="57">
        <f t="shared" si="43"/>
        <v>201.89499999999998</v>
      </c>
      <c r="AL913" s="47">
        <f t="shared" si="44"/>
        <v>88.654444444444437</v>
      </c>
      <c r="AM913" s="65"/>
      <c r="AN913" s="65"/>
      <c r="AO913" s="65"/>
    </row>
    <row r="914" spans="1:41" x14ac:dyDescent="0.25">
      <c r="A914">
        <v>116</v>
      </c>
      <c r="B914" s="54" t="s">
        <v>878</v>
      </c>
      <c r="C914" s="54">
        <v>2020</v>
      </c>
      <c r="D914" s="27">
        <v>4887.5600000000004</v>
      </c>
      <c r="E914" s="43">
        <v>376.8</v>
      </c>
      <c r="F914" s="35">
        <v>272.10000000000002</v>
      </c>
      <c r="G914" s="41">
        <v>746.4</v>
      </c>
      <c r="H914" s="36">
        <v>69.83</v>
      </c>
      <c r="I914" s="39">
        <v>94.72</v>
      </c>
      <c r="J914" s="45">
        <v>114.85</v>
      </c>
      <c r="K914" s="36">
        <v>94.64</v>
      </c>
      <c r="L914" s="36">
        <v>35.83</v>
      </c>
      <c r="M914" s="46">
        <v>104.13</v>
      </c>
      <c r="N914" s="36">
        <v>90.58</v>
      </c>
      <c r="O914" s="47">
        <v>36.01</v>
      </c>
      <c r="P914" s="33">
        <v>370.8</v>
      </c>
      <c r="Q914" s="47">
        <v>18.82</v>
      </c>
      <c r="R914" s="33">
        <v>85.88</v>
      </c>
      <c r="S914" s="47">
        <v>63.22</v>
      </c>
      <c r="T914" s="33">
        <v>8.34</v>
      </c>
      <c r="U914" s="33">
        <v>74.180000000000007</v>
      </c>
      <c r="V914" s="33">
        <v>31.46</v>
      </c>
      <c r="W914" s="33">
        <v>11.14</v>
      </c>
      <c r="X914" s="56">
        <v>14.89</v>
      </c>
      <c r="Y914" s="38">
        <v>14.89</v>
      </c>
      <c r="Z914" s="36">
        <v>10.69</v>
      </c>
      <c r="AA914" s="41">
        <v>29.77</v>
      </c>
      <c r="AB914" s="45">
        <v>63.98</v>
      </c>
      <c r="AC914" s="39">
        <v>495.15</v>
      </c>
      <c r="AD914" s="36">
        <v>144.94999999999999</v>
      </c>
      <c r="AE914" s="37"/>
      <c r="AF914" s="41">
        <v>22.9</v>
      </c>
      <c r="AG914" s="39">
        <v>98.48</v>
      </c>
      <c r="AI914" s="60" t="s">
        <v>878</v>
      </c>
      <c r="AJ914" s="58">
        <f t="shared" si="42"/>
        <v>229.45000000000002</v>
      </c>
      <c r="AK914" s="57">
        <f t="shared" si="43"/>
        <v>199.76749999999998</v>
      </c>
      <c r="AL914" s="47">
        <f t="shared" si="44"/>
        <v>88.077777777777783</v>
      </c>
      <c r="AM914" s="65"/>
      <c r="AN914" s="65"/>
      <c r="AO914" s="65"/>
    </row>
    <row r="915" spans="1:41" x14ac:dyDescent="0.25">
      <c r="A915">
        <v>115</v>
      </c>
      <c r="B915" s="54" t="s">
        <v>879</v>
      </c>
      <c r="C915" s="54">
        <v>2020</v>
      </c>
      <c r="D915" s="27">
        <v>4691.8100000000004</v>
      </c>
      <c r="E915" s="43">
        <v>371.45</v>
      </c>
      <c r="F915" s="35">
        <v>260.89999999999998</v>
      </c>
      <c r="G915" s="41">
        <v>731.4</v>
      </c>
      <c r="H915" s="36">
        <v>68</v>
      </c>
      <c r="I915" s="39">
        <v>91.54</v>
      </c>
      <c r="J915" s="45">
        <v>112</v>
      </c>
      <c r="K915" s="36">
        <v>91.9</v>
      </c>
      <c r="L915" s="36">
        <v>34.69</v>
      </c>
      <c r="M915" s="46">
        <v>102.07</v>
      </c>
      <c r="N915" s="36">
        <v>88.71</v>
      </c>
      <c r="O915" s="47">
        <v>34.299999999999997</v>
      </c>
      <c r="P915" s="33">
        <v>370</v>
      </c>
      <c r="Q915" s="47">
        <v>18.3</v>
      </c>
      <c r="R915" s="33">
        <v>83.5</v>
      </c>
      <c r="S915" s="47">
        <v>60.9</v>
      </c>
      <c r="T915" s="33">
        <v>8.06</v>
      </c>
      <c r="U915" s="33">
        <v>70.08</v>
      </c>
      <c r="V915" s="33">
        <v>30.53</v>
      </c>
      <c r="W915" s="33">
        <v>10.81</v>
      </c>
      <c r="X915" s="56">
        <v>14.41</v>
      </c>
      <c r="Y915" s="38">
        <v>14.41</v>
      </c>
      <c r="Z915" s="36">
        <v>10.29</v>
      </c>
      <c r="AA915" s="41">
        <v>29.32</v>
      </c>
      <c r="AB915" s="45">
        <v>62.6</v>
      </c>
      <c r="AC915" s="39">
        <v>480.5</v>
      </c>
      <c r="AD915" s="36">
        <v>140.4</v>
      </c>
      <c r="AE915" s="37"/>
      <c r="AF915" s="41">
        <v>22.41</v>
      </c>
      <c r="AG915" s="39">
        <v>95.88</v>
      </c>
      <c r="AI915" s="60" t="s">
        <v>879</v>
      </c>
      <c r="AJ915" s="58">
        <f t="shared" si="42"/>
        <v>222.64</v>
      </c>
      <c r="AK915" s="57">
        <f t="shared" si="43"/>
        <v>195.7825</v>
      </c>
      <c r="AL915" s="47">
        <f t="shared" si="44"/>
        <v>86.225555555555559</v>
      </c>
      <c r="AM915" s="65"/>
      <c r="AN915" s="65"/>
      <c r="AO915" s="65"/>
    </row>
    <row r="916" spans="1:41" x14ac:dyDescent="0.25">
      <c r="A916">
        <v>114</v>
      </c>
      <c r="B916" s="55">
        <v>44171</v>
      </c>
      <c r="C916" s="54">
        <v>2020</v>
      </c>
      <c r="D916" s="27">
        <v>4759.17</v>
      </c>
      <c r="E916" s="43">
        <v>379.15</v>
      </c>
      <c r="F916" s="35">
        <v>263.39999999999998</v>
      </c>
      <c r="G916" s="41">
        <v>738.4</v>
      </c>
      <c r="H916" s="36">
        <v>66.95</v>
      </c>
      <c r="I916" s="39">
        <v>91.12</v>
      </c>
      <c r="J916" s="45">
        <v>113.9</v>
      </c>
      <c r="K916" s="36">
        <v>89.84</v>
      </c>
      <c r="L916" s="36">
        <v>35.1</v>
      </c>
      <c r="M916" s="46">
        <v>101.69</v>
      </c>
      <c r="N916" s="36">
        <v>88.54</v>
      </c>
      <c r="O916" s="47">
        <v>34.97</v>
      </c>
      <c r="P916" s="33">
        <v>375.8</v>
      </c>
      <c r="Q916" s="47">
        <v>18.29</v>
      </c>
      <c r="R916" s="33">
        <v>82.98</v>
      </c>
      <c r="S916" s="47">
        <v>61.24</v>
      </c>
      <c r="T916" s="33">
        <v>8.1300000000000008</v>
      </c>
      <c r="U916" s="33">
        <v>70.58</v>
      </c>
      <c r="V916" s="33">
        <v>29.91</v>
      </c>
      <c r="W916" s="33">
        <v>10.96</v>
      </c>
      <c r="X916" s="56">
        <v>14.77</v>
      </c>
      <c r="Y916" s="38">
        <v>14.77</v>
      </c>
      <c r="Z916" s="36">
        <v>10.41</v>
      </c>
      <c r="AA916" s="41">
        <v>29.43</v>
      </c>
      <c r="AB916" s="45">
        <v>62.5</v>
      </c>
      <c r="AC916" s="39">
        <v>487.35</v>
      </c>
      <c r="AD916" s="36">
        <v>143.65</v>
      </c>
      <c r="AE916" s="37"/>
      <c r="AF916" s="41">
        <v>22.49</v>
      </c>
      <c r="AG916" s="39">
        <v>96.16</v>
      </c>
      <c r="AI916" s="61">
        <v>44171</v>
      </c>
      <c r="AJ916" s="58">
        <f t="shared" si="42"/>
        <v>224.87666666666667</v>
      </c>
      <c r="AK916" s="57">
        <f t="shared" si="43"/>
        <v>197.57999999999998</v>
      </c>
      <c r="AL916" s="47">
        <f t="shared" si="44"/>
        <v>87.39</v>
      </c>
      <c r="AM916" s="65"/>
      <c r="AN916" s="65"/>
      <c r="AO916" s="65"/>
    </row>
    <row r="917" spans="1:41" x14ac:dyDescent="0.25">
      <c r="A917">
        <v>113</v>
      </c>
      <c r="B917" s="55">
        <v>44141</v>
      </c>
      <c r="C917" s="54">
        <v>2020</v>
      </c>
      <c r="D917" s="27">
        <v>4815.6000000000004</v>
      </c>
      <c r="E917" s="43">
        <v>375.1</v>
      </c>
      <c r="F917" s="35">
        <v>264.7</v>
      </c>
      <c r="G917" s="41">
        <v>744.6</v>
      </c>
      <c r="H917" s="36">
        <v>67.06</v>
      </c>
      <c r="I917" s="39">
        <v>90.78</v>
      </c>
      <c r="J917" s="45">
        <v>112.85</v>
      </c>
      <c r="K917" s="36">
        <v>88.96</v>
      </c>
      <c r="L917" s="36">
        <v>34.729999999999997</v>
      </c>
      <c r="M917" s="46">
        <v>102.44</v>
      </c>
      <c r="N917" s="36">
        <v>88.74</v>
      </c>
      <c r="O917" s="47">
        <v>34.75</v>
      </c>
      <c r="P917" s="33">
        <v>376.2</v>
      </c>
      <c r="Q917" s="47">
        <v>18.170000000000002</v>
      </c>
      <c r="R917" s="33">
        <v>82.2</v>
      </c>
      <c r="S917" s="47">
        <v>61.86</v>
      </c>
      <c r="T917" s="33">
        <v>8.06</v>
      </c>
      <c r="U917" s="33">
        <v>69.040000000000006</v>
      </c>
      <c r="V917" s="33">
        <v>30.18</v>
      </c>
      <c r="W917" s="33">
        <v>10.78</v>
      </c>
      <c r="X917" s="56">
        <v>14.3</v>
      </c>
      <c r="Y917" s="38">
        <v>14.3</v>
      </c>
      <c r="Z917" s="36">
        <v>10.38</v>
      </c>
      <c r="AA917" s="41">
        <v>29.86</v>
      </c>
      <c r="AB917" s="45">
        <v>63.2</v>
      </c>
      <c r="AC917" s="39">
        <v>487</v>
      </c>
      <c r="AD917" s="36">
        <v>142.35</v>
      </c>
      <c r="AE917" s="37"/>
      <c r="AF917" s="41">
        <v>22.14</v>
      </c>
      <c r="AG917" s="39">
        <v>92.2</v>
      </c>
      <c r="AI917" s="61">
        <v>44141</v>
      </c>
      <c r="AJ917" s="58">
        <f t="shared" si="42"/>
        <v>223.32666666666668</v>
      </c>
      <c r="AK917" s="57">
        <f t="shared" si="43"/>
        <v>199.15</v>
      </c>
      <c r="AL917" s="47">
        <f t="shared" si="44"/>
        <v>86.963333333333338</v>
      </c>
      <c r="AM917" s="65"/>
      <c r="AN917" s="65"/>
      <c r="AO917" s="65"/>
    </row>
    <row r="918" spans="1:41" x14ac:dyDescent="0.25">
      <c r="A918">
        <v>112</v>
      </c>
      <c r="B918" s="55">
        <v>44110</v>
      </c>
      <c r="C918" s="54">
        <v>2020</v>
      </c>
      <c r="D918" s="27">
        <v>5043.57</v>
      </c>
      <c r="E918" s="43">
        <v>398.4</v>
      </c>
      <c r="F918" s="35">
        <v>266.60000000000002</v>
      </c>
      <c r="G918" s="41">
        <v>767</v>
      </c>
      <c r="H918" s="36">
        <v>74.959999999999994</v>
      </c>
      <c r="I918" s="39">
        <v>94.78</v>
      </c>
      <c r="J918" s="45">
        <v>118.1</v>
      </c>
      <c r="K918" s="36">
        <v>96.5</v>
      </c>
      <c r="L918" s="36">
        <v>37.020000000000003</v>
      </c>
      <c r="M918" s="46">
        <v>104.26</v>
      </c>
      <c r="N918" s="36">
        <v>90.2</v>
      </c>
      <c r="O918" s="47">
        <v>37.35</v>
      </c>
      <c r="P918" s="33">
        <v>399.2</v>
      </c>
      <c r="Q918" s="47">
        <v>19.170000000000002</v>
      </c>
      <c r="R918" s="33">
        <v>85.8</v>
      </c>
      <c r="S918" s="47">
        <v>63.6</v>
      </c>
      <c r="T918" s="33">
        <v>8.58</v>
      </c>
      <c r="U918" s="33">
        <v>73.94</v>
      </c>
      <c r="V918" s="33">
        <v>31.51</v>
      </c>
      <c r="W918" s="33">
        <v>11.4</v>
      </c>
      <c r="X918" s="56">
        <v>15.78</v>
      </c>
      <c r="Y918" s="38">
        <v>15.78</v>
      </c>
      <c r="Z918" s="36">
        <v>10.87</v>
      </c>
      <c r="AA918" s="41">
        <v>30.53</v>
      </c>
      <c r="AB918" s="45">
        <v>64.260000000000005</v>
      </c>
      <c r="AC918" s="39">
        <v>522</v>
      </c>
      <c r="AD918" s="36">
        <v>146.65</v>
      </c>
      <c r="AE918" s="37"/>
      <c r="AF918" s="41">
        <v>23.5</v>
      </c>
      <c r="AG918" s="39">
        <v>97.18</v>
      </c>
      <c r="AI918" s="61">
        <v>44110</v>
      </c>
      <c r="AJ918" s="58">
        <f t="shared" si="42"/>
        <v>237.98666666666668</v>
      </c>
      <c r="AK918" s="57">
        <f t="shared" si="43"/>
        <v>205.25749999999999</v>
      </c>
      <c r="AL918" s="47">
        <f t="shared" si="44"/>
        <v>91.213333333333324</v>
      </c>
      <c r="AM918" s="65"/>
      <c r="AN918" s="65"/>
      <c r="AO918" s="65"/>
    </row>
    <row r="919" spans="1:41" x14ac:dyDescent="0.25">
      <c r="A919">
        <v>111</v>
      </c>
      <c r="B919" s="55">
        <v>44080</v>
      </c>
      <c r="C919" s="54">
        <v>2020</v>
      </c>
      <c r="D919" s="27">
        <v>5053.21</v>
      </c>
      <c r="E919" s="43">
        <v>395.3</v>
      </c>
      <c r="F919" s="35">
        <v>266</v>
      </c>
      <c r="G919" s="41">
        <v>765</v>
      </c>
      <c r="H919" s="36">
        <v>75.67</v>
      </c>
      <c r="I919" s="39">
        <v>95.16</v>
      </c>
      <c r="J919" s="45">
        <v>121.35</v>
      </c>
      <c r="K919" s="36">
        <v>97.18</v>
      </c>
      <c r="L919" s="36">
        <v>37.700000000000003</v>
      </c>
      <c r="M919" s="46">
        <v>104.3</v>
      </c>
      <c r="N919" s="36">
        <v>89.97</v>
      </c>
      <c r="O919" s="47">
        <v>38.159999999999997</v>
      </c>
      <c r="P919" s="33">
        <v>400.8</v>
      </c>
      <c r="Q919" s="47">
        <v>19.41</v>
      </c>
      <c r="R919" s="33">
        <v>87.34</v>
      </c>
      <c r="S919" s="47">
        <v>64.02</v>
      </c>
      <c r="T919" s="33">
        <v>8.69</v>
      </c>
      <c r="U919" s="33">
        <v>76.319999999999993</v>
      </c>
      <c r="V919" s="33">
        <v>31.99</v>
      </c>
      <c r="W919" s="33">
        <v>11.86</v>
      </c>
      <c r="X919" s="56">
        <v>16.47</v>
      </c>
      <c r="Y919" s="38">
        <v>16.47</v>
      </c>
      <c r="Z919" s="36">
        <v>11.04</v>
      </c>
      <c r="AA919" s="41">
        <v>30.63</v>
      </c>
      <c r="AB919" s="45">
        <v>64.56</v>
      </c>
      <c r="AC919" s="39">
        <v>525</v>
      </c>
      <c r="AD919" s="36">
        <v>146.69999999999999</v>
      </c>
      <c r="AE919" s="37"/>
      <c r="AF919" s="41">
        <v>24.38</v>
      </c>
      <c r="AG919" s="39">
        <v>97.06</v>
      </c>
      <c r="AI919" s="61">
        <v>44080</v>
      </c>
      <c r="AJ919" s="58">
        <f t="shared" si="42"/>
        <v>239.07333333333335</v>
      </c>
      <c r="AK919" s="57">
        <f t="shared" si="43"/>
        <v>205.0025</v>
      </c>
      <c r="AL919" s="47">
        <f t="shared" si="44"/>
        <v>91.507777777777775</v>
      </c>
      <c r="AM919" s="65"/>
      <c r="AN919" s="65"/>
      <c r="AO919" s="65"/>
    </row>
    <row r="920" spans="1:41" x14ac:dyDescent="0.25">
      <c r="A920">
        <v>110</v>
      </c>
      <c r="B920" s="55">
        <v>44049</v>
      </c>
      <c r="C920" s="54">
        <v>2020</v>
      </c>
      <c r="D920" s="27">
        <v>5137.2</v>
      </c>
      <c r="E920" s="43">
        <v>396.1</v>
      </c>
      <c r="F920" s="35">
        <v>264.7</v>
      </c>
      <c r="G920" s="41">
        <v>770</v>
      </c>
      <c r="H920" s="36">
        <v>81.91</v>
      </c>
      <c r="I920" s="39">
        <v>95.14</v>
      </c>
      <c r="J920" s="45">
        <v>122.3</v>
      </c>
      <c r="K920" s="36">
        <v>102</v>
      </c>
      <c r="L920" s="36">
        <v>38.85</v>
      </c>
      <c r="M920" s="46">
        <v>105.33</v>
      </c>
      <c r="N920" s="36">
        <v>89.19</v>
      </c>
      <c r="O920" s="47">
        <v>39.450000000000003</v>
      </c>
      <c r="P920" s="33">
        <v>402.4</v>
      </c>
      <c r="Q920" s="47">
        <v>20.100000000000001</v>
      </c>
      <c r="R920" s="33">
        <v>89.6</v>
      </c>
      <c r="S920" s="47">
        <v>64.16</v>
      </c>
      <c r="T920" s="33">
        <v>9.2799999999999994</v>
      </c>
      <c r="U920" s="33">
        <v>79.12</v>
      </c>
      <c r="V920" s="33">
        <v>33.19</v>
      </c>
      <c r="W920" s="33">
        <v>11.95</v>
      </c>
      <c r="X920" s="56">
        <v>17.78</v>
      </c>
      <c r="Y920" s="38">
        <v>17.78</v>
      </c>
      <c r="Z920" s="36">
        <v>11.49</v>
      </c>
      <c r="AA920" s="41">
        <v>30.32</v>
      </c>
      <c r="AB920" s="45">
        <v>65.14</v>
      </c>
      <c r="AC920" s="39">
        <v>521.29999999999995</v>
      </c>
      <c r="AD920" s="36">
        <v>147.65</v>
      </c>
      <c r="AE920" s="37"/>
      <c r="AF920" s="41">
        <v>24.62</v>
      </c>
      <c r="AG920" s="39">
        <v>97.48</v>
      </c>
      <c r="AI920" s="61">
        <v>44049</v>
      </c>
      <c r="AJ920" s="58">
        <f t="shared" si="42"/>
        <v>237.97333333333333</v>
      </c>
      <c r="AK920" s="57">
        <f t="shared" si="43"/>
        <v>206.23500000000001</v>
      </c>
      <c r="AL920" s="47">
        <f t="shared" si="44"/>
        <v>92.262222222222221</v>
      </c>
      <c r="AM920" s="65"/>
      <c r="AN920" s="65"/>
      <c r="AO920" s="65"/>
    </row>
    <row r="921" spans="1:41" x14ac:dyDescent="0.25">
      <c r="A921">
        <v>109</v>
      </c>
      <c r="B921" s="55">
        <v>43957</v>
      </c>
      <c r="C921" s="54">
        <v>2020</v>
      </c>
      <c r="D921" s="27">
        <v>5060.92</v>
      </c>
      <c r="E921" s="43">
        <v>404.25</v>
      </c>
      <c r="F921" s="35">
        <v>269.7</v>
      </c>
      <c r="G921" s="41">
        <v>786.2</v>
      </c>
      <c r="H921" s="36">
        <v>80.98</v>
      </c>
      <c r="I921" s="39">
        <v>98.38</v>
      </c>
      <c r="J921" s="45">
        <v>125.3</v>
      </c>
      <c r="K921" s="36">
        <v>101.95</v>
      </c>
      <c r="L921" s="36">
        <v>38.340000000000003</v>
      </c>
      <c r="M921" s="46">
        <v>104.75</v>
      </c>
      <c r="N921" s="36">
        <v>88.68</v>
      </c>
      <c r="O921" s="47">
        <v>39.119999999999997</v>
      </c>
      <c r="P921" s="33">
        <v>408</v>
      </c>
      <c r="Q921" s="47">
        <v>20.04</v>
      </c>
      <c r="R921" s="33">
        <v>90.32</v>
      </c>
      <c r="S921" s="47">
        <v>63.5</v>
      </c>
      <c r="T921" s="33">
        <v>9.1</v>
      </c>
      <c r="U921" s="33">
        <v>78.02</v>
      </c>
      <c r="V921" s="33">
        <v>32.64</v>
      </c>
      <c r="W921" s="33">
        <v>11.69</v>
      </c>
      <c r="X921" s="56">
        <v>16.850000000000001</v>
      </c>
      <c r="Y921" s="38">
        <v>16.850000000000001</v>
      </c>
      <c r="Z921" s="36">
        <v>11.54</v>
      </c>
      <c r="AA921" s="41">
        <v>30.68</v>
      </c>
      <c r="AB921" s="45">
        <v>66.64</v>
      </c>
      <c r="AC921" s="39">
        <v>536.1</v>
      </c>
      <c r="AD921" s="36">
        <v>146.69999999999999</v>
      </c>
      <c r="AE921" s="37"/>
      <c r="AF921" s="41">
        <v>25.45</v>
      </c>
      <c r="AG921" s="39">
        <v>97.76</v>
      </c>
      <c r="AI921" s="61">
        <v>43957</v>
      </c>
      <c r="AJ921" s="58">
        <f t="shared" si="42"/>
        <v>244.08</v>
      </c>
      <c r="AK921" s="57">
        <f t="shared" si="43"/>
        <v>210.58250000000001</v>
      </c>
      <c r="AL921" s="47">
        <f t="shared" si="44"/>
        <v>93.38333333333334</v>
      </c>
      <c r="AM921" s="65"/>
      <c r="AN921" s="65"/>
      <c r="AO921" s="65"/>
    </row>
    <row r="922" spans="1:41" x14ac:dyDescent="0.25">
      <c r="A922">
        <v>108</v>
      </c>
      <c r="B922" s="55">
        <v>43927</v>
      </c>
      <c r="C922" s="54">
        <v>2020</v>
      </c>
      <c r="D922" s="27">
        <v>4966.82</v>
      </c>
      <c r="E922" s="43">
        <v>390.05</v>
      </c>
      <c r="F922" s="35">
        <v>266.5</v>
      </c>
      <c r="G922" s="41">
        <v>774</v>
      </c>
      <c r="H922" s="36">
        <v>71.98</v>
      </c>
      <c r="I922" s="39">
        <v>94.34</v>
      </c>
      <c r="J922" s="45">
        <v>120.75</v>
      </c>
      <c r="K922" s="36">
        <v>98.6</v>
      </c>
      <c r="L922" s="36">
        <v>36.119999999999997</v>
      </c>
      <c r="M922" s="46">
        <v>103.6</v>
      </c>
      <c r="N922" s="36">
        <v>88.37</v>
      </c>
      <c r="O922" s="47">
        <v>36.020000000000003</v>
      </c>
      <c r="P922" s="33">
        <v>397.6</v>
      </c>
      <c r="Q922" s="47">
        <v>19.16</v>
      </c>
      <c r="R922" s="33">
        <v>88.44</v>
      </c>
      <c r="S922" s="47">
        <v>62.66</v>
      </c>
      <c r="T922" s="33">
        <v>8.5500000000000007</v>
      </c>
      <c r="U922" s="33">
        <v>75.42</v>
      </c>
      <c r="V922" s="33">
        <v>31.3</v>
      </c>
      <c r="W922" s="33">
        <v>11.36</v>
      </c>
      <c r="X922" s="56">
        <v>15.27</v>
      </c>
      <c r="Y922" s="38">
        <v>15.27</v>
      </c>
      <c r="Z922" s="36">
        <v>11.32</v>
      </c>
      <c r="AA922" s="41">
        <v>30.45</v>
      </c>
      <c r="AB922" s="45">
        <v>63.42</v>
      </c>
      <c r="AC922" s="39">
        <v>507.4</v>
      </c>
      <c r="AD922" s="36">
        <v>147.05000000000001</v>
      </c>
      <c r="AE922" s="37"/>
      <c r="AF922" s="41">
        <v>24.26</v>
      </c>
      <c r="AG922" s="39">
        <v>93.2</v>
      </c>
      <c r="AI922" s="61">
        <v>43927</v>
      </c>
      <c r="AJ922" s="58">
        <f t="shared" si="42"/>
        <v>231.64666666666668</v>
      </c>
      <c r="AK922" s="57">
        <f t="shared" si="43"/>
        <v>207.17750000000001</v>
      </c>
      <c r="AL922" s="47">
        <f t="shared" si="44"/>
        <v>90.103333333333339</v>
      </c>
      <c r="AM922" s="65"/>
      <c r="AN922" s="65"/>
      <c r="AO922" s="65"/>
    </row>
    <row r="923" spans="1:41" x14ac:dyDescent="0.25">
      <c r="A923">
        <v>107</v>
      </c>
      <c r="B923" s="55">
        <v>43896</v>
      </c>
      <c r="C923" s="54">
        <v>2020</v>
      </c>
      <c r="D923" s="27">
        <v>4909.99</v>
      </c>
      <c r="E923" s="43">
        <v>393.45</v>
      </c>
      <c r="F923" s="35">
        <v>270.39999999999998</v>
      </c>
      <c r="G923" s="41">
        <v>773.2</v>
      </c>
      <c r="H923" s="36">
        <v>68.41</v>
      </c>
      <c r="I923" s="39">
        <v>95.42</v>
      </c>
      <c r="J923" s="45">
        <v>121.55</v>
      </c>
      <c r="K923" s="36">
        <v>98</v>
      </c>
      <c r="L923" s="36">
        <v>36.42</v>
      </c>
      <c r="M923" s="46">
        <v>104.13</v>
      </c>
      <c r="N923" s="36">
        <v>88.32</v>
      </c>
      <c r="O923" s="47">
        <v>36.15</v>
      </c>
      <c r="P923" s="33">
        <v>400</v>
      </c>
      <c r="Q923" s="47">
        <v>19.05</v>
      </c>
      <c r="R923" s="33">
        <v>90.1</v>
      </c>
      <c r="S923" s="47">
        <v>62.32</v>
      </c>
      <c r="T923" s="33">
        <v>8.48</v>
      </c>
      <c r="U923" s="33">
        <v>75.8</v>
      </c>
      <c r="V923" s="33">
        <v>31.2</v>
      </c>
      <c r="W923" s="33">
        <v>11.61</v>
      </c>
      <c r="X923" s="56">
        <v>14.89</v>
      </c>
      <c r="Y923" s="38">
        <v>14.89</v>
      </c>
      <c r="Z923" s="36">
        <v>11.27</v>
      </c>
      <c r="AA923" s="41">
        <v>30.64</v>
      </c>
      <c r="AB923" s="45">
        <v>63.3</v>
      </c>
      <c r="AC923" s="39">
        <v>504.2</v>
      </c>
      <c r="AD923" s="36">
        <v>145.4</v>
      </c>
      <c r="AE923" s="37"/>
      <c r="AF923" s="41">
        <v>24.9</v>
      </c>
      <c r="AG923" s="39">
        <v>93.8</v>
      </c>
      <c r="AI923" s="61">
        <v>43896</v>
      </c>
      <c r="AJ923" s="58">
        <f t="shared" si="42"/>
        <v>231.14</v>
      </c>
      <c r="AK923" s="57">
        <f t="shared" si="43"/>
        <v>207.185</v>
      </c>
      <c r="AL923" s="47">
        <f t="shared" si="44"/>
        <v>90.537777777777777</v>
      </c>
      <c r="AM923" s="65"/>
      <c r="AN923" s="65"/>
      <c r="AO923" s="65"/>
    </row>
    <row r="924" spans="1:41" x14ac:dyDescent="0.25">
      <c r="A924">
        <v>106</v>
      </c>
      <c r="B924" s="55">
        <v>43867</v>
      </c>
      <c r="C924" s="54">
        <v>2020</v>
      </c>
      <c r="D924" s="27">
        <v>4795.28</v>
      </c>
      <c r="E924" s="43">
        <v>384.95</v>
      </c>
      <c r="F924" s="35">
        <v>261.2</v>
      </c>
      <c r="G924" s="41">
        <v>754.6</v>
      </c>
      <c r="H924" s="36">
        <v>63.7</v>
      </c>
      <c r="I924" s="39">
        <v>90.9</v>
      </c>
      <c r="J924" s="45">
        <v>119.9</v>
      </c>
      <c r="K924" s="36">
        <v>93.52</v>
      </c>
      <c r="L924" s="36">
        <v>35.549999999999997</v>
      </c>
      <c r="M924" s="46">
        <v>101.9</v>
      </c>
      <c r="N924" s="36">
        <v>88.34</v>
      </c>
      <c r="O924" s="47">
        <v>34.479999999999997</v>
      </c>
      <c r="P924" s="33">
        <v>389.4</v>
      </c>
      <c r="Q924" s="47">
        <v>17.260000000000002</v>
      </c>
      <c r="R924" s="33">
        <v>85.98</v>
      </c>
      <c r="S924" s="47">
        <v>62.12</v>
      </c>
      <c r="T924" s="33">
        <v>8.1999999999999993</v>
      </c>
      <c r="U924" s="33">
        <v>71.239999999999995</v>
      </c>
      <c r="V924" s="33">
        <v>30.69</v>
      </c>
      <c r="W924" s="33">
        <v>10.91</v>
      </c>
      <c r="X924" s="56">
        <v>14.27</v>
      </c>
      <c r="Y924" s="38">
        <v>14.27</v>
      </c>
      <c r="Z924" s="36">
        <v>10.98</v>
      </c>
      <c r="AA924" s="41">
        <v>29.92</v>
      </c>
      <c r="AB924" s="45">
        <v>61.3</v>
      </c>
      <c r="AC924" s="39">
        <v>487.75</v>
      </c>
      <c r="AD924" s="36">
        <v>142.55000000000001</v>
      </c>
      <c r="AE924" s="37"/>
      <c r="AF924" s="41">
        <v>23.58</v>
      </c>
      <c r="AG924" s="39">
        <v>93.54</v>
      </c>
      <c r="AI924" s="61">
        <v>43867</v>
      </c>
      <c r="AJ924" s="58">
        <f t="shared" si="42"/>
        <v>224.0633333333333</v>
      </c>
      <c r="AK924" s="57">
        <f t="shared" si="43"/>
        <v>202.02500000000001</v>
      </c>
      <c r="AL924" s="47">
        <f t="shared" si="44"/>
        <v>88.464444444444453</v>
      </c>
      <c r="AM924" s="65"/>
      <c r="AN924" s="65"/>
      <c r="AO924" s="65"/>
    </row>
    <row r="925" spans="1:41" x14ac:dyDescent="0.25">
      <c r="A925">
        <v>105</v>
      </c>
      <c r="B925" s="55">
        <v>43836</v>
      </c>
      <c r="C925" s="54">
        <v>2020</v>
      </c>
      <c r="D925" s="27">
        <v>4721.63</v>
      </c>
      <c r="E925" s="43">
        <v>378.9</v>
      </c>
      <c r="F925" s="35">
        <v>258.8</v>
      </c>
      <c r="G925" s="41">
        <v>746</v>
      </c>
      <c r="H925" s="36">
        <v>59.44</v>
      </c>
      <c r="I925" s="39">
        <v>89.7</v>
      </c>
      <c r="J925" s="45">
        <v>117.8</v>
      </c>
      <c r="K925" s="36">
        <v>88.3</v>
      </c>
      <c r="L925" s="36">
        <v>34.549999999999997</v>
      </c>
      <c r="M925" s="46">
        <v>101.12</v>
      </c>
      <c r="N925" s="36">
        <v>88.21</v>
      </c>
      <c r="O925" s="47">
        <v>33.49</v>
      </c>
      <c r="P925" s="33">
        <v>382.8</v>
      </c>
      <c r="Q925" s="47">
        <v>16.5</v>
      </c>
      <c r="R925" s="33">
        <v>83.96</v>
      </c>
      <c r="S925" s="47">
        <v>61.9</v>
      </c>
      <c r="T925" s="33">
        <v>8.02</v>
      </c>
      <c r="U925" s="33">
        <v>69.540000000000006</v>
      </c>
      <c r="V925" s="33">
        <v>29.23</v>
      </c>
      <c r="W925" s="33">
        <v>10.65</v>
      </c>
      <c r="X925" s="56">
        <v>13.82</v>
      </c>
      <c r="Y925" s="38">
        <v>13.82</v>
      </c>
      <c r="Z925" s="36">
        <v>11.04</v>
      </c>
      <c r="AA925" s="41">
        <v>30.05</v>
      </c>
      <c r="AB925" s="45">
        <v>60.96</v>
      </c>
      <c r="AC925" s="39">
        <v>476.4</v>
      </c>
      <c r="AD925" s="36">
        <v>141.75</v>
      </c>
      <c r="AE925" s="37"/>
      <c r="AF925" s="41">
        <v>23.25</v>
      </c>
      <c r="AG925" s="39">
        <v>92.58</v>
      </c>
      <c r="AI925" s="61">
        <v>43836</v>
      </c>
      <c r="AJ925" s="58">
        <f t="shared" si="42"/>
        <v>219.56000000000003</v>
      </c>
      <c r="AK925" s="57">
        <f t="shared" si="43"/>
        <v>199.82499999999999</v>
      </c>
      <c r="AL925" s="47">
        <f t="shared" si="44"/>
        <v>87.165555555555557</v>
      </c>
      <c r="AM925" s="65"/>
      <c r="AN925" s="65"/>
      <c r="AO925" s="65"/>
    </row>
    <row r="926" spans="1:41" x14ac:dyDescent="0.25">
      <c r="A926">
        <v>104</v>
      </c>
      <c r="B926" s="54" t="s">
        <v>880</v>
      </c>
      <c r="C926" s="54">
        <v>2020</v>
      </c>
      <c r="D926" s="27">
        <v>4695.3599999999997</v>
      </c>
      <c r="E926" s="43">
        <v>375</v>
      </c>
      <c r="F926" s="35">
        <v>261.89999999999998</v>
      </c>
      <c r="G926" s="41">
        <v>747.8</v>
      </c>
      <c r="H926" s="36">
        <v>56.7</v>
      </c>
      <c r="I926" s="39">
        <v>89.24</v>
      </c>
      <c r="J926" s="45">
        <v>115.75</v>
      </c>
      <c r="K926" s="36">
        <v>85.86</v>
      </c>
      <c r="L926" s="36">
        <v>33.630000000000003</v>
      </c>
      <c r="M926" s="46">
        <v>100.91</v>
      </c>
      <c r="N926" s="36">
        <v>87.05</v>
      </c>
      <c r="O926" s="47">
        <v>32.26</v>
      </c>
      <c r="P926" s="33">
        <v>378</v>
      </c>
      <c r="Q926" s="47">
        <v>16.38</v>
      </c>
      <c r="R926" s="33">
        <v>83.04</v>
      </c>
      <c r="S926" s="47">
        <v>61.56</v>
      </c>
      <c r="T926" s="33">
        <v>7.82</v>
      </c>
      <c r="U926" s="33">
        <v>68.78</v>
      </c>
      <c r="V926" s="33">
        <v>29.07</v>
      </c>
      <c r="W926" s="33">
        <v>10.64</v>
      </c>
      <c r="X926" s="56">
        <v>13.23</v>
      </c>
      <c r="Y926" s="38">
        <v>13.23</v>
      </c>
      <c r="Z926" s="36">
        <v>10.85</v>
      </c>
      <c r="AA926" s="41">
        <v>30.45</v>
      </c>
      <c r="AB926" s="45">
        <v>61.3</v>
      </c>
      <c r="AC926" s="39">
        <v>469.6</v>
      </c>
      <c r="AD926" s="36">
        <v>140.1</v>
      </c>
      <c r="AE926" s="37"/>
      <c r="AF926" s="41">
        <v>22.72</v>
      </c>
      <c r="AG926" s="39">
        <v>92.1</v>
      </c>
      <c r="AI926" s="60" t="s">
        <v>880</v>
      </c>
      <c r="AJ926" s="58">
        <f t="shared" si="42"/>
        <v>216.98000000000002</v>
      </c>
      <c r="AK926" s="57">
        <f t="shared" si="43"/>
        <v>200.24250000000001</v>
      </c>
      <c r="AL926" s="47">
        <f t="shared" si="44"/>
        <v>86.265555555555551</v>
      </c>
      <c r="AM926" s="65"/>
      <c r="AN926" s="65"/>
      <c r="AO926" s="65"/>
    </row>
    <row r="927" spans="1:41" x14ac:dyDescent="0.25">
      <c r="A927">
        <v>103</v>
      </c>
      <c r="B927" s="54" t="s">
        <v>881</v>
      </c>
      <c r="C927" s="54">
        <v>2020</v>
      </c>
      <c r="D927" s="27">
        <v>4701.5200000000004</v>
      </c>
      <c r="E927" s="43">
        <v>386.8</v>
      </c>
      <c r="F927" s="35">
        <v>260.2</v>
      </c>
      <c r="G927" s="41">
        <v>746.6</v>
      </c>
      <c r="H927" s="36">
        <v>60.12</v>
      </c>
      <c r="I927" s="39">
        <v>88.52</v>
      </c>
      <c r="J927" s="45">
        <v>119.65</v>
      </c>
      <c r="K927" s="36">
        <v>88.88</v>
      </c>
      <c r="L927" s="36">
        <v>34.32</v>
      </c>
      <c r="M927" s="46">
        <v>99.55</v>
      </c>
      <c r="N927" s="36">
        <v>88.03</v>
      </c>
      <c r="O927" s="47">
        <v>33.700000000000003</v>
      </c>
      <c r="P927" s="33">
        <v>386.4</v>
      </c>
      <c r="Q927" s="47">
        <v>16.93</v>
      </c>
      <c r="R927" s="33">
        <v>83.96</v>
      </c>
      <c r="S927" s="47">
        <v>62.2</v>
      </c>
      <c r="T927" s="33">
        <v>8</v>
      </c>
      <c r="U927" s="33">
        <v>71</v>
      </c>
      <c r="V927" s="33">
        <v>28.84</v>
      </c>
      <c r="W927" s="33">
        <v>10.86</v>
      </c>
      <c r="X927" s="56">
        <v>13.92</v>
      </c>
      <c r="Y927" s="38">
        <v>13.92</v>
      </c>
      <c r="Z927" s="36">
        <v>10.78</v>
      </c>
      <c r="AA927" s="41">
        <v>29.93</v>
      </c>
      <c r="AB927" s="45">
        <v>60.8</v>
      </c>
      <c r="AC927" s="39">
        <v>480.95</v>
      </c>
      <c r="AD927" s="36">
        <v>143.35</v>
      </c>
      <c r="AE927" s="37"/>
      <c r="AF927" s="41">
        <v>23.55</v>
      </c>
      <c r="AG927" s="39">
        <v>92.8</v>
      </c>
      <c r="AI927" s="60" t="s">
        <v>881</v>
      </c>
      <c r="AJ927" s="58">
        <f t="shared" si="42"/>
        <v>220.75666666666666</v>
      </c>
      <c r="AK927" s="57">
        <f t="shared" si="43"/>
        <v>200.01999999999998</v>
      </c>
      <c r="AL927" s="47">
        <f t="shared" si="44"/>
        <v>88.172222222222217</v>
      </c>
      <c r="AM927" s="65"/>
      <c r="AN927" s="65"/>
      <c r="AO927" s="65"/>
    </row>
    <row r="928" spans="1:41" x14ac:dyDescent="0.25">
      <c r="A928">
        <v>102</v>
      </c>
      <c r="B928" s="54" t="s">
        <v>882</v>
      </c>
      <c r="C928" s="54">
        <v>2020</v>
      </c>
      <c r="D928" s="27">
        <v>4614.41</v>
      </c>
      <c r="E928" s="43">
        <v>373.85</v>
      </c>
      <c r="F928" s="35">
        <v>251.4</v>
      </c>
      <c r="G928" s="41">
        <v>712</v>
      </c>
      <c r="H928" s="36">
        <v>61.13</v>
      </c>
      <c r="I928" s="39">
        <v>87.66</v>
      </c>
      <c r="J928" s="45">
        <v>116.9</v>
      </c>
      <c r="K928" s="36">
        <v>87.68</v>
      </c>
      <c r="L928" s="36">
        <v>34.04</v>
      </c>
      <c r="M928" s="46">
        <v>95.99</v>
      </c>
      <c r="N928" s="36">
        <v>85.71</v>
      </c>
      <c r="O928" s="47">
        <v>33.74</v>
      </c>
      <c r="P928" s="33">
        <v>374.2</v>
      </c>
      <c r="Q928" s="47">
        <v>16.809999999999999</v>
      </c>
      <c r="R928" s="33">
        <v>84.36</v>
      </c>
      <c r="S928" s="47">
        <v>61.5</v>
      </c>
      <c r="T928" s="33">
        <v>7.99</v>
      </c>
      <c r="U928" s="33">
        <v>68.760000000000005</v>
      </c>
      <c r="V928" s="33">
        <v>28.29</v>
      </c>
      <c r="W928" s="33">
        <v>10.55</v>
      </c>
      <c r="X928" s="56">
        <v>14.3</v>
      </c>
      <c r="Y928" s="38">
        <v>14.3</v>
      </c>
      <c r="Z928" s="36">
        <v>10.45</v>
      </c>
      <c r="AA928" s="41">
        <v>29.4</v>
      </c>
      <c r="AB928" s="45">
        <v>60.26</v>
      </c>
      <c r="AC928" s="39">
        <v>467.6</v>
      </c>
      <c r="AD928" s="36">
        <v>140.94999999999999</v>
      </c>
      <c r="AE928" s="37"/>
      <c r="AF928" s="41">
        <v>23.43</v>
      </c>
      <c r="AG928" s="39">
        <v>90.06</v>
      </c>
      <c r="AI928" s="60" t="s">
        <v>882</v>
      </c>
      <c r="AJ928" s="58">
        <f t="shared" si="42"/>
        <v>215.10666666666665</v>
      </c>
      <c r="AK928" s="57">
        <f t="shared" si="43"/>
        <v>191.20749999999998</v>
      </c>
      <c r="AL928" s="47">
        <f t="shared" si="44"/>
        <v>85.927777777777777</v>
      </c>
      <c r="AM928" s="65"/>
      <c r="AN928" s="65"/>
      <c r="AO928" s="65"/>
    </row>
    <row r="929" spans="1:41" x14ac:dyDescent="0.25">
      <c r="A929">
        <v>101</v>
      </c>
      <c r="B929" s="54" t="s">
        <v>883</v>
      </c>
      <c r="C929" s="54">
        <v>2020</v>
      </c>
      <c r="D929" s="27">
        <v>4573.8900000000003</v>
      </c>
      <c r="E929" s="43">
        <v>365.4</v>
      </c>
      <c r="F929" s="35">
        <v>248.5</v>
      </c>
      <c r="G929" s="41">
        <v>710</v>
      </c>
      <c r="H929" s="36">
        <v>62.81</v>
      </c>
      <c r="I929" s="39">
        <v>85.96</v>
      </c>
      <c r="J929" s="45">
        <v>111.45</v>
      </c>
      <c r="K929" s="36">
        <v>86.6</v>
      </c>
      <c r="L929" s="36">
        <v>33.380000000000003</v>
      </c>
      <c r="M929" s="46">
        <v>96.53</v>
      </c>
      <c r="N929" s="36">
        <v>86.06</v>
      </c>
      <c r="O929" s="47">
        <v>31</v>
      </c>
      <c r="P929" s="33">
        <v>365.4</v>
      </c>
      <c r="Q929" s="47">
        <v>15.83</v>
      </c>
      <c r="R929" s="33">
        <v>82.32</v>
      </c>
      <c r="S929" s="47">
        <v>61.54</v>
      </c>
      <c r="T929" s="33">
        <v>7.59</v>
      </c>
      <c r="U929" s="33">
        <v>67.52</v>
      </c>
      <c r="V929" s="33">
        <v>27.9</v>
      </c>
      <c r="W929" s="33">
        <v>10.25</v>
      </c>
      <c r="X929" s="56">
        <v>13.42</v>
      </c>
      <c r="Y929" s="38">
        <v>13.42</v>
      </c>
      <c r="Z929" s="36">
        <v>10.199999999999999</v>
      </c>
      <c r="AA929" s="41">
        <v>29.59</v>
      </c>
      <c r="AB929" s="45">
        <v>60.38</v>
      </c>
      <c r="AC929" s="39">
        <v>448.6</v>
      </c>
      <c r="AD929" s="36">
        <v>138.69999999999999</v>
      </c>
      <c r="AE929" s="37"/>
      <c r="AF929" s="41">
        <v>22.1</v>
      </c>
      <c r="AG929" s="39">
        <v>92.2</v>
      </c>
      <c r="AI929" s="60" t="s">
        <v>883</v>
      </c>
      <c r="AJ929" s="58">
        <f t="shared" si="42"/>
        <v>208.92000000000004</v>
      </c>
      <c r="AK929" s="57">
        <f t="shared" si="43"/>
        <v>190.42250000000001</v>
      </c>
      <c r="AL929" s="47">
        <f t="shared" si="44"/>
        <v>83.949999999999989</v>
      </c>
      <c r="AM929" s="65"/>
      <c r="AN929" s="65"/>
      <c r="AO929" s="65"/>
    </row>
    <row r="930" spans="1:41" x14ac:dyDescent="0.25">
      <c r="A930">
        <v>100</v>
      </c>
      <c r="B930" s="54" t="s">
        <v>884</v>
      </c>
      <c r="C930" s="54">
        <v>2020</v>
      </c>
      <c r="D930" s="27">
        <v>4451.5600000000004</v>
      </c>
      <c r="E930" s="43">
        <v>361.95</v>
      </c>
      <c r="F930" s="35">
        <v>251.1</v>
      </c>
      <c r="G930" s="41">
        <v>700.2</v>
      </c>
      <c r="H930" s="36">
        <v>58.64</v>
      </c>
      <c r="I930" s="39">
        <v>85.36</v>
      </c>
      <c r="J930" s="45">
        <v>112.05</v>
      </c>
      <c r="K930" s="36">
        <v>80.36</v>
      </c>
      <c r="L930" s="36">
        <v>33.270000000000003</v>
      </c>
      <c r="M930" s="46">
        <v>98.39</v>
      </c>
      <c r="N930" s="36">
        <v>87.19</v>
      </c>
      <c r="O930" s="47">
        <v>28.91</v>
      </c>
      <c r="P930" s="33">
        <v>359.2</v>
      </c>
      <c r="Q930" s="47">
        <v>15.19</v>
      </c>
      <c r="R930" s="33">
        <v>81.02</v>
      </c>
      <c r="S930" s="47">
        <v>61.72</v>
      </c>
      <c r="T930" s="33">
        <v>7.03</v>
      </c>
      <c r="U930" s="33">
        <v>66.22</v>
      </c>
      <c r="V930" s="33">
        <v>27.83</v>
      </c>
      <c r="W930" s="33">
        <v>9.9600000000000009</v>
      </c>
      <c r="X930" s="56">
        <v>12.54</v>
      </c>
      <c r="Y930" s="38">
        <v>12.54</v>
      </c>
      <c r="Z930" s="36">
        <v>10.4</v>
      </c>
      <c r="AA930" s="41">
        <v>29.09</v>
      </c>
      <c r="AB930" s="45">
        <v>59.96</v>
      </c>
      <c r="AC930" s="39">
        <v>431.95</v>
      </c>
      <c r="AD930" s="36">
        <v>136.6</v>
      </c>
      <c r="AE930" s="37"/>
      <c r="AF930" s="41">
        <v>22.01</v>
      </c>
      <c r="AG930" s="39">
        <v>88.94</v>
      </c>
      <c r="AI930" s="60" t="s">
        <v>884</v>
      </c>
      <c r="AJ930" s="58">
        <f t="shared" si="42"/>
        <v>202.08333333333334</v>
      </c>
      <c r="AK930" s="57">
        <f t="shared" si="43"/>
        <v>187.82500000000002</v>
      </c>
      <c r="AL930" s="47">
        <f t="shared" si="44"/>
        <v>83.412222222222226</v>
      </c>
      <c r="AM930" s="65"/>
      <c r="AN930" s="65"/>
      <c r="AO930" s="65"/>
    </row>
    <row r="931" spans="1:41" x14ac:dyDescent="0.25">
      <c r="A931">
        <v>99</v>
      </c>
      <c r="B931" s="54" t="s">
        <v>885</v>
      </c>
      <c r="C931" s="54">
        <v>2020</v>
      </c>
      <c r="D931" s="27">
        <v>4368.8</v>
      </c>
      <c r="E931" s="43">
        <v>355.3</v>
      </c>
      <c r="F931" s="35">
        <v>248.1</v>
      </c>
      <c r="G931" s="41">
        <v>697.8</v>
      </c>
      <c r="H931" s="36">
        <v>54.04</v>
      </c>
      <c r="I931" s="39">
        <v>84.3</v>
      </c>
      <c r="J931" s="45">
        <v>110.4</v>
      </c>
      <c r="K931" s="36">
        <v>75.680000000000007</v>
      </c>
      <c r="L931" s="36">
        <v>32.67</v>
      </c>
      <c r="M931" s="46">
        <v>96.98</v>
      </c>
      <c r="N931" s="36">
        <v>86.39</v>
      </c>
      <c r="O931" s="47">
        <v>28.38</v>
      </c>
      <c r="P931" s="33">
        <v>355</v>
      </c>
      <c r="Q931" s="47">
        <v>15.33</v>
      </c>
      <c r="R931" s="33">
        <v>76.84</v>
      </c>
      <c r="S931" s="47">
        <v>61.18</v>
      </c>
      <c r="T931" s="33">
        <v>6.89</v>
      </c>
      <c r="U931" s="33">
        <v>62</v>
      </c>
      <c r="V931" s="33">
        <v>26.81</v>
      </c>
      <c r="W931" s="33">
        <v>9.82</v>
      </c>
      <c r="X931" s="56">
        <v>12.44</v>
      </c>
      <c r="Y931" s="38">
        <v>12.44</v>
      </c>
      <c r="Z931" s="36">
        <v>10.28</v>
      </c>
      <c r="AA931" s="41">
        <v>28.48</v>
      </c>
      <c r="AB931" s="45">
        <v>59.04</v>
      </c>
      <c r="AC931" s="39">
        <v>422.9</v>
      </c>
      <c r="AD931" s="36">
        <v>132.94999999999999</v>
      </c>
      <c r="AE931" s="37"/>
      <c r="AF931" s="41">
        <v>21.7</v>
      </c>
      <c r="AG931" s="39">
        <v>86.4</v>
      </c>
      <c r="AI931" s="60" t="s">
        <v>885</v>
      </c>
      <c r="AJ931" s="58">
        <f t="shared" si="42"/>
        <v>197.86666666666667</v>
      </c>
      <c r="AK931" s="57">
        <f t="shared" si="43"/>
        <v>186.995</v>
      </c>
      <c r="AL931" s="47">
        <f t="shared" si="44"/>
        <v>82.11666666666666</v>
      </c>
      <c r="AM931" s="65"/>
      <c r="AN931" s="65"/>
      <c r="AO931" s="65"/>
    </row>
    <row r="932" spans="1:41" x14ac:dyDescent="0.25">
      <c r="A932">
        <v>98</v>
      </c>
      <c r="B932" s="54" t="s">
        <v>886</v>
      </c>
      <c r="C932" s="54">
        <v>2020</v>
      </c>
      <c r="D932" s="27">
        <v>4429.2700000000004</v>
      </c>
      <c r="E932" s="43">
        <v>359.85</v>
      </c>
      <c r="F932" s="35">
        <v>248.3</v>
      </c>
      <c r="G932" s="41">
        <v>691</v>
      </c>
      <c r="H932" s="36">
        <v>54.65</v>
      </c>
      <c r="I932" s="39">
        <v>82.42</v>
      </c>
      <c r="J932" s="45">
        <v>111.45</v>
      </c>
      <c r="K932" s="36">
        <v>77.319999999999993</v>
      </c>
      <c r="L932" s="36">
        <v>32.770000000000003</v>
      </c>
      <c r="M932" s="46">
        <v>95.91</v>
      </c>
      <c r="N932" s="36">
        <v>86.52</v>
      </c>
      <c r="O932" s="47">
        <v>28.29</v>
      </c>
      <c r="P932" s="33">
        <v>356.2</v>
      </c>
      <c r="Q932" s="47">
        <v>15.45</v>
      </c>
      <c r="R932" s="33">
        <v>77.680000000000007</v>
      </c>
      <c r="S932" s="47">
        <v>61.26</v>
      </c>
      <c r="T932" s="33">
        <v>6.85</v>
      </c>
      <c r="U932" s="33">
        <v>63.62</v>
      </c>
      <c r="V932" s="33">
        <v>26.07</v>
      </c>
      <c r="W932" s="33">
        <v>9.91</v>
      </c>
      <c r="X932" s="56">
        <v>12.4</v>
      </c>
      <c r="Y932" s="38">
        <v>12.4</v>
      </c>
      <c r="Z932" s="36">
        <v>10.3</v>
      </c>
      <c r="AA932" s="41">
        <v>27.92</v>
      </c>
      <c r="AB932" s="45">
        <v>57.3</v>
      </c>
      <c r="AC932" s="39">
        <v>433.25</v>
      </c>
      <c r="AD932" s="36">
        <v>134.05000000000001</v>
      </c>
      <c r="AE932" s="37"/>
      <c r="AF932" s="41">
        <v>21.48</v>
      </c>
      <c r="AG932" s="39">
        <v>84.38</v>
      </c>
      <c r="AI932" s="60" t="s">
        <v>886</v>
      </c>
      <c r="AJ932" s="58">
        <f t="shared" si="42"/>
        <v>200.01666666666665</v>
      </c>
      <c r="AK932" s="57">
        <f t="shared" si="43"/>
        <v>185.1</v>
      </c>
      <c r="AL932" s="47">
        <f t="shared" si="44"/>
        <v>82.434444444444452</v>
      </c>
      <c r="AM932" s="65"/>
      <c r="AN932" s="65"/>
      <c r="AO932" s="65"/>
    </row>
    <row r="933" spans="1:41" x14ac:dyDescent="0.25">
      <c r="A933">
        <v>97</v>
      </c>
      <c r="B933" s="54" t="s">
        <v>887</v>
      </c>
      <c r="C933" s="54">
        <v>2020</v>
      </c>
      <c r="D933" s="27">
        <v>4396.2</v>
      </c>
      <c r="E933" s="43">
        <v>361.75</v>
      </c>
      <c r="F933" s="35">
        <v>253.3</v>
      </c>
      <c r="G933" s="41">
        <v>693.6</v>
      </c>
      <c r="H933" s="36">
        <v>55.05</v>
      </c>
      <c r="I933" s="39">
        <v>84.2</v>
      </c>
      <c r="J933" s="45">
        <v>112.95</v>
      </c>
      <c r="K933" s="36">
        <v>77.98</v>
      </c>
      <c r="L933" s="36">
        <v>33.369999999999997</v>
      </c>
      <c r="M933" s="46">
        <v>96.2</v>
      </c>
      <c r="N933" s="36">
        <v>87.26</v>
      </c>
      <c r="O933" s="47">
        <v>28.82</v>
      </c>
      <c r="P933" s="33">
        <v>363</v>
      </c>
      <c r="Q933" s="47">
        <v>15.58</v>
      </c>
      <c r="R933" s="33">
        <v>78.78</v>
      </c>
      <c r="S933" s="47">
        <v>62.12</v>
      </c>
      <c r="T933" s="33">
        <v>7.07</v>
      </c>
      <c r="U933" s="33">
        <v>63.06</v>
      </c>
      <c r="V933" s="33">
        <v>24.86</v>
      </c>
      <c r="W933" s="33">
        <v>9.7799999999999994</v>
      </c>
      <c r="X933" s="56">
        <v>12.73</v>
      </c>
      <c r="Y933" s="38">
        <v>12.73</v>
      </c>
      <c r="Z933" s="36">
        <v>10.34</v>
      </c>
      <c r="AA933" s="41">
        <v>28.35</v>
      </c>
      <c r="AB933" s="45">
        <v>58.82</v>
      </c>
      <c r="AC933" s="39">
        <v>436.05</v>
      </c>
      <c r="AD933" s="36">
        <v>134</v>
      </c>
      <c r="AE933" s="37"/>
      <c r="AF933" s="41">
        <v>21.67</v>
      </c>
      <c r="AG933" s="39">
        <v>87.36</v>
      </c>
      <c r="AI933" s="60" t="s">
        <v>887</v>
      </c>
      <c r="AJ933" s="58">
        <f t="shared" si="42"/>
        <v>202.53666666666666</v>
      </c>
      <c r="AK933" s="57">
        <f t="shared" si="43"/>
        <v>185.905</v>
      </c>
      <c r="AL933" s="47">
        <f t="shared" si="44"/>
        <v>83.218888888888898</v>
      </c>
      <c r="AM933" s="65"/>
      <c r="AN933" s="65"/>
      <c r="AO933" s="65"/>
    </row>
    <row r="934" spans="1:41" x14ac:dyDescent="0.25">
      <c r="A934">
        <v>96</v>
      </c>
      <c r="B934" s="54" t="s">
        <v>888</v>
      </c>
      <c r="C934" s="54">
        <v>2020</v>
      </c>
      <c r="D934" s="27">
        <v>4421.1099999999997</v>
      </c>
      <c r="E934" s="43">
        <v>357.5</v>
      </c>
      <c r="F934" s="35">
        <v>248.3</v>
      </c>
      <c r="G934" s="41">
        <v>690</v>
      </c>
      <c r="H934" s="36">
        <v>54.23</v>
      </c>
      <c r="I934" s="39">
        <v>83.16</v>
      </c>
      <c r="J934" s="45">
        <v>112.5</v>
      </c>
      <c r="K934" s="36">
        <v>78.48</v>
      </c>
      <c r="L934" s="36">
        <v>32.96</v>
      </c>
      <c r="M934" s="46">
        <v>95.7</v>
      </c>
      <c r="N934" s="36">
        <v>86.37</v>
      </c>
      <c r="O934" s="47">
        <v>28.35</v>
      </c>
      <c r="P934" s="33">
        <v>356.2</v>
      </c>
      <c r="Q934" s="47">
        <v>15.7</v>
      </c>
      <c r="R934" s="33">
        <v>78.02</v>
      </c>
      <c r="S934" s="47">
        <v>61.82</v>
      </c>
      <c r="T934" s="33">
        <v>7.02</v>
      </c>
      <c r="U934" s="33">
        <v>63.5</v>
      </c>
      <c r="V934" s="33">
        <v>24.82</v>
      </c>
      <c r="W934" s="33">
        <v>9.73</v>
      </c>
      <c r="X934" s="56">
        <v>12.36</v>
      </c>
      <c r="Y934" s="38">
        <v>12.36</v>
      </c>
      <c r="Z934" s="36">
        <v>10.16</v>
      </c>
      <c r="AA934" s="41">
        <v>27.66</v>
      </c>
      <c r="AB934" s="45">
        <v>57.3</v>
      </c>
      <c r="AC934" s="39">
        <v>440.05</v>
      </c>
      <c r="AD934" s="36">
        <v>132.55000000000001</v>
      </c>
      <c r="AE934" s="37"/>
      <c r="AF934" s="41">
        <v>22.05</v>
      </c>
      <c r="AG934" s="39">
        <v>86.66</v>
      </c>
      <c r="AI934" s="60" t="s">
        <v>888</v>
      </c>
      <c r="AJ934" s="58">
        <f t="shared" si="42"/>
        <v>203.29</v>
      </c>
      <c r="AK934" s="57">
        <f t="shared" si="43"/>
        <v>184.92749999999998</v>
      </c>
      <c r="AL934" s="47">
        <f t="shared" si="44"/>
        <v>82.358888888888885</v>
      </c>
      <c r="AM934" s="65"/>
      <c r="AN934" s="65"/>
      <c r="AO934" s="65"/>
    </row>
    <row r="935" spans="1:41" x14ac:dyDescent="0.25">
      <c r="A935">
        <v>95</v>
      </c>
      <c r="B935" s="54" t="s">
        <v>889</v>
      </c>
      <c r="C935" s="54">
        <v>2020</v>
      </c>
      <c r="D935" s="27">
        <v>4354.7299999999996</v>
      </c>
      <c r="E935" s="43">
        <v>350.05</v>
      </c>
      <c r="F935" s="35">
        <v>250.3</v>
      </c>
      <c r="G935" s="41">
        <v>700</v>
      </c>
      <c r="H935" s="36">
        <v>55.34</v>
      </c>
      <c r="I935" s="39">
        <v>83.12</v>
      </c>
      <c r="J935" s="45">
        <v>112.1</v>
      </c>
      <c r="K935" s="36">
        <v>79.48</v>
      </c>
      <c r="L935" s="36">
        <v>33.15</v>
      </c>
      <c r="M935" s="46">
        <v>96.94</v>
      </c>
      <c r="N935" s="36">
        <v>87.08</v>
      </c>
      <c r="O935" s="47">
        <v>28.62</v>
      </c>
      <c r="P935" s="33">
        <v>357.8</v>
      </c>
      <c r="Q935" s="47">
        <v>15.52</v>
      </c>
      <c r="R935" s="33">
        <v>79.459999999999994</v>
      </c>
      <c r="S935" s="47">
        <v>63.1</v>
      </c>
      <c r="T935" s="33">
        <v>7.22</v>
      </c>
      <c r="U935" s="33">
        <v>67</v>
      </c>
      <c r="V935" s="33">
        <v>25.29</v>
      </c>
      <c r="W935" s="33">
        <v>9.8699999999999992</v>
      </c>
      <c r="X935" s="56">
        <v>12.97</v>
      </c>
      <c r="Y935" s="38">
        <v>12.97</v>
      </c>
      <c r="Z935" s="36">
        <v>10.54</v>
      </c>
      <c r="AA935" s="41">
        <v>28.32</v>
      </c>
      <c r="AB935" s="45">
        <v>60.66</v>
      </c>
      <c r="AC935" s="39">
        <v>429.8</v>
      </c>
      <c r="AD935" s="36">
        <v>131.85</v>
      </c>
      <c r="AE935" s="37"/>
      <c r="AF935" s="41">
        <v>22.15</v>
      </c>
      <c r="AG935" s="39">
        <v>86.12</v>
      </c>
      <c r="AI935" s="60" t="s">
        <v>889</v>
      </c>
      <c r="AJ935" s="58">
        <f t="shared" si="42"/>
        <v>199.68000000000004</v>
      </c>
      <c r="AK935" s="57">
        <f t="shared" si="43"/>
        <v>187.61750000000001</v>
      </c>
      <c r="AL935" s="47">
        <f t="shared" si="44"/>
        <v>82.217777777777783</v>
      </c>
      <c r="AM935" s="65"/>
      <c r="AN935" s="65"/>
      <c r="AO935" s="65"/>
    </row>
    <row r="936" spans="1:41" x14ac:dyDescent="0.25">
      <c r="A936">
        <v>94</v>
      </c>
      <c r="B936" s="54" t="s">
        <v>890</v>
      </c>
      <c r="C936" s="54">
        <v>2020</v>
      </c>
      <c r="D936" s="27">
        <v>4255.1899999999996</v>
      </c>
      <c r="E936" s="43">
        <v>330.25</v>
      </c>
      <c r="F936" s="35">
        <v>242.7</v>
      </c>
      <c r="G936" s="41">
        <v>665.2</v>
      </c>
      <c r="H936" s="36">
        <v>49.31</v>
      </c>
      <c r="I936" s="39">
        <v>78.14</v>
      </c>
      <c r="J936" s="45">
        <v>107.65</v>
      </c>
      <c r="K936" s="36">
        <v>73</v>
      </c>
      <c r="L936" s="36">
        <v>30.86</v>
      </c>
      <c r="M936" s="46">
        <v>92.77</v>
      </c>
      <c r="N936" s="36">
        <v>86.75</v>
      </c>
      <c r="O936" s="47">
        <v>26.54</v>
      </c>
      <c r="P936" s="33">
        <v>336.4</v>
      </c>
      <c r="Q936" s="47">
        <v>15.12</v>
      </c>
      <c r="R936" s="33">
        <v>73</v>
      </c>
      <c r="S936" s="47">
        <v>60.66</v>
      </c>
      <c r="T936" s="33">
        <v>6.81</v>
      </c>
      <c r="U936" s="33">
        <v>63.5</v>
      </c>
      <c r="V936" s="33">
        <v>23.12</v>
      </c>
      <c r="W936" s="33">
        <v>9.3800000000000008</v>
      </c>
      <c r="X936" s="56">
        <v>11.77</v>
      </c>
      <c r="Y936" s="38">
        <v>11.77</v>
      </c>
      <c r="Z936" s="36">
        <v>10.119999999999999</v>
      </c>
      <c r="AA936" s="41">
        <v>27.46</v>
      </c>
      <c r="AB936" s="45">
        <v>57.78</v>
      </c>
      <c r="AC936" s="39">
        <v>411.35</v>
      </c>
      <c r="AD936" s="36">
        <v>127.15</v>
      </c>
      <c r="AE936" s="37"/>
      <c r="AF936" s="41">
        <v>20.55</v>
      </c>
      <c r="AG936" s="39">
        <v>81.540000000000006</v>
      </c>
      <c r="AI936" s="60" t="s">
        <v>890</v>
      </c>
      <c r="AJ936" s="58">
        <f t="shared" si="42"/>
        <v>190.34333333333333</v>
      </c>
      <c r="AK936" s="57">
        <f t="shared" si="43"/>
        <v>178.30250000000001</v>
      </c>
      <c r="AL936" s="47">
        <f t="shared" si="44"/>
        <v>78.06</v>
      </c>
      <c r="AM936" s="65"/>
      <c r="AN936" s="65"/>
      <c r="AO936" s="65"/>
    </row>
    <row r="937" spans="1:41" x14ac:dyDescent="0.25">
      <c r="A937">
        <v>93</v>
      </c>
      <c r="B937" s="54" t="s">
        <v>891</v>
      </c>
      <c r="C937" s="54">
        <v>2020</v>
      </c>
      <c r="D937" s="27">
        <v>4194.58</v>
      </c>
      <c r="E937" s="43">
        <v>331</v>
      </c>
      <c r="F937" s="35">
        <v>241.4</v>
      </c>
      <c r="G937" s="41">
        <v>667</v>
      </c>
      <c r="H937" s="36">
        <v>49.88</v>
      </c>
      <c r="I937" s="39">
        <v>77.459999999999994</v>
      </c>
      <c r="J937" s="45">
        <v>107.5</v>
      </c>
      <c r="K937" s="36">
        <v>73.66</v>
      </c>
      <c r="L937" s="36">
        <v>30.81</v>
      </c>
      <c r="M937" s="46">
        <v>92.64</v>
      </c>
      <c r="N937" s="36">
        <v>87.7</v>
      </c>
      <c r="O937" s="47">
        <v>26.23</v>
      </c>
      <c r="P937" s="33">
        <v>338</v>
      </c>
      <c r="Q937" s="47">
        <v>15.17</v>
      </c>
      <c r="R937" s="33">
        <v>72.8</v>
      </c>
      <c r="S937" s="47">
        <v>60.44</v>
      </c>
      <c r="T937" s="33">
        <v>6.7</v>
      </c>
      <c r="U937" s="33">
        <v>61.96</v>
      </c>
      <c r="V937" s="33">
        <v>23.39</v>
      </c>
      <c r="W937" s="33">
        <v>9.25</v>
      </c>
      <c r="X937" s="56">
        <v>11.84</v>
      </c>
      <c r="Y937" s="38">
        <v>11.84</v>
      </c>
      <c r="Z937" s="36">
        <v>10.23</v>
      </c>
      <c r="AA937" s="41">
        <v>26.78</v>
      </c>
      <c r="AB937" s="45">
        <v>57.1</v>
      </c>
      <c r="AC937" s="39">
        <v>415.35</v>
      </c>
      <c r="AD937" s="36">
        <v>125.7</v>
      </c>
      <c r="AE937" s="37"/>
      <c r="AF937" s="41">
        <v>20.350000000000001</v>
      </c>
      <c r="AG937" s="39">
        <v>81.66</v>
      </c>
      <c r="AI937" s="60" t="s">
        <v>891</v>
      </c>
      <c r="AJ937" s="58">
        <f t="shared" si="42"/>
        <v>191.49</v>
      </c>
      <c r="AK937" s="57">
        <f t="shared" si="43"/>
        <v>178.5325</v>
      </c>
      <c r="AL937" s="47">
        <f t="shared" si="44"/>
        <v>77.99111111111111</v>
      </c>
      <c r="AM937" s="65"/>
      <c r="AN937" s="65"/>
      <c r="AO937" s="65"/>
    </row>
    <row r="938" spans="1:41" x14ac:dyDescent="0.25">
      <c r="A938">
        <v>92</v>
      </c>
      <c r="B938" s="54" t="s">
        <v>892</v>
      </c>
      <c r="C938" s="54">
        <v>2020</v>
      </c>
      <c r="D938" s="27">
        <v>4336.5600000000004</v>
      </c>
      <c r="E938" s="43">
        <v>335.05</v>
      </c>
      <c r="F938" s="35">
        <v>245.4</v>
      </c>
      <c r="G938" s="41">
        <v>673.6</v>
      </c>
      <c r="H938" s="36">
        <v>49.6</v>
      </c>
      <c r="I938" s="39">
        <v>80.180000000000007</v>
      </c>
      <c r="J938" s="45">
        <v>108.7</v>
      </c>
      <c r="K938" s="36">
        <v>75.5</v>
      </c>
      <c r="L938" s="36">
        <v>31.09</v>
      </c>
      <c r="M938" s="46">
        <v>94.79</v>
      </c>
      <c r="N938" s="36">
        <v>89</v>
      </c>
      <c r="O938" s="47">
        <v>26.5</v>
      </c>
      <c r="P938" s="33">
        <v>341.8</v>
      </c>
      <c r="Q938" s="47">
        <v>15.53</v>
      </c>
      <c r="R938" s="33">
        <v>73.260000000000005</v>
      </c>
      <c r="S938" s="47">
        <v>62.36</v>
      </c>
      <c r="T938" s="33">
        <v>6.79</v>
      </c>
      <c r="U938" s="33">
        <v>63.66</v>
      </c>
      <c r="V938" s="33">
        <v>23.81</v>
      </c>
      <c r="W938" s="33">
        <v>9.17</v>
      </c>
      <c r="X938" s="56">
        <v>12.09</v>
      </c>
      <c r="Y938" s="38">
        <v>12.09</v>
      </c>
      <c r="Z938" s="36">
        <v>10.4</v>
      </c>
      <c r="AA938" s="41">
        <v>27.42</v>
      </c>
      <c r="AB938" s="45">
        <v>58.3</v>
      </c>
      <c r="AC938" s="39">
        <v>422.3</v>
      </c>
      <c r="AD938" s="36">
        <v>129.6</v>
      </c>
      <c r="AE938" s="37"/>
      <c r="AF938" s="41">
        <v>20.86</v>
      </c>
      <c r="AG938" s="39">
        <v>85</v>
      </c>
      <c r="AI938" s="60" t="s">
        <v>892</v>
      </c>
      <c r="AJ938" s="58">
        <f t="shared" si="42"/>
        <v>195.82666666666668</v>
      </c>
      <c r="AK938" s="57">
        <f t="shared" si="43"/>
        <v>180.47</v>
      </c>
      <c r="AL938" s="47">
        <f t="shared" si="44"/>
        <v>79.257777777777775</v>
      </c>
      <c r="AM938" s="65"/>
      <c r="AN938" s="65"/>
      <c r="AO938" s="65"/>
    </row>
    <row r="939" spans="1:41" x14ac:dyDescent="0.25">
      <c r="A939">
        <v>91</v>
      </c>
      <c r="B939" s="55">
        <v>44170</v>
      </c>
      <c r="C939" s="54">
        <v>2020</v>
      </c>
      <c r="D939" s="27">
        <v>4453.6499999999996</v>
      </c>
      <c r="E939" s="43">
        <v>346.85</v>
      </c>
      <c r="F939" s="35">
        <v>253.3</v>
      </c>
      <c r="G939" s="41">
        <v>670.4</v>
      </c>
      <c r="H939" s="36">
        <v>51.22</v>
      </c>
      <c r="I939" s="39">
        <v>81.36</v>
      </c>
      <c r="J939" s="45">
        <v>113.55</v>
      </c>
      <c r="K939" s="36">
        <v>77.28</v>
      </c>
      <c r="L939" s="36">
        <v>32.32</v>
      </c>
      <c r="M939" s="46">
        <v>96.16</v>
      </c>
      <c r="N939" s="36">
        <v>90.52</v>
      </c>
      <c r="O939" s="47">
        <v>27.82</v>
      </c>
      <c r="P939" s="33">
        <v>348</v>
      </c>
      <c r="Q939" s="47">
        <v>15.89</v>
      </c>
      <c r="R939" s="33">
        <v>76</v>
      </c>
      <c r="S939" s="47">
        <v>63.02</v>
      </c>
      <c r="T939" s="33">
        <v>6.97</v>
      </c>
      <c r="U939" s="33">
        <v>67.2</v>
      </c>
      <c r="V939" s="33">
        <v>24.42</v>
      </c>
      <c r="W939" s="33">
        <v>9.34</v>
      </c>
      <c r="X939" s="56">
        <v>12.69</v>
      </c>
      <c r="Y939" s="38">
        <v>12.69</v>
      </c>
      <c r="Z939" s="36">
        <v>10.67</v>
      </c>
      <c r="AA939" s="41">
        <v>27.65</v>
      </c>
      <c r="AB939" s="45">
        <v>59.7</v>
      </c>
      <c r="AC939" s="39">
        <v>435.95</v>
      </c>
      <c r="AD939" s="36">
        <v>133.75</v>
      </c>
      <c r="AE939" s="37"/>
      <c r="AF939" s="41">
        <v>21.74</v>
      </c>
      <c r="AG939" s="39">
        <v>88.48</v>
      </c>
      <c r="AI939" s="61">
        <v>44170</v>
      </c>
      <c r="AJ939" s="58">
        <f t="shared" si="42"/>
        <v>201.92999999999998</v>
      </c>
      <c r="AK939" s="57">
        <f t="shared" si="43"/>
        <v>179.94749999999999</v>
      </c>
      <c r="AL939" s="47">
        <f t="shared" si="44"/>
        <v>81.742222222222225</v>
      </c>
      <c r="AM939" s="65"/>
      <c r="AN939" s="65"/>
      <c r="AO939" s="65"/>
    </row>
    <row r="940" spans="1:41" x14ac:dyDescent="0.25">
      <c r="A940">
        <v>90</v>
      </c>
      <c r="B940" s="55">
        <v>44140</v>
      </c>
      <c r="C940" s="54">
        <v>2020</v>
      </c>
      <c r="D940" s="27">
        <v>4460.24</v>
      </c>
      <c r="E940" s="43">
        <v>348.9</v>
      </c>
      <c r="F940" s="35">
        <v>255.9</v>
      </c>
      <c r="G940" s="41">
        <v>661.4</v>
      </c>
      <c r="H940" s="36">
        <v>54.5</v>
      </c>
      <c r="I940" s="39">
        <v>80.260000000000005</v>
      </c>
      <c r="J940" s="45">
        <v>113.65</v>
      </c>
      <c r="K940" s="36">
        <v>78.5</v>
      </c>
      <c r="L940" s="36">
        <v>32.39</v>
      </c>
      <c r="M940" s="46">
        <v>96.57</v>
      </c>
      <c r="N940" s="36">
        <v>88.44</v>
      </c>
      <c r="O940" s="47">
        <v>28.1</v>
      </c>
      <c r="P940" s="33">
        <v>348.2</v>
      </c>
      <c r="Q940" s="47">
        <v>16.11</v>
      </c>
      <c r="R940" s="33">
        <v>75.239999999999995</v>
      </c>
      <c r="S940" s="47">
        <v>64.08</v>
      </c>
      <c r="T940" s="33">
        <v>7.02</v>
      </c>
      <c r="U940" s="33">
        <v>69.5</v>
      </c>
      <c r="V940" s="33">
        <v>25.1</v>
      </c>
      <c r="W940" s="33">
        <v>9.76</v>
      </c>
      <c r="X940" s="56">
        <v>12.91</v>
      </c>
      <c r="Y940" s="38">
        <v>12.91</v>
      </c>
      <c r="Z940" s="36">
        <v>10.64</v>
      </c>
      <c r="AA940" s="41">
        <v>27.6</v>
      </c>
      <c r="AB940" s="45">
        <v>58.84</v>
      </c>
      <c r="AC940" s="39">
        <v>439.25</v>
      </c>
      <c r="AD940" s="36">
        <v>135</v>
      </c>
      <c r="AE940" s="37"/>
      <c r="AF940" s="41">
        <v>21.78</v>
      </c>
      <c r="AG940" s="39">
        <v>86.32</v>
      </c>
      <c r="AI940" s="61">
        <v>44140</v>
      </c>
      <c r="AJ940" s="58">
        <f t="shared" si="42"/>
        <v>201.9433333333333</v>
      </c>
      <c r="AK940" s="57">
        <f t="shared" si="43"/>
        <v>177.69499999999999</v>
      </c>
      <c r="AL940" s="47">
        <f t="shared" si="44"/>
        <v>82.128888888888881</v>
      </c>
      <c r="AM940" s="65"/>
      <c r="AN940" s="65"/>
      <c r="AO940" s="65"/>
    </row>
    <row r="941" spans="1:41" x14ac:dyDescent="0.25">
      <c r="A941">
        <v>89</v>
      </c>
      <c r="B941" s="55">
        <v>44048</v>
      </c>
      <c r="C941" s="54">
        <v>2020</v>
      </c>
      <c r="D941" s="27">
        <v>4519.59</v>
      </c>
      <c r="E941" s="43">
        <v>352.25</v>
      </c>
      <c r="F941" s="35">
        <v>253.5</v>
      </c>
      <c r="G941" s="41">
        <v>679.8</v>
      </c>
      <c r="H941" s="36">
        <v>56.07</v>
      </c>
      <c r="I941" s="39">
        <v>80.42</v>
      </c>
      <c r="J941" s="45">
        <v>110.7</v>
      </c>
      <c r="K941" s="36">
        <v>81.12</v>
      </c>
      <c r="L941" s="36">
        <v>32.99</v>
      </c>
      <c r="M941" s="46">
        <v>99.09</v>
      </c>
      <c r="N941" s="36">
        <v>89.08</v>
      </c>
      <c r="O941" s="47">
        <v>28.82</v>
      </c>
      <c r="P941" s="33">
        <v>348.6</v>
      </c>
      <c r="Q941" s="47">
        <v>16.23</v>
      </c>
      <c r="R941" s="33">
        <v>76.8</v>
      </c>
      <c r="S941" s="47">
        <v>64.06</v>
      </c>
      <c r="T941" s="33">
        <v>7.26</v>
      </c>
      <c r="U941" s="33">
        <v>69.92</v>
      </c>
      <c r="V941" s="33">
        <v>25.4</v>
      </c>
      <c r="W941" s="33">
        <v>9.8000000000000007</v>
      </c>
      <c r="X941" s="56">
        <v>13.27</v>
      </c>
      <c r="Y941" s="38">
        <v>13.27</v>
      </c>
      <c r="Z941" s="36">
        <v>10.73</v>
      </c>
      <c r="AA941" s="41">
        <v>28.07</v>
      </c>
      <c r="AB941" s="45">
        <v>59.9</v>
      </c>
      <c r="AC941" s="39">
        <v>447.5</v>
      </c>
      <c r="AD941" s="36">
        <v>136.69999999999999</v>
      </c>
      <c r="AE941" s="37"/>
      <c r="AF941" s="41">
        <v>22.32</v>
      </c>
      <c r="AG941" s="39">
        <v>88.96</v>
      </c>
      <c r="AI941" s="61">
        <v>44048</v>
      </c>
      <c r="AJ941" s="58">
        <f t="shared" si="42"/>
        <v>205.62666666666667</v>
      </c>
      <c r="AK941" s="57">
        <f t="shared" si="43"/>
        <v>182.54750000000001</v>
      </c>
      <c r="AL941" s="47">
        <f t="shared" si="44"/>
        <v>82.702222222222218</v>
      </c>
      <c r="AM941" s="65"/>
      <c r="AN941" s="65"/>
      <c r="AO941" s="65"/>
    </row>
    <row r="942" spans="1:41" x14ac:dyDescent="0.25">
      <c r="A942">
        <v>88</v>
      </c>
      <c r="B942" s="55">
        <v>44017</v>
      </c>
      <c r="C942" s="54">
        <v>2020</v>
      </c>
      <c r="D942" s="27">
        <v>4440.9799999999996</v>
      </c>
      <c r="E942" s="43">
        <v>345.55</v>
      </c>
      <c r="F942" s="35">
        <v>249</v>
      </c>
      <c r="G942" s="41">
        <v>672.2</v>
      </c>
      <c r="H942" s="36">
        <v>55.75</v>
      </c>
      <c r="I942" s="39">
        <v>79.319999999999993</v>
      </c>
      <c r="J942" s="45">
        <v>110.7</v>
      </c>
      <c r="K942" s="36">
        <v>81.08</v>
      </c>
      <c r="L942" s="36">
        <v>32.57</v>
      </c>
      <c r="M942" s="46">
        <v>99.13</v>
      </c>
      <c r="N942" s="36">
        <v>90.26</v>
      </c>
      <c r="O942" s="47">
        <v>28.5</v>
      </c>
      <c r="P942" s="33">
        <v>342.2</v>
      </c>
      <c r="Q942" s="47">
        <v>16.29</v>
      </c>
      <c r="R942" s="33">
        <v>73.92</v>
      </c>
      <c r="S942" s="47">
        <v>62.96</v>
      </c>
      <c r="T942" s="33">
        <v>7.18</v>
      </c>
      <c r="U942" s="33">
        <v>70</v>
      </c>
      <c r="V942" s="33">
        <v>24.32</v>
      </c>
      <c r="W942" s="33">
        <v>9.69</v>
      </c>
      <c r="X942" s="56">
        <v>13.07</v>
      </c>
      <c r="Y942" s="38">
        <v>13.07</v>
      </c>
      <c r="Z942" s="36">
        <v>10.69</v>
      </c>
      <c r="AA942" s="41">
        <v>27.88</v>
      </c>
      <c r="AB942" s="45">
        <v>57.66</v>
      </c>
      <c r="AC942" s="39">
        <v>442.65</v>
      </c>
      <c r="AD942" s="36">
        <v>134.85</v>
      </c>
      <c r="AE942" s="37"/>
      <c r="AF942" s="41">
        <v>21.84</v>
      </c>
      <c r="AG942" s="39">
        <v>89.6</v>
      </c>
      <c r="AI942" s="61">
        <v>44017</v>
      </c>
      <c r="AJ942" s="58">
        <f t="shared" si="42"/>
        <v>203.85666666666668</v>
      </c>
      <c r="AK942" s="57">
        <f t="shared" si="43"/>
        <v>180.48000000000002</v>
      </c>
      <c r="AL942" s="47">
        <f t="shared" si="44"/>
        <v>81.540000000000006</v>
      </c>
      <c r="AM942" s="65"/>
      <c r="AN942" s="65"/>
      <c r="AO942" s="65"/>
    </row>
    <row r="943" spans="1:41" x14ac:dyDescent="0.25">
      <c r="A943">
        <v>87</v>
      </c>
      <c r="B943" s="55">
        <v>43987</v>
      </c>
      <c r="C943" s="54">
        <v>2020</v>
      </c>
      <c r="D943" s="27">
        <v>4425.78</v>
      </c>
      <c r="E943" s="43">
        <v>336.4</v>
      </c>
      <c r="F943" s="35">
        <v>243</v>
      </c>
      <c r="G943" s="41">
        <v>650</v>
      </c>
      <c r="H943" s="36">
        <v>53.7</v>
      </c>
      <c r="I943" s="39">
        <v>79.5</v>
      </c>
      <c r="J943" s="45">
        <v>109.1</v>
      </c>
      <c r="K943" s="36">
        <v>78.36</v>
      </c>
      <c r="L943" s="36">
        <v>32.200000000000003</v>
      </c>
      <c r="M943" s="46">
        <v>96.16</v>
      </c>
      <c r="N943" s="36">
        <v>91.92</v>
      </c>
      <c r="O943" s="47">
        <v>28</v>
      </c>
      <c r="P943" s="33">
        <v>333</v>
      </c>
      <c r="Q943" s="47">
        <v>15.95</v>
      </c>
      <c r="R943" s="33">
        <v>72.44</v>
      </c>
      <c r="S943" s="47">
        <v>61.5</v>
      </c>
      <c r="T943" s="33">
        <v>7</v>
      </c>
      <c r="U943" s="33">
        <v>68.14</v>
      </c>
      <c r="V943" s="33">
        <v>23.85</v>
      </c>
      <c r="W943" s="33">
        <v>9.58</v>
      </c>
      <c r="X943" s="56">
        <v>12.8</v>
      </c>
      <c r="Y943" s="38">
        <v>12.8</v>
      </c>
      <c r="Z943" s="36">
        <v>10.73</v>
      </c>
      <c r="AA943" s="41">
        <v>27.22</v>
      </c>
      <c r="AB943" s="45">
        <v>57.68</v>
      </c>
      <c r="AC943" s="39">
        <v>433.5</v>
      </c>
      <c r="AD943" s="36">
        <v>132.55000000000001</v>
      </c>
      <c r="AE943" s="37"/>
      <c r="AF943" s="41">
        <v>21.62</v>
      </c>
      <c r="AG943" s="39">
        <v>89.36</v>
      </c>
      <c r="AI943" s="61">
        <v>43987</v>
      </c>
      <c r="AJ943" s="58">
        <f t="shared" si="42"/>
        <v>200.78666666666666</v>
      </c>
      <c r="AK943" s="57">
        <f t="shared" si="43"/>
        <v>174.71</v>
      </c>
      <c r="AL943" s="47">
        <f t="shared" si="44"/>
        <v>79.732222222222219</v>
      </c>
      <c r="AM943" s="65"/>
      <c r="AN943" s="65"/>
      <c r="AO943" s="65"/>
    </row>
    <row r="944" spans="1:41" x14ac:dyDescent="0.25">
      <c r="A944">
        <v>86</v>
      </c>
      <c r="B944" s="55">
        <v>43956</v>
      </c>
      <c r="C944" s="54">
        <v>2020</v>
      </c>
      <c r="D944" s="27">
        <v>4419.95</v>
      </c>
      <c r="E944" s="43">
        <v>342.5</v>
      </c>
      <c r="F944" s="35">
        <v>248.2</v>
      </c>
      <c r="G944" s="41">
        <v>665.8</v>
      </c>
      <c r="H944" s="36">
        <v>56.44</v>
      </c>
      <c r="I944" s="39">
        <v>81.36</v>
      </c>
      <c r="J944" s="45">
        <v>110.3</v>
      </c>
      <c r="K944" s="36">
        <v>80</v>
      </c>
      <c r="L944" s="36">
        <v>32.909999999999997</v>
      </c>
      <c r="M944" s="46">
        <v>96.4</v>
      </c>
      <c r="N944" s="36">
        <v>90.21</v>
      </c>
      <c r="O944" s="47">
        <v>28.21</v>
      </c>
      <c r="P944" s="33">
        <v>343</v>
      </c>
      <c r="Q944" s="47">
        <v>15.84</v>
      </c>
      <c r="R944" s="33">
        <v>72.540000000000006</v>
      </c>
      <c r="S944" s="47">
        <v>61.48</v>
      </c>
      <c r="T944" s="33">
        <v>7.17</v>
      </c>
      <c r="U944" s="33">
        <v>66.36</v>
      </c>
      <c r="V944" s="33">
        <v>24.26</v>
      </c>
      <c r="W944" s="33">
        <v>9.56</v>
      </c>
      <c r="X944" s="56">
        <v>13.32</v>
      </c>
      <c r="Y944" s="38">
        <v>13.32</v>
      </c>
      <c r="Z944" s="36">
        <v>10.89</v>
      </c>
      <c r="AA944" s="41">
        <v>27.05</v>
      </c>
      <c r="AB944" s="45">
        <v>58.98</v>
      </c>
      <c r="AC944" s="39">
        <v>451.8</v>
      </c>
      <c r="AD944" s="36">
        <v>133.30000000000001</v>
      </c>
      <c r="AE944" s="37"/>
      <c r="AF944" s="41">
        <v>21.44</v>
      </c>
      <c r="AG944" s="39">
        <v>87.14</v>
      </c>
      <c r="AI944" s="61">
        <v>43956</v>
      </c>
      <c r="AJ944" s="58">
        <f t="shared" si="42"/>
        <v>206.76666666666665</v>
      </c>
      <c r="AK944" s="57">
        <f t="shared" si="43"/>
        <v>178.57249999999999</v>
      </c>
      <c r="AL944" s="47">
        <f t="shared" si="44"/>
        <v>80.781111111111102</v>
      </c>
      <c r="AM944" s="65"/>
      <c r="AN944" s="65"/>
      <c r="AO944" s="65"/>
    </row>
    <row r="945" spans="1:41" x14ac:dyDescent="0.25">
      <c r="A945">
        <v>85</v>
      </c>
      <c r="B945" s="55">
        <v>43926</v>
      </c>
      <c r="C945" s="54">
        <v>2020</v>
      </c>
      <c r="D945" s="27">
        <v>4362.13</v>
      </c>
      <c r="E945" s="43">
        <v>338.55</v>
      </c>
      <c r="F945" s="35">
        <v>250.2</v>
      </c>
      <c r="G945" s="41">
        <v>646.20000000000005</v>
      </c>
      <c r="H945" s="36">
        <v>55</v>
      </c>
      <c r="I945" s="39">
        <v>80.540000000000006</v>
      </c>
      <c r="J945" s="45">
        <v>107</v>
      </c>
      <c r="K945" s="36">
        <v>78</v>
      </c>
      <c r="L945" s="36">
        <v>30.49</v>
      </c>
      <c r="M945" s="46">
        <v>93.31</v>
      </c>
      <c r="N945" s="36">
        <v>87.94</v>
      </c>
      <c r="O945" s="47">
        <v>27.11</v>
      </c>
      <c r="P945" s="33">
        <v>334.4</v>
      </c>
      <c r="Q945" s="47">
        <v>15.42</v>
      </c>
      <c r="R945" s="33">
        <v>70.28</v>
      </c>
      <c r="S945" s="47">
        <v>61.5</v>
      </c>
      <c r="T945" s="33">
        <v>6.9</v>
      </c>
      <c r="U945" s="33">
        <v>64.599999999999994</v>
      </c>
      <c r="V945" s="33">
        <v>23.1</v>
      </c>
      <c r="W945" s="33">
        <v>9.44</v>
      </c>
      <c r="X945" s="56">
        <v>13.15</v>
      </c>
      <c r="Y945" s="38">
        <v>13.15</v>
      </c>
      <c r="Z945" s="36">
        <v>10.78</v>
      </c>
      <c r="AA945" s="41">
        <v>26.38</v>
      </c>
      <c r="AB945" s="45">
        <v>58.1</v>
      </c>
      <c r="AC945" s="39">
        <v>450.95</v>
      </c>
      <c r="AD945" s="36">
        <v>136.19999999999999</v>
      </c>
      <c r="AE945" s="37"/>
      <c r="AF945" s="41">
        <v>20.96</v>
      </c>
      <c r="AG945" s="39">
        <v>82.04</v>
      </c>
      <c r="AI945" s="61">
        <v>43926</v>
      </c>
      <c r="AJ945" s="58">
        <f t="shared" si="42"/>
        <v>204.51</v>
      </c>
      <c r="AK945" s="57">
        <f t="shared" si="43"/>
        <v>173.38500000000002</v>
      </c>
      <c r="AL945" s="47">
        <f t="shared" si="44"/>
        <v>79.348888888888894</v>
      </c>
      <c r="AM945" s="65"/>
      <c r="AN945" s="65"/>
      <c r="AO945" s="65"/>
    </row>
    <row r="946" spans="1:41" x14ac:dyDescent="0.25">
      <c r="A946">
        <v>84</v>
      </c>
      <c r="B946" s="54" t="s">
        <v>893</v>
      </c>
      <c r="C946" s="54">
        <v>2020</v>
      </c>
      <c r="D946" s="27">
        <v>4554.91</v>
      </c>
      <c r="E946" s="43">
        <v>352.45</v>
      </c>
      <c r="F946" s="35">
        <v>265.3</v>
      </c>
      <c r="G946" s="41">
        <v>667.8</v>
      </c>
      <c r="H946" s="36">
        <v>57.88</v>
      </c>
      <c r="I946" s="39">
        <v>83.46</v>
      </c>
      <c r="J946" s="45">
        <v>112.65</v>
      </c>
      <c r="K946" s="36">
        <v>84.22</v>
      </c>
      <c r="L946" s="36">
        <v>32.85</v>
      </c>
      <c r="M946" s="46">
        <v>95.95</v>
      </c>
      <c r="N946" s="36">
        <v>88.71</v>
      </c>
      <c r="O946" s="47">
        <v>28.68</v>
      </c>
      <c r="P946" s="33">
        <v>355.4</v>
      </c>
      <c r="Q946" s="47">
        <v>16.2</v>
      </c>
      <c r="R946" s="33">
        <v>74.7</v>
      </c>
      <c r="S946" s="47">
        <v>63.26</v>
      </c>
      <c r="T946" s="33">
        <v>7.28</v>
      </c>
      <c r="U946" s="33">
        <v>69.14</v>
      </c>
      <c r="V946" s="33">
        <v>24.21</v>
      </c>
      <c r="W946" s="33">
        <v>9.9</v>
      </c>
      <c r="X946" s="56">
        <v>14.26</v>
      </c>
      <c r="Y946" s="38">
        <v>14.26</v>
      </c>
      <c r="Z946" s="36">
        <v>11.14</v>
      </c>
      <c r="AA946" s="41">
        <v>26.71</v>
      </c>
      <c r="AB946" s="45">
        <v>61.52</v>
      </c>
      <c r="AC946" s="39">
        <v>460.2</v>
      </c>
      <c r="AD946" s="36">
        <v>139.1</v>
      </c>
      <c r="AE946" s="37"/>
      <c r="AF946" s="41">
        <v>22.28</v>
      </c>
      <c r="AG946" s="39">
        <v>85.74</v>
      </c>
      <c r="AI946" s="60" t="s">
        <v>893</v>
      </c>
      <c r="AJ946" s="58">
        <f t="shared" si="42"/>
        <v>209.79999999999998</v>
      </c>
      <c r="AK946" s="57">
        <f t="shared" si="43"/>
        <v>179.19749999999999</v>
      </c>
      <c r="AL946" s="47">
        <f t="shared" si="44"/>
        <v>82.774444444444441</v>
      </c>
      <c r="AM946" s="65"/>
      <c r="AN946" s="65"/>
      <c r="AO946" s="65"/>
    </row>
    <row r="947" spans="1:41" x14ac:dyDescent="0.25">
      <c r="A947">
        <v>83</v>
      </c>
      <c r="B947" s="54" t="s">
        <v>894</v>
      </c>
      <c r="C947" s="54">
        <v>2020</v>
      </c>
      <c r="D947" s="27">
        <v>4552.8100000000004</v>
      </c>
      <c r="E947" s="43">
        <v>359.8</v>
      </c>
      <c r="F947" s="35">
        <v>256.2</v>
      </c>
      <c r="G947" s="41">
        <v>681.2</v>
      </c>
      <c r="H947" s="36">
        <v>58.39</v>
      </c>
      <c r="I947" s="39">
        <v>86.34</v>
      </c>
      <c r="J947" s="45">
        <v>111.35</v>
      </c>
      <c r="K947" s="36">
        <v>87.3</v>
      </c>
      <c r="L947" s="36">
        <v>33.82</v>
      </c>
      <c r="M947" s="46">
        <v>99.3</v>
      </c>
      <c r="N947" s="36">
        <v>90.21</v>
      </c>
      <c r="O947" s="47">
        <v>30.7</v>
      </c>
      <c r="P947" s="33">
        <v>365</v>
      </c>
      <c r="Q947" s="47">
        <v>16.59</v>
      </c>
      <c r="R947" s="33">
        <v>75.819999999999993</v>
      </c>
      <c r="S947" s="47">
        <v>62.54</v>
      </c>
      <c r="T947" s="33">
        <v>7.75</v>
      </c>
      <c r="U947" s="33">
        <v>72.540000000000006</v>
      </c>
      <c r="V947" s="33">
        <v>25.45</v>
      </c>
      <c r="W947" s="33">
        <v>9.99</v>
      </c>
      <c r="X947" s="56">
        <v>15.61</v>
      </c>
      <c r="Y947" s="38">
        <v>15.61</v>
      </c>
      <c r="Z947" s="36">
        <v>11.2</v>
      </c>
      <c r="AA947" s="41">
        <v>27.24</v>
      </c>
      <c r="AB947" s="45">
        <v>63.94</v>
      </c>
      <c r="AC947" s="39">
        <v>476.45</v>
      </c>
      <c r="AD947" s="36">
        <v>137.94999999999999</v>
      </c>
      <c r="AE947" s="37"/>
      <c r="AF947" s="41">
        <v>22.53</v>
      </c>
      <c r="AG947" s="39">
        <v>88.12</v>
      </c>
      <c r="AI947" s="60" t="s">
        <v>894</v>
      </c>
      <c r="AJ947" s="58">
        <f t="shared" si="42"/>
        <v>216.97</v>
      </c>
      <c r="AK947" s="57">
        <f t="shared" si="43"/>
        <v>182.74250000000001</v>
      </c>
      <c r="AL947" s="47">
        <f t="shared" si="44"/>
        <v>84.425555555555547</v>
      </c>
      <c r="AM947" s="65"/>
      <c r="AN947" s="65"/>
      <c r="AO947" s="65"/>
    </row>
    <row r="948" spans="1:41" x14ac:dyDescent="0.25">
      <c r="A948">
        <v>82</v>
      </c>
      <c r="B948" s="54" t="s">
        <v>895</v>
      </c>
      <c r="C948" s="54">
        <v>2020</v>
      </c>
      <c r="D948" s="27">
        <v>4493.51</v>
      </c>
      <c r="E948" s="43">
        <v>357</v>
      </c>
      <c r="F948" s="35">
        <v>254.4</v>
      </c>
      <c r="G948" s="41">
        <v>676.8</v>
      </c>
      <c r="H948" s="36">
        <v>52.88</v>
      </c>
      <c r="I948" s="39">
        <v>85.22</v>
      </c>
      <c r="J948" s="45">
        <v>108.5</v>
      </c>
      <c r="K948" s="36">
        <v>82.3</v>
      </c>
      <c r="L948" s="36">
        <v>32.799999999999997</v>
      </c>
      <c r="M948" s="46">
        <v>98.84</v>
      </c>
      <c r="N948" s="36">
        <v>91.69</v>
      </c>
      <c r="O948" s="47">
        <v>29.6</v>
      </c>
      <c r="P948" s="33">
        <v>360.6</v>
      </c>
      <c r="Q948" s="47">
        <v>15.98</v>
      </c>
      <c r="R948" s="33">
        <v>75.08</v>
      </c>
      <c r="S948" s="47">
        <v>62.36</v>
      </c>
      <c r="T948" s="33">
        <v>7.26</v>
      </c>
      <c r="U948" s="33">
        <v>70.540000000000006</v>
      </c>
      <c r="V948" s="33">
        <v>23.79</v>
      </c>
      <c r="W948" s="33">
        <v>9.3699999999999992</v>
      </c>
      <c r="X948" s="56">
        <v>14.8</v>
      </c>
      <c r="Y948" s="38">
        <v>14.8</v>
      </c>
      <c r="Z948" s="36">
        <v>11.25</v>
      </c>
      <c r="AA948" s="41">
        <v>27.46</v>
      </c>
      <c r="AB948" s="45">
        <v>61.76</v>
      </c>
      <c r="AC948" s="39">
        <v>466.95</v>
      </c>
      <c r="AD948" s="36">
        <v>135.65</v>
      </c>
      <c r="AE948" s="37"/>
      <c r="AF948" s="41">
        <v>21.88</v>
      </c>
      <c r="AG948" s="39">
        <v>85</v>
      </c>
      <c r="AI948" s="60" t="s">
        <v>895</v>
      </c>
      <c r="AJ948" s="58">
        <f t="shared" si="42"/>
        <v>212.39</v>
      </c>
      <c r="AK948" s="57">
        <f t="shared" si="43"/>
        <v>181.535</v>
      </c>
      <c r="AL948" s="47">
        <f t="shared" si="44"/>
        <v>83.204444444444448</v>
      </c>
      <c r="AM948" s="65"/>
      <c r="AN948" s="65"/>
      <c r="AO948" s="65"/>
    </row>
    <row r="949" spans="1:41" x14ac:dyDescent="0.25">
      <c r="A949">
        <v>81</v>
      </c>
      <c r="B949" s="54" t="s">
        <v>896</v>
      </c>
      <c r="C949" s="54">
        <v>2020</v>
      </c>
      <c r="D949" s="27">
        <v>4448.05</v>
      </c>
      <c r="E949" s="43">
        <v>350.95</v>
      </c>
      <c r="F949" s="35">
        <v>246.2</v>
      </c>
      <c r="G949" s="41">
        <v>685.6</v>
      </c>
      <c r="H949" s="36">
        <v>51.07</v>
      </c>
      <c r="I949" s="39">
        <v>83</v>
      </c>
      <c r="J949" s="45">
        <v>108.2</v>
      </c>
      <c r="K949" s="36">
        <v>77.319999999999993</v>
      </c>
      <c r="L949" s="36">
        <v>32.25</v>
      </c>
      <c r="M949" s="46">
        <v>97.27</v>
      </c>
      <c r="N949" s="36">
        <v>92.89</v>
      </c>
      <c r="O949" s="47">
        <v>27.79</v>
      </c>
      <c r="P949" s="33">
        <v>354.6</v>
      </c>
      <c r="Q949" s="47">
        <v>15.17</v>
      </c>
      <c r="R949" s="33">
        <v>73.739999999999995</v>
      </c>
      <c r="S949" s="47">
        <v>64.08</v>
      </c>
      <c r="T949" s="33">
        <v>6.84</v>
      </c>
      <c r="U949" s="33">
        <v>70</v>
      </c>
      <c r="V949" s="33">
        <v>23.4</v>
      </c>
      <c r="W949" s="33">
        <v>9.31</v>
      </c>
      <c r="X949" s="56">
        <v>14.2</v>
      </c>
      <c r="Y949" s="38">
        <v>14.2</v>
      </c>
      <c r="Z949" s="36">
        <v>11.32</v>
      </c>
      <c r="AA949" s="41">
        <v>28.2</v>
      </c>
      <c r="AB949" s="45">
        <v>59.52</v>
      </c>
      <c r="AC949" s="39">
        <v>464.85</v>
      </c>
      <c r="AD949" s="36">
        <v>137</v>
      </c>
      <c r="AE949" s="37"/>
      <c r="AF949" s="41">
        <v>21.97</v>
      </c>
      <c r="AG949" s="39">
        <v>78.8</v>
      </c>
      <c r="AI949" s="60" t="s">
        <v>896</v>
      </c>
      <c r="AJ949" s="58">
        <f t="shared" si="42"/>
        <v>208.88333333333333</v>
      </c>
      <c r="AK949" s="57">
        <f t="shared" si="43"/>
        <v>183.94250000000002</v>
      </c>
      <c r="AL949" s="47">
        <f t="shared" si="44"/>
        <v>81.908888888888882</v>
      </c>
      <c r="AM949" s="65"/>
      <c r="AN949" s="65"/>
      <c r="AO949" s="65"/>
    </row>
    <row r="950" spans="1:41" x14ac:dyDescent="0.25">
      <c r="A950">
        <v>80</v>
      </c>
      <c r="B950" s="54" t="s">
        <v>897</v>
      </c>
      <c r="C950" s="54">
        <v>2020</v>
      </c>
      <c r="D950" s="27">
        <v>4366.09</v>
      </c>
      <c r="E950" s="43">
        <v>340.85</v>
      </c>
      <c r="F950" s="35">
        <v>243.3</v>
      </c>
      <c r="G950" s="41">
        <v>674.4</v>
      </c>
      <c r="H950" s="36">
        <v>52.34</v>
      </c>
      <c r="I950" s="39">
        <v>80.180000000000007</v>
      </c>
      <c r="J950" s="45">
        <v>105</v>
      </c>
      <c r="K950" s="36">
        <v>76.180000000000007</v>
      </c>
      <c r="L950" s="36">
        <v>31.86</v>
      </c>
      <c r="M950" s="46">
        <v>95.29</v>
      </c>
      <c r="N950" s="36">
        <v>90.45</v>
      </c>
      <c r="O950" s="47">
        <v>26.3</v>
      </c>
      <c r="P950" s="33">
        <v>345</v>
      </c>
      <c r="Q950" s="47">
        <v>14.56</v>
      </c>
      <c r="R950" s="33">
        <v>69.94</v>
      </c>
      <c r="S950" s="47">
        <v>62.5</v>
      </c>
      <c r="T950" s="33">
        <v>6.54</v>
      </c>
      <c r="U950" s="33">
        <v>68.180000000000007</v>
      </c>
      <c r="V950" s="33">
        <v>22.96</v>
      </c>
      <c r="W950" s="33">
        <v>9.25</v>
      </c>
      <c r="X950" s="56">
        <v>13.52</v>
      </c>
      <c r="Y950" s="38">
        <v>13.52</v>
      </c>
      <c r="Z950" s="36">
        <v>11.19</v>
      </c>
      <c r="AA950" s="41">
        <v>27.17</v>
      </c>
      <c r="AB950" s="45">
        <v>58.4</v>
      </c>
      <c r="AC950" s="39">
        <v>451.35</v>
      </c>
      <c r="AD950" s="36">
        <v>135</v>
      </c>
      <c r="AE950" s="37"/>
      <c r="AF950" s="41">
        <v>20.6</v>
      </c>
      <c r="AG950" s="39">
        <v>78</v>
      </c>
      <c r="AI950" s="60" t="s">
        <v>897</v>
      </c>
      <c r="AJ950" s="58">
        <f t="shared" si="42"/>
        <v>203.17666666666665</v>
      </c>
      <c r="AK950" s="57">
        <f t="shared" si="43"/>
        <v>180.54249999999999</v>
      </c>
      <c r="AL950" s="47">
        <f t="shared" si="44"/>
        <v>79.602222222222224</v>
      </c>
      <c r="AM950" s="65"/>
      <c r="AN950" s="65"/>
      <c r="AO950" s="65"/>
    </row>
    <row r="951" spans="1:41" x14ac:dyDescent="0.25">
      <c r="A951">
        <v>79</v>
      </c>
      <c r="B951" s="54" t="s">
        <v>898</v>
      </c>
      <c r="C951" s="54">
        <v>2020</v>
      </c>
      <c r="D951" s="27">
        <v>4395.75</v>
      </c>
      <c r="E951" s="43">
        <v>348.65</v>
      </c>
      <c r="F951" s="35">
        <v>245.8</v>
      </c>
      <c r="G951" s="41">
        <v>701</v>
      </c>
      <c r="H951" s="36">
        <v>54.25</v>
      </c>
      <c r="I951" s="39">
        <v>83.18</v>
      </c>
      <c r="J951" s="45">
        <v>106.1</v>
      </c>
      <c r="K951" s="36">
        <v>77.599999999999994</v>
      </c>
      <c r="L951" s="36">
        <v>32.42</v>
      </c>
      <c r="M951" s="46">
        <v>97.19</v>
      </c>
      <c r="N951" s="36">
        <v>88.41</v>
      </c>
      <c r="O951" s="47">
        <v>27.13</v>
      </c>
      <c r="P951" s="33">
        <v>349.2</v>
      </c>
      <c r="Q951" s="47">
        <v>14.76</v>
      </c>
      <c r="R951" s="33">
        <v>70.180000000000007</v>
      </c>
      <c r="S951" s="47">
        <v>61.94</v>
      </c>
      <c r="T951" s="33">
        <v>6.76</v>
      </c>
      <c r="U951" s="33">
        <v>69.14</v>
      </c>
      <c r="V951" s="33">
        <v>24.13</v>
      </c>
      <c r="W951" s="33">
        <v>9.1999999999999993</v>
      </c>
      <c r="X951" s="56">
        <v>14.21</v>
      </c>
      <c r="Y951" s="38">
        <v>14.21</v>
      </c>
      <c r="Z951" s="36">
        <v>11.31</v>
      </c>
      <c r="AA951" s="41">
        <v>27.35</v>
      </c>
      <c r="AB951" s="45">
        <v>60.18</v>
      </c>
      <c r="AC951" s="39">
        <v>457.05</v>
      </c>
      <c r="AD951" s="36">
        <v>137.75</v>
      </c>
      <c r="AE951" s="37"/>
      <c r="AF951" s="41">
        <v>20.56</v>
      </c>
      <c r="AG951" s="39">
        <v>80.459999999999994</v>
      </c>
      <c r="AI951" s="60" t="s">
        <v>898</v>
      </c>
      <c r="AJ951" s="58">
        <f t="shared" si="42"/>
        <v>206.89666666666668</v>
      </c>
      <c r="AK951" s="57">
        <f t="shared" si="43"/>
        <v>187.22749999999999</v>
      </c>
      <c r="AL951" s="47">
        <f t="shared" si="44"/>
        <v>81.128888888888881</v>
      </c>
      <c r="AM951" s="65"/>
      <c r="AN951" s="65"/>
      <c r="AO951" s="65"/>
    </row>
    <row r="952" spans="1:41" x14ac:dyDescent="0.25">
      <c r="A952">
        <v>78</v>
      </c>
      <c r="B952" s="54" t="s">
        <v>899</v>
      </c>
      <c r="C952" s="54">
        <v>2020</v>
      </c>
      <c r="D952" s="27">
        <v>4361.4399999999996</v>
      </c>
      <c r="E952" s="43">
        <v>353.45</v>
      </c>
      <c r="F952" s="35">
        <v>248.1</v>
      </c>
      <c r="G952" s="41">
        <v>672.6</v>
      </c>
      <c r="H952" s="36">
        <v>53.53</v>
      </c>
      <c r="I952" s="39">
        <v>82.56</v>
      </c>
      <c r="J952" s="45">
        <v>104.7</v>
      </c>
      <c r="K952" s="36">
        <v>75</v>
      </c>
      <c r="L952" s="36">
        <v>31.12</v>
      </c>
      <c r="M952" s="46">
        <v>97.07</v>
      </c>
      <c r="N952" s="36">
        <v>87.68</v>
      </c>
      <c r="O952" s="47">
        <v>25.54</v>
      </c>
      <c r="P952" s="33">
        <v>347.2</v>
      </c>
      <c r="Q952" s="47">
        <v>14.73</v>
      </c>
      <c r="R952" s="33">
        <v>71.88</v>
      </c>
      <c r="S952" s="47">
        <v>62.4</v>
      </c>
      <c r="T952" s="33">
        <v>6.48</v>
      </c>
      <c r="U952" s="33">
        <v>70</v>
      </c>
      <c r="V952" s="33">
        <v>24.15</v>
      </c>
      <c r="W952" s="33">
        <v>9.14</v>
      </c>
      <c r="X952" s="56">
        <v>13.51</v>
      </c>
      <c r="Y952" s="38">
        <v>13.51</v>
      </c>
      <c r="Z952" s="36">
        <v>11.31</v>
      </c>
      <c r="AA952" s="41">
        <v>27.55</v>
      </c>
      <c r="AB952" s="45">
        <v>58.2</v>
      </c>
      <c r="AC952" s="39">
        <v>464.95</v>
      </c>
      <c r="AD952" s="36">
        <v>136.5</v>
      </c>
      <c r="AE952" s="37"/>
      <c r="AF952" s="41">
        <v>20.95</v>
      </c>
      <c r="AG952" s="39">
        <v>80.3</v>
      </c>
      <c r="AI952" s="60" t="s">
        <v>899</v>
      </c>
      <c r="AJ952" s="58">
        <f t="shared" si="42"/>
        <v>209.26999999999998</v>
      </c>
      <c r="AK952" s="57">
        <f t="shared" si="43"/>
        <v>180.27500000000001</v>
      </c>
      <c r="AL952" s="47">
        <f t="shared" si="44"/>
        <v>81.066666666666663</v>
      </c>
      <c r="AM952" s="65"/>
      <c r="AN952" s="65"/>
      <c r="AO952" s="65"/>
    </row>
    <row r="953" spans="1:41" x14ac:dyDescent="0.25">
      <c r="A953">
        <v>77</v>
      </c>
      <c r="B953" s="54" t="s">
        <v>900</v>
      </c>
      <c r="C953" s="54">
        <v>2020</v>
      </c>
      <c r="D953" s="27">
        <v>4357.46</v>
      </c>
      <c r="E953" s="43">
        <v>350</v>
      </c>
      <c r="F953" s="35">
        <v>245.8</v>
      </c>
      <c r="G953" s="41">
        <v>669.2</v>
      </c>
      <c r="H953" s="36">
        <v>51.96</v>
      </c>
      <c r="I953" s="39">
        <v>81.260000000000005</v>
      </c>
      <c r="J953" s="45">
        <v>105.85</v>
      </c>
      <c r="K953" s="36">
        <v>73.92</v>
      </c>
      <c r="L953" s="36">
        <v>29.7</v>
      </c>
      <c r="M953" s="46">
        <v>95.66</v>
      </c>
      <c r="N953" s="36">
        <v>87.61</v>
      </c>
      <c r="O953" s="47">
        <v>24.67</v>
      </c>
      <c r="P953" s="33">
        <v>339.6</v>
      </c>
      <c r="Q953" s="47">
        <v>14.68</v>
      </c>
      <c r="R953" s="33">
        <v>70</v>
      </c>
      <c r="S953" s="47">
        <v>62.84</v>
      </c>
      <c r="T953" s="33">
        <v>6.26</v>
      </c>
      <c r="U953" s="33">
        <v>71.22</v>
      </c>
      <c r="V953" s="33">
        <v>23.68</v>
      </c>
      <c r="W953" s="33">
        <v>9.2200000000000006</v>
      </c>
      <c r="X953" s="56">
        <v>13.16</v>
      </c>
      <c r="Y953" s="38">
        <v>13.16</v>
      </c>
      <c r="Z953" s="36">
        <v>11.01</v>
      </c>
      <c r="AA953" s="41">
        <v>26.32</v>
      </c>
      <c r="AB953" s="45">
        <v>55.98</v>
      </c>
      <c r="AC953" s="39">
        <v>489</v>
      </c>
      <c r="AD953" s="36">
        <v>138.19999999999999</v>
      </c>
      <c r="AE953" s="37"/>
      <c r="AF953" s="41">
        <v>21.17</v>
      </c>
      <c r="AG953" s="39">
        <v>78.92</v>
      </c>
      <c r="AI953" s="60" t="s">
        <v>900</v>
      </c>
      <c r="AJ953" s="58">
        <f t="shared" si="42"/>
        <v>216.39333333333332</v>
      </c>
      <c r="AK953" s="57">
        <f t="shared" si="43"/>
        <v>179.17250000000001</v>
      </c>
      <c r="AL953" s="47">
        <f t="shared" si="44"/>
        <v>80.315555555555562</v>
      </c>
      <c r="AM953" s="65"/>
      <c r="AN953" s="65"/>
      <c r="AO953" s="65"/>
    </row>
    <row r="954" spans="1:41" x14ac:dyDescent="0.25">
      <c r="A954">
        <v>76</v>
      </c>
      <c r="B954" s="54" t="s">
        <v>901</v>
      </c>
      <c r="C954" s="54">
        <v>2020</v>
      </c>
      <c r="D954" s="27">
        <v>4426.24</v>
      </c>
      <c r="E954" s="43">
        <v>360.45</v>
      </c>
      <c r="F954" s="35">
        <v>255.7</v>
      </c>
      <c r="G954" s="41">
        <v>694.8</v>
      </c>
      <c r="H954" s="36">
        <v>55.62</v>
      </c>
      <c r="I954" s="39">
        <v>85.66</v>
      </c>
      <c r="J954" s="45">
        <v>110.25</v>
      </c>
      <c r="K954" s="36">
        <v>80.900000000000006</v>
      </c>
      <c r="L954" s="36">
        <v>30.87</v>
      </c>
      <c r="M954" s="46">
        <v>100.45</v>
      </c>
      <c r="N954" s="36">
        <v>87.92</v>
      </c>
      <c r="O954" s="47">
        <v>25.7</v>
      </c>
      <c r="P954" s="33">
        <v>355</v>
      </c>
      <c r="Q954" s="47">
        <v>14.91</v>
      </c>
      <c r="R954" s="33">
        <v>75.8</v>
      </c>
      <c r="S954" s="47">
        <v>64.599999999999994</v>
      </c>
      <c r="T954" s="33">
        <v>6.52</v>
      </c>
      <c r="U954" s="33">
        <v>71.900000000000006</v>
      </c>
      <c r="V954" s="33">
        <v>24.69</v>
      </c>
      <c r="W954" s="33">
        <v>9.5</v>
      </c>
      <c r="X954" s="56">
        <v>13.94</v>
      </c>
      <c r="Y954" s="38">
        <v>13.94</v>
      </c>
      <c r="Z954" s="36">
        <v>11.51</v>
      </c>
      <c r="AA954" s="41">
        <v>27.48</v>
      </c>
      <c r="AB954" s="45">
        <v>58.98</v>
      </c>
      <c r="AC954" s="39">
        <v>508.9</v>
      </c>
      <c r="AD954" s="36">
        <v>140.44999999999999</v>
      </c>
      <c r="AE954" s="37"/>
      <c r="AF954" s="41">
        <v>21.74</v>
      </c>
      <c r="AG954" s="39">
        <v>81.239999999999995</v>
      </c>
      <c r="AI954" s="60" t="s">
        <v>901</v>
      </c>
      <c r="AJ954" s="58">
        <f t="shared" si="42"/>
        <v>225.26666666666665</v>
      </c>
      <c r="AK954" s="57">
        <f t="shared" si="43"/>
        <v>186.005</v>
      </c>
      <c r="AL954" s="47">
        <f t="shared" si="44"/>
        <v>83.25333333333333</v>
      </c>
      <c r="AM954" s="65"/>
      <c r="AN954" s="65"/>
      <c r="AO954" s="65"/>
    </row>
    <row r="955" spans="1:41" x14ac:dyDescent="0.25">
      <c r="A955">
        <v>75</v>
      </c>
      <c r="B955" s="54" t="s">
        <v>902</v>
      </c>
      <c r="C955" s="54">
        <v>2020</v>
      </c>
      <c r="D955" s="27">
        <v>4464.09</v>
      </c>
      <c r="E955" s="43">
        <v>358</v>
      </c>
      <c r="F955" s="35">
        <v>247.6</v>
      </c>
      <c r="G955" s="41">
        <v>684.8</v>
      </c>
      <c r="H955" s="36">
        <v>56.8</v>
      </c>
      <c r="I955" s="39">
        <v>82.88</v>
      </c>
      <c r="J955" s="45">
        <v>111.1</v>
      </c>
      <c r="K955" s="36">
        <v>80.5</v>
      </c>
      <c r="L955" s="36">
        <v>31.02</v>
      </c>
      <c r="M955" s="46">
        <v>99.83</v>
      </c>
      <c r="N955" s="36">
        <v>86.1</v>
      </c>
      <c r="O955" s="47">
        <v>25.47</v>
      </c>
      <c r="P955" s="33">
        <v>348.2</v>
      </c>
      <c r="Q955" s="47">
        <v>14.92</v>
      </c>
      <c r="R955" s="33">
        <v>76.459999999999994</v>
      </c>
      <c r="S955" s="47">
        <v>63.62</v>
      </c>
      <c r="T955" s="33">
        <v>6.53</v>
      </c>
      <c r="U955" s="33">
        <v>72.2</v>
      </c>
      <c r="V955" s="33">
        <v>24.81</v>
      </c>
      <c r="W955" s="33">
        <v>9.49</v>
      </c>
      <c r="X955" s="56">
        <v>13.94</v>
      </c>
      <c r="Y955" s="38">
        <v>13.94</v>
      </c>
      <c r="Z955" s="36">
        <v>11.37</v>
      </c>
      <c r="AA955" s="41">
        <v>27.49</v>
      </c>
      <c r="AB955" s="45">
        <v>59.36</v>
      </c>
      <c r="AC955" s="39">
        <v>503.4</v>
      </c>
      <c r="AD955" s="36">
        <v>139.94999999999999</v>
      </c>
      <c r="AE955" s="37"/>
      <c r="AF955" s="41">
        <v>22.17</v>
      </c>
      <c r="AG955" s="39">
        <v>80.3</v>
      </c>
      <c r="AI955" s="60" t="s">
        <v>902</v>
      </c>
      <c r="AJ955" s="58">
        <f t="shared" si="42"/>
        <v>222.1933333333333</v>
      </c>
      <c r="AK955" s="57">
        <f t="shared" si="43"/>
        <v>183.61499999999998</v>
      </c>
      <c r="AL955" s="47">
        <f t="shared" si="44"/>
        <v>82.915555555555557</v>
      </c>
      <c r="AM955" s="65"/>
      <c r="AN955" s="65"/>
      <c r="AO955" s="65"/>
    </row>
    <row r="956" spans="1:41" x14ac:dyDescent="0.25">
      <c r="A956">
        <v>74</v>
      </c>
      <c r="B956" s="54" t="s">
        <v>903</v>
      </c>
      <c r="C956" s="54">
        <v>2020</v>
      </c>
      <c r="D956" s="27">
        <v>4318.8999999999996</v>
      </c>
      <c r="E956" s="43">
        <v>342.8</v>
      </c>
      <c r="F956" s="35">
        <v>244.5</v>
      </c>
      <c r="G956" s="41">
        <v>668.6</v>
      </c>
      <c r="H956" s="36">
        <v>53.2</v>
      </c>
      <c r="I956" s="39">
        <v>79.5</v>
      </c>
      <c r="J956" s="45">
        <v>106.55</v>
      </c>
      <c r="K956" s="36">
        <v>75.040000000000006</v>
      </c>
      <c r="L956" s="36">
        <v>30.02</v>
      </c>
      <c r="M956" s="46">
        <v>99.05</v>
      </c>
      <c r="N956" s="36">
        <v>84.37</v>
      </c>
      <c r="O956" s="47">
        <v>24.9</v>
      </c>
      <c r="P956" s="33">
        <v>327.2</v>
      </c>
      <c r="Q956" s="47">
        <v>14.71</v>
      </c>
      <c r="R956" s="33">
        <v>71.08</v>
      </c>
      <c r="S956" s="47">
        <v>62.04</v>
      </c>
      <c r="T956" s="33">
        <v>6.2</v>
      </c>
      <c r="U956" s="33">
        <v>68.680000000000007</v>
      </c>
      <c r="V956" s="33">
        <v>24.19</v>
      </c>
      <c r="W956" s="33">
        <v>9.35</v>
      </c>
      <c r="X956" s="56">
        <v>13.43</v>
      </c>
      <c r="Y956" s="38">
        <v>13.43</v>
      </c>
      <c r="Z956" s="36">
        <v>11.16</v>
      </c>
      <c r="AA956" s="41">
        <v>27.79</v>
      </c>
      <c r="AB956" s="45">
        <v>57.36</v>
      </c>
      <c r="AC956" s="39">
        <v>477.25</v>
      </c>
      <c r="AD956" s="36">
        <v>137</v>
      </c>
      <c r="AE956" s="37"/>
      <c r="AF956" s="41">
        <v>21.07</v>
      </c>
      <c r="AG956" s="39">
        <v>79.28</v>
      </c>
      <c r="AI956" s="60" t="s">
        <v>903</v>
      </c>
      <c r="AJ956" s="58">
        <f t="shared" si="42"/>
        <v>212.01</v>
      </c>
      <c r="AK956" s="57">
        <f t="shared" si="43"/>
        <v>179.36500000000001</v>
      </c>
      <c r="AL956" s="47">
        <f t="shared" si="44"/>
        <v>80.093333333333334</v>
      </c>
      <c r="AM956" s="65"/>
      <c r="AN956" s="65"/>
      <c r="AO956" s="65"/>
    </row>
    <row r="957" spans="1:41" x14ac:dyDescent="0.25">
      <c r="A957">
        <v>73</v>
      </c>
      <c r="B957" s="54" t="s">
        <v>904</v>
      </c>
      <c r="C957" s="54">
        <v>2020</v>
      </c>
      <c r="D957" s="27">
        <v>4335.59</v>
      </c>
      <c r="E957" s="43">
        <v>342</v>
      </c>
      <c r="F957" s="35">
        <v>245.9</v>
      </c>
      <c r="G957" s="41">
        <v>675.6</v>
      </c>
      <c r="H957" s="36">
        <v>54.8</v>
      </c>
      <c r="I957" s="39">
        <v>79.22</v>
      </c>
      <c r="J957" s="45">
        <v>105.1</v>
      </c>
      <c r="K957" s="36">
        <v>74</v>
      </c>
      <c r="L957" s="36">
        <v>30.69</v>
      </c>
      <c r="M957" s="46">
        <v>99.59</v>
      </c>
      <c r="N957" s="36">
        <v>82.36</v>
      </c>
      <c r="O957" s="47">
        <v>25.82</v>
      </c>
      <c r="P957" s="33">
        <v>326.39999999999998</v>
      </c>
      <c r="Q957" s="47">
        <v>14.92</v>
      </c>
      <c r="R957" s="33">
        <v>70.56</v>
      </c>
      <c r="S957" s="47">
        <v>62</v>
      </c>
      <c r="T957" s="33">
        <v>6.23</v>
      </c>
      <c r="U957" s="33">
        <v>68.180000000000007</v>
      </c>
      <c r="V957" s="33">
        <v>23.91</v>
      </c>
      <c r="W957" s="33">
        <v>9.33</v>
      </c>
      <c r="X957" s="56">
        <v>13.47</v>
      </c>
      <c r="Y957" s="38">
        <v>13.47</v>
      </c>
      <c r="Z957" s="36">
        <v>11.32</v>
      </c>
      <c r="AA957" s="41">
        <v>26.26</v>
      </c>
      <c r="AB957" s="45">
        <v>56.7</v>
      </c>
      <c r="AC957" s="39">
        <v>475</v>
      </c>
      <c r="AD957" s="36">
        <v>135.15</v>
      </c>
      <c r="AE957" s="37"/>
      <c r="AF957" s="41">
        <v>20.55</v>
      </c>
      <c r="AG957" s="39">
        <v>77.02</v>
      </c>
      <c r="AI957" s="60" t="s">
        <v>904</v>
      </c>
      <c r="AJ957" s="58">
        <f t="shared" si="42"/>
        <v>210.41333333333333</v>
      </c>
      <c r="AK957" s="57">
        <f t="shared" si="43"/>
        <v>180.60249999999999</v>
      </c>
      <c r="AL957" s="47">
        <f t="shared" si="44"/>
        <v>79.955555555555563</v>
      </c>
      <c r="AM957" s="65"/>
      <c r="AN957" s="65"/>
      <c r="AO957" s="65"/>
    </row>
    <row r="958" spans="1:41" x14ac:dyDescent="0.25">
      <c r="A958">
        <v>72</v>
      </c>
      <c r="B958" s="54" t="s">
        <v>905</v>
      </c>
      <c r="C958" s="54">
        <v>2020</v>
      </c>
      <c r="D958" s="27">
        <v>4497.5600000000004</v>
      </c>
      <c r="E958" s="43">
        <v>352</v>
      </c>
      <c r="F958" s="35">
        <v>250.5</v>
      </c>
      <c r="G958" s="41">
        <v>672.8</v>
      </c>
      <c r="H958" s="36">
        <v>60</v>
      </c>
      <c r="I958" s="39">
        <v>82.3</v>
      </c>
      <c r="J958" s="45">
        <v>107.8</v>
      </c>
      <c r="K958" s="36">
        <v>79.760000000000005</v>
      </c>
      <c r="L958" s="36">
        <v>32.659999999999997</v>
      </c>
      <c r="M958" s="46">
        <v>103.06</v>
      </c>
      <c r="N958" s="36">
        <v>82.2</v>
      </c>
      <c r="O958" s="47">
        <v>27.81</v>
      </c>
      <c r="P958" s="33">
        <v>336</v>
      </c>
      <c r="Q958" s="47">
        <v>15.49</v>
      </c>
      <c r="R958" s="33">
        <v>77.040000000000006</v>
      </c>
      <c r="S958" s="47">
        <v>61.26</v>
      </c>
      <c r="T958" s="33">
        <v>6.79</v>
      </c>
      <c r="U958" s="33">
        <v>72.5</v>
      </c>
      <c r="V958" s="33">
        <v>25.11</v>
      </c>
      <c r="W958" s="33">
        <v>9.7200000000000006</v>
      </c>
      <c r="X958" s="56">
        <v>14.68</v>
      </c>
      <c r="Y958" s="38">
        <v>14.68</v>
      </c>
      <c r="Z958" s="36">
        <v>11.65</v>
      </c>
      <c r="AA958" s="41">
        <v>26.09</v>
      </c>
      <c r="AB958" s="45">
        <v>60.2</v>
      </c>
      <c r="AC958" s="39">
        <v>483.75</v>
      </c>
      <c r="AD958" s="36">
        <v>137.05000000000001</v>
      </c>
      <c r="AE958" s="37"/>
      <c r="AF958" s="41">
        <v>21.26</v>
      </c>
      <c r="AG958" s="39">
        <v>82</v>
      </c>
      <c r="AI958" s="60" t="s">
        <v>905</v>
      </c>
      <c r="AJ958" s="58">
        <f t="shared" si="42"/>
        <v>216.01666666666665</v>
      </c>
      <c r="AK958" s="57">
        <f t="shared" si="43"/>
        <v>180.03749999999999</v>
      </c>
      <c r="AL958" s="47">
        <f t="shared" si="44"/>
        <v>82.477777777777774</v>
      </c>
      <c r="AM958" s="65"/>
      <c r="AN958" s="65"/>
      <c r="AO958" s="65"/>
    </row>
    <row r="959" spans="1:41" x14ac:dyDescent="0.25">
      <c r="A959">
        <v>71</v>
      </c>
      <c r="B959" s="55">
        <v>44078</v>
      </c>
      <c r="C959" s="54">
        <v>2020</v>
      </c>
      <c r="D959" s="27">
        <v>4409.04</v>
      </c>
      <c r="E959" s="43">
        <v>347.4</v>
      </c>
      <c r="F959" s="35">
        <v>244.8</v>
      </c>
      <c r="G959" s="41">
        <v>641.79999999999995</v>
      </c>
      <c r="H959" s="36">
        <v>61</v>
      </c>
      <c r="I959" s="39">
        <v>80.260000000000005</v>
      </c>
      <c r="J959" s="45">
        <v>106.7</v>
      </c>
      <c r="K959" s="36">
        <v>79.599999999999994</v>
      </c>
      <c r="L959" s="36">
        <v>33.630000000000003</v>
      </c>
      <c r="M959" s="46">
        <v>97.89</v>
      </c>
      <c r="N959" s="36">
        <v>81.680000000000007</v>
      </c>
      <c r="O959" s="47">
        <v>28.41</v>
      </c>
      <c r="P959" s="33">
        <v>330</v>
      </c>
      <c r="Q959" s="47">
        <v>15.53</v>
      </c>
      <c r="R959" s="33">
        <v>76.5</v>
      </c>
      <c r="S959" s="47">
        <v>58.6</v>
      </c>
      <c r="T959" s="33">
        <v>6.97</v>
      </c>
      <c r="U959" s="33">
        <v>74.459999999999994</v>
      </c>
      <c r="V959" s="33">
        <v>25.98</v>
      </c>
      <c r="W959" s="33">
        <v>9.89</v>
      </c>
      <c r="X959" s="56">
        <v>15.02</v>
      </c>
      <c r="Y959" s="38">
        <v>15.02</v>
      </c>
      <c r="Z959" s="36">
        <v>11.37</v>
      </c>
      <c r="AA959" s="41">
        <v>26.16</v>
      </c>
      <c r="AB959" s="45">
        <v>59.16</v>
      </c>
      <c r="AC959" s="39">
        <v>473.7</v>
      </c>
      <c r="AD959" s="36">
        <v>139.5</v>
      </c>
      <c r="AE959" s="37"/>
      <c r="AF959" s="41">
        <v>21.76</v>
      </c>
      <c r="AG959" s="39">
        <v>81</v>
      </c>
      <c r="AI959" s="61">
        <v>44078</v>
      </c>
      <c r="AJ959" s="58">
        <f t="shared" si="42"/>
        <v>211.65333333333334</v>
      </c>
      <c r="AK959" s="57">
        <f t="shared" si="43"/>
        <v>172.42999999999998</v>
      </c>
      <c r="AL959" s="47">
        <f t="shared" si="44"/>
        <v>80.967777777777783</v>
      </c>
      <c r="AM959" s="65"/>
      <c r="AN959" s="65"/>
      <c r="AO959" s="65"/>
    </row>
    <row r="960" spans="1:41" x14ac:dyDescent="0.25">
      <c r="A960">
        <v>70</v>
      </c>
      <c r="B960" s="55">
        <v>44047</v>
      </c>
      <c r="C960" s="54">
        <v>2020</v>
      </c>
      <c r="D960" s="27">
        <v>4333.09</v>
      </c>
      <c r="E960" s="43">
        <v>343.2</v>
      </c>
      <c r="F960" s="35">
        <v>242.4</v>
      </c>
      <c r="G960" s="41">
        <v>636</v>
      </c>
      <c r="H960" s="36">
        <v>59.81</v>
      </c>
      <c r="I960" s="39">
        <v>82.22</v>
      </c>
      <c r="J960" s="45">
        <v>106</v>
      </c>
      <c r="K960" s="36">
        <v>74.98</v>
      </c>
      <c r="L960" s="36">
        <v>33.880000000000003</v>
      </c>
      <c r="M960" s="46">
        <v>97.64</v>
      </c>
      <c r="N960" s="36">
        <v>81.55</v>
      </c>
      <c r="O960" s="47">
        <v>26.96</v>
      </c>
      <c r="P960" s="33">
        <v>325</v>
      </c>
      <c r="Q960" s="47">
        <v>15.31</v>
      </c>
      <c r="R960" s="33">
        <v>74.16</v>
      </c>
      <c r="S960" s="47">
        <v>57</v>
      </c>
      <c r="T960" s="33">
        <v>6.72</v>
      </c>
      <c r="U960" s="33">
        <v>72.680000000000007</v>
      </c>
      <c r="V960" s="33">
        <v>24.81</v>
      </c>
      <c r="W960" s="33">
        <v>9.42</v>
      </c>
      <c r="X960" s="56">
        <v>14.59</v>
      </c>
      <c r="Y960" s="38">
        <v>14.59</v>
      </c>
      <c r="Z960" s="36">
        <v>11.47</v>
      </c>
      <c r="AA960" s="41">
        <v>25.64</v>
      </c>
      <c r="AB960" s="45">
        <v>59.14</v>
      </c>
      <c r="AC960" s="39">
        <v>475.35</v>
      </c>
      <c r="AD960" s="36">
        <v>134.1</v>
      </c>
      <c r="AE960" s="37"/>
      <c r="AF960" s="41">
        <v>21.98</v>
      </c>
      <c r="AG960" s="39">
        <v>77.16</v>
      </c>
      <c r="AI960" s="61">
        <v>44047</v>
      </c>
      <c r="AJ960" s="58">
        <f t="shared" si="42"/>
        <v>211.57666666666668</v>
      </c>
      <c r="AK960" s="57">
        <f t="shared" si="43"/>
        <v>170.905</v>
      </c>
      <c r="AL960" s="47">
        <f t="shared" si="44"/>
        <v>79.982222222222219</v>
      </c>
      <c r="AM960" s="65"/>
      <c r="AN960" s="65"/>
      <c r="AO960" s="65"/>
    </row>
    <row r="961" spans="1:41" x14ac:dyDescent="0.25">
      <c r="A961">
        <v>69</v>
      </c>
      <c r="B961" s="55">
        <v>44016</v>
      </c>
      <c r="C961" s="54">
        <v>2020</v>
      </c>
      <c r="D961" s="27">
        <v>4379.2700000000004</v>
      </c>
      <c r="E961" s="43">
        <v>344.5</v>
      </c>
      <c r="F961" s="35">
        <v>240</v>
      </c>
      <c r="G961" s="41">
        <v>617.20000000000005</v>
      </c>
      <c r="H961" s="36">
        <v>57.04</v>
      </c>
      <c r="I961" s="39">
        <v>81.98</v>
      </c>
      <c r="J961" s="45">
        <v>108.15</v>
      </c>
      <c r="K961" s="36">
        <v>72</v>
      </c>
      <c r="L961" s="36">
        <v>34.270000000000003</v>
      </c>
      <c r="M961" s="46">
        <v>99.21</v>
      </c>
      <c r="N961" s="36">
        <v>83.54</v>
      </c>
      <c r="O961" s="47">
        <v>26.75</v>
      </c>
      <c r="P961" s="33">
        <v>328.4</v>
      </c>
      <c r="Q961" s="47">
        <v>15.37</v>
      </c>
      <c r="R961" s="33">
        <v>71.92</v>
      </c>
      <c r="S961" s="47">
        <v>58.4</v>
      </c>
      <c r="T961" s="33">
        <v>6.7</v>
      </c>
      <c r="U961" s="33">
        <v>74.22</v>
      </c>
      <c r="V961" s="33">
        <v>25.24</v>
      </c>
      <c r="W961" s="33">
        <v>9.36</v>
      </c>
      <c r="X961" s="56">
        <v>14.6</v>
      </c>
      <c r="Y961" s="38">
        <v>14.6</v>
      </c>
      <c r="Z961" s="36">
        <v>11.33</v>
      </c>
      <c r="AA961" s="41">
        <v>24.33</v>
      </c>
      <c r="AB961" s="45">
        <v>59.16</v>
      </c>
      <c r="AC961" s="39">
        <v>477</v>
      </c>
      <c r="AD961" s="36">
        <v>135.30000000000001</v>
      </c>
      <c r="AE961" s="37"/>
      <c r="AF961" s="41">
        <v>21.52</v>
      </c>
      <c r="AG961" s="39">
        <v>75.38</v>
      </c>
      <c r="AI961" s="61">
        <v>44016</v>
      </c>
      <c r="AJ961" s="58">
        <f t="shared" si="42"/>
        <v>211.45333333333335</v>
      </c>
      <c r="AK961" s="57">
        <f t="shared" si="43"/>
        <v>165.76250000000002</v>
      </c>
      <c r="AL961" s="47">
        <f t="shared" si="44"/>
        <v>80.682222222222222</v>
      </c>
      <c r="AM961" s="65"/>
      <c r="AN961" s="65"/>
      <c r="AO961" s="65"/>
    </row>
    <row r="962" spans="1:41" x14ac:dyDescent="0.25">
      <c r="A962">
        <v>68</v>
      </c>
      <c r="B962" s="55">
        <v>43986</v>
      </c>
      <c r="C962" s="54">
        <v>2020</v>
      </c>
      <c r="D962" s="27">
        <v>4268.5200000000004</v>
      </c>
      <c r="E962" s="43">
        <v>339.75</v>
      </c>
      <c r="F962" s="35">
        <v>235.4</v>
      </c>
      <c r="G962" s="41">
        <v>604.79999999999995</v>
      </c>
      <c r="H962" s="36">
        <v>53.53</v>
      </c>
      <c r="I962" s="39">
        <v>81.260000000000005</v>
      </c>
      <c r="J962" s="45">
        <v>105.25</v>
      </c>
      <c r="K962" s="36">
        <v>67.36</v>
      </c>
      <c r="L962" s="36">
        <v>33.82</v>
      </c>
      <c r="M962" s="46">
        <v>96.28</v>
      </c>
      <c r="N962" s="36">
        <v>84.37</v>
      </c>
      <c r="O962" s="47">
        <v>25.65</v>
      </c>
      <c r="P962" s="33">
        <v>318.60000000000002</v>
      </c>
      <c r="Q962" s="47">
        <v>14.77</v>
      </c>
      <c r="R962" s="33">
        <v>70.34</v>
      </c>
      <c r="S962" s="47">
        <v>58.54</v>
      </c>
      <c r="T962" s="33">
        <v>6.24</v>
      </c>
      <c r="U962" s="33">
        <v>74.64</v>
      </c>
      <c r="V962" s="33">
        <v>24.12</v>
      </c>
      <c r="W962" s="33">
        <v>9.2799999999999994</v>
      </c>
      <c r="X962" s="56">
        <v>13.97</v>
      </c>
      <c r="Y962" s="38">
        <v>13.97</v>
      </c>
      <c r="Z962" s="36">
        <v>11.38</v>
      </c>
      <c r="AA962" s="41">
        <v>24.49</v>
      </c>
      <c r="AB962" s="45">
        <v>59.98</v>
      </c>
      <c r="AC962" s="39">
        <v>468.4</v>
      </c>
      <c r="AD962" s="36">
        <v>134.30000000000001</v>
      </c>
      <c r="AE962" s="37"/>
      <c r="AF962" s="41">
        <v>20.78</v>
      </c>
      <c r="AG962" s="39">
        <v>69.66</v>
      </c>
      <c r="AI962" s="61">
        <v>43986</v>
      </c>
      <c r="AJ962" s="58">
        <f t="shared" si="42"/>
        <v>206.43999999999997</v>
      </c>
      <c r="AK962" s="57">
        <f t="shared" si="43"/>
        <v>162.51749999999998</v>
      </c>
      <c r="AL962" s="47">
        <f t="shared" si="44"/>
        <v>79.354444444444454</v>
      </c>
      <c r="AM962" s="65"/>
      <c r="AN962" s="65"/>
      <c r="AO962" s="65"/>
    </row>
    <row r="963" spans="1:41" x14ac:dyDescent="0.25">
      <c r="A963">
        <v>67</v>
      </c>
      <c r="B963" s="55">
        <v>43894</v>
      </c>
      <c r="C963" s="54">
        <v>2020</v>
      </c>
      <c r="D963" s="27">
        <v>4142.28</v>
      </c>
      <c r="E963" s="43">
        <v>325.05</v>
      </c>
      <c r="F963" s="35">
        <v>236.3</v>
      </c>
      <c r="G963" s="41">
        <v>604.79999999999995</v>
      </c>
      <c r="H963" s="36">
        <v>49.51</v>
      </c>
      <c r="I963" s="39">
        <v>74.5</v>
      </c>
      <c r="J963" s="45">
        <v>97.76</v>
      </c>
      <c r="K963" s="36">
        <v>63</v>
      </c>
      <c r="L963" s="36">
        <v>33.53</v>
      </c>
      <c r="M963" s="46">
        <v>95.21</v>
      </c>
      <c r="N963" s="36">
        <v>80.92</v>
      </c>
      <c r="O963" s="47">
        <v>24.74</v>
      </c>
      <c r="P963" s="33">
        <v>298.39999999999998</v>
      </c>
      <c r="Q963" s="47">
        <v>13.96</v>
      </c>
      <c r="R963" s="33">
        <v>63.84</v>
      </c>
      <c r="S963" s="47">
        <v>56.52</v>
      </c>
      <c r="T963" s="33">
        <v>6.02</v>
      </c>
      <c r="U963" s="33">
        <v>72.34</v>
      </c>
      <c r="V963" s="33">
        <v>21.69</v>
      </c>
      <c r="W963" s="33">
        <v>8.6999999999999993</v>
      </c>
      <c r="X963" s="56">
        <v>12.8</v>
      </c>
      <c r="Y963" s="38">
        <v>12.8</v>
      </c>
      <c r="Z963" s="36">
        <v>10.99</v>
      </c>
      <c r="AA963" s="41">
        <v>23.75</v>
      </c>
      <c r="AB963" s="45">
        <v>56.9</v>
      </c>
      <c r="AC963" s="39">
        <v>452.7</v>
      </c>
      <c r="AD963" s="36">
        <v>126.8</v>
      </c>
      <c r="AE963" s="37"/>
      <c r="AF963" s="41">
        <v>19.47</v>
      </c>
      <c r="AG963" s="39">
        <v>67.52</v>
      </c>
      <c r="AI963" s="61">
        <v>43894</v>
      </c>
      <c r="AJ963" s="58">
        <f t="shared" si="42"/>
        <v>198.24</v>
      </c>
      <c r="AK963" s="57">
        <f t="shared" si="43"/>
        <v>162.005</v>
      </c>
      <c r="AL963" s="47">
        <f t="shared" si="44"/>
        <v>75.882222222222225</v>
      </c>
      <c r="AM963" s="65"/>
      <c r="AN963" s="65"/>
      <c r="AO963" s="65"/>
    </row>
    <row r="964" spans="1:41" x14ac:dyDescent="0.25">
      <c r="A964">
        <v>66</v>
      </c>
      <c r="B964" s="55">
        <v>43865</v>
      </c>
      <c r="C964" s="54">
        <v>2020</v>
      </c>
      <c r="D964" s="27">
        <v>4143.16</v>
      </c>
      <c r="E964" s="43">
        <v>325.35000000000002</v>
      </c>
      <c r="F964" s="35">
        <v>238</v>
      </c>
      <c r="G964" s="41">
        <v>598.6</v>
      </c>
      <c r="H964" s="36">
        <v>50.27</v>
      </c>
      <c r="I964" s="39">
        <v>73.599999999999994</v>
      </c>
      <c r="J964" s="45">
        <v>96.34</v>
      </c>
      <c r="K964" s="36">
        <v>68.599999999999994</v>
      </c>
      <c r="L964" s="36">
        <v>36.28</v>
      </c>
      <c r="M964" s="46">
        <v>93.64</v>
      </c>
      <c r="N964" s="36">
        <v>79.05</v>
      </c>
      <c r="O964" s="47">
        <v>26.05</v>
      </c>
      <c r="P964" s="33">
        <v>305.8</v>
      </c>
      <c r="Q964" s="47">
        <v>14.63</v>
      </c>
      <c r="R964" s="33">
        <v>65.099999999999994</v>
      </c>
      <c r="S964" s="47">
        <v>56.8</v>
      </c>
      <c r="T964" s="33">
        <v>6.26</v>
      </c>
      <c r="U964" s="33">
        <v>74.06</v>
      </c>
      <c r="V964" s="33">
        <v>21.8</v>
      </c>
      <c r="W964" s="33">
        <v>8.89</v>
      </c>
      <c r="X964" s="56">
        <v>13.94</v>
      </c>
      <c r="Y964" s="38">
        <v>13.94</v>
      </c>
      <c r="Z964" s="36">
        <v>11.05</v>
      </c>
      <c r="AA964" s="41">
        <v>25.14</v>
      </c>
      <c r="AB964" s="45">
        <v>56.88</v>
      </c>
      <c r="AC964" s="39">
        <v>455.6</v>
      </c>
      <c r="AD964" s="36">
        <v>127.9</v>
      </c>
      <c r="AE964" s="37"/>
      <c r="AF964" s="41">
        <v>19.77</v>
      </c>
      <c r="AG964" s="39">
        <v>70.3</v>
      </c>
      <c r="AI964" s="61">
        <v>43865</v>
      </c>
      <c r="AJ964" s="58">
        <f t="shared" ref="AJ964:AJ1027" si="45">AVERAGE(I964,AC964,AG964)</f>
        <v>199.83333333333334</v>
      </c>
      <c r="AK964" s="57">
        <f t="shared" ref="AK964:AK1027" si="46">AVERAGE(G964,AA964,AF964,)</f>
        <v>160.8775</v>
      </c>
      <c r="AL964" s="47">
        <f t="shared" ref="AL964:AL1027" si="47">AVERAGE(AB964,X964,S964,Q964,O964,M964,J964,E964,)</f>
        <v>75.958888888888893</v>
      </c>
      <c r="AM964" s="65"/>
      <c r="AN964" s="65"/>
      <c r="AO964" s="65"/>
    </row>
    <row r="965" spans="1:41" x14ac:dyDescent="0.25">
      <c r="A965">
        <v>65</v>
      </c>
      <c r="B965" s="55">
        <v>43834</v>
      </c>
      <c r="C965" s="54">
        <v>2020</v>
      </c>
      <c r="D965" s="27">
        <v>4186.45</v>
      </c>
      <c r="E965" s="43">
        <v>324.64999999999998</v>
      </c>
      <c r="F965" s="35">
        <v>233.3</v>
      </c>
      <c r="G965" s="41">
        <v>592</v>
      </c>
      <c r="H965" s="36">
        <v>52.2</v>
      </c>
      <c r="I965" s="39">
        <v>73.540000000000006</v>
      </c>
      <c r="J965" s="45">
        <v>93.78</v>
      </c>
      <c r="K965" s="36">
        <v>66.959999999999994</v>
      </c>
      <c r="L965" s="36">
        <v>35.200000000000003</v>
      </c>
      <c r="M965" s="46">
        <v>94.21</v>
      </c>
      <c r="N965" s="36">
        <v>78.510000000000005</v>
      </c>
      <c r="O965" s="47">
        <v>25.87</v>
      </c>
      <c r="P965" s="33">
        <v>314.8</v>
      </c>
      <c r="Q965" s="47">
        <v>14.73</v>
      </c>
      <c r="R965" s="33">
        <v>67.06</v>
      </c>
      <c r="S965" s="47">
        <v>56.56</v>
      </c>
      <c r="T965" s="33">
        <v>6.34</v>
      </c>
      <c r="U965" s="33">
        <v>73.400000000000006</v>
      </c>
      <c r="V965" s="33">
        <v>21.58</v>
      </c>
      <c r="W965" s="33">
        <v>8.98</v>
      </c>
      <c r="X965" s="56">
        <v>13.89</v>
      </c>
      <c r="Y965" s="38">
        <v>13.89</v>
      </c>
      <c r="Z965" s="36">
        <v>10.88</v>
      </c>
      <c r="AA965" s="41">
        <v>26.49</v>
      </c>
      <c r="AB965" s="45">
        <v>56.76</v>
      </c>
      <c r="AC965" s="39">
        <v>455</v>
      </c>
      <c r="AD965" s="36">
        <v>128.6</v>
      </c>
      <c r="AE965" s="37"/>
      <c r="AF965" s="41">
        <v>19.96</v>
      </c>
      <c r="AG965" s="39">
        <v>73.62</v>
      </c>
      <c r="AI965" s="61">
        <v>43834</v>
      </c>
      <c r="AJ965" s="58">
        <f t="shared" si="45"/>
        <v>200.72</v>
      </c>
      <c r="AK965" s="57">
        <f t="shared" si="46"/>
        <v>159.61250000000001</v>
      </c>
      <c r="AL965" s="47">
        <f t="shared" si="47"/>
        <v>75.605555555555554</v>
      </c>
      <c r="AM965" s="65"/>
      <c r="AN965" s="65"/>
      <c r="AO965" s="65"/>
    </row>
    <row r="966" spans="1:41" x14ac:dyDescent="0.25">
      <c r="A966">
        <v>64</v>
      </c>
      <c r="B966" s="54" t="s">
        <v>906</v>
      </c>
      <c r="C966" s="54">
        <v>2020</v>
      </c>
      <c r="D966" s="27">
        <v>4309.72</v>
      </c>
      <c r="E966" s="43">
        <v>338.45</v>
      </c>
      <c r="F966" s="35">
        <v>238.9</v>
      </c>
      <c r="G966" s="41">
        <v>628.79999999999995</v>
      </c>
      <c r="H966" s="36">
        <v>59.34</v>
      </c>
      <c r="I966" s="39">
        <v>78.58</v>
      </c>
      <c r="J966" s="45">
        <v>98.28</v>
      </c>
      <c r="K966" s="36">
        <v>80.14</v>
      </c>
      <c r="L966" s="36">
        <v>35.39</v>
      </c>
      <c r="M966" s="46">
        <v>96.4</v>
      </c>
      <c r="N966" s="36">
        <v>79.7</v>
      </c>
      <c r="O966" s="47">
        <v>27.51</v>
      </c>
      <c r="P966" s="33">
        <v>326.39999999999998</v>
      </c>
      <c r="Q966" s="47">
        <v>15.79</v>
      </c>
      <c r="R966" s="33">
        <v>75.400000000000006</v>
      </c>
      <c r="S966" s="47">
        <v>58.64</v>
      </c>
      <c r="T966" s="33">
        <v>6.69</v>
      </c>
      <c r="U966" s="33">
        <v>76.38</v>
      </c>
      <c r="V966" s="33">
        <v>22.17</v>
      </c>
      <c r="W966" s="33">
        <v>9.41</v>
      </c>
      <c r="X966" s="56">
        <v>15.35</v>
      </c>
      <c r="Y966" s="38">
        <v>15.35</v>
      </c>
      <c r="Z966" s="36">
        <v>11.14</v>
      </c>
      <c r="AA966" s="41">
        <v>27</v>
      </c>
      <c r="AB966" s="45">
        <v>58.48</v>
      </c>
      <c r="AC966" s="39">
        <v>475.9</v>
      </c>
      <c r="AD966" s="36">
        <v>129.44999999999999</v>
      </c>
      <c r="AE966" s="37"/>
      <c r="AF966" s="41">
        <v>20.27</v>
      </c>
      <c r="AG966" s="39">
        <v>77</v>
      </c>
      <c r="AI966" s="60" t="s">
        <v>906</v>
      </c>
      <c r="AJ966" s="58">
        <f t="shared" si="45"/>
        <v>210.49333333333334</v>
      </c>
      <c r="AK966" s="57">
        <f t="shared" si="46"/>
        <v>169.01749999999998</v>
      </c>
      <c r="AL966" s="47">
        <f t="shared" si="47"/>
        <v>78.766666666666652</v>
      </c>
      <c r="AM966" s="65"/>
      <c r="AN966" s="65"/>
      <c r="AO966" s="65"/>
    </row>
    <row r="967" spans="1:41" x14ac:dyDescent="0.25">
      <c r="A967">
        <v>63</v>
      </c>
      <c r="B967" s="54" t="s">
        <v>907</v>
      </c>
      <c r="C967" s="54">
        <v>2020</v>
      </c>
      <c r="D967" s="27">
        <v>4216.41</v>
      </c>
      <c r="E967" s="43">
        <v>350</v>
      </c>
      <c r="F967" s="35">
        <v>246.3</v>
      </c>
      <c r="G967" s="41">
        <v>639.79999999999995</v>
      </c>
      <c r="H967" s="36">
        <v>60.93</v>
      </c>
      <c r="I967" s="39">
        <v>79.22</v>
      </c>
      <c r="J967" s="45">
        <v>99.42</v>
      </c>
      <c r="K967" s="36">
        <v>84.9</v>
      </c>
      <c r="L967" s="36">
        <v>33.57</v>
      </c>
      <c r="M967" s="46">
        <v>93.06</v>
      </c>
      <c r="N967" s="36">
        <v>80.069999999999993</v>
      </c>
      <c r="O967" s="47">
        <v>28.25</v>
      </c>
      <c r="P967" s="33">
        <v>311</v>
      </c>
      <c r="Q967" s="47">
        <v>15.35</v>
      </c>
      <c r="R967" s="33">
        <v>73</v>
      </c>
      <c r="S967" s="47">
        <v>57.12</v>
      </c>
      <c r="T967" s="33">
        <v>6.7</v>
      </c>
      <c r="U967" s="33">
        <v>73</v>
      </c>
      <c r="V967" s="33">
        <v>21.45</v>
      </c>
      <c r="W967" s="33">
        <v>9.4499999999999993</v>
      </c>
      <c r="X967" s="56">
        <v>15.44</v>
      </c>
      <c r="Y967" s="38">
        <v>15.44</v>
      </c>
      <c r="Z967" s="36">
        <v>11.21</v>
      </c>
      <c r="AA967" s="41">
        <v>26.58</v>
      </c>
      <c r="AB967" s="45">
        <v>57.58</v>
      </c>
      <c r="AC967" s="39">
        <v>481.5</v>
      </c>
      <c r="AD967" s="36">
        <v>130.75</v>
      </c>
      <c r="AE967" s="37"/>
      <c r="AF967" s="41">
        <v>19.12</v>
      </c>
      <c r="AG967" s="39">
        <v>78</v>
      </c>
      <c r="AI967" s="60" t="s">
        <v>907</v>
      </c>
      <c r="AJ967" s="58">
        <f t="shared" si="45"/>
        <v>212.90666666666667</v>
      </c>
      <c r="AK967" s="57">
        <f t="shared" si="46"/>
        <v>171.375</v>
      </c>
      <c r="AL967" s="47">
        <f t="shared" si="47"/>
        <v>79.58</v>
      </c>
      <c r="AM967" s="65"/>
      <c r="AN967" s="65"/>
      <c r="AO967" s="65"/>
    </row>
    <row r="968" spans="1:41" x14ac:dyDescent="0.25">
      <c r="A968">
        <v>62</v>
      </c>
      <c r="B968" s="54" t="s">
        <v>908</v>
      </c>
      <c r="C968" s="54">
        <v>2020</v>
      </c>
      <c r="D968" s="27">
        <v>4288.66</v>
      </c>
      <c r="E968" s="43">
        <v>341.65</v>
      </c>
      <c r="F968" s="35">
        <v>240</v>
      </c>
      <c r="G968" s="41">
        <v>645</v>
      </c>
      <c r="H968" s="36">
        <v>68.17</v>
      </c>
      <c r="I968" s="39">
        <v>79.48</v>
      </c>
      <c r="J968" s="45">
        <v>102.55</v>
      </c>
      <c r="K968" s="36">
        <v>87</v>
      </c>
      <c r="L968" s="36">
        <v>32.25</v>
      </c>
      <c r="M968" s="46">
        <v>88.35</v>
      </c>
      <c r="N968" s="36">
        <v>76.58</v>
      </c>
      <c r="O968" s="47">
        <v>29.88</v>
      </c>
      <c r="P968" s="33">
        <v>319.2</v>
      </c>
      <c r="Q968" s="47">
        <v>15.49</v>
      </c>
      <c r="R968" s="33">
        <v>71.64</v>
      </c>
      <c r="S968" s="47">
        <v>55.72</v>
      </c>
      <c r="T968" s="33">
        <v>7.01</v>
      </c>
      <c r="U968" s="33">
        <v>72.5</v>
      </c>
      <c r="V968" s="33">
        <v>21.72</v>
      </c>
      <c r="W968" s="33">
        <v>9.85</v>
      </c>
      <c r="X968" s="56">
        <v>16.260000000000002</v>
      </c>
      <c r="Y968" s="38">
        <v>16.260000000000002</v>
      </c>
      <c r="Z968" s="36">
        <v>10.94</v>
      </c>
      <c r="AA968" s="41">
        <v>26.02</v>
      </c>
      <c r="AB968" s="45">
        <v>57.12</v>
      </c>
      <c r="AC968" s="39">
        <v>479.5</v>
      </c>
      <c r="AD968" s="36">
        <v>129.94999999999999</v>
      </c>
      <c r="AE968" s="37"/>
      <c r="AF968" s="41">
        <v>18.989999999999998</v>
      </c>
      <c r="AG968" s="39">
        <v>78</v>
      </c>
      <c r="AI968" s="60" t="s">
        <v>908</v>
      </c>
      <c r="AJ968" s="58">
        <f t="shared" si="45"/>
        <v>212.32666666666668</v>
      </c>
      <c r="AK968" s="57">
        <f t="shared" si="46"/>
        <v>172.5025</v>
      </c>
      <c r="AL968" s="47">
        <f t="shared" si="47"/>
        <v>78.557777777777773</v>
      </c>
      <c r="AM968" s="65"/>
      <c r="AN968" s="65"/>
      <c r="AO968" s="65"/>
    </row>
    <row r="969" spans="1:41" x14ac:dyDescent="0.25">
      <c r="A969">
        <v>61</v>
      </c>
      <c r="B969" s="54" t="s">
        <v>909</v>
      </c>
      <c r="C969" s="54">
        <v>2020</v>
      </c>
      <c r="D969" s="27">
        <v>4296.0600000000004</v>
      </c>
      <c r="E969" s="43">
        <v>363.7</v>
      </c>
      <c r="F969" s="35">
        <v>254.6</v>
      </c>
      <c r="G969" s="41">
        <v>671.4</v>
      </c>
      <c r="H969" s="36">
        <v>72.290000000000006</v>
      </c>
      <c r="I969" s="39">
        <v>81.78</v>
      </c>
      <c r="J969" s="45">
        <v>109.65</v>
      </c>
      <c r="K969" s="36">
        <v>91.92</v>
      </c>
      <c r="L969" s="36">
        <v>33</v>
      </c>
      <c r="M969" s="46">
        <v>90.83</v>
      </c>
      <c r="N969" s="36">
        <v>77.28</v>
      </c>
      <c r="O969" s="47">
        <v>30.98</v>
      </c>
      <c r="P969" s="33">
        <v>345.8</v>
      </c>
      <c r="Q969" s="47">
        <v>16.36</v>
      </c>
      <c r="R969" s="33">
        <v>75.86</v>
      </c>
      <c r="S969" s="47">
        <v>58.56</v>
      </c>
      <c r="T969" s="33">
        <v>7.46</v>
      </c>
      <c r="U969" s="33">
        <v>73.98</v>
      </c>
      <c r="V969" s="33">
        <v>22.38</v>
      </c>
      <c r="W969" s="33">
        <v>10.6</v>
      </c>
      <c r="X969" s="56">
        <v>17.68</v>
      </c>
      <c r="Y969" s="38">
        <v>17.68</v>
      </c>
      <c r="Z969" s="36">
        <v>11.47</v>
      </c>
      <c r="AA969" s="41">
        <v>25.65</v>
      </c>
      <c r="AB969" s="45">
        <v>61.04</v>
      </c>
      <c r="AC969" s="39">
        <v>492.35</v>
      </c>
      <c r="AD969" s="36">
        <v>135.25</v>
      </c>
      <c r="AE969" s="37"/>
      <c r="AF969" s="41">
        <v>19.97</v>
      </c>
      <c r="AG969" s="39">
        <v>79.2</v>
      </c>
      <c r="AI969" s="60" t="s">
        <v>909</v>
      </c>
      <c r="AJ969" s="58">
        <f t="shared" si="45"/>
        <v>217.77666666666667</v>
      </c>
      <c r="AK969" s="57">
        <f t="shared" si="46"/>
        <v>179.255</v>
      </c>
      <c r="AL969" s="47">
        <f t="shared" si="47"/>
        <v>83.199999999999989</v>
      </c>
      <c r="AM969" s="65"/>
      <c r="AN969" s="65"/>
      <c r="AO969" s="65"/>
    </row>
    <row r="970" spans="1:41" x14ac:dyDescent="0.25">
      <c r="A970">
        <v>60</v>
      </c>
      <c r="B970" s="54" t="s">
        <v>910</v>
      </c>
      <c r="C970" s="54">
        <v>2020</v>
      </c>
      <c r="D970" s="27">
        <v>4221.32</v>
      </c>
      <c r="E970" s="43">
        <v>363.5</v>
      </c>
      <c r="F970" s="35">
        <v>253.8</v>
      </c>
      <c r="G970" s="41">
        <v>656.2</v>
      </c>
      <c r="H970" s="36">
        <v>60.01</v>
      </c>
      <c r="I970" s="39">
        <v>78.7</v>
      </c>
      <c r="J970" s="45">
        <v>112.05</v>
      </c>
      <c r="K970" s="36">
        <v>81.98</v>
      </c>
      <c r="L970" s="36">
        <v>32.85</v>
      </c>
      <c r="M970" s="46">
        <v>89.5</v>
      </c>
      <c r="N970" s="36">
        <v>76.38</v>
      </c>
      <c r="O970" s="47">
        <v>30</v>
      </c>
      <c r="P970" s="33">
        <v>337.6</v>
      </c>
      <c r="Q970" s="47">
        <v>16.45</v>
      </c>
      <c r="R970" s="33">
        <v>74.66</v>
      </c>
      <c r="S970" s="47">
        <v>56.12</v>
      </c>
      <c r="T970" s="33">
        <v>7.44</v>
      </c>
      <c r="U970" s="33">
        <v>68.52</v>
      </c>
      <c r="V970" s="33">
        <v>21.71</v>
      </c>
      <c r="W970" s="33">
        <v>10.59</v>
      </c>
      <c r="X970" s="56">
        <v>17.3</v>
      </c>
      <c r="Y970" s="38">
        <v>17.3</v>
      </c>
      <c r="Z970" s="36">
        <v>11.43</v>
      </c>
      <c r="AA970" s="41">
        <v>26</v>
      </c>
      <c r="AB970" s="45">
        <v>57.66</v>
      </c>
      <c r="AC970" s="39">
        <v>472.1</v>
      </c>
      <c r="AD970" s="36">
        <v>132.85</v>
      </c>
      <c r="AE970" s="37"/>
      <c r="AF970" s="41">
        <v>20.09</v>
      </c>
      <c r="AG970" s="39">
        <v>72.540000000000006</v>
      </c>
      <c r="AI970" s="60" t="s">
        <v>910</v>
      </c>
      <c r="AJ970" s="58">
        <f t="shared" si="45"/>
        <v>207.78</v>
      </c>
      <c r="AK970" s="57">
        <f t="shared" si="46"/>
        <v>175.57250000000002</v>
      </c>
      <c r="AL970" s="47">
        <f t="shared" si="47"/>
        <v>82.508888888888876</v>
      </c>
      <c r="AM970" s="65"/>
      <c r="AN970" s="65"/>
      <c r="AO970" s="65"/>
    </row>
    <row r="971" spans="1:41" x14ac:dyDescent="0.25">
      <c r="A971">
        <v>59</v>
      </c>
      <c r="B971" s="54" t="s">
        <v>911</v>
      </c>
      <c r="C971" s="54">
        <v>2020</v>
      </c>
      <c r="D971" s="27">
        <v>4038.06</v>
      </c>
      <c r="E971" s="43">
        <v>339.15</v>
      </c>
      <c r="F971" s="35">
        <v>238.3</v>
      </c>
      <c r="G971" s="41">
        <v>641.20000000000005</v>
      </c>
      <c r="H971" s="36">
        <v>55.98</v>
      </c>
      <c r="I971" s="39">
        <v>75.900000000000006</v>
      </c>
      <c r="J971" s="45">
        <v>109.05</v>
      </c>
      <c r="K971" s="36">
        <v>68.98</v>
      </c>
      <c r="L971" s="36">
        <v>30.48</v>
      </c>
      <c r="M971" s="46">
        <v>89.92</v>
      </c>
      <c r="N971" s="36">
        <v>74.33</v>
      </c>
      <c r="O971" s="47">
        <v>27.78</v>
      </c>
      <c r="P971" s="33">
        <v>310.2</v>
      </c>
      <c r="Q971" s="47">
        <v>15.81</v>
      </c>
      <c r="R971" s="33">
        <v>69.099999999999994</v>
      </c>
      <c r="S971" s="47">
        <v>54.92</v>
      </c>
      <c r="T971" s="33">
        <v>7.05</v>
      </c>
      <c r="U971" s="33">
        <v>66.78</v>
      </c>
      <c r="V971" s="33">
        <v>20.079999999999998</v>
      </c>
      <c r="W971" s="33">
        <v>10.39</v>
      </c>
      <c r="X971" s="56">
        <v>15.53</v>
      </c>
      <c r="Y971" s="38">
        <v>15.53</v>
      </c>
      <c r="Z971" s="36">
        <v>11.65</v>
      </c>
      <c r="AA971" s="41">
        <v>26.63</v>
      </c>
      <c r="AB971" s="45">
        <v>58.52</v>
      </c>
      <c r="AC971" s="39">
        <v>448.35</v>
      </c>
      <c r="AD971" s="36">
        <v>127.65</v>
      </c>
      <c r="AE971" s="37"/>
      <c r="AF971" s="41">
        <v>19.09</v>
      </c>
      <c r="AG971" s="39">
        <v>71.959999999999994</v>
      </c>
      <c r="AI971" s="60" t="s">
        <v>911</v>
      </c>
      <c r="AJ971" s="58">
        <f t="shared" si="45"/>
        <v>198.73666666666668</v>
      </c>
      <c r="AK971" s="57">
        <f t="shared" si="46"/>
        <v>171.73000000000002</v>
      </c>
      <c r="AL971" s="47">
        <f t="shared" si="47"/>
        <v>78.964444444444453</v>
      </c>
      <c r="AM971" s="65"/>
      <c r="AN971" s="65"/>
      <c r="AO971" s="65"/>
    </row>
    <row r="972" spans="1:41" x14ac:dyDescent="0.25">
      <c r="A972">
        <v>58</v>
      </c>
      <c r="B972" s="54" t="s">
        <v>912</v>
      </c>
      <c r="C972" s="54">
        <v>2020</v>
      </c>
      <c r="D972" s="27">
        <v>3851.17</v>
      </c>
      <c r="E972" s="43">
        <v>311.39999999999998</v>
      </c>
      <c r="F972" s="35">
        <v>220.6</v>
      </c>
      <c r="G972" s="41">
        <v>603.4</v>
      </c>
      <c r="H972" s="36">
        <v>55</v>
      </c>
      <c r="I972" s="39">
        <v>67.760000000000005</v>
      </c>
      <c r="J972" s="45">
        <v>98.84</v>
      </c>
      <c r="K972" s="36">
        <v>57.04</v>
      </c>
      <c r="L972" s="36">
        <v>26.5</v>
      </c>
      <c r="M972" s="46">
        <v>86.36</v>
      </c>
      <c r="N972" s="36">
        <v>71.66</v>
      </c>
      <c r="O972" s="47">
        <v>25.43</v>
      </c>
      <c r="P972" s="33">
        <v>257.39999999999998</v>
      </c>
      <c r="Q972" s="47">
        <v>13.45</v>
      </c>
      <c r="R972" s="33">
        <v>65.260000000000005</v>
      </c>
      <c r="S972" s="47">
        <v>55.84</v>
      </c>
      <c r="T972" s="33">
        <v>6.55</v>
      </c>
      <c r="U972" s="33">
        <v>63.5</v>
      </c>
      <c r="V972" s="33">
        <v>17.940000000000001</v>
      </c>
      <c r="W972" s="33">
        <v>9.77</v>
      </c>
      <c r="X972" s="56">
        <v>13.78</v>
      </c>
      <c r="Y972" s="38">
        <v>13.78</v>
      </c>
      <c r="Z972" s="36">
        <v>11.19</v>
      </c>
      <c r="AA972" s="41">
        <v>23.4</v>
      </c>
      <c r="AB972" s="45">
        <v>50.16</v>
      </c>
      <c r="AC972" s="39">
        <v>405.95</v>
      </c>
      <c r="AD972" s="36">
        <v>123.2</v>
      </c>
      <c r="AE972" s="37"/>
      <c r="AF972" s="41">
        <v>17.809999999999999</v>
      </c>
      <c r="AG972" s="39">
        <v>64.38</v>
      </c>
      <c r="AI972" s="60" t="s">
        <v>912</v>
      </c>
      <c r="AJ972" s="58">
        <f t="shared" si="45"/>
        <v>179.36333333333332</v>
      </c>
      <c r="AK972" s="57">
        <f t="shared" si="46"/>
        <v>161.15249999999997</v>
      </c>
      <c r="AL972" s="47">
        <f t="shared" si="47"/>
        <v>72.806666666666672</v>
      </c>
      <c r="AM972" s="65"/>
      <c r="AN972" s="65"/>
      <c r="AO972" s="65"/>
    </row>
    <row r="973" spans="1:41" x14ac:dyDescent="0.25">
      <c r="A973">
        <v>57</v>
      </c>
      <c r="B973" s="54" t="s">
        <v>913</v>
      </c>
      <c r="C973" s="54">
        <v>2020</v>
      </c>
      <c r="D973" s="27">
        <v>3984.3</v>
      </c>
      <c r="E973" s="43">
        <v>311</v>
      </c>
      <c r="F973" s="35">
        <v>227</v>
      </c>
      <c r="G973" s="41">
        <v>606.20000000000005</v>
      </c>
      <c r="H973" s="36">
        <v>63.78</v>
      </c>
      <c r="I973" s="39">
        <v>69.72</v>
      </c>
      <c r="J973" s="45">
        <v>110.3</v>
      </c>
      <c r="K973" s="36">
        <v>66.2</v>
      </c>
      <c r="L973" s="36">
        <v>25</v>
      </c>
      <c r="M973" s="46">
        <v>86.86</v>
      </c>
      <c r="N973" s="36">
        <v>73.45</v>
      </c>
      <c r="O973" s="47">
        <v>27.44</v>
      </c>
      <c r="P973" s="33">
        <v>265.60000000000002</v>
      </c>
      <c r="Q973" s="47">
        <v>13.72</v>
      </c>
      <c r="R973" s="33">
        <v>69.78</v>
      </c>
      <c r="S973" s="47">
        <v>58.74</v>
      </c>
      <c r="T973" s="33">
        <v>6.83</v>
      </c>
      <c r="U973" s="33">
        <v>64.66</v>
      </c>
      <c r="V973" s="33">
        <v>18.72</v>
      </c>
      <c r="W973" s="33">
        <v>10.41</v>
      </c>
      <c r="X973" s="56">
        <v>14.67</v>
      </c>
      <c r="Y973" s="38">
        <v>14.67</v>
      </c>
      <c r="Z973" s="36">
        <v>11.14</v>
      </c>
      <c r="AA973" s="41">
        <v>25.36</v>
      </c>
      <c r="AB973" s="45">
        <v>51.22</v>
      </c>
      <c r="AC973" s="39">
        <v>419.7</v>
      </c>
      <c r="AD973" s="36">
        <v>127.1</v>
      </c>
      <c r="AE973" s="37"/>
      <c r="AF973" s="41">
        <v>18.79</v>
      </c>
      <c r="AG973" s="39">
        <v>66.099999999999994</v>
      </c>
      <c r="AI973" s="60" t="s">
        <v>913</v>
      </c>
      <c r="AJ973" s="58">
        <f t="shared" si="45"/>
        <v>185.17333333333332</v>
      </c>
      <c r="AK973" s="57">
        <f t="shared" si="46"/>
        <v>162.58750000000001</v>
      </c>
      <c r="AL973" s="47">
        <f t="shared" si="47"/>
        <v>74.88333333333334</v>
      </c>
      <c r="AM973" s="65"/>
      <c r="AN973" s="65"/>
      <c r="AO973" s="65"/>
    </row>
    <row r="974" spans="1:41" x14ac:dyDescent="0.25">
      <c r="A974">
        <v>56</v>
      </c>
      <c r="B974" s="54" t="s">
        <v>914</v>
      </c>
      <c r="C974" s="54">
        <v>2020</v>
      </c>
      <c r="D974" s="27">
        <v>3691.08</v>
      </c>
      <c r="E974" s="43">
        <v>294.95</v>
      </c>
      <c r="F974" s="35">
        <v>227.6</v>
      </c>
      <c r="G974" s="41">
        <v>560</v>
      </c>
      <c r="H974" s="36">
        <v>53.73</v>
      </c>
      <c r="I974" s="39">
        <v>67.28</v>
      </c>
      <c r="J974" s="45">
        <v>104.5</v>
      </c>
      <c r="K974" s="36">
        <v>55.5</v>
      </c>
      <c r="L974" s="36">
        <v>22.5</v>
      </c>
      <c r="M974" s="46">
        <v>86.78</v>
      </c>
      <c r="N974" s="36">
        <v>75.47</v>
      </c>
      <c r="O974" s="47">
        <v>27.19</v>
      </c>
      <c r="P974" s="33">
        <v>257.2</v>
      </c>
      <c r="Q974" s="47">
        <v>12.49</v>
      </c>
      <c r="R974" s="33">
        <v>62.64</v>
      </c>
      <c r="S974" s="47">
        <v>61.08</v>
      </c>
      <c r="T974" s="33">
        <v>6.22</v>
      </c>
      <c r="U974" s="33">
        <v>58.22</v>
      </c>
      <c r="V974" s="33">
        <v>18.13</v>
      </c>
      <c r="W974" s="33">
        <v>10.29</v>
      </c>
      <c r="X974" s="56">
        <v>13.8</v>
      </c>
      <c r="Y974" s="38">
        <v>13.8</v>
      </c>
      <c r="Z974" s="36">
        <v>10.94</v>
      </c>
      <c r="AA974" s="41">
        <v>22.5</v>
      </c>
      <c r="AB974" s="45">
        <v>51.34</v>
      </c>
      <c r="AC974" s="39">
        <v>380.3</v>
      </c>
      <c r="AD974" s="36">
        <v>122.6</v>
      </c>
      <c r="AE974" s="37"/>
      <c r="AF974" s="41">
        <v>18.22</v>
      </c>
      <c r="AG974" s="39">
        <v>59.18</v>
      </c>
      <c r="AI974" s="60" t="s">
        <v>914</v>
      </c>
      <c r="AJ974" s="58">
        <f t="shared" si="45"/>
        <v>168.92000000000002</v>
      </c>
      <c r="AK974" s="57">
        <f t="shared" si="46"/>
        <v>150.18</v>
      </c>
      <c r="AL974" s="47">
        <f t="shared" si="47"/>
        <v>72.458888888888893</v>
      </c>
      <c r="AM974" s="65"/>
      <c r="AN974" s="65"/>
      <c r="AO974" s="65"/>
    </row>
    <row r="975" spans="1:41" x14ac:dyDescent="0.25">
      <c r="A975">
        <v>55</v>
      </c>
      <c r="B975" s="54" t="s">
        <v>915</v>
      </c>
      <c r="C975" s="54">
        <v>2020</v>
      </c>
      <c r="D975" s="27">
        <v>3726.45</v>
      </c>
      <c r="E975" s="43">
        <v>287.95</v>
      </c>
      <c r="F975" s="35">
        <v>224.4</v>
      </c>
      <c r="G975" s="41">
        <v>525</v>
      </c>
      <c r="H975" s="36">
        <v>49.07</v>
      </c>
      <c r="I975" s="39">
        <v>68.14</v>
      </c>
      <c r="J975" s="45">
        <v>100.1</v>
      </c>
      <c r="K975" s="36">
        <v>53.14</v>
      </c>
      <c r="L975" s="36">
        <v>21.8</v>
      </c>
      <c r="M975" s="46">
        <v>82.48</v>
      </c>
      <c r="N975" s="36">
        <v>75.69</v>
      </c>
      <c r="O975" s="47">
        <v>26.4</v>
      </c>
      <c r="P975" s="33">
        <v>253.2</v>
      </c>
      <c r="Q975" s="47">
        <v>12.7</v>
      </c>
      <c r="R975" s="33">
        <v>57</v>
      </c>
      <c r="S975" s="47">
        <v>59.8</v>
      </c>
      <c r="T975" s="33">
        <v>6.24</v>
      </c>
      <c r="U975" s="33">
        <v>55.16</v>
      </c>
      <c r="V975" s="33">
        <v>18</v>
      </c>
      <c r="W975" s="33">
        <v>10.3</v>
      </c>
      <c r="X975" s="56">
        <v>14.16</v>
      </c>
      <c r="Y975" s="38">
        <v>14.16</v>
      </c>
      <c r="Z975" s="36">
        <v>10.49</v>
      </c>
      <c r="AA975" s="41">
        <v>23.26</v>
      </c>
      <c r="AB975" s="45">
        <v>51.78</v>
      </c>
      <c r="AC975" s="39">
        <v>357.6</v>
      </c>
      <c r="AD975" s="36">
        <v>122.35</v>
      </c>
      <c r="AE975" s="37"/>
      <c r="AF975" s="41">
        <v>17.88</v>
      </c>
      <c r="AG975" s="39">
        <v>57.42</v>
      </c>
      <c r="AI975" s="60" t="s">
        <v>915</v>
      </c>
      <c r="AJ975" s="58">
        <f t="shared" si="45"/>
        <v>161.05333333333334</v>
      </c>
      <c r="AK975" s="57">
        <f t="shared" si="46"/>
        <v>141.535</v>
      </c>
      <c r="AL975" s="47">
        <f t="shared" si="47"/>
        <v>70.59666666666665</v>
      </c>
      <c r="AM975" s="65"/>
      <c r="AN975" s="65"/>
      <c r="AO975" s="65"/>
    </row>
    <row r="976" spans="1:41" x14ac:dyDescent="0.25">
      <c r="A976">
        <v>54</v>
      </c>
      <c r="B976" s="54" t="s">
        <v>916</v>
      </c>
      <c r="C976" s="54">
        <v>2020</v>
      </c>
      <c r="D976" s="27">
        <v>3759</v>
      </c>
      <c r="E976" s="43">
        <v>311.25</v>
      </c>
      <c r="F976" s="35">
        <v>222.6</v>
      </c>
      <c r="G976" s="41">
        <v>558.6</v>
      </c>
      <c r="H976" s="36">
        <v>63.04</v>
      </c>
      <c r="I976" s="39">
        <v>73.400000000000006</v>
      </c>
      <c r="J976" s="45">
        <v>96.9</v>
      </c>
      <c r="K976" s="36">
        <v>68.900000000000006</v>
      </c>
      <c r="L976" s="36">
        <v>25.15</v>
      </c>
      <c r="M976" s="46">
        <v>87.4</v>
      </c>
      <c r="N976" s="36">
        <v>78.02</v>
      </c>
      <c r="O976" s="47">
        <v>29.2</v>
      </c>
      <c r="P976" s="33">
        <v>276.39999999999998</v>
      </c>
      <c r="Q976" s="47">
        <v>13.64</v>
      </c>
      <c r="R976" s="33">
        <v>64.08</v>
      </c>
      <c r="S976" s="47">
        <v>58.12</v>
      </c>
      <c r="T976" s="33">
        <v>6.52</v>
      </c>
      <c r="U976" s="33">
        <v>62.16</v>
      </c>
      <c r="V976" s="33">
        <v>19.73</v>
      </c>
      <c r="W976" s="33">
        <v>10.31</v>
      </c>
      <c r="X976" s="56">
        <v>15.66</v>
      </c>
      <c r="Y976" s="38">
        <v>15.66</v>
      </c>
      <c r="Z976" s="36">
        <v>10.46</v>
      </c>
      <c r="AA976" s="41">
        <v>22.05</v>
      </c>
      <c r="AB976" s="45">
        <v>53.58</v>
      </c>
      <c r="AC976" s="39">
        <v>391.05</v>
      </c>
      <c r="AD976" s="36">
        <v>120.75</v>
      </c>
      <c r="AE976" s="37"/>
      <c r="AF976" s="41">
        <v>18.3</v>
      </c>
      <c r="AG976" s="39">
        <v>58.28</v>
      </c>
      <c r="AI976" s="60" t="s">
        <v>916</v>
      </c>
      <c r="AJ976" s="58">
        <f t="shared" si="45"/>
        <v>174.24333333333334</v>
      </c>
      <c r="AK976" s="57">
        <f t="shared" si="46"/>
        <v>149.73749999999998</v>
      </c>
      <c r="AL976" s="47">
        <f t="shared" si="47"/>
        <v>73.972222222222229</v>
      </c>
      <c r="AM976" s="65"/>
      <c r="AN976" s="65"/>
      <c r="AO976" s="65"/>
    </row>
    <row r="977" spans="1:41" x14ac:dyDescent="0.25">
      <c r="A977">
        <v>53</v>
      </c>
      <c r="B977" s="54" t="s">
        <v>917</v>
      </c>
      <c r="C977" s="54">
        <v>2020</v>
      </c>
      <c r="D977" s="27">
        <v>3632.06</v>
      </c>
      <c r="E977" s="43">
        <v>297.60000000000002</v>
      </c>
      <c r="F977" s="35">
        <v>207.6</v>
      </c>
      <c r="G977" s="41">
        <v>548.20000000000005</v>
      </c>
      <c r="H977" s="36">
        <v>69</v>
      </c>
      <c r="I977" s="39">
        <v>70.42</v>
      </c>
      <c r="J977" s="45">
        <v>95.9</v>
      </c>
      <c r="K977" s="36">
        <v>74.540000000000006</v>
      </c>
      <c r="L977" s="36">
        <v>24.34</v>
      </c>
      <c r="M977" s="46">
        <v>82</v>
      </c>
      <c r="N977" s="36">
        <v>76.180000000000007</v>
      </c>
      <c r="O977" s="47">
        <v>27.44</v>
      </c>
      <c r="P977" s="33">
        <v>276.39999999999998</v>
      </c>
      <c r="Q977" s="47">
        <v>13.44</v>
      </c>
      <c r="R977" s="33">
        <v>59.04</v>
      </c>
      <c r="S977" s="47">
        <v>53.96</v>
      </c>
      <c r="T977" s="33">
        <v>6.08</v>
      </c>
      <c r="U977" s="33">
        <v>65.819999999999993</v>
      </c>
      <c r="V977" s="33">
        <v>19.36</v>
      </c>
      <c r="W977" s="33">
        <v>9.98</v>
      </c>
      <c r="X977" s="56">
        <v>14.52</v>
      </c>
      <c r="Y977" s="38">
        <v>14.52</v>
      </c>
      <c r="Z977" s="36">
        <v>9.4</v>
      </c>
      <c r="AA977" s="41">
        <v>21.65</v>
      </c>
      <c r="AB977" s="45">
        <v>50.82</v>
      </c>
      <c r="AC977" s="39">
        <v>377.6</v>
      </c>
      <c r="AD977" s="36">
        <v>122.05</v>
      </c>
      <c r="AE977" s="37"/>
      <c r="AF977" s="41">
        <v>17.75</v>
      </c>
      <c r="AG977" s="39">
        <v>62.66</v>
      </c>
      <c r="AI977" s="60" t="s">
        <v>917</v>
      </c>
      <c r="AJ977" s="58">
        <f t="shared" si="45"/>
        <v>170.22666666666669</v>
      </c>
      <c r="AK977" s="57">
        <f t="shared" si="46"/>
        <v>146.9</v>
      </c>
      <c r="AL977" s="47">
        <f t="shared" si="47"/>
        <v>70.631111111111125</v>
      </c>
      <c r="AM977" s="65"/>
      <c r="AN977" s="65"/>
      <c r="AO977" s="65"/>
    </row>
    <row r="978" spans="1:41" x14ac:dyDescent="0.25">
      <c r="A978">
        <v>52</v>
      </c>
      <c r="B978" s="54" t="s">
        <v>918</v>
      </c>
      <c r="C978" s="54">
        <v>2020</v>
      </c>
      <c r="D978" s="27">
        <v>4055.19</v>
      </c>
      <c r="E978" s="43">
        <v>314.89999999999998</v>
      </c>
      <c r="F978" s="35">
        <v>216</v>
      </c>
      <c r="G978" s="41">
        <v>572.79999999999995</v>
      </c>
      <c r="H978" s="36">
        <v>74.33</v>
      </c>
      <c r="I978" s="39">
        <v>71.959999999999994</v>
      </c>
      <c r="J978" s="45">
        <v>100.1</v>
      </c>
      <c r="K978" s="36">
        <v>84.28</v>
      </c>
      <c r="L978" s="36">
        <v>26.03</v>
      </c>
      <c r="M978" s="46">
        <v>87.07</v>
      </c>
      <c r="N978" s="36">
        <v>73.010000000000005</v>
      </c>
      <c r="O978" s="47">
        <v>31.73</v>
      </c>
      <c r="P978" s="33">
        <v>298</v>
      </c>
      <c r="Q978" s="47">
        <v>15.33</v>
      </c>
      <c r="R978" s="33">
        <v>67.38</v>
      </c>
      <c r="S978" s="47">
        <v>53.76</v>
      </c>
      <c r="T978" s="33">
        <v>6.86</v>
      </c>
      <c r="U978" s="33">
        <v>72.959999999999994</v>
      </c>
      <c r="V978" s="33">
        <v>23.36</v>
      </c>
      <c r="W978" s="33">
        <v>10.49</v>
      </c>
      <c r="X978" s="56">
        <v>17.149999999999999</v>
      </c>
      <c r="Y978" s="38">
        <v>17.149999999999999</v>
      </c>
      <c r="Z978" s="36">
        <v>9.61</v>
      </c>
      <c r="AA978" s="41">
        <v>24.2</v>
      </c>
      <c r="AB978" s="45">
        <v>51.34</v>
      </c>
      <c r="AC978" s="39">
        <v>405</v>
      </c>
      <c r="AD978" s="36">
        <v>122.1</v>
      </c>
      <c r="AE978" s="37"/>
      <c r="AF978" s="41">
        <v>18.809999999999999</v>
      </c>
      <c r="AG978" s="39">
        <v>69.8</v>
      </c>
      <c r="AI978" s="60" t="s">
        <v>918</v>
      </c>
      <c r="AJ978" s="58">
        <f t="shared" si="45"/>
        <v>182.25333333333333</v>
      </c>
      <c r="AK978" s="57">
        <f t="shared" si="46"/>
        <v>153.95249999999999</v>
      </c>
      <c r="AL978" s="47">
        <f t="shared" si="47"/>
        <v>74.597777777777779</v>
      </c>
      <c r="AM978" s="65"/>
      <c r="AN978" s="65"/>
      <c r="AO978" s="65"/>
    </row>
    <row r="979" spans="1:41" x14ac:dyDescent="0.25">
      <c r="A979">
        <v>51</v>
      </c>
      <c r="B979" s="55">
        <v>44168</v>
      </c>
      <c r="C979" s="54">
        <v>2020</v>
      </c>
      <c r="D979" s="27">
        <v>4025.89</v>
      </c>
      <c r="E979" s="43">
        <v>301.5</v>
      </c>
      <c r="F979" s="35">
        <v>213</v>
      </c>
      <c r="G979" s="41">
        <v>560</v>
      </c>
      <c r="H979" s="36">
        <v>71.36</v>
      </c>
      <c r="I979" s="39">
        <v>70.66</v>
      </c>
      <c r="J979" s="45">
        <v>101</v>
      </c>
      <c r="K979" s="36">
        <v>85.56</v>
      </c>
      <c r="L979" s="36">
        <v>26.38</v>
      </c>
      <c r="M979" s="46">
        <v>82.89</v>
      </c>
      <c r="N979" s="36">
        <v>73.040000000000006</v>
      </c>
      <c r="O979" s="47">
        <v>31</v>
      </c>
      <c r="P979" s="33">
        <v>292.8</v>
      </c>
      <c r="Q979" s="47">
        <v>14.99</v>
      </c>
      <c r="R979" s="33">
        <v>63.72</v>
      </c>
      <c r="S979" s="47">
        <v>52.9</v>
      </c>
      <c r="T979" s="33">
        <v>6.59</v>
      </c>
      <c r="U979" s="33">
        <v>74.06</v>
      </c>
      <c r="V979" s="33">
        <v>23.75</v>
      </c>
      <c r="W979" s="33">
        <v>10.54</v>
      </c>
      <c r="X979" s="56">
        <v>15.55</v>
      </c>
      <c r="Y979" s="38">
        <v>15.55</v>
      </c>
      <c r="Z979" s="36">
        <v>9.61</v>
      </c>
      <c r="AA979" s="41">
        <v>23.56</v>
      </c>
      <c r="AB979" s="45">
        <v>52.16</v>
      </c>
      <c r="AC979" s="39">
        <v>384.5</v>
      </c>
      <c r="AD979" s="36">
        <v>123.8</v>
      </c>
      <c r="AE979" s="37"/>
      <c r="AF979" s="41">
        <v>18.399999999999999</v>
      </c>
      <c r="AG979" s="39">
        <v>72.22</v>
      </c>
      <c r="AI979" s="61">
        <v>44168</v>
      </c>
      <c r="AJ979" s="58">
        <f t="shared" si="45"/>
        <v>175.79333333333332</v>
      </c>
      <c r="AK979" s="57">
        <f t="shared" si="46"/>
        <v>150.48999999999998</v>
      </c>
      <c r="AL979" s="47">
        <f t="shared" si="47"/>
        <v>72.443333333333328</v>
      </c>
      <c r="AM979" s="65"/>
      <c r="AN979" s="65"/>
      <c r="AO979" s="65"/>
    </row>
    <row r="980" spans="1:41" x14ac:dyDescent="0.25">
      <c r="A980">
        <v>50</v>
      </c>
      <c r="B980" s="55">
        <v>44138</v>
      </c>
      <c r="C980" s="54">
        <v>2020</v>
      </c>
      <c r="D980" s="27">
        <v>4603.05</v>
      </c>
      <c r="E980" s="43">
        <v>330.15</v>
      </c>
      <c r="F980" s="35">
        <v>229.7</v>
      </c>
      <c r="G980" s="41">
        <v>594.6</v>
      </c>
      <c r="H980" s="36">
        <v>85.7</v>
      </c>
      <c r="I980" s="39">
        <v>82.18</v>
      </c>
      <c r="J980" s="45">
        <v>108.8</v>
      </c>
      <c r="K980" s="36">
        <v>102.9</v>
      </c>
      <c r="L980" s="36">
        <v>30.97</v>
      </c>
      <c r="M980" s="46">
        <v>93.31</v>
      </c>
      <c r="N980" s="36">
        <v>79.2</v>
      </c>
      <c r="O980" s="47">
        <v>35.659999999999997</v>
      </c>
      <c r="P980" s="33">
        <v>332.8</v>
      </c>
      <c r="Q980" s="47">
        <v>17.68</v>
      </c>
      <c r="R980" s="33">
        <v>76.84</v>
      </c>
      <c r="S980" s="47">
        <v>57.82</v>
      </c>
      <c r="T980" s="33">
        <v>7.9</v>
      </c>
      <c r="U980" s="33">
        <v>80.3</v>
      </c>
      <c r="V980" s="33">
        <v>28.24</v>
      </c>
      <c r="W980" s="33">
        <v>12.73</v>
      </c>
      <c r="X980" s="56">
        <v>18.760000000000002</v>
      </c>
      <c r="Y980" s="38">
        <v>18.760000000000002</v>
      </c>
      <c r="Z980" s="36">
        <v>10.72</v>
      </c>
      <c r="AA980" s="41">
        <v>25.63</v>
      </c>
      <c r="AB980" s="45">
        <v>61.02</v>
      </c>
      <c r="AC980" s="39">
        <v>438.5</v>
      </c>
      <c r="AD980" s="36">
        <v>137.30000000000001</v>
      </c>
      <c r="AE980" s="37"/>
      <c r="AF980" s="41">
        <v>21.52</v>
      </c>
      <c r="AG980" s="39">
        <v>81.7</v>
      </c>
      <c r="AI980" s="61">
        <v>44138</v>
      </c>
      <c r="AJ980" s="58">
        <f t="shared" si="45"/>
        <v>200.79333333333338</v>
      </c>
      <c r="AK980" s="57">
        <f t="shared" si="46"/>
        <v>160.4375</v>
      </c>
      <c r="AL980" s="47">
        <f t="shared" si="47"/>
        <v>80.355555555555554</v>
      </c>
      <c r="AM980" s="65"/>
      <c r="AN980" s="65"/>
      <c r="AO980" s="65"/>
    </row>
    <row r="981" spans="1:41" x14ac:dyDescent="0.25">
      <c r="A981">
        <v>49</v>
      </c>
      <c r="B981" s="55">
        <v>44107</v>
      </c>
      <c r="C981" s="54">
        <v>2020</v>
      </c>
      <c r="D981" s="27">
        <v>4615.16</v>
      </c>
      <c r="E981" s="43">
        <v>334.8</v>
      </c>
      <c r="F981" s="35">
        <v>234.4</v>
      </c>
      <c r="G981" s="41">
        <v>595.79999999999995</v>
      </c>
      <c r="H981" s="36">
        <v>89.62</v>
      </c>
      <c r="I981" s="39">
        <v>80.900000000000006</v>
      </c>
      <c r="J981" s="45">
        <v>107.2</v>
      </c>
      <c r="K981" s="36">
        <v>105.65</v>
      </c>
      <c r="L981" s="36">
        <v>31.52</v>
      </c>
      <c r="M981" s="46">
        <v>92.64</v>
      </c>
      <c r="N981" s="36">
        <v>77.94</v>
      </c>
      <c r="O981" s="47">
        <v>34.630000000000003</v>
      </c>
      <c r="P981" s="33">
        <v>334.2</v>
      </c>
      <c r="Q981" s="47">
        <v>17.73</v>
      </c>
      <c r="R981" s="33">
        <v>75.760000000000005</v>
      </c>
      <c r="S981" s="47">
        <v>57.3</v>
      </c>
      <c r="T981" s="33">
        <v>7.71</v>
      </c>
      <c r="U981" s="33">
        <v>82.26</v>
      </c>
      <c r="V981" s="33">
        <v>28.28</v>
      </c>
      <c r="W981" s="33">
        <v>13.01</v>
      </c>
      <c r="X981" s="56">
        <v>18.149999999999999</v>
      </c>
      <c r="Y981" s="38">
        <v>18.149999999999999</v>
      </c>
      <c r="Z981" s="36">
        <v>10.85</v>
      </c>
      <c r="AA981" s="41">
        <v>26.19</v>
      </c>
      <c r="AB981" s="45">
        <v>62.26</v>
      </c>
      <c r="AC981" s="39">
        <v>449.95</v>
      </c>
      <c r="AD981" s="36">
        <v>140</v>
      </c>
      <c r="AE981" s="37"/>
      <c r="AF981" s="41">
        <v>21.37</v>
      </c>
      <c r="AG981" s="39">
        <v>82.94</v>
      </c>
      <c r="AI981" s="61">
        <v>44107</v>
      </c>
      <c r="AJ981" s="58">
        <f t="shared" si="45"/>
        <v>204.59666666666666</v>
      </c>
      <c r="AK981" s="57">
        <f t="shared" si="46"/>
        <v>160.84</v>
      </c>
      <c r="AL981" s="47">
        <f t="shared" si="47"/>
        <v>80.523333333333341</v>
      </c>
      <c r="AM981" s="65"/>
      <c r="AN981" s="65"/>
      <c r="AO981" s="65"/>
    </row>
    <row r="982" spans="1:41" x14ac:dyDescent="0.25">
      <c r="A982">
        <v>48</v>
      </c>
      <c r="B982" s="55">
        <v>44077</v>
      </c>
      <c r="C982" s="54">
        <v>2020</v>
      </c>
      <c r="D982" s="27">
        <v>4691.2</v>
      </c>
      <c r="E982" s="43">
        <v>338</v>
      </c>
      <c r="F982" s="35">
        <v>236.8</v>
      </c>
      <c r="G982" s="41">
        <v>605.6</v>
      </c>
      <c r="H982" s="36">
        <v>89.99</v>
      </c>
      <c r="I982" s="39">
        <v>82.14</v>
      </c>
      <c r="J982" s="45">
        <v>113.75</v>
      </c>
      <c r="K982" s="36">
        <v>107.5</v>
      </c>
      <c r="L982" s="36">
        <v>30.98</v>
      </c>
      <c r="M982" s="46">
        <v>94.17</v>
      </c>
      <c r="N982" s="36">
        <v>79.5</v>
      </c>
      <c r="O982" s="47">
        <v>33.78</v>
      </c>
      <c r="P982" s="33">
        <v>341.4</v>
      </c>
      <c r="Q982" s="47">
        <v>18</v>
      </c>
      <c r="R982" s="33">
        <v>80.72</v>
      </c>
      <c r="S982" s="47">
        <v>58.12</v>
      </c>
      <c r="T982" s="33">
        <v>7.73</v>
      </c>
      <c r="U982" s="33">
        <v>83.74</v>
      </c>
      <c r="V982" s="33">
        <v>28.7</v>
      </c>
      <c r="W982" s="33">
        <v>13.68</v>
      </c>
      <c r="X982" s="56">
        <v>17.62</v>
      </c>
      <c r="Y982" s="38">
        <v>17.62</v>
      </c>
      <c r="Z982" s="36">
        <v>11.3</v>
      </c>
      <c r="AA982" s="41">
        <v>26.34</v>
      </c>
      <c r="AB982" s="45">
        <v>62.76</v>
      </c>
      <c r="AC982" s="39">
        <v>457.05</v>
      </c>
      <c r="AD982" s="36">
        <v>144.4</v>
      </c>
      <c r="AE982" s="37"/>
      <c r="AF982" s="41">
        <v>21.8</v>
      </c>
      <c r="AG982" s="39">
        <v>85.04</v>
      </c>
      <c r="AI982" s="61">
        <v>44077</v>
      </c>
      <c r="AJ982" s="58">
        <f t="shared" si="45"/>
        <v>208.07666666666668</v>
      </c>
      <c r="AK982" s="57">
        <f t="shared" si="46"/>
        <v>163.435</v>
      </c>
      <c r="AL982" s="47">
        <f t="shared" si="47"/>
        <v>81.800000000000011</v>
      </c>
      <c r="AM982" s="65"/>
      <c r="AN982" s="65"/>
      <c r="AO982" s="65"/>
    </row>
    <row r="983" spans="1:41" x14ac:dyDescent="0.25">
      <c r="A983">
        <v>47</v>
      </c>
      <c r="B983" s="55">
        <v>43985</v>
      </c>
      <c r="C983" s="54">
        <v>2020</v>
      </c>
      <c r="D983" s="27">
        <v>5117.57</v>
      </c>
      <c r="E983" s="43">
        <v>360.35</v>
      </c>
      <c r="F983" s="35">
        <v>253.7</v>
      </c>
      <c r="G983" s="41">
        <v>634</v>
      </c>
      <c r="H983" s="36">
        <v>99.5</v>
      </c>
      <c r="I983" s="39">
        <v>90.28</v>
      </c>
      <c r="J983" s="45">
        <v>120.1</v>
      </c>
      <c r="K983" s="36">
        <v>115.15</v>
      </c>
      <c r="L983" s="36">
        <v>37.15</v>
      </c>
      <c r="M983" s="46">
        <v>101.9</v>
      </c>
      <c r="N983" s="36">
        <v>84.6</v>
      </c>
      <c r="O983" s="47">
        <v>38.520000000000003</v>
      </c>
      <c r="P983" s="33">
        <v>364.2</v>
      </c>
      <c r="Q983" s="47">
        <v>20</v>
      </c>
      <c r="R983" s="33">
        <v>87.52</v>
      </c>
      <c r="S983" s="47">
        <v>60.96</v>
      </c>
      <c r="T983" s="33">
        <v>9.3000000000000007</v>
      </c>
      <c r="U983" s="33">
        <v>88.88</v>
      </c>
      <c r="V983" s="33">
        <v>31.51</v>
      </c>
      <c r="W983" s="33">
        <v>14.95</v>
      </c>
      <c r="X983" s="56">
        <v>21.4</v>
      </c>
      <c r="Y983" s="38">
        <v>21.4</v>
      </c>
      <c r="Z983" s="36">
        <v>12.1</v>
      </c>
      <c r="AA983" s="41">
        <v>27.89</v>
      </c>
      <c r="AB983" s="45">
        <v>65.36</v>
      </c>
      <c r="AC983" s="39">
        <v>483.5</v>
      </c>
      <c r="AD983" s="36">
        <v>150.25</v>
      </c>
      <c r="AE983" s="37"/>
      <c r="AF983" s="41">
        <v>23.3</v>
      </c>
      <c r="AG983" s="39">
        <v>91.08</v>
      </c>
      <c r="AI983" s="61">
        <v>43985</v>
      </c>
      <c r="AJ983" s="58">
        <f t="shared" si="45"/>
        <v>221.62</v>
      </c>
      <c r="AK983" s="57">
        <f t="shared" si="46"/>
        <v>171.29749999999999</v>
      </c>
      <c r="AL983" s="47">
        <f t="shared" si="47"/>
        <v>87.621111111111119</v>
      </c>
      <c r="AM983" s="65"/>
      <c r="AN983" s="65"/>
      <c r="AO983" s="65"/>
    </row>
    <row r="984" spans="1:41" x14ac:dyDescent="0.25">
      <c r="A984">
        <v>46</v>
      </c>
      <c r="B984" s="55">
        <v>43954</v>
      </c>
      <c r="C984" s="54">
        <v>2020</v>
      </c>
      <c r="D984" s="27">
        <v>5329.24</v>
      </c>
      <c r="E984" s="43">
        <v>374.55</v>
      </c>
      <c r="F984" s="35">
        <v>257.5</v>
      </c>
      <c r="G984" s="41">
        <v>646.6</v>
      </c>
      <c r="H984" s="36">
        <v>107.72</v>
      </c>
      <c r="I984" s="39">
        <v>96.4</v>
      </c>
      <c r="J984" s="45">
        <v>124.95</v>
      </c>
      <c r="K984" s="36">
        <v>122</v>
      </c>
      <c r="L984" s="36">
        <v>39.049999999999997</v>
      </c>
      <c r="M984" s="46">
        <v>105.37</v>
      </c>
      <c r="N984" s="36">
        <v>88.98</v>
      </c>
      <c r="O984" s="47">
        <v>40.520000000000003</v>
      </c>
      <c r="P984" s="33">
        <v>376.8</v>
      </c>
      <c r="Q984" s="47">
        <v>20.66</v>
      </c>
      <c r="R984" s="33">
        <v>93.1</v>
      </c>
      <c r="S984" s="47">
        <v>62.76</v>
      </c>
      <c r="T984" s="33">
        <v>9.66</v>
      </c>
      <c r="U984" s="33">
        <v>92.26</v>
      </c>
      <c r="V984" s="33">
        <v>32.64</v>
      </c>
      <c r="W984" s="33">
        <v>15.73</v>
      </c>
      <c r="X984" s="56">
        <v>22.79</v>
      </c>
      <c r="Y984" s="38">
        <v>22.79</v>
      </c>
      <c r="Z984" s="36">
        <v>12.34</v>
      </c>
      <c r="AA984" s="41">
        <v>28.74</v>
      </c>
      <c r="AB984" s="45">
        <v>67.2</v>
      </c>
      <c r="AC984" s="39">
        <v>501.5</v>
      </c>
      <c r="AD984" s="36">
        <v>152.30000000000001</v>
      </c>
      <c r="AE984" s="37"/>
      <c r="AF984" s="41">
        <v>23.38</v>
      </c>
      <c r="AG984" s="39">
        <v>93.72</v>
      </c>
      <c r="AI984" s="61">
        <v>43954</v>
      </c>
      <c r="AJ984" s="58">
        <f t="shared" si="45"/>
        <v>230.54</v>
      </c>
      <c r="AK984" s="57">
        <f t="shared" si="46"/>
        <v>174.68</v>
      </c>
      <c r="AL984" s="47">
        <f t="shared" si="47"/>
        <v>90.977777777777774</v>
      </c>
      <c r="AM984" s="65"/>
      <c r="AN984" s="65"/>
      <c r="AO984" s="65"/>
    </row>
    <row r="985" spans="1:41" x14ac:dyDescent="0.25">
      <c r="A985">
        <v>45</v>
      </c>
      <c r="B985" s="55">
        <v>43924</v>
      </c>
      <c r="C985" s="54">
        <v>2020</v>
      </c>
      <c r="D985" s="27">
        <v>5357.35</v>
      </c>
      <c r="E985" s="43">
        <v>385.2</v>
      </c>
      <c r="F985" s="35">
        <v>259.5</v>
      </c>
      <c r="G985" s="41">
        <v>653</v>
      </c>
      <c r="H985" s="36">
        <v>110.96</v>
      </c>
      <c r="I985" s="39">
        <v>96.1</v>
      </c>
      <c r="J985" s="45">
        <v>128.6</v>
      </c>
      <c r="K985" s="36">
        <v>126.95</v>
      </c>
      <c r="L985" s="36">
        <v>39.950000000000003</v>
      </c>
      <c r="M985" s="46">
        <v>106.45</v>
      </c>
      <c r="N985" s="36">
        <v>89.09</v>
      </c>
      <c r="O985" s="47">
        <v>42.25</v>
      </c>
      <c r="P985" s="33">
        <v>389.8</v>
      </c>
      <c r="Q985" s="47">
        <v>21.16</v>
      </c>
      <c r="R985" s="33">
        <v>95.22</v>
      </c>
      <c r="S985" s="47">
        <v>62.94</v>
      </c>
      <c r="T985" s="33">
        <v>10.130000000000001</v>
      </c>
      <c r="U985" s="33">
        <v>92.14</v>
      </c>
      <c r="V985" s="33">
        <v>33.14</v>
      </c>
      <c r="W985" s="33">
        <v>15.93</v>
      </c>
      <c r="X985" s="56">
        <v>24.18</v>
      </c>
      <c r="Y985" s="38">
        <v>24.18</v>
      </c>
      <c r="Z985" s="36">
        <v>12.54</v>
      </c>
      <c r="AA985" s="41">
        <v>28.74</v>
      </c>
      <c r="AB985" s="45">
        <v>69.02</v>
      </c>
      <c r="AC985" s="39">
        <v>513.6</v>
      </c>
      <c r="AD985" s="36">
        <v>149.85</v>
      </c>
      <c r="AE985" s="37"/>
      <c r="AF985" s="41">
        <v>24.3</v>
      </c>
      <c r="AG985" s="39">
        <v>95.66</v>
      </c>
      <c r="AI985" s="61">
        <v>43924</v>
      </c>
      <c r="AJ985" s="58">
        <f t="shared" si="45"/>
        <v>235.12</v>
      </c>
      <c r="AK985" s="57">
        <f t="shared" si="46"/>
        <v>176.51</v>
      </c>
      <c r="AL985" s="47">
        <f t="shared" si="47"/>
        <v>93.311111111111103</v>
      </c>
      <c r="AM985" s="65"/>
      <c r="AN985" s="65"/>
      <c r="AO985" s="65"/>
    </row>
    <row r="986" spans="1:41" x14ac:dyDescent="0.25">
      <c r="A986">
        <v>44</v>
      </c>
      <c r="B986" s="55">
        <v>43893</v>
      </c>
      <c r="C986" s="54">
        <v>2020</v>
      </c>
      <c r="D986" s="27">
        <v>5371.66</v>
      </c>
      <c r="E986" s="43">
        <v>377.35</v>
      </c>
      <c r="F986" s="35">
        <v>251.4</v>
      </c>
      <c r="G986" s="41">
        <v>642.79999999999995</v>
      </c>
      <c r="H986" s="36">
        <v>112.12</v>
      </c>
      <c r="I986" s="39">
        <v>94.64</v>
      </c>
      <c r="J986" s="45">
        <v>127.65</v>
      </c>
      <c r="K986" s="36">
        <v>127.15</v>
      </c>
      <c r="L986" s="36">
        <v>39.32</v>
      </c>
      <c r="M986" s="46">
        <v>104.83</v>
      </c>
      <c r="N986" s="36">
        <v>85.62</v>
      </c>
      <c r="O986" s="47">
        <v>42.81</v>
      </c>
      <c r="P986" s="33">
        <v>383</v>
      </c>
      <c r="Q986" s="47">
        <v>21.01</v>
      </c>
      <c r="R986" s="33">
        <v>93.32</v>
      </c>
      <c r="S986" s="47">
        <v>62.8</v>
      </c>
      <c r="T986" s="33">
        <v>10.23</v>
      </c>
      <c r="U986" s="33">
        <v>91.52</v>
      </c>
      <c r="V986" s="33">
        <v>32.799999999999997</v>
      </c>
      <c r="W986" s="33">
        <v>15.24</v>
      </c>
      <c r="X986" s="56">
        <v>24.23</v>
      </c>
      <c r="Y986" s="38">
        <v>24.23</v>
      </c>
      <c r="Z986" s="36">
        <v>12.12</v>
      </c>
      <c r="AA986" s="41">
        <v>28.63</v>
      </c>
      <c r="AB986" s="45">
        <v>69.28</v>
      </c>
      <c r="AC986" s="39">
        <v>512</v>
      </c>
      <c r="AD986" s="36">
        <v>149.30000000000001</v>
      </c>
      <c r="AE986" s="37"/>
      <c r="AF986" s="41">
        <v>23.98</v>
      </c>
      <c r="AG986" s="39">
        <v>95.46</v>
      </c>
      <c r="AI986" s="61">
        <v>43893</v>
      </c>
      <c r="AJ986" s="58">
        <f t="shared" si="45"/>
        <v>234.03333333333333</v>
      </c>
      <c r="AK986" s="57">
        <f t="shared" si="46"/>
        <v>173.85249999999999</v>
      </c>
      <c r="AL986" s="47">
        <f t="shared" si="47"/>
        <v>92.217777777777783</v>
      </c>
      <c r="AM986" s="65"/>
      <c r="AN986" s="65"/>
      <c r="AO986" s="65"/>
    </row>
    <row r="987" spans="1:41" x14ac:dyDescent="0.25">
      <c r="A987">
        <v>43</v>
      </c>
      <c r="B987" s="55">
        <v>43864</v>
      </c>
      <c r="C987" s="54">
        <v>2020</v>
      </c>
      <c r="D987" s="27">
        <v>5197.57</v>
      </c>
      <c r="E987" s="43">
        <v>376.1</v>
      </c>
      <c r="F987" s="35">
        <v>247.5</v>
      </c>
      <c r="G987" s="41">
        <v>634.79999999999995</v>
      </c>
      <c r="H987" s="36">
        <v>107.62</v>
      </c>
      <c r="I987" s="39">
        <v>92.24</v>
      </c>
      <c r="J987" s="45">
        <v>121.7</v>
      </c>
      <c r="K987" s="36">
        <v>123.3</v>
      </c>
      <c r="L987" s="36">
        <v>39.1</v>
      </c>
      <c r="M987" s="46">
        <v>103.35</v>
      </c>
      <c r="N987" s="36">
        <v>85.12</v>
      </c>
      <c r="O987" s="47">
        <v>43.46</v>
      </c>
      <c r="P987" s="33">
        <v>386.8</v>
      </c>
      <c r="Q987" s="47">
        <v>20.73</v>
      </c>
      <c r="R987" s="33">
        <v>90.82</v>
      </c>
      <c r="S987" s="47">
        <v>63.1</v>
      </c>
      <c r="T987" s="33">
        <v>10.47</v>
      </c>
      <c r="U987" s="33">
        <v>92.52</v>
      </c>
      <c r="V987" s="33">
        <v>31.92</v>
      </c>
      <c r="W987" s="33">
        <v>15.14</v>
      </c>
      <c r="X987" s="56">
        <v>25.02</v>
      </c>
      <c r="Y987" s="38">
        <v>25.02</v>
      </c>
      <c r="Z987" s="36">
        <v>12.18</v>
      </c>
      <c r="AA987" s="41">
        <v>28.2</v>
      </c>
      <c r="AB987" s="45">
        <v>68.66</v>
      </c>
      <c r="AC987" s="39">
        <v>504.6</v>
      </c>
      <c r="AD987" s="36">
        <v>149.25</v>
      </c>
      <c r="AE987" s="37"/>
      <c r="AF987" s="41">
        <v>23.92</v>
      </c>
      <c r="AG987" s="39">
        <v>95.52</v>
      </c>
      <c r="AI987" s="61">
        <v>43864</v>
      </c>
      <c r="AJ987" s="58">
        <f t="shared" si="45"/>
        <v>230.78666666666666</v>
      </c>
      <c r="AK987" s="57">
        <f t="shared" si="46"/>
        <v>171.73</v>
      </c>
      <c r="AL987" s="47">
        <f t="shared" si="47"/>
        <v>91.346666666666664</v>
      </c>
      <c r="AM987" s="65"/>
      <c r="AN987" s="65"/>
      <c r="AO987" s="65"/>
    </row>
    <row r="988" spans="1:41" x14ac:dyDescent="0.25">
      <c r="A988">
        <v>42</v>
      </c>
      <c r="B988" s="54" t="s">
        <v>919</v>
      </c>
      <c r="C988" s="54">
        <v>2020</v>
      </c>
      <c r="D988" s="27">
        <v>5229.5600000000004</v>
      </c>
      <c r="E988" s="43">
        <v>370.85</v>
      </c>
      <c r="F988" s="35">
        <v>241</v>
      </c>
      <c r="G988" s="41">
        <v>630</v>
      </c>
      <c r="H988" s="36">
        <v>108.1</v>
      </c>
      <c r="I988" s="39">
        <v>90.5</v>
      </c>
      <c r="J988" s="45">
        <v>123.1</v>
      </c>
      <c r="K988" s="36">
        <v>124.1</v>
      </c>
      <c r="L988" s="36">
        <v>38.380000000000003</v>
      </c>
      <c r="M988" s="46">
        <v>101.57</v>
      </c>
      <c r="N988" s="36">
        <v>83.47</v>
      </c>
      <c r="O988" s="47">
        <v>43.79</v>
      </c>
      <c r="P988" s="33">
        <v>381</v>
      </c>
      <c r="Q988" s="47">
        <v>20.96</v>
      </c>
      <c r="R988" s="33">
        <v>90.98</v>
      </c>
      <c r="S988" s="47">
        <v>63.72</v>
      </c>
      <c r="T988" s="33">
        <v>10.81</v>
      </c>
      <c r="U988" s="33">
        <v>90.8</v>
      </c>
      <c r="V988" s="33">
        <v>31.6</v>
      </c>
      <c r="W988" s="33">
        <v>15.03</v>
      </c>
      <c r="X988" s="56">
        <v>25.59</v>
      </c>
      <c r="Y988" s="38">
        <v>25.59</v>
      </c>
      <c r="Z988" s="36">
        <v>12.19</v>
      </c>
      <c r="AA988" s="41">
        <v>28.4</v>
      </c>
      <c r="AB988" s="45">
        <v>69.02</v>
      </c>
      <c r="AC988" s="39">
        <v>505.8</v>
      </c>
      <c r="AD988" s="36">
        <v>146.4</v>
      </c>
      <c r="AE988" s="37"/>
      <c r="AF988" s="41">
        <v>24.06</v>
      </c>
      <c r="AG988" s="39">
        <v>99.22</v>
      </c>
      <c r="AI988" s="60" t="s">
        <v>919</v>
      </c>
      <c r="AJ988" s="58">
        <f t="shared" si="45"/>
        <v>231.84</v>
      </c>
      <c r="AK988" s="57">
        <f t="shared" si="46"/>
        <v>170.61499999999998</v>
      </c>
      <c r="AL988" s="47">
        <f t="shared" si="47"/>
        <v>90.955555555555563</v>
      </c>
      <c r="AM988" s="65"/>
      <c r="AN988" s="65"/>
      <c r="AO988" s="65"/>
    </row>
    <row r="989" spans="1:41" x14ac:dyDescent="0.25">
      <c r="A989">
        <v>41</v>
      </c>
      <c r="B989" s="54" t="s">
        <v>920</v>
      </c>
      <c r="C989" s="54">
        <v>2020</v>
      </c>
      <c r="D989" s="27">
        <v>5421.31</v>
      </c>
      <c r="E989" s="43">
        <v>369.85</v>
      </c>
      <c r="F989" s="35">
        <v>246.6</v>
      </c>
      <c r="G989" s="41">
        <v>641</v>
      </c>
      <c r="H989" s="36">
        <v>115</v>
      </c>
      <c r="I989" s="39">
        <v>93.74</v>
      </c>
      <c r="J989" s="45">
        <v>126.15</v>
      </c>
      <c r="K989" s="36">
        <v>129.65</v>
      </c>
      <c r="L989" s="36">
        <v>39.68</v>
      </c>
      <c r="M989" s="46">
        <v>105.62</v>
      </c>
      <c r="N989" s="36">
        <v>87.96</v>
      </c>
      <c r="O989" s="47">
        <v>45.39</v>
      </c>
      <c r="P989" s="33">
        <v>387.4</v>
      </c>
      <c r="Q989" s="47">
        <v>21.86</v>
      </c>
      <c r="R989" s="33">
        <v>95.54</v>
      </c>
      <c r="S989" s="47">
        <v>65.400000000000006</v>
      </c>
      <c r="T989" s="33">
        <v>11.36</v>
      </c>
      <c r="U989" s="33">
        <v>94.28</v>
      </c>
      <c r="V989" s="33">
        <v>33.04</v>
      </c>
      <c r="W989" s="33">
        <v>16.010000000000002</v>
      </c>
      <c r="X989" s="56">
        <v>26.72</v>
      </c>
      <c r="Y989" s="38">
        <v>26.72</v>
      </c>
      <c r="Z989" s="36">
        <v>12.73</v>
      </c>
      <c r="AA989" s="41">
        <v>28.93</v>
      </c>
      <c r="AB989" s="45">
        <v>71.8</v>
      </c>
      <c r="AC989" s="39">
        <v>511.7</v>
      </c>
      <c r="AD989" s="36">
        <v>151.9</v>
      </c>
      <c r="AE989" s="37"/>
      <c r="AF989" s="41">
        <v>25</v>
      </c>
      <c r="AG989" s="39">
        <v>102.45</v>
      </c>
      <c r="AI989" s="60" t="s">
        <v>920</v>
      </c>
      <c r="AJ989" s="58">
        <f t="shared" si="45"/>
        <v>235.96333333333334</v>
      </c>
      <c r="AK989" s="57">
        <f t="shared" si="46"/>
        <v>173.73249999999999</v>
      </c>
      <c r="AL989" s="47">
        <f t="shared" si="47"/>
        <v>92.532222222222231</v>
      </c>
      <c r="AM989" s="65"/>
      <c r="AN989" s="65"/>
      <c r="AO989" s="65"/>
    </row>
    <row r="990" spans="1:41" x14ac:dyDescent="0.25">
      <c r="A990">
        <v>40</v>
      </c>
      <c r="B990" s="54" t="s">
        <v>921</v>
      </c>
      <c r="C990" s="54">
        <v>2020</v>
      </c>
      <c r="D990" s="27">
        <v>5526.14</v>
      </c>
      <c r="E990" s="43">
        <v>385.25</v>
      </c>
      <c r="F990" s="35">
        <v>254</v>
      </c>
      <c r="G990" s="41">
        <v>666</v>
      </c>
      <c r="H990" s="36">
        <v>120.56</v>
      </c>
      <c r="I990" s="39">
        <v>97.1</v>
      </c>
      <c r="J990" s="45">
        <v>130.25</v>
      </c>
      <c r="K990" s="36">
        <v>132.30000000000001</v>
      </c>
      <c r="L990" s="36">
        <v>41.05</v>
      </c>
      <c r="M990" s="46">
        <v>108.8</v>
      </c>
      <c r="N990" s="36">
        <v>90.41</v>
      </c>
      <c r="O990" s="47">
        <v>48.22</v>
      </c>
      <c r="P990" s="33">
        <v>402.8</v>
      </c>
      <c r="Q990" s="47">
        <v>22.56</v>
      </c>
      <c r="R990" s="33">
        <v>97.62</v>
      </c>
      <c r="S990" s="47">
        <v>67.94</v>
      </c>
      <c r="T990" s="33">
        <v>12.1</v>
      </c>
      <c r="U990" s="33">
        <v>96.68</v>
      </c>
      <c r="V990" s="33">
        <v>34.44</v>
      </c>
      <c r="W990" s="33">
        <v>15.64</v>
      </c>
      <c r="X990" s="56">
        <v>28.56</v>
      </c>
      <c r="Y990" s="38">
        <v>28.56</v>
      </c>
      <c r="Z990" s="36">
        <v>12.91</v>
      </c>
      <c r="AA990" s="41">
        <v>29.54</v>
      </c>
      <c r="AB990" s="45">
        <v>74.52</v>
      </c>
      <c r="AC990" s="39">
        <v>530</v>
      </c>
      <c r="AD990" s="36">
        <v>155.94999999999999</v>
      </c>
      <c r="AE990" s="37"/>
      <c r="AF990" s="41">
        <v>25.45</v>
      </c>
      <c r="AG990" s="39">
        <v>107</v>
      </c>
      <c r="AI990" s="60" t="s">
        <v>921</v>
      </c>
      <c r="AJ990" s="58">
        <f t="shared" si="45"/>
        <v>244.70000000000002</v>
      </c>
      <c r="AK990" s="57">
        <f t="shared" si="46"/>
        <v>180.2475</v>
      </c>
      <c r="AL990" s="47">
        <f t="shared" si="47"/>
        <v>96.23333333333332</v>
      </c>
      <c r="AM990" s="65"/>
      <c r="AN990" s="65"/>
      <c r="AO990" s="65"/>
    </row>
    <row r="991" spans="1:41" x14ac:dyDescent="0.25">
      <c r="A991">
        <v>39</v>
      </c>
      <c r="B991" s="54" t="s">
        <v>922</v>
      </c>
      <c r="C991" s="54">
        <v>2020</v>
      </c>
      <c r="D991" s="27">
        <v>5670.71</v>
      </c>
      <c r="E991" s="43">
        <v>380.05</v>
      </c>
      <c r="F991" s="35">
        <v>252.7</v>
      </c>
      <c r="G991" s="41">
        <v>664.2</v>
      </c>
      <c r="H991" s="36">
        <v>123.54</v>
      </c>
      <c r="I991" s="39">
        <v>96.58</v>
      </c>
      <c r="J991" s="45">
        <v>131.1</v>
      </c>
      <c r="K991" s="36">
        <v>132.80000000000001</v>
      </c>
      <c r="L991" s="36">
        <v>41.14</v>
      </c>
      <c r="M991" s="46">
        <v>108.39</v>
      </c>
      <c r="N991" s="36">
        <v>89.95</v>
      </c>
      <c r="O991" s="47">
        <v>48.7</v>
      </c>
      <c r="P991" s="33">
        <v>399.6</v>
      </c>
      <c r="Q991" s="47">
        <v>22.81</v>
      </c>
      <c r="R991" s="33">
        <v>98.26</v>
      </c>
      <c r="S991" s="47">
        <v>67.58</v>
      </c>
      <c r="T991" s="33">
        <v>12.24</v>
      </c>
      <c r="U991" s="33">
        <v>91.14</v>
      </c>
      <c r="V991" s="33">
        <v>34.270000000000003</v>
      </c>
      <c r="W991" s="33">
        <v>15.55</v>
      </c>
      <c r="X991" s="56">
        <v>28.85</v>
      </c>
      <c r="Y991" s="38">
        <v>28.85</v>
      </c>
      <c r="Z991" s="36">
        <v>12.96</v>
      </c>
      <c r="AA991" s="41">
        <v>29.43</v>
      </c>
      <c r="AB991" s="45">
        <v>74.400000000000006</v>
      </c>
      <c r="AC991" s="39">
        <v>524.5</v>
      </c>
      <c r="AD991" s="36">
        <v>156.55000000000001</v>
      </c>
      <c r="AE991" s="37"/>
      <c r="AF991" s="41">
        <v>25.36</v>
      </c>
      <c r="AG991" s="39">
        <v>107.95</v>
      </c>
      <c r="AI991" s="60" t="s">
        <v>922</v>
      </c>
      <c r="AJ991" s="58">
        <f t="shared" si="45"/>
        <v>243.01000000000002</v>
      </c>
      <c r="AK991" s="57">
        <f t="shared" si="46"/>
        <v>179.7475</v>
      </c>
      <c r="AL991" s="47">
        <f t="shared" si="47"/>
        <v>95.764444444444436</v>
      </c>
      <c r="AM991" s="65"/>
      <c r="AN991" s="65"/>
      <c r="AO991" s="65"/>
    </row>
    <row r="992" spans="1:41" x14ac:dyDescent="0.25">
      <c r="A992">
        <v>38</v>
      </c>
      <c r="B992" s="54" t="s">
        <v>923</v>
      </c>
      <c r="C992" s="54">
        <v>2020</v>
      </c>
      <c r="D992" s="27">
        <v>5765.17</v>
      </c>
      <c r="E992" s="43">
        <v>385.65</v>
      </c>
      <c r="F992" s="35">
        <v>256</v>
      </c>
      <c r="G992" s="41">
        <v>670.4</v>
      </c>
      <c r="H992" s="36">
        <v>124.38</v>
      </c>
      <c r="I992" s="39">
        <v>98.58</v>
      </c>
      <c r="J992" s="45">
        <v>133.69999999999999</v>
      </c>
      <c r="K992" s="36">
        <v>137</v>
      </c>
      <c r="L992" s="36">
        <v>42.17</v>
      </c>
      <c r="M992" s="46">
        <v>110.54</v>
      </c>
      <c r="N992" s="36">
        <v>91.07</v>
      </c>
      <c r="O992" s="47">
        <v>51.2</v>
      </c>
      <c r="P992" s="33">
        <v>407.2</v>
      </c>
      <c r="Q992" s="47">
        <v>23.35</v>
      </c>
      <c r="R992" s="33">
        <v>100.6</v>
      </c>
      <c r="S992" s="47">
        <v>67.540000000000006</v>
      </c>
      <c r="T992" s="33">
        <v>12.7</v>
      </c>
      <c r="U992" s="33">
        <v>93.1</v>
      </c>
      <c r="V992" s="33">
        <v>34.65</v>
      </c>
      <c r="W992" s="33">
        <v>16.100000000000001</v>
      </c>
      <c r="X992" s="56">
        <v>29.94</v>
      </c>
      <c r="Y992" s="38">
        <v>29.94</v>
      </c>
      <c r="Z992" s="36">
        <v>13.23</v>
      </c>
      <c r="AA992" s="41">
        <v>30.12</v>
      </c>
      <c r="AB992" s="45">
        <v>75.400000000000006</v>
      </c>
      <c r="AC992" s="39">
        <v>535.1</v>
      </c>
      <c r="AD992" s="36">
        <v>159.35</v>
      </c>
      <c r="AE992" s="37"/>
      <c r="AF992" s="41">
        <v>26.1</v>
      </c>
      <c r="AG992" s="39">
        <v>110.45</v>
      </c>
      <c r="AI992" s="60" t="s">
        <v>923</v>
      </c>
      <c r="AJ992" s="58">
        <f t="shared" si="45"/>
        <v>248.04333333333338</v>
      </c>
      <c r="AK992" s="57">
        <f t="shared" si="46"/>
        <v>181.655</v>
      </c>
      <c r="AL992" s="47">
        <f t="shared" si="47"/>
        <v>97.47999999999999</v>
      </c>
      <c r="AM992" s="65"/>
      <c r="AN992" s="65"/>
      <c r="AO992" s="65"/>
    </row>
    <row r="993" spans="1:41" x14ac:dyDescent="0.25">
      <c r="A993">
        <v>37</v>
      </c>
      <c r="B993" s="54" t="s">
        <v>924</v>
      </c>
      <c r="C993" s="54">
        <v>2020</v>
      </c>
      <c r="D993" s="27">
        <v>5995.14</v>
      </c>
      <c r="E993" s="43">
        <v>404.5</v>
      </c>
      <c r="F993" s="35">
        <v>266</v>
      </c>
      <c r="G993" s="41">
        <v>694.6</v>
      </c>
      <c r="H993" s="36">
        <v>130.84</v>
      </c>
      <c r="I993" s="39">
        <v>101.65</v>
      </c>
      <c r="J993" s="45">
        <v>142.05000000000001</v>
      </c>
      <c r="K993" s="36">
        <v>143.80000000000001</v>
      </c>
      <c r="L993" s="36">
        <v>44.3</v>
      </c>
      <c r="M993" s="46">
        <v>115.08</v>
      </c>
      <c r="N993" s="36">
        <v>92.82</v>
      </c>
      <c r="O993" s="47">
        <v>53.22</v>
      </c>
      <c r="P993" s="33">
        <v>429</v>
      </c>
      <c r="Q993" s="47">
        <v>24.13</v>
      </c>
      <c r="R993" s="33">
        <v>105.45</v>
      </c>
      <c r="S993" s="47">
        <v>71</v>
      </c>
      <c r="T993" s="33">
        <v>13.14</v>
      </c>
      <c r="U993" s="33">
        <v>96.44</v>
      </c>
      <c r="V993" s="33">
        <v>35.82</v>
      </c>
      <c r="W993" s="33">
        <v>16.600000000000001</v>
      </c>
      <c r="X993" s="56">
        <v>31.07</v>
      </c>
      <c r="Y993" s="38">
        <v>31.07</v>
      </c>
      <c r="Z993" s="36">
        <v>13.44</v>
      </c>
      <c r="AA993" s="41">
        <v>30.93</v>
      </c>
      <c r="AB993" s="45">
        <v>77.260000000000005</v>
      </c>
      <c r="AC993" s="39">
        <v>561.6</v>
      </c>
      <c r="AD993" s="36">
        <v>165.45</v>
      </c>
      <c r="AE993" s="37"/>
      <c r="AF993" s="41">
        <v>27.39</v>
      </c>
      <c r="AG993" s="39">
        <v>113.35</v>
      </c>
      <c r="AI993" s="60" t="s">
        <v>924</v>
      </c>
      <c r="AJ993" s="58">
        <f t="shared" si="45"/>
        <v>258.86666666666667</v>
      </c>
      <c r="AK993" s="57">
        <f t="shared" si="46"/>
        <v>188.23</v>
      </c>
      <c r="AL993" s="47">
        <f t="shared" si="47"/>
        <v>102.03444444444443</v>
      </c>
      <c r="AM993" s="65"/>
      <c r="AN993" s="65"/>
      <c r="AO993" s="65"/>
    </row>
    <row r="994" spans="1:41" x14ac:dyDescent="0.25">
      <c r="A994">
        <v>36</v>
      </c>
      <c r="B994" s="54" t="s">
        <v>925</v>
      </c>
      <c r="C994" s="54">
        <v>2020</v>
      </c>
      <c r="D994" s="27">
        <v>6062.3</v>
      </c>
      <c r="E994" s="43">
        <v>409.8</v>
      </c>
      <c r="F994" s="35">
        <v>265.7</v>
      </c>
      <c r="G994" s="41">
        <v>699.8</v>
      </c>
      <c r="H994" s="36">
        <v>131.78</v>
      </c>
      <c r="I994" s="39">
        <v>102.9</v>
      </c>
      <c r="J994" s="45">
        <v>141.4</v>
      </c>
      <c r="K994" s="36">
        <v>145.55000000000001</v>
      </c>
      <c r="L994" s="36">
        <v>44.75</v>
      </c>
      <c r="M994" s="46">
        <v>114.46</v>
      </c>
      <c r="N994" s="36">
        <v>92.99</v>
      </c>
      <c r="O994" s="47">
        <v>53.26</v>
      </c>
      <c r="P994" s="33">
        <v>434.8</v>
      </c>
      <c r="Q994" s="47">
        <v>24.49</v>
      </c>
      <c r="R994" s="33">
        <v>105.2</v>
      </c>
      <c r="S994" s="47">
        <v>71.459999999999994</v>
      </c>
      <c r="T994" s="33">
        <v>13.16</v>
      </c>
      <c r="U994" s="33">
        <v>96.98</v>
      </c>
      <c r="V994" s="33">
        <v>35.78</v>
      </c>
      <c r="W994" s="33">
        <v>16.48</v>
      </c>
      <c r="X994" s="56">
        <v>31.22</v>
      </c>
      <c r="Y994" s="38">
        <v>31.22</v>
      </c>
      <c r="Z994" s="36">
        <v>13.44</v>
      </c>
      <c r="AA994" s="41">
        <v>31.15</v>
      </c>
      <c r="AB994" s="45">
        <v>77.239999999999995</v>
      </c>
      <c r="AC994" s="39">
        <v>566.5</v>
      </c>
      <c r="AD994" s="36">
        <v>165.35</v>
      </c>
      <c r="AE994" s="37"/>
      <c r="AF994" s="41">
        <v>27.59</v>
      </c>
      <c r="AG994" s="39">
        <v>113.35</v>
      </c>
      <c r="AI994" s="60" t="s">
        <v>925</v>
      </c>
      <c r="AJ994" s="58">
        <f t="shared" si="45"/>
        <v>260.91666666666669</v>
      </c>
      <c r="AK994" s="57">
        <f t="shared" si="46"/>
        <v>189.63499999999999</v>
      </c>
      <c r="AL994" s="47">
        <f t="shared" si="47"/>
        <v>102.59222222222222</v>
      </c>
      <c r="AM994" s="65"/>
      <c r="AN994" s="65"/>
      <c r="AO994" s="65"/>
    </row>
    <row r="995" spans="1:41" x14ac:dyDescent="0.25">
      <c r="A995">
        <v>35</v>
      </c>
      <c r="B995" s="54" t="s">
        <v>926</v>
      </c>
      <c r="C995" s="54">
        <v>2020</v>
      </c>
      <c r="D995" s="27">
        <v>6072.66</v>
      </c>
      <c r="E995" s="43">
        <v>419.05</v>
      </c>
      <c r="F995" s="35">
        <v>272.3</v>
      </c>
      <c r="G995" s="41">
        <v>712.8</v>
      </c>
      <c r="H995" s="36">
        <v>131.80000000000001</v>
      </c>
      <c r="I995" s="39">
        <v>97.4</v>
      </c>
      <c r="J995" s="45">
        <v>142.6</v>
      </c>
      <c r="K995" s="36">
        <v>145.94999999999999</v>
      </c>
      <c r="L995" s="36">
        <v>45.05</v>
      </c>
      <c r="M995" s="46">
        <v>115.95</v>
      </c>
      <c r="N995" s="36">
        <v>93.49</v>
      </c>
      <c r="O995" s="47">
        <v>53.75</v>
      </c>
      <c r="P995" s="33">
        <v>445.6</v>
      </c>
      <c r="Q995" s="47">
        <v>25.37</v>
      </c>
      <c r="R995" s="33">
        <v>106.75</v>
      </c>
      <c r="S995" s="47">
        <v>71.599999999999994</v>
      </c>
      <c r="T995" s="33">
        <v>13.34</v>
      </c>
      <c r="U995" s="33">
        <v>95.62</v>
      </c>
      <c r="V995" s="33">
        <v>35.619999999999997</v>
      </c>
      <c r="W995" s="33">
        <v>16.649999999999999</v>
      </c>
      <c r="X995" s="56">
        <v>31.8</v>
      </c>
      <c r="Y995" s="38">
        <v>31.8</v>
      </c>
      <c r="Z995" s="36">
        <v>13.46</v>
      </c>
      <c r="AA995" s="41">
        <v>31.5</v>
      </c>
      <c r="AB995" s="45">
        <v>77</v>
      </c>
      <c r="AC995" s="39">
        <v>587</v>
      </c>
      <c r="AD995" s="36">
        <v>169.05</v>
      </c>
      <c r="AE995" s="37"/>
      <c r="AF995" s="41">
        <v>27.49</v>
      </c>
      <c r="AG995" s="39">
        <v>115.3</v>
      </c>
      <c r="AI995" s="60" t="s">
        <v>926</v>
      </c>
      <c r="AJ995" s="58">
        <f t="shared" si="45"/>
        <v>266.56666666666666</v>
      </c>
      <c r="AK995" s="57">
        <f t="shared" si="46"/>
        <v>192.94749999999999</v>
      </c>
      <c r="AL995" s="47">
        <f t="shared" si="47"/>
        <v>104.12444444444444</v>
      </c>
      <c r="AM995" s="65"/>
      <c r="AN995" s="65"/>
      <c r="AO995" s="65"/>
    </row>
    <row r="996" spans="1:41" x14ac:dyDescent="0.25">
      <c r="A996">
        <v>34</v>
      </c>
      <c r="B996" s="54" t="s">
        <v>927</v>
      </c>
      <c r="C996" s="54">
        <v>2020</v>
      </c>
      <c r="D996" s="27">
        <v>6039.94</v>
      </c>
      <c r="E996" s="43">
        <v>408.85</v>
      </c>
      <c r="F996" s="35">
        <v>268.3</v>
      </c>
      <c r="G996" s="41">
        <v>700</v>
      </c>
      <c r="H996" s="36">
        <v>130.26</v>
      </c>
      <c r="I996" s="39">
        <v>97</v>
      </c>
      <c r="J996" s="45">
        <v>140.05000000000001</v>
      </c>
      <c r="K996" s="36">
        <v>143.35</v>
      </c>
      <c r="L996" s="36">
        <v>44.7</v>
      </c>
      <c r="M996" s="46">
        <v>115.5</v>
      </c>
      <c r="N996" s="36">
        <v>93.2</v>
      </c>
      <c r="O996" s="47">
        <v>53.67</v>
      </c>
      <c r="P996" s="33">
        <v>434.4</v>
      </c>
      <c r="Q996" s="47">
        <v>25.44</v>
      </c>
      <c r="R996" s="33">
        <v>106.15</v>
      </c>
      <c r="S996" s="47">
        <v>71.959999999999994</v>
      </c>
      <c r="T996" s="33">
        <v>13.35</v>
      </c>
      <c r="U996" s="33">
        <v>95.04</v>
      </c>
      <c r="V996" s="33">
        <v>35.58</v>
      </c>
      <c r="W996" s="33">
        <v>16.55</v>
      </c>
      <c r="X996" s="56">
        <v>31.78</v>
      </c>
      <c r="Y996" s="38">
        <v>31.78</v>
      </c>
      <c r="Z996" s="36">
        <v>13.43</v>
      </c>
      <c r="AA996" s="41">
        <v>31.27</v>
      </c>
      <c r="AB996" s="45">
        <v>76.3</v>
      </c>
      <c r="AC996" s="39">
        <v>569.70000000000005</v>
      </c>
      <c r="AD996" s="36">
        <v>166.5</v>
      </c>
      <c r="AE996" s="37"/>
      <c r="AF996" s="41">
        <v>27.68</v>
      </c>
      <c r="AG996" s="39">
        <v>113.95</v>
      </c>
      <c r="AI996" s="60" t="s">
        <v>927</v>
      </c>
      <c r="AJ996" s="58">
        <f t="shared" si="45"/>
        <v>260.2166666666667</v>
      </c>
      <c r="AK996" s="57">
        <f t="shared" si="46"/>
        <v>189.73749999999998</v>
      </c>
      <c r="AL996" s="47">
        <f t="shared" si="47"/>
        <v>102.61666666666667</v>
      </c>
      <c r="AM996" s="65"/>
      <c r="AN996" s="65"/>
      <c r="AO996" s="65"/>
    </row>
    <row r="997" spans="1:41" x14ac:dyDescent="0.25">
      <c r="A997">
        <v>33</v>
      </c>
      <c r="B997" s="54" t="s">
        <v>928</v>
      </c>
      <c r="C997" s="54">
        <v>2020</v>
      </c>
      <c r="D997" s="27">
        <v>6064.92</v>
      </c>
      <c r="E997" s="43">
        <v>414.4</v>
      </c>
      <c r="F997" s="35">
        <v>267.5</v>
      </c>
      <c r="G997" s="41">
        <v>709.4</v>
      </c>
      <c r="H997" s="36">
        <v>130.97999999999999</v>
      </c>
      <c r="I997" s="39">
        <v>98.18</v>
      </c>
      <c r="J997" s="45">
        <v>140.35</v>
      </c>
      <c r="K997" s="36">
        <v>144.85</v>
      </c>
      <c r="L997" s="36">
        <v>45.21</v>
      </c>
      <c r="M997" s="46">
        <v>115.54</v>
      </c>
      <c r="N997" s="36">
        <v>91.81</v>
      </c>
      <c r="O997" s="47">
        <v>54.18</v>
      </c>
      <c r="P997" s="33">
        <v>442</v>
      </c>
      <c r="Q997" s="47">
        <v>25.5</v>
      </c>
      <c r="R997" s="33">
        <v>105.75</v>
      </c>
      <c r="S997" s="47">
        <v>72.260000000000005</v>
      </c>
      <c r="T997" s="33">
        <v>13.64</v>
      </c>
      <c r="U997" s="33">
        <v>95.2</v>
      </c>
      <c r="V997" s="33">
        <v>36.4</v>
      </c>
      <c r="W997" s="33">
        <v>16.329999999999998</v>
      </c>
      <c r="X997" s="56">
        <v>31.94</v>
      </c>
      <c r="Y997" s="38">
        <v>31.94</v>
      </c>
      <c r="Z997" s="36">
        <v>13.39</v>
      </c>
      <c r="AA997" s="41">
        <v>31.05</v>
      </c>
      <c r="AB997" s="45">
        <v>77.44</v>
      </c>
      <c r="AC997" s="39">
        <v>580</v>
      </c>
      <c r="AD997" s="36">
        <v>166.4</v>
      </c>
      <c r="AE997" s="37"/>
      <c r="AF997" s="41">
        <v>28.06</v>
      </c>
      <c r="AG997" s="39">
        <v>115.15</v>
      </c>
      <c r="AI997" s="60" t="s">
        <v>928</v>
      </c>
      <c r="AJ997" s="58">
        <f t="shared" si="45"/>
        <v>264.44333333333333</v>
      </c>
      <c r="AK997" s="57">
        <f t="shared" si="46"/>
        <v>192.12749999999997</v>
      </c>
      <c r="AL997" s="47">
        <f t="shared" si="47"/>
        <v>103.51222222222222</v>
      </c>
      <c r="AM997" s="65"/>
      <c r="AN997" s="65"/>
      <c r="AO997" s="65"/>
    </row>
    <row r="998" spans="1:41" x14ac:dyDescent="0.25">
      <c r="A998">
        <v>32</v>
      </c>
      <c r="B998" s="54" t="s">
        <v>929</v>
      </c>
      <c r="C998" s="54">
        <v>2020</v>
      </c>
      <c r="D998" s="27">
        <v>6067.14</v>
      </c>
      <c r="E998" s="43">
        <v>414.95</v>
      </c>
      <c r="F998" s="35">
        <v>268.2</v>
      </c>
      <c r="G998" s="41">
        <v>705</v>
      </c>
      <c r="H998" s="36">
        <v>129.86000000000001</v>
      </c>
      <c r="I998" s="39">
        <v>97</v>
      </c>
      <c r="J998" s="45">
        <v>139.35</v>
      </c>
      <c r="K998" s="36">
        <v>145</v>
      </c>
      <c r="L998" s="36">
        <v>45.25</v>
      </c>
      <c r="M998" s="46">
        <v>114.71</v>
      </c>
      <c r="N998" s="36">
        <v>91.74</v>
      </c>
      <c r="O998" s="47">
        <v>53.68</v>
      </c>
      <c r="P998" s="33">
        <v>440.6</v>
      </c>
      <c r="Q998" s="47">
        <v>25.46</v>
      </c>
      <c r="R998" s="33">
        <v>105.8</v>
      </c>
      <c r="S998" s="47">
        <v>72.52</v>
      </c>
      <c r="T998" s="33">
        <v>13.49</v>
      </c>
      <c r="U998" s="33">
        <v>96</v>
      </c>
      <c r="V998" s="33">
        <v>35.89</v>
      </c>
      <c r="W998" s="33">
        <v>16.14</v>
      </c>
      <c r="X998" s="56">
        <v>31.73</v>
      </c>
      <c r="Y998" s="38">
        <v>31.73</v>
      </c>
      <c r="Z998" s="36">
        <v>13.36</v>
      </c>
      <c r="AA998" s="41">
        <v>31.06</v>
      </c>
      <c r="AB998" s="45">
        <v>76.099999999999994</v>
      </c>
      <c r="AC998" s="39">
        <v>579.4</v>
      </c>
      <c r="AD998" s="36">
        <v>166</v>
      </c>
      <c r="AE998" s="37"/>
      <c r="AF998" s="41">
        <v>27.2</v>
      </c>
      <c r="AG998" s="39">
        <v>114.95</v>
      </c>
      <c r="AI998" s="60" t="s">
        <v>929</v>
      </c>
      <c r="AJ998" s="58">
        <f t="shared" si="45"/>
        <v>263.78333333333336</v>
      </c>
      <c r="AK998" s="57">
        <f t="shared" si="46"/>
        <v>190.815</v>
      </c>
      <c r="AL998" s="47">
        <f t="shared" si="47"/>
        <v>103.16666666666667</v>
      </c>
      <c r="AM998" s="65"/>
      <c r="AN998" s="65"/>
      <c r="AO998" s="65"/>
    </row>
    <row r="999" spans="1:41" x14ac:dyDescent="0.25">
      <c r="A999">
        <v>31</v>
      </c>
      <c r="B999" s="54" t="s">
        <v>930</v>
      </c>
      <c r="C999" s="54">
        <v>2020</v>
      </c>
      <c r="D999" s="27">
        <v>6028.28</v>
      </c>
      <c r="E999" s="43">
        <v>421.55</v>
      </c>
      <c r="F999" s="35">
        <v>271.5</v>
      </c>
      <c r="G999" s="41">
        <v>711</v>
      </c>
      <c r="H999" s="36">
        <v>132.80000000000001</v>
      </c>
      <c r="I999" s="39">
        <v>97.38</v>
      </c>
      <c r="J999" s="45">
        <v>139.5</v>
      </c>
      <c r="K999" s="36">
        <v>145.19999999999999</v>
      </c>
      <c r="L999" s="36">
        <v>45.4</v>
      </c>
      <c r="M999" s="46">
        <v>115.7</v>
      </c>
      <c r="N999" s="36">
        <v>91.88</v>
      </c>
      <c r="O999" s="47">
        <v>53.57</v>
      </c>
      <c r="P999" s="33">
        <v>446.2</v>
      </c>
      <c r="Q999" s="47">
        <v>25.27</v>
      </c>
      <c r="R999" s="33">
        <v>105</v>
      </c>
      <c r="S999" s="47">
        <v>71.92</v>
      </c>
      <c r="T999" s="33">
        <v>13.65</v>
      </c>
      <c r="U999" s="33">
        <v>96.1</v>
      </c>
      <c r="V999" s="33">
        <v>36.07</v>
      </c>
      <c r="W999" s="33">
        <v>15.91</v>
      </c>
      <c r="X999" s="56">
        <v>31.67</v>
      </c>
      <c r="Y999" s="38">
        <v>31.67</v>
      </c>
      <c r="Z999" s="36">
        <v>13.27</v>
      </c>
      <c r="AA999" s="41">
        <v>30.95</v>
      </c>
      <c r="AB999" s="45">
        <v>76.599999999999994</v>
      </c>
      <c r="AC999" s="39">
        <v>596.4</v>
      </c>
      <c r="AD999" s="36">
        <v>166.75</v>
      </c>
      <c r="AE999" s="37"/>
      <c r="AF999" s="41">
        <v>27.21</v>
      </c>
      <c r="AG999" s="39">
        <v>113.4</v>
      </c>
      <c r="AI999" s="60" t="s">
        <v>930</v>
      </c>
      <c r="AJ999" s="58">
        <f t="shared" si="45"/>
        <v>269.06</v>
      </c>
      <c r="AK999" s="57">
        <f t="shared" si="46"/>
        <v>192.29000000000002</v>
      </c>
      <c r="AL999" s="47">
        <f t="shared" si="47"/>
        <v>103.97555555555556</v>
      </c>
      <c r="AM999" s="65"/>
      <c r="AN999" s="65"/>
      <c r="AO999" s="65"/>
    </row>
    <row r="1000" spans="1:41" x14ac:dyDescent="0.25">
      <c r="A1000">
        <v>30</v>
      </c>
      <c r="B1000" s="55">
        <v>44167</v>
      </c>
      <c r="C1000" s="54">
        <v>2020</v>
      </c>
      <c r="D1000" s="27">
        <v>6062.97</v>
      </c>
      <c r="E1000" s="43">
        <v>424.7</v>
      </c>
      <c r="F1000" s="35">
        <v>271.10000000000002</v>
      </c>
      <c r="G1000" s="41">
        <v>709.4</v>
      </c>
      <c r="H1000" s="36">
        <v>136.6</v>
      </c>
      <c r="I1000" s="39">
        <v>96.62</v>
      </c>
      <c r="J1000" s="45">
        <v>138.94999999999999</v>
      </c>
      <c r="K1000" s="36">
        <v>147.35</v>
      </c>
      <c r="L1000" s="36">
        <v>45.49</v>
      </c>
      <c r="M1000" s="46">
        <v>114.71</v>
      </c>
      <c r="N1000" s="36">
        <v>92.43</v>
      </c>
      <c r="O1000" s="47">
        <v>53.58</v>
      </c>
      <c r="P1000" s="33">
        <v>450</v>
      </c>
      <c r="Q1000" s="47">
        <v>25.27</v>
      </c>
      <c r="R1000" s="33">
        <v>105.65</v>
      </c>
      <c r="S1000" s="47">
        <v>73.42</v>
      </c>
      <c r="T1000" s="33">
        <v>13.54</v>
      </c>
      <c r="U1000" s="33">
        <v>95.96</v>
      </c>
      <c r="V1000" s="33">
        <v>36.049999999999997</v>
      </c>
      <c r="W1000" s="33">
        <v>15.94</v>
      </c>
      <c r="X1000" s="56">
        <v>31.55</v>
      </c>
      <c r="Y1000" s="38">
        <v>31.55</v>
      </c>
      <c r="Z1000" s="36">
        <v>12.85</v>
      </c>
      <c r="AA1000" s="41">
        <v>31</v>
      </c>
      <c r="AB1000" s="45">
        <v>73.3</v>
      </c>
      <c r="AC1000" s="39">
        <v>598</v>
      </c>
      <c r="AD1000" s="36">
        <v>160.65</v>
      </c>
      <c r="AE1000" s="37"/>
      <c r="AF1000" s="41">
        <v>27.49</v>
      </c>
      <c r="AG1000" s="39">
        <v>117.35</v>
      </c>
      <c r="AI1000" s="61">
        <v>44167</v>
      </c>
      <c r="AJ1000" s="58">
        <f t="shared" si="45"/>
        <v>270.65666666666669</v>
      </c>
      <c r="AK1000" s="57">
        <f t="shared" si="46"/>
        <v>191.9725</v>
      </c>
      <c r="AL1000" s="47">
        <f t="shared" si="47"/>
        <v>103.94222222222223</v>
      </c>
      <c r="AM1000" s="65"/>
      <c r="AN1000" s="65"/>
      <c r="AO1000" s="65"/>
    </row>
    <row r="1001" spans="1:41" x14ac:dyDescent="0.25">
      <c r="A1001">
        <v>29</v>
      </c>
      <c r="B1001" s="55">
        <v>44137</v>
      </c>
      <c r="C1001" s="54">
        <v>2020</v>
      </c>
      <c r="D1001" s="27">
        <v>6032.79</v>
      </c>
      <c r="E1001" s="43">
        <v>412.35</v>
      </c>
      <c r="F1001" s="35">
        <v>273</v>
      </c>
      <c r="G1001" s="41">
        <v>696.4</v>
      </c>
      <c r="H1001" s="36">
        <v>138</v>
      </c>
      <c r="I1001" s="39">
        <v>96.06</v>
      </c>
      <c r="J1001" s="45">
        <v>138.35</v>
      </c>
      <c r="K1001" s="36">
        <v>149.55000000000001</v>
      </c>
      <c r="L1001" s="36">
        <v>44.99</v>
      </c>
      <c r="M1001" s="46">
        <v>113.97</v>
      </c>
      <c r="N1001" s="36">
        <v>93.42</v>
      </c>
      <c r="O1001" s="47">
        <v>52.73</v>
      </c>
      <c r="P1001" s="33">
        <v>440</v>
      </c>
      <c r="Q1001" s="47">
        <v>25.16</v>
      </c>
      <c r="R1001" s="33">
        <v>105</v>
      </c>
      <c r="S1001" s="47">
        <v>73.62</v>
      </c>
      <c r="T1001" s="33">
        <v>13.49</v>
      </c>
      <c r="U1001" s="33">
        <v>95.26</v>
      </c>
      <c r="V1001" s="33">
        <v>35.47</v>
      </c>
      <c r="W1001" s="33">
        <v>15.92</v>
      </c>
      <c r="X1001" s="56">
        <v>30.4</v>
      </c>
      <c r="Y1001" s="38">
        <v>30.4</v>
      </c>
      <c r="Z1001" s="36">
        <v>12.7</v>
      </c>
      <c r="AA1001" s="41">
        <v>31.16</v>
      </c>
      <c r="AB1001" s="45">
        <v>73.7</v>
      </c>
      <c r="AC1001" s="39">
        <v>562.70000000000005</v>
      </c>
      <c r="AD1001" s="36">
        <v>160</v>
      </c>
      <c r="AE1001" s="37"/>
      <c r="AF1001" s="41">
        <v>25.88</v>
      </c>
      <c r="AG1001" s="39">
        <v>115.65</v>
      </c>
      <c r="AI1001" s="61">
        <v>44137</v>
      </c>
      <c r="AJ1001" s="58">
        <f t="shared" si="45"/>
        <v>258.13666666666666</v>
      </c>
      <c r="AK1001" s="57">
        <f t="shared" si="46"/>
        <v>188.35999999999999</v>
      </c>
      <c r="AL1001" s="47">
        <f t="shared" si="47"/>
        <v>102.25333333333333</v>
      </c>
      <c r="AM1001" s="65"/>
      <c r="AN1001" s="65"/>
      <c r="AO1001" s="65"/>
    </row>
    <row r="1002" spans="1:41" x14ac:dyDescent="0.25">
      <c r="A1002">
        <v>28</v>
      </c>
      <c r="B1002" s="55">
        <v>44106</v>
      </c>
      <c r="C1002" s="54">
        <v>2020</v>
      </c>
      <c r="D1002" s="27">
        <v>5993.91</v>
      </c>
      <c r="E1002" s="43">
        <v>413.55</v>
      </c>
      <c r="F1002" s="35">
        <v>270.8</v>
      </c>
      <c r="G1002" s="41">
        <v>696</v>
      </c>
      <c r="H1002" s="36">
        <v>136.62</v>
      </c>
      <c r="I1002" s="39">
        <v>95.4</v>
      </c>
      <c r="J1002" s="45">
        <v>137.6</v>
      </c>
      <c r="K1002" s="36">
        <v>148.6</v>
      </c>
      <c r="L1002" s="36">
        <v>44.58</v>
      </c>
      <c r="M1002" s="46">
        <v>111.28</v>
      </c>
      <c r="N1002" s="36">
        <v>92.96</v>
      </c>
      <c r="O1002" s="47">
        <v>51.64</v>
      </c>
      <c r="P1002" s="33">
        <v>440.4</v>
      </c>
      <c r="Q1002" s="47">
        <v>24.91</v>
      </c>
      <c r="R1002" s="33">
        <v>104.4</v>
      </c>
      <c r="S1002" s="47">
        <v>73.42</v>
      </c>
      <c r="T1002" s="33">
        <v>13.4</v>
      </c>
      <c r="U1002" s="33">
        <v>96.32</v>
      </c>
      <c r="V1002" s="33">
        <v>35.15</v>
      </c>
      <c r="W1002" s="33">
        <v>15.63</v>
      </c>
      <c r="X1002" s="56">
        <v>30.15</v>
      </c>
      <c r="Y1002" s="38">
        <v>30.15</v>
      </c>
      <c r="Z1002" s="36">
        <v>12.78</v>
      </c>
      <c r="AA1002" s="41">
        <v>31.11</v>
      </c>
      <c r="AB1002" s="45">
        <v>73.42</v>
      </c>
      <c r="AC1002" s="39">
        <v>562.5</v>
      </c>
      <c r="AD1002" s="36">
        <v>160.80000000000001</v>
      </c>
      <c r="AE1002" s="37"/>
      <c r="AF1002" s="41">
        <v>26.69</v>
      </c>
      <c r="AG1002" s="39">
        <v>115.9</v>
      </c>
      <c r="AI1002" s="61">
        <v>44106</v>
      </c>
      <c r="AJ1002" s="58">
        <f t="shared" si="45"/>
        <v>257.93333333333334</v>
      </c>
      <c r="AK1002" s="57">
        <f t="shared" si="46"/>
        <v>188.45000000000002</v>
      </c>
      <c r="AL1002" s="47">
        <f t="shared" si="47"/>
        <v>101.77444444444444</v>
      </c>
      <c r="AM1002" s="65"/>
      <c r="AN1002" s="65"/>
      <c r="AO1002" s="65"/>
    </row>
    <row r="1003" spans="1:41" x14ac:dyDescent="0.25">
      <c r="A1003">
        <v>27</v>
      </c>
      <c r="B1003" s="55">
        <v>44014</v>
      </c>
      <c r="C1003" s="54">
        <v>2020</v>
      </c>
      <c r="D1003" s="27">
        <v>5999.95</v>
      </c>
      <c r="E1003" s="43">
        <v>413.95</v>
      </c>
      <c r="F1003" s="35">
        <v>270.7</v>
      </c>
      <c r="G1003" s="41">
        <v>695.4</v>
      </c>
      <c r="H1003" s="36">
        <v>136.78</v>
      </c>
      <c r="I1003" s="39">
        <v>95.62</v>
      </c>
      <c r="J1003" s="45">
        <v>137</v>
      </c>
      <c r="K1003" s="36">
        <v>150.25</v>
      </c>
      <c r="L1003" s="36">
        <v>45.26</v>
      </c>
      <c r="M1003" s="46">
        <v>111.49</v>
      </c>
      <c r="N1003" s="36">
        <v>93.07</v>
      </c>
      <c r="O1003" s="47">
        <v>51.83</v>
      </c>
      <c r="P1003" s="33">
        <v>440.4</v>
      </c>
      <c r="Q1003" s="47">
        <v>24.81</v>
      </c>
      <c r="R1003" s="33">
        <v>103.65</v>
      </c>
      <c r="S1003" s="47">
        <v>73.44</v>
      </c>
      <c r="T1003" s="33">
        <v>13.44</v>
      </c>
      <c r="U1003" s="33">
        <v>97.42</v>
      </c>
      <c r="V1003" s="33">
        <v>35.19</v>
      </c>
      <c r="W1003" s="33">
        <v>15.64</v>
      </c>
      <c r="X1003" s="56">
        <v>30.55</v>
      </c>
      <c r="Y1003" s="38">
        <v>30.55</v>
      </c>
      <c r="Z1003" s="36">
        <v>12.79</v>
      </c>
      <c r="AA1003" s="41">
        <v>30.97</v>
      </c>
      <c r="AB1003" s="45">
        <v>73.239999999999995</v>
      </c>
      <c r="AC1003" s="39">
        <v>565.70000000000005</v>
      </c>
      <c r="AD1003" s="36">
        <v>161.30000000000001</v>
      </c>
      <c r="AE1003" s="37"/>
      <c r="AF1003" s="41">
        <v>26.71</v>
      </c>
      <c r="AG1003" s="39">
        <v>116.2</v>
      </c>
      <c r="AI1003" s="61">
        <v>44014</v>
      </c>
      <c r="AJ1003" s="58">
        <f t="shared" si="45"/>
        <v>259.17333333333335</v>
      </c>
      <c r="AK1003" s="57">
        <f t="shared" si="46"/>
        <v>188.27</v>
      </c>
      <c r="AL1003" s="47">
        <f t="shared" si="47"/>
        <v>101.81222222222222</v>
      </c>
      <c r="AM1003" s="65"/>
      <c r="AN1003" s="65"/>
      <c r="AO1003" s="65"/>
    </row>
    <row r="1004" spans="1:41" x14ac:dyDescent="0.25">
      <c r="A1004">
        <v>26</v>
      </c>
      <c r="B1004" s="55">
        <v>43984</v>
      </c>
      <c r="C1004" s="54">
        <v>2020</v>
      </c>
      <c r="D1004" s="27">
        <v>6008.55</v>
      </c>
      <c r="E1004" s="43">
        <v>418.05</v>
      </c>
      <c r="F1004" s="35">
        <v>267.8</v>
      </c>
      <c r="G1004" s="41">
        <v>693</v>
      </c>
      <c r="H1004" s="36">
        <v>137</v>
      </c>
      <c r="I1004" s="39">
        <v>95.98</v>
      </c>
      <c r="J1004" s="45">
        <v>137.25</v>
      </c>
      <c r="K1004" s="36">
        <v>147.6</v>
      </c>
      <c r="L1004" s="36">
        <v>45.9</v>
      </c>
      <c r="M1004" s="46">
        <v>111.78</v>
      </c>
      <c r="N1004" s="36">
        <v>93.14</v>
      </c>
      <c r="O1004" s="47">
        <v>50.41</v>
      </c>
      <c r="P1004" s="33">
        <v>443.2</v>
      </c>
      <c r="Q1004" s="47">
        <v>24.75</v>
      </c>
      <c r="R1004" s="33">
        <v>103.5</v>
      </c>
      <c r="S1004" s="47">
        <v>73.760000000000005</v>
      </c>
      <c r="T1004" s="33">
        <v>13.32</v>
      </c>
      <c r="U1004" s="33">
        <v>97</v>
      </c>
      <c r="V1004" s="33">
        <v>35.14</v>
      </c>
      <c r="W1004" s="33">
        <v>15.71</v>
      </c>
      <c r="X1004" s="56">
        <v>30.6</v>
      </c>
      <c r="Y1004" s="38">
        <v>30.6</v>
      </c>
      <c r="Z1004" s="36">
        <v>12.76</v>
      </c>
      <c r="AA1004" s="41">
        <v>31.89</v>
      </c>
      <c r="AB1004" s="45">
        <v>73.16</v>
      </c>
      <c r="AC1004" s="39">
        <v>572</v>
      </c>
      <c r="AD1004" s="36">
        <v>161.4</v>
      </c>
      <c r="AE1004" s="37"/>
      <c r="AF1004" s="41">
        <v>26.61</v>
      </c>
      <c r="AG1004" s="39">
        <v>117.95</v>
      </c>
      <c r="AI1004" s="61">
        <v>43984</v>
      </c>
      <c r="AJ1004" s="58">
        <f t="shared" si="45"/>
        <v>261.97666666666669</v>
      </c>
      <c r="AK1004" s="57">
        <f t="shared" si="46"/>
        <v>187.875</v>
      </c>
      <c r="AL1004" s="47">
        <f t="shared" si="47"/>
        <v>102.19555555555556</v>
      </c>
      <c r="AM1004" s="65"/>
      <c r="AN1004" s="65"/>
      <c r="AO1004" s="65"/>
    </row>
    <row r="1005" spans="1:41" x14ac:dyDescent="0.25">
      <c r="A1005">
        <v>25</v>
      </c>
      <c r="B1005" s="55">
        <v>43953</v>
      </c>
      <c r="C1005" s="54">
        <v>2020</v>
      </c>
      <c r="D1005" s="27">
        <v>5912.49</v>
      </c>
      <c r="E1005" s="43">
        <v>415</v>
      </c>
      <c r="F1005" s="35">
        <v>263.10000000000002</v>
      </c>
      <c r="G1005" s="41">
        <v>700.2</v>
      </c>
      <c r="H1005" s="36">
        <v>136.88</v>
      </c>
      <c r="I1005" s="39">
        <v>95.58</v>
      </c>
      <c r="J1005" s="45">
        <v>137.85</v>
      </c>
      <c r="K1005" s="36">
        <v>147.5</v>
      </c>
      <c r="L1005" s="36">
        <v>45.44</v>
      </c>
      <c r="M1005" s="46">
        <v>111.53</v>
      </c>
      <c r="N1005" s="36">
        <v>89.44</v>
      </c>
      <c r="O1005" s="47">
        <v>49.61</v>
      </c>
      <c r="P1005" s="33">
        <v>442.6</v>
      </c>
      <c r="Q1005" s="47">
        <v>24.71</v>
      </c>
      <c r="R1005" s="33">
        <v>104.05</v>
      </c>
      <c r="S1005" s="47">
        <v>73.16</v>
      </c>
      <c r="T1005" s="33">
        <v>13.05</v>
      </c>
      <c r="U1005" s="33">
        <v>97.92</v>
      </c>
      <c r="V1005" s="33">
        <v>35.07</v>
      </c>
      <c r="W1005" s="33">
        <v>15.54</v>
      </c>
      <c r="X1005" s="56">
        <v>30.29</v>
      </c>
      <c r="Y1005" s="38">
        <v>30.29</v>
      </c>
      <c r="Z1005" s="36">
        <v>12.61</v>
      </c>
      <c r="AA1005" s="41">
        <v>31.95</v>
      </c>
      <c r="AB1005" s="45">
        <v>73.959999999999994</v>
      </c>
      <c r="AC1005" s="39">
        <v>573.6</v>
      </c>
      <c r="AD1005" s="36">
        <v>158.30000000000001</v>
      </c>
      <c r="AE1005" s="37"/>
      <c r="AF1005" s="41">
        <v>26.85</v>
      </c>
      <c r="AG1005" s="39">
        <v>116.15</v>
      </c>
      <c r="AI1005" s="61">
        <v>43953</v>
      </c>
      <c r="AJ1005" s="58">
        <f t="shared" si="45"/>
        <v>261.7766666666667</v>
      </c>
      <c r="AK1005" s="57">
        <f t="shared" si="46"/>
        <v>189.75000000000003</v>
      </c>
      <c r="AL1005" s="47">
        <f t="shared" si="47"/>
        <v>101.79</v>
      </c>
      <c r="AM1005" s="65"/>
      <c r="AN1005" s="65"/>
      <c r="AO1005" s="65"/>
    </row>
    <row r="1006" spans="1:41" x14ac:dyDescent="0.25">
      <c r="A1006">
        <v>24</v>
      </c>
      <c r="B1006" s="55">
        <v>43923</v>
      </c>
      <c r="C1006" s="54">
        <v>2020</v>
      </c>
      <c r="D1006" s="27">
        <v>5862.82</v>
      </c>
      <c r="E1006" s="43">
        <v>410.6</v>
      </c>
      <c r="F1006" s="35">
        <v>261.5</v>
      </c>
      <c r="G1006" s="41">
        <v>692</v>
      </c>
      <c r="H1006" s="36">
        <v>138</v>
      </c>
      <c r="I1006" s="39">
        <v>94.04</v>
      </c>
      <c r="J1006" s="45">
        <v>136.25</v>
      </c>
      <c r="K1006" s="36">
        <v>148.30000000000001</v>
      </c>
      <c r="L1006" s="36">
        <v>44.8</v>
      </c>
      <c r="M1006" s="46">
        <v>109.92</v>
      </c>
      <c r="N1006" s="36">
        <v>88.08</v>
      </c>
      <c r="O1006" s="47">
        <v>49.29</v>
      </c>
      <c r="P1006" s="33">
        <v>438.2</v>
      </c>
      <c r="Q1006" s="47">
        <v>24.4</v>
      </c>
      <c r="R1006" s="33">
        <v>102.2</v>
      </c>
      <c r="S1006" s="47">
        <v>73.38</v>
      </c>
      <c r="T1006" s="33">
        <v>12.57</v>
      </c>
      <c r="U1006" s="33">
        <v>98.18</v>
      </c>
      <c r="V1006" s="33">
        <v>34.72</v>
      </c>
      <c r="W1006" s="33">
        <v>15.65</v>
      </c>
      <c r="X1006" s="56">
        <v>29.64</v>
      </c>
      <c r="Y1006" s="38">
        <v>29.64</v>
      </c>
      <c r="Z1006" s="36">
        <v>12.63</v>
      </c>
      <c r="AA1006" s="41">
        <v>31.57</v>
      </c>
      <c r="AB1006" s="45">
        <v>73.98</v>
      </c>
      <c r="AC1006" s="39">
        <v>569</v>
      </c>
      <c r="AD1006" s="36">
        <v>159.30000000000001</v>
      </c>
      <c r="AE1006" s="37"/>
      <c r="AF1006" s="41">
        <v>26.58</v>
      </c>
      <c r="AG1006" s="39">
        <v>116.05</v>
      </c>
      <c r="AI1006" s="61">
        <v>43923</v>
      </c>
      <c r="AJ1006" s="58">
        <f t="shared" si="45"/>
        <v>259.69666666666666</v>
      </c>
      <c r="AK1006" s="57">
        <f t="shared" si="46"/>
        <v>187.53750000000002</v>
      </c>
      <c r="AL1006" s="47">
        <f t="shared" si="47"/>
        <v>100.8288888888889</v>
      </c>
      <c r="AM1006" s="65"/>
      <c r="AN1006" s="65"/>
      <c r="AO1006" s="65"/>
    </row>
    <row r="1007" spans="1:41" x14ac:dyDescent="0.25">
      <c r="A1007">
        <v>23</v>
      </c>
      <c r="B1007" s="55">
        <v>43892</v>
      </c>
      <c r="C1007" s="54">
        <v>2020</v>
      </c>
      <c r="D1007" s="27">
        <v>5804.14</v>
      </c>
      <c r="E1007" s="43">
        <v>396.75</v>
      </c>
      <c r="F1007" s="35">
        <v>255</v>
      </c>
      <c r="G1007" s="41">
        <v>678.8</v>
      </c>
      <c r="H1007" s="36">
        <v>133.68</v>
      </c>
      <c r="I1007" s="39">
        <v>91.8</v>
      </c>
      <c r="J1007" s="45">
        <v>135.80000000000001</v>
      </c>
      <c r="K1007" s="36">
        <v>146.9</v>
      </c>
      <c r="L1007" s="36">
        <v>43.76</v>
      </c>
      <c r="M1007" s="46">
        <v>109.01</v>
      </c>
      <c r="N1007" s="36">
        <v>87.12</v>
      </c>
      <c r="O1007" s="47">
        <v>48.34</v>
      </c>
      <c r="P1007" s="33">
        <v>427.2</v>
      </c>
      <c r="Q1007" s="47">
        <v>24.07</v>
      </c>
      <c r="R1007" s="33">
        <v>100.5</v>
      </c>
      <c r="S1007" s="47">
        <v>72.760000000000005</v>
      </c>
      <c r="T1007" s="33">
        <v>12.34</v>
      </c>
      <c r="U1007" s="33">
        <v>99.3</v>
      </c>
      <c r="V1007" s="33">
        <v>34.19</v>
      </c>
      <c r="W1007" s="33">
        <v>15.63</v>
      </c>
      <c r="X1007" s="56">
        <v>29.29</v>
      </c>
      <c r="Y1007" s="38">
        <v>29.29</v>
      </c>
      <c r="Z1007" s="36">
        <v>12.8</v>
      </c>
      <c r="AA1007" s="41">
        <v>31.67</v>
      </c>
      <c r="AB1007" s="45">
        <v>73.239999999999995</v>
      </c>
      <c r="AC1007" s="39">
        <v>554.1</v>
      </c>
      <c r="AD1007" s="36">
        <v>157</v>
      </c>
      <c r="AE1007" s="37"/>
      <c r="AF1007" s="41">
        <v>26.3</v>
      </c>
      <c r="AG1007" s="39">
        <v>114</v>
      </c>
      <c r="AI1007" s="61">
        <v>43892</v>
      </c>
      <c r="AJ1007" s="58">
        <f t="shared" si="45"/>
        <v>253.29999999999998</v>
      </c>
      <c r="AK1007" s="57">
        <f t="shared" si="46"/>
        <v>184.19249999999997</v>
      </c>
      <c r="AL1007" s="47">
        <f t="shared" si="47"/>
        <v>98.806666666666672</v>
      </c>
      <c r="AM1007" s="65"/>
      <c r="AN1007" s="65"/>
      <c r="AO1007" s="65"/>
    </row>
    <row r="1008" spans="1:41" x14ac:dyDescent="0.25">
      <c r="A1008">
        <v>22</v>
      </c>
      <c r="B1008" s="54" t="s">
        <v>931</v>
      </c>
      <c r="C1008" s="54">
        <v>2020</v>
      </c>
      <c r="D1008" s="27">
        <v>5799.04</v>
      </c>
      <c r="E1008" s="43">
        <v>395.3</v>
      </c>
      <c r="F1008" s="35">
        <v>251.9</v>
      </c>
      <c r="G1008" s="41">
        <v>676.6</v>
      </c>
      <c r="H1008" s="36">
        <v>133.24</v>
      </c>
      <c r="I1008" s="39">
        <v>90.52</v>
      </c>
      <c r="J1008" s="45">
        <v>134.25</v>
      </c>
      <c r="K1008" s="36">
        <v>145.94999999999999</v>
      </c>
      <c r="L1008" s="36">
        <v>44.15</v>
      </c>
      <c r="M1008" s="46">
        <v>108.06</v>
      </c>
      <c r="N1008" s="36">
        <v>86.48</v>
      </c>
      <c r="O1008" s="47">
        <v>48.05</v>
      </c>
      <c r="P1008" s="33">
        <v>424</v>
      </c>
      <c r="Q1008" s="47">
        <v>24.08</v>
      </c>
      <c r="R1008" s="33">
        <v>100.2</v>
      </c>
      <c r="S1008" s="47">
        <v>72.400000000000006</v>
      </c>
      <c r="T1008" s="33">
        <v>12.23</v>
      </c>
      <c r="U1008" s="33">
        <v>99.22</v>
      </c>
      <c r="V1008" s="33">
        <v>34.24</v>
      </c>
      <c r="W1008" s="33">
        <v>15.56</v>
      </c>
      <c r="X1008" s="56">
        <v>29.23</v>
      </c>
      <c r="Y1008" s="38">
        <v>29.23</v>
      </c>
      <c r="Z1008" s="36">
        <v>12.81</v>
      </c>
      <c r="AA1008" s="41">
        <v>31.34</v>
      </c>
      <c r="AB1008" s="45">
        <v>72.400000000000006</v>
      </c>
      <c r="AC1008" s="39">
        <v>555</v>
      </c>
      <c r="AD1008" s="36">
        <v>156.5</v>
      </c>
      <c r="AE1008" s="37"/>
      <c r="AF1008" s="41">
        <v>26.25</v>
      </c>
      <c r="AG1008" s="39">
        <v>112.35</v>
      </c>
      <c r="AI1008" s="60" t="s">
        <v>931</v>
      </c>
      <c r="AJ1008" s="58">
        <f t="shared" si="45"/>
        <v>252.62333333333333</v>
      </c>
      <c r="AK1008" s="57">
        <f t="shared" si="46"/>
        <v>183.54750000000001</v>
      </c>
      <c r="AL1008" s="47">
        <f t="shared" si="47"/>
        <v>98.196666666666658</v>
      </c>
      <c r="AM1008" s="65"/>
      <c r="AN1008" s="65"/>
      <c r="AO1008" s="65"/>
    </row>
    <row r="1009" spans="1:41" x14ac:dyDescent="0.25">
      <c r="A1009">
        <v>21</v>
      </c>
      <c r="B1009" s="54" t="s">
        <v>932</v>
      </c>
      <c r="C1009" s="54">
        <v>2020</v>
      </c>
      <c r="D1009" s="27">
        <v>5846.45</v>
      </c>
      <c r="E1009" s="43">
        <v>398.9</v>
      </c>
      <c r="F1009" s="35">
        <v>259.60000000000002</v>
      </c>
      <c r="G1009" s="41">
        <v>677.4</v>
      </c>
      <c r="H1009" s="36">
        <v>134.5</v>
      </c>
      <c r="I1009" s="39">
        <v>91.86</v>
      </c>
      <c r="J1009" s="45">
        <v>136.85</v>
      </c>
      <c r="K1009" s="36">
        <v>147.6</v>
      </c>
      <c r="L1009" s="36">
        <v>44.92</v>
      </c>
      <c r="M1009" s="46">
        <v>108.18</v>
      </c>
      <c r="N1009" s="36">
        <v>87.38</v>
      </c>
      <c r="O1009" s="47">
        <v>48.89</v>
      </c>
      <c r="P1009" s="33">
        <v>429.4</v>
      </c>
      <c r="Q1009" s="47">
        <v>24.24</v>
      </c>
      <c r="R1009" s="33">
        <v>101.15</v>
      </c>
      <c r="S1009" s="47">
        <v>72.5</v>
      </c>
      <c r="T1009" s="33">
        <v>12.28</v>
      </c>
      <c r="U1009" s="33">
        <v>98.92</v>
      </c>
      <c r="V1009" s="33">
        <v>34.74</v>
      </c>
      <c r="W1009" s="33">
        <v>15.63</v>
      </c>
      <c r="X1009" s="56">
        <v>29.51</v>
      </c>
      <c r="Y1009" s="38">
        <v>29.51</v>
      </c>
      <c r="Z1009" s="36">
        <v>12.88</v>
      </c>
      <c r="AA1009" s="41">
        <v>31.57</v>
      </c>
      <c r="AB1009" s="45">
        <v>73.58</v>
      </c>
      <c r="AC1009" s="39">
        <v>561.20000000000005</v>
      </c>
      <c r="AD1009" s="36">
        <v>156.55000000000001</v>
      </c>
      <c r="AE1009" s="37"/>
      <c r="AF1009" s="41">
        <v>26.64</v>
      </c>
      <c r="AG1009" s="39">
        <v>113.65</v>
      </c>
      <c r="AI1009" s="60" t="s">
        <v>932</v>
      </c>
      <c r="AJ1009" s="58">
        <f t="shared" si="45"/>
        <v>255.57000000000002</v>
      </c>
      <c r="AK1009" s="57">
        <f t="shared" si="46"/>
        <v>183.9025</v>
      </c>
      <c r="AL1009" s="47">
        <f t="shared" si="47"/>
        <v>99.183333333333337</v>
      </c>
      <c r="AM1009" s="65"/>
      <c r="AN1009" s="65"/>
      <c r="AO1009" s="65"/>
    </row>
    <row r="1010" spans="1:41" x14ac:dyDescent="0.25">
      <c r="A1010">
        <v>20</v>
      </c>
      <c r="B1010" s="54" t="s">
        <v>933</v>
      </c>
      <c r="C1010" s="54">
        <v>2020</v>
      </c>
      <c r="D1010" s="27">
        <v>5916.23</v>
      </c>
      <c r="E1010" s="43">
        <v>407.6</v>
      </c>
      <c r="F1010" s="35">
        <v>262.3</v>
      </c>
      <c r="G1010" s="41">
        <v>690</v>
      </c>
      <c r="H1010" s="36">
        <v>136.56</v>
      </c>
      <c r="I1010" s="39">
        <v>93.7</v>
      </c>
      <c r="J1010" s="45">
        <v>138.65</v>
      </c>
      <c r="K1010" s="36">
        <v>150.05000000000001</v>
      </c>
      <c r="L1010" s="36">
        <v>46.18</v>
      </c>
      <c r="M1010" s="46">
        <v>108.31</v>
      </c>
      <c r="N1010" s="36">
        <v>88.19</v>
      </c>
      <c r="O1010" s="47">
        <v>49.51</v>
      </c>
      <c r="P1010" s="33">
        <v>438</v>
      </c>
      <c r="Q1010" s="47">
        <v>24.23</v>
      </c>
      <c r="R1010" s="33">
        <v>102.05</v>
      </c>
      <c r="S1010" s="47">
        <v>72.84</v>
      </c>
      <c r="T1010" s="33">
        <v>12.44</v>
      </c>
      <c r="U1010" s="33">
        <v>99.2</v>
      </c>
      <c r="V1010" s="33">
        <v>35.39</v>
      </c>
      <c r="W1010" s="33">
        <v>15.88</v>
      </c>
      <c r="X1010" s="56">
        <v>29.83</v>
      </c>
      <c r="Y1010" s="38">
        <v>29.83</v>
      </c>
      <c r="Z1010" s="36">
        <v>12.96</v>
      </c>
      <c r="AA1010" s="41">
        <v>32.32</v>
      </c>
      <c r="AB1010" s="45">
        <v>74.400000000000006</v>
      </c>
      <c r="AC1010" s="39">
        <v>568</v>
      </c>
      <c r="AD1010" s="36">
        <v>158.44999999999999</v>
      </c>
      <c r="AE1010" s="37"/>
      <c r="AF1010" s="41">
        <v>27</v>
      </c>
      <c r="AG1010" s="39">
        <v>115.35</v>
      </c>
      <c r="AI1010" s="60" t="s">
        <v>933</v>
      </c>
      <c r="AJ1010" s="58">
        <f t="shared" si="45"/>
        <v>259.01666666666671</v>
      </c>
      <c r="AK1010" s="57">
        <f t="shared" si="46"/>
        <v>187.33</v>
      </c>
      <c r="AL1010" s="47">
        <f t="shared" si="47"/>
        <v>100.59666666666666</v>
      </c>
      <c r="AM1010" s="65"/>
      <c r="AN1010" s="65"/>
      <c r="AO1010" s="65"/>
    </row>
    <row r="1011" spans="1:41" x14ac:dyDescent="0.25">
      <c r="A1011">
        <v>19</v>
      </c>
      <c r="B1011" s="54" t="s">
        <v>934</v>
      </c>
      <c r="C1011" s="54">
        <v>2020</v>
      </c>
      <c r="D1011" s="27">
        <v>5857.23</v>
      </c>
      <c r="E1011" s="43">
        <v>412</v>
      </c>
      <c r="F1011" s="35">
        <v>261.60000000000002</v>
      </c>
      <c r="G1011" s="41">
        <v>686.6</v>
      </c>
      <c r="H1011" s="36">
        <v>134.24</v>
      </c>
      <c r="I1011" s="39">
        <v>92.16</v>
      </c>
      <c r="J1011" s="45">
        <v>138</v>
      </c>
      <c r="K1011" s="36">
        <v>144.5</v>
      </c>
      <c r="L1011" s="36">
        <v>46.48</v>
      </c>
      <c r="M1011" s="46">
        <v>106.94</v>
      </c>
      <c r="N1011" s="36">
        <v>87.19</v>
      </c>
      <c r="O1011" s="47">
        <v>49.42</v>
      </c>
      <c r="P1011" s="33">
        <v>442.4</v>
      </c>
      <c r="Q1011" s="47">
        <v>24.17</v>
      </c>
      <c r="R1011" s="33">
        <v>101.15</v>
      </c>
      <c r="S1011" s="47">
        <v>73.180000000000007</v>
      </c>
      <c r="T1011" s="33">
        <v>12.46</v>
      </c>
      <c r="U1011" s="33">
        <v>98.2</v>
      </c>
      <c r="V1011" s="33">
        <v>35.01</v>
      </c>
      <c r="W1011" s="33">
        <v>15.73</v>
      </c>
      <c r="X1011" s="56">
        <v>29.82</v>
      </c>
      <c r="Y1011" s="38">
        <v>29.82</v>
      </c>
      <c r="Z1011" s="36">
        <v>13.1</v>
      </c>
      <c r="AA1011" s="41">
        <v>31.98</v>
      </c>
      <c r="AB1011" s="45">
        <v>72.62</v>
      </c>
      <c r="AC1011" s="39">
        <v>561.79999999999995</v>
      </c>
      <c r="AD1011" s="36">
        <v>158</v>
      </c>
      <c r="AE1011" s="37"/>
      <c r="AF1011" s="41">
        <v>26.54</v>
      </c>
      <c r="AG1011" s="39">
        <v>116.9</v>
      </c>
      <c r="AI1011" s="60" t="s">
        <v>934</v>
      </c>
      <c r="AJ1011" s="58">
        <f t="shared" si="45"/>
        <v>256.95333333333332</v>
      </c>
      <c r="AK1011" s="57">
        <f t="shared" si="46"/>
        <v>186.28</v>
      </c>
      <c r="AL1011" s="47">
        <f t="shared" si="47"/>
        <v>100.68333333333334</v>
      </c>
      <c r="AM1011" s="65"/>
      <c r="AN1011" s="65"/>
      <c r="AO1011" s="65"/>
    </row>
    <row r="1012" spans="1:41" x14ac:dyDescent="0.25">
      <c r="A1012">
        <v>18</v>
      </c>
      <c r="B1012" s="54" t="s">
        <v>935</v>
      </c>
      <c r="C1012" s="54">
        <v>2020</v>
      </c>
      <c r="D1012" s="27">
        <v>5851</v>
      </c>
      <c r="E1012" s="43">
        <v>401</v>
      </c>
      <c r="F1012" s="35">
        <v>258</v>
      </c>
      <c r="G1012" s="41">
        <v>680.4</v>
      </c>
      <c r="H1012" s="36">
        <v>132.9</v>
      </c>
      <c r="I1012" s="39">
        <v>91.62</v>
      </c>
      <c r="J1012" s="45">
        <v>135.9</v>
      </c>
      <c r="K1012" s="36">
        <v>143.55000000000001</v>
      </c>
      <c r="L1012" s="36">
        <v>46.11</v>
      </c>
      <c r="M1012" s="46">
        <v>105.45</v>
      </c>
      <c r="N1012" s="36">
        <v>86.23</v>
      </c>
      <c r="O1012" s="47">
        <v>48.87</v>
      </c>
      <c r="P1012" s="33">
        <v>433</v>
      </c>
      <c r="Q1012" s="47">
        <v>23.87</v>
      </c>
      <c r="R1012" s="33">
        <v>99.66</v>
      </c>
      <c r="S1012" s="47">
        <v>72.900000000000006</v>
      </c>
      <c r="T1012" s="33">
        <v>12.33</v>
      </c>
      <c r="U1012" s="33">
        <v>98.1</v>
      </c>
      <c r="V1012" s="33">
        <v>34.99</v>
      </c>
      <c r="W1012" s="33">
        <v>15.7</v>
      </c>
      <c r="X1012" s="56">
        <v>29.78</v>
      </c>
      <c r="Y1012" s="38">
        <v>29.78</v>
      </c>
      <c r="Z1012" s="36">
        <v>12.95</v>
      </c>
      <c r="AA1012" s="41">
        <v>32.130000000000003</v>
      </c>
      <c r="AB1012" s="45">
        <v>72.28</v>
      </c>
      <c r="AC1012" s="39">
        <v>552.6</v>
      </c>
      <c r="AD1012" s="36">
        <v>158.6</v>
      </c>
      <c r="AE1012" s="37"/>
      <c r="AF1012" s="41">
        <v>26.04</v>
      </c>
      <c r="AG1012" s="39">
        <v>117.95</v>
      </c>
      <c r="AI1012" s="60" t="s">
        <v>935</v>
      </c>
      <c r="AJ1012" s="58">
        <f t="shared" si="45"/>
        <v>254.0566666666667</v>
      </c>
      <c r="AK1012" s="57">
        <f t="shared" si="46"/>
        <v>184.64249999999998</v>
      </c>
      <c r="AL1012" s="47">
        <f t="shared" si="47"/>
        <v>98.894444444444446</v>
      </c>
      <c r="AM1012" s="65"/>
      <c r="AN1012" s="65"/>
      <c r="AO1012" s="65"/>
    </row>
    <row r="1013" spans="1:41" x14ac:dyDescent="0.25">
      <c r="A1013">
        <v>17</v>
      </c>
      <c r="B1013" s="54" t="s">
        <v>936</v>
      </c>
      <c r="C1013" s="54">
        <v>2020</v>
      </c>
      <c r="D1013" s="27">
        <v>6016.77</v>
      </c>
      <c r="E1013" s="43">
        <v>416.3</v>
      </c>
      <c r="F1013" s="35">
        <v>270.5</v>
      </c>
      <c r="G1013" s="41">
        <v>711</v>
      </c>
      <c r="H1013" s="36">
        <v>139</v>
      </c>
      <c r="I1013" s="39">
        <v>94.22</v>
      </c>
      <c r="J1013" s="45">
        <v>139</v>
      </c>
      <c r="K1013" s="36">
        <v>147</v>
      </c>
      <c r="L1013" s="36">
        <v>47.39</v>
      </c>
      <c r="M1013" s="46">
        <v>107.93</v>
      </c>
      <c r="N1013" s="36">
        <v>88.63</v>
      </c>
      <c r="O1013" s="47">
        <v>49.91</v>
      </c>
      <c r="P1013" s="33">
        <v>449.6</v>
      </c>
      <c r="Q1013" s="47">
        <v>24.31</v>
      </c>
      <c r="R1013" s="33">
        <v>102.4</v>
      </c>
      <c r="S1013" s="47">
        <v>74.099999999999994</v>
      </c>
      <c r="T1013" s="33">
        <v>12.58</v>
      </c>
      <c r="U1013" s="33">
        <v>98.7</v>
      </c>
      <c r="V1013" s="33">
        <v>35.21</v>
      </c>
      <c r="W1013" s="33">
        <v>15.71</v>
      </c>
      <c r="X1013" s="56">
        <v>30.19</v>
      </c>
      <c r="Y1013" s="38">
        <v>30.19</v>
      </c>
      <c r="Z1013" s="36">
        <v>13.09</v>
      </c>
      <c r="AA1013" s="41">
        <v>32.79</v>
      </c>
      <c r="AB1013" s="45">
        <v>73.400000000000006</v>
      </c>
      <c r="AC1013" s="39">
        <v>573.29999999999995</v>
      </c>
      <c r="AD1013" s="36">
        <v>164.2</v>
      </c>
      <c r="AE1013" s="37"/>
      <c r="AF1013" s="41">
        <v>26.68</v>
      </c>
      <c r="AG1013" s="39">
        <v>119.05</v>
      </c>
      <c r="AI1013" s="60" t="s">
        <v>936</v>
      </c>
      <c r="AJ1013" s="58">
        <f t="shared" si="45"/>
        <v>262.19</v>
      </c>
      <c r="AK1013" s="57">
        <f t="shared" si="46"/>
        <v>192.61749999999998</v>
      </c>
      <c r="AL1013" s="47">
        <f t="shared" si="47"/>
        <v>101.68222222222224</v>
      </c>
      <c r="AM1013" s="65"/>
      <c r="AN1013" s="65"/>
      <c r="AO1013" s="65"/>
    </row>
    <row r="1014" spans="1:41" x14ac:dyDescent="0.25">
      <c r="A1014">
        <v>16</v>
      </c>
      <c r="B1014" s="54" t="s">
        <v>937</v>
      </c>
      <c r="C1014" s="54">
        <v>2020</v>
      </c>
      <c r="D1014" s="27">
        <v>5961.87</v>
      </c>
      <c r="E1014" s="43">
        <v>411.95</v>
      </c>
      <c r="F1014" s="35">
        <v>267</v>
      </c>
      <c r="G1014" s="41">
        <v>704.2</v>
      </c>
      <c r="H1014" s="36">
        <v>135.80000000000001</v>
      </c>
      <c r="I1014" s="39">
        <v>92.52</v>
      </c>
      <c r="J1014" s="45">
        <v>139.19999999999999</v>
      </c>
      <c r="K1014" s="36">
        <v>142.1</v>
      </c>
      <c r="L1014" s="36">
        <v>47.32</v>
      </c>
      <c r="M1014" s="46">
        <v>106.24</v>
      </c>
      <c r="N1014" s="36">
        <v>88.73</v>
      </c>
      <c r="O1014" s="47">
        <v>49.96</v>
      </c>
      <c r="P1014" s="33">
        <v>448.6</v>
      </c>
      <c r="Q1014" s="47">
        <v>24.15</v>
      </c>
      <c r="R1014" s="33">
        <v>101.35</v>
      </c>
      <c r="S1014" s="47">
        <v>73.319999999999993</v>
      </c>
      <c r="T1014" s="33">
        <v>12.49</v>
      </c>
      <c r="U1014" s="33">
        <v>97.7</v>
      </c>
      <c r="V1014" s="33">
        <v>34.659999999999997</v>
      </c>
      <c r="W1014" s="33">
        <v>15.5</v>
      </c>
      <c r="X1014" s="56">
        <v>30.18</v>
      </c>
      <c r="Y1014" s="38">
        <v>30.18</v>
      </c>
      <c r="Z1014" s="36">
        <v>13.06</v>
      </c>
      <c r="AA1014" s="41">
        <v>32.119999999999997</v>
      </c>
      <c r="AB1014" s="45">
        <v>71.94</v>
      </c>
      <c r="AC1014" s="39">
        <v>573.4</v>
      </c>
      <c r="AD1014" s="36">
        <v>165.8</v>
      </c>
      <c r="AE1014" s="37"/>
      <c r="AF1014" s="41">
        <v>26.79</v>
      </c>
      <c r="AG1014" s="39">
        <v>118.45</v>
      </c>
      <c r="AI1014" s="60" t="s">
        <v>937</v>
      </c>
      <c r="AJ1014" s="58">
        <f t="shared" si="45"/>
        <v>261.45666666666665</v>
      </c>
      <c r="AK1014" s="57">
        <f t="shared" si="46"/>
        <v>190.7775</v>
      </c>
      <c r="AL1014" s="47">
        <f t="shared" si="47"/>
        <v>100.77111111111111</v>
      </c>
      <c r="AM1014" s="65"/>
      <c r="AN1014" s="65"/>
      <c r="AO1014" s="65"/>
    </row>
    <row r="1015" spans="1:41" x14ac:dyDescent="0.25">
      <c r="A1015">
        <v>15</v>
      </c>
      <c r="B1015" s="54" t="s">
        <v>938</v>
      </c>
      <c r="C1015" s="54">
        <v>2020</v>
      </c>
      <c r="D1015" s="27">
        <v>6005.77</v>
      </c>
      <c r="E1015" s="43">
        <v>423.45</v>
      </c>
      <c r="F1015" s="35">
        <v>269</v>
      </c>
      <c r="G1015" s="41">
        <v>711.2</v>
      </c>
      <c r="H1015" s="36">
        <v>137.97999999999999</v>
      </c>
      <c r="I1015" s="39">
        <v>92.98</v>
      </c>
      <c r="J1015" s="45">
        <v>140.25</v>
      </c>
      <c r="K1015" s="36">
        <v>140.25</v>
      </c>
      <c r="L1015" s="36">
        <v>47.8</v>
      </c>
      <c r="M1015" s="46">
        <v>107.07</v>
      </c>
      <c r="N1015" s="36">
        <v>88.39</v>
      </c>
      <c r="O1015" s="47">
        <v>50.08</v>
      </c>
      <c r="P1015" s="33">
        <v>460</v>
      </c>
      <c r="Q1015" s="47">
        <v>24.39</v>
      </c>
      <c r="R1015" s="33">
        <v>100.9</v>
      </c>
      <c r="S1015" s="47">
        <v>72.900000000000006</v>
      </c>
      <c r="T1015" s="33">
        <v>12.63</v>
      </c>
      <c r="U1015" s="33">
        <v>98.32</v>
      </c>
      <c r="V1015" s="33">
        <v>35</v>
      </c>
      <c r="W1015" s="33">
        <v>15.3</v>
      </c>
      <c r="X1015" s="56">
        <v>30.32</v>
      </c>
      <c r="Y1015" s="38">
        <v>30.32</v>
      </c>
      <c r="Z1015" s="36">
        <v>13.13</v>
      </c>
      <c r="AA1015" s="41">
        <v>32.1</v>
      </c>
      <c r="AB1015" s="45">
        <v>71.88</v>
      </c>
      <c r="AC1015" s="39">
        <v>592.20000000000005</v>
      </c>
      <c r="AD1015" s="36">
        <v>167.4</v>
      </c>
      <c r="AE1015" s="37"/>
      <c r="AF1015" s="41">
        <v>27.36</v>
      </c>
      <c r="AG1015" s="39">
        <v>117.7</v>
      </c>
      <c r="AI1015" s="60" t="s">
        <v>938</v>
      </c>
      <c r="AJ1015" s="58">
        <f t="shared" si="45"/>
        <v>267.62666666666672</v>
      </c>
      <c r="AK1015" s="57">
        <f t="shared" si="46"/>
        <v>192.66500000000002</v>
      </c>
      <c r="AL1015" s="47">
        <f t="shared" si="47"/>
        <v>102.25999999999999</v>
      </c>
      <c r="AM1015" s="65"/>
      <c r="AN1015" s="65"/>
      <c r="AO1015" s="65"/>
    </row>
    <row r="1016" spans="1:41" x14ac:dyDescent="0.25">
      <c r="A1016">
        <v>14</v>
      </c>
      <c r="B1016" s="54" t="s">
        <v>939</v>
      </c>
      <c r="C1016" s="54">
        <v>2020</v>
      </c>
      <c r="D1016" s="27">
        <v>5994.17</v>
      </c>
      <c r="E1016" s="43">
        <v>424.95</v>
      </c>
      <c r="F1016" s="35">
        <v>270.7</v>
      </c>
      <c r="G1016" s="41">
        <v>709.2</v>
      </c>
      <c r="H1016" s="36">
        <v>136.4</v>
      </c>
      <c r="I1016" s="39">
        <v>93.6</v>
      </c>
      <c r="J1016" s="45">
        <v>142.85</v>
      </c>
      <c r="K1016" s="36">
        <v>142</v>
      </c>
      <c r="L1016" s="36">
        <v>48.12</v>
      </c>
      <c r="M1016" s="46">
        <v>107.19</v>
      </c>
      <c r="N1016" s="36">
        <v>90.86</v>
      </c>
      <c r="O1016" s="47">
        <v>50.21</v>
      </c>
      <c r="P1016" s="33">
        <v>461.8</v>
      </c>
      <c r="Q1016" s="47">
        <v>24.55</v>
      </c>
      <c r="R1016" s="33">
        <v>102.2</v>
      </c>
      <c r="S1016" s="47">
        <v>73.3</v>
      </c>
      <c r="T1016" s="33">
        <v>12.77</v>
      </c>
      <c r="U1016" s="33">
        <v>99.02</v>
      </c>
      <c r="V1016" s="33">
        <v>35.1</v>
      </c>
      <c r="W1016" s="33">
        <v>15.29</v>
      </c>
      <c r="X1016" s="56">
        <v>30.43</v>
      </c>
      <c r="Y1016" s="38">
        <v>30.43</v>
      </c>
      <c r="Z1016" s="36">
        <v>13.1</v>
      </c>
      <c r="AA1016" s="41">
        <v>31.68</v>
      </c>
      <c r="AB1016" s="45">
        <v>72.180000000000007</v>
      </c>
      <c r="AC1016" s="39">
        <v>586.6</v>
      </c>
      <c r="AD1016" s="36">
        <v>168.6</v>
      </c>
      <c r="AE1016" s="37"/>
      <c r="AF1016" s="41">
        <v>27.81</v>
      </c>
      <c r="AG1016" s="39">
        <v>117.55</v>
      </c>
      <c r="AI1016" s="60" t="s">
        <v>939</v>
      </c>
      <c r="AJ1016" s="58">
        <f t="shared" si="45"/>
        <v>265.91666666666669</v>
      </c>
      <c r="AK1016" s="57">
        <f t="shared" si="46"/>
        <v>192.17249999999999</v>
      </c>
      <c r="AL1016" s="47">
        <f t="shared" si="47"/>
        <v>102.85111111111112</v>
      </c>
      <c r="AM1016" s="65"/>
      <c r="AN1016" s="65"/>
      <c r="AO1016" s="65"/>
    </row>
    <row r="1017" spans="1:41" x14ac:dyDescent="0.25">
      <c r="A1017">
        <v>13</v>
      </c>
      <c r="B1017" s="54" t="s">
        <v>940</v>
      </c>
      <c r="C1017" s="54">
        <v>2020</v>
      </c>
      <c r="D1017" s="27">
        <v>6071.17</v>
      </c>
      <c r="E1017" s="43">
        <v>429.75</v>
      </c>
      <c r="F1017" s="35">
        <v>274.3</v>
      </c>
      <c r="G1017" s="41">
        <v>717</v>
      </c>
      <c r="H1017" s="36">
        <v>137.9</v>
      </c>
      <c r="I1017" s="39">
        <v>93.98</v>
      </c>
      <c r="J1017" s="45">
        <v>142.9</v>
      </c>
      <c r="K1017" s="36">
        <v>142.15</v>
      </c>
      <c r="L1017" s="36">
        <v>48.57</v>
      </c>
      <c r="M1017" s="46">
        <v>106.49</v>
      </c>
      <c r="N1017" s="36">
        <v>91.4</v>
      </c>
      <c r="O1017" s="47">
        <v>50.49</v>
      </c>
      <c r="P1017" s="33">
        <v>472.6</v>
      </c>
      <c r="Q1017" s="47">
        <v>24.48</v>
      </c>
      <c r="R1017" s="33">
        <v>102.1</v>
      </c>
      <c r="S1017" s="47">
        <v>73.22</v>
      </c>
      <c r="T1017" s="33">
        <v>12.81</v>
      </c>
      <c r="U1017" s="33">
        <v>99.9</v>
      </c>
      <c r="V1017" s="33">
        <v>35.130000000000003</v>
      </c>
      <c r="W1017" s="33">
        <v>15.3</v>
      </c>
      <c r="X1017" s="56">
        <v>30.59</v>
      </c>
      <c r="Y1017" s="38">
        <v>30.59</v>
      </c>
      <c r="Z1017" s="36">
        <v>13.06</v>
      </c>
      <c r="AA1017" s="41">
        <v>31.57</v>
      </c>
      <c r="AB1017" s="45">
        <v>73.260000000000005</v>
      </c>
      <c r="AC1017" s="39">
        <v>599</v>
      </c>
      <c r="AD1017" s="36">
        <v>169.15</v>
      </c>
      <c r="AE1017" s="37"/>
      <c r="AF1017" s="41">
        <v>27.89</v>
      </c>
      <c r="AG1017" s="39">
        <v>117</v>
      </c>
      <c r="AI1017" s="60" t="s">
        <v>940</v>
      </c>
      <c r="AJ1017" s="58">
        <f t="shared" si="45"/>
        <v>269.99333333333334</v>
      </c>
      <c r="AK1017" s="57">
        <f t="shared" si="46"/>
        <v>194.11500000000001</v>
      </c>
      <c r="AL1017" s="47">
        <f t="shared" si="47"/>
        <v>103.46444444444444</v>
      </c>
      <c r="AM1017" s="65"/>
      <c r="AN1017" s="65"/>
      <c r="AO1017" s="65"/>
    </row>
    <row r="1018" spans="1:41" x14ac:dyDescent="0.25">
      <c r="A1018">
        <v>12</v>
      </c>
      <c r="B1018" s="54" t="s">
        <v>941</v>
      </c>
      <c r="C1018" s="54">
        <v>2020</v>
      </c>
      <c r="D1018" s="27">
        <v>6066.29</v>
      </c>
      <c r="E1018" s="43">
        <v>439.05</v>
      </c>
      <c r="F1018" s="35">
        <v>275.3</v>
      </c>
      <c r="G1018" s="41">
        <v>725.6</v>
      </c>
      <c r="H1018" s="36">
        <v>136.78</v>
      </c>
      <c r="I1018" s="39">
        <v>94.22</v>
      </c>
      <c r="J1018" s="45">
        <v>144.69999999999999</v>
      </c>
      <c r="K1018" s="36">
        <v>142.55000000000001</v>
      </c>
      <c r="L1018" s="36">
        <v>48.51</v>
      </c>
      <c r="M1018" s="46">
        <v>106.94</v>
      </c>
      <c r="N1018" s="36">
        <v>91.69</v>
      </c>
      <c r="O1018" s="47">
        <v>50.75</v>
      </c>
      <c r="P1018" s="33">
        <v>479.2</v>
      </c>
      <c r="Q1018" s="47">
        <v>24.38</v>
      </c>
      <c r="R1018" s="33">
        <v>102.4</v>
      </c>
      <c r="S1018" s="47">
        <v>73.7</v>
      </c>
      <c r="T1018" s="33">
        <v>12.87</v>
      </c>
      <c r="U1018" s="33">
        <v>98.78</v>
      </c>
      <c r="V1018" s="33">
        <v>35.369999999999997</v>
      </c>
      <c r="W1018" s="33">
        <v>15.2</v>
      </c>
      <c r="X1018" s="56">
        <v>30.65</v>
      </c>
      <c r="Y1018" s="38">
        <v>30.65</v>
      </c>
      <c r="Z1018" s="36">
        <v>13.03</v>
      </c>
      <c r="AA1018" s="41">
        <v>31.51</v>
      </c>
      <c r="AB1018" s="45">
        <v>73.8</v>
      </c>
      <c r="AC1018" s="39">
        <v>610.20000000000005</v>
      </c>
      <c r="AD1018" s="36">
        <v>170.6</v>
      </c>
      <c r="AE1018" s="37"/>
      <c r="AF1018" s="41">
        <v>27.5</v>
      </c>
      <c r="AG1018" s="39">
        <v>116.4</v>
      </c>
      <c r="AI1018" s="60" t="s">
        <v>941</v>
      </c>
      <c r="AJ1018" s="58">
        <f t="shared" si="45"/>
        <v>273.60666666666668</v>
      </c>
      <c r="AK1018" s="57">
        <f t="shared" si="46"/>
        <v>196.1525</v>
      </c>
      <c r="AL1018" s="47">
        <f t="shared" si="47"/>
        <v>104.88555555555556</v>
      </c>
      <c r="AM1018" s="65"/>
      <c r="AN1018" s="65"/>
      <c r="AO1018" s="65"/>
    </row>
    <row r="1019" spans="1:41" x14ac:dyDescent="0.25">
      <c r="A1019">
        <v>11</v>
      </c>
      <c r="B1019" s="54" t="s">
        <v>942</v>
      </c>
      <c r="C1019" s="54">
        <v>2020</v>
      </c>
      <c r="D1019" s="27">
        <v>6021.03</v>
      </c>
      <c r="E1019" s="43">
        <v>431.9</v>
      </c>
      <c r="F1019" s="35">
        <v>269.8</v>
      </c>
      <c r="G1019" s="41">
        <v>712</v>
      </c>
      <c r="H1019" s="36">
        <v>133.4</v>
      </c>
      <c r="I1019" s="39">
        <v>92.62</v>
      </c>
      <c r="J1019" s="45">
        <v>142.1</v>
      </c>
      <c r="K1019" s="36">
        <v>141</v>
      </c>
      <c r="L1019" s="36">
        <v>48.79</v>
      </c>
      <c r="M1019" s="46">
        <v>105.25</v>
      </c>
      <c r="N1019" s="36">
        <v>91.11</v>
      </c>
      <c r="O1019" s="47">
        <v>50.59</v>
      </c>
      <c r="P1019" s="33">
        <v>473.6</v>
      </c>
      <c r="Q1019" s="47">
        <v>24.2</v>
      </c>
      <c r="R1019" s="33">
        <v>100.45</v>
      </c>
      <c r="S1019" s="47">
        <v>73.5</v>
      </c>
      <c r="T1019" s="33">
        <v>12.78</v>
      </c>
      <c r="U1019" s="33">
        <v>97.3</v>
      </c>
      <c r="V1019" s="33">
        <v>35.07</v>
      </c>
      <c r="W1019" s="33">
        <v>14.98</v>
      </c>
      <c r="X1019" s="56">
        <v>30.61</v>
      </c>
      <c r="Y1019" s="38">
        <v>30.61</v>
      </c>
      <c r="Z1019" s="36">
        <v>12.86</v>
      </c>
      <c r="AA1019" s="41">
        <v>31.04</v>
      </c>
      <c r="AB1019" s="45">
        <v>72.38</v>
      </c>
      <c r="AC1019" s="39">
        <v>605.1</v>
      </c>
      <c r="AD1019" s="36">
        <v>167.5</v>
      </c>
      <c r="AE1019" s="37"/>
      <c r="AF1019" s="41">
        <v>26.96</v>
      </c>
      <c r="AG1019" s="39">
        <v>114.8</v>
      </c>
      <c r="AI1019" s="60" t="s">
        <v>942</v>
      </c>
      <c r="AJ1019" s="58">
        <f t="shared" si="45"/>
        <v>270.83999999999997</v>
      </c>
      <c r="AK1019" s="57">
        <f t="shared" si="46"/>
        <v>192.5</v>
      </c>
      <c r="AL1019" s="47">
        <f t="shared" si="47"/>
        <v>103.39222222222222</v>
      </c>
      <c r="AM1019" s="65"/>
      <c r="AN1019" s="65"/>
      <c r="AO1019" s="65"/>
    </row>
    <row r="1020" spans="1:41" x14ac:dyDescent="0.25">
      <c r="A1020">
        <v>10</v>
      </c>
      <c r="B1020" s="54" t="s">
        <v>943</v>
      </c>
      <c r="C1020" s="54">
        <v>2020</v>
      </c>
      <c r="D1020" s="27">
        <v>6011.28</v>
      </c>
      <c r="E1020" s="43">
        <v>431.45</v>
      </c>
      <c r="F1020" s="35">
        <v>269.39999999999998</v>
      </c>
      <c r="G1020" s="41">
        <v>708.6</v>
      </c>
      <c r="H1020" s="36">
        <v>134.26</v>
      </c>
      <c r="I1020" s="39">
        <v>92.34</v>
      </c>
      <c r="J1020" s="45">
        <v>142.1</v>
      </c>
      <c r="K1020" s="36">
        <v>139.25</v>
      </c>
      <c r="L1020" s="36">
        <v>48.58</v>
      </c>
      <c r="M1020" s="46">
        <v>104.79</v>
      </c>
      <c r="N1020" s="36">
        <v>91.22</v>
      </c>
      <c r="O1020" s="47">
        <v>50.96</v>
      </c>
      <c r="P1020" s="33">
        <v>473.4</v>
      </c>
      <c r="Q1020" s="47">
        <v>24.18</v>
      </c>
      <c r="R1020" s="33">
        <v>100.55</v>
      </c>
      <c r="S1020" s="47">
        <v>72.44</v>
      </c>
      <c r="T1020" s="33">
        <v>12.77</v>
      </c>
      <c r="U1020" s="33">
        <v>96.32</v>
      </c>
      <c r="V1020" s="33">
        <v>35.42</v>
      </c>
      <c r="W1020" s="33">
        <v>14.9</v>
      </c>
      <c r="X1020" s="56">
        <v>30.95</v>
      </c>
      <c r="Y1020" s="38">
        <v>30.95</v>
      </c>
      <c r="Z1020" s="36">
        <v>13.03</v>
      </c>
      <c r="AA1020" s="41">
        <v>31.21</v>
      </c>
      <c r="AB1020" s="45">
        <v>72.56</v>
      </c>
      <c r="AC1020" s="39">
        <v>594.6</v>
      </c>
      <c r="AD1020" s="36">
        <v>167.25</v>
      </c>
      <c r="AE1020" s="37"/>
      <c r="AF1020" s="41">
        <v>27.08</v>
      </c>
      <c r="AG1020" s="39">
        <v>114.9</v>
      </c>
      <c r="AI1020" s="60" t="s">
        <v>943</v>
      </c>
      <c r="AJ1020" s="58">
        <f t="shared" si="45"/>
        <v>267.28000000000003</v>
      </c>
      <c r="AK1020" s="57">
        <f t="shared" si="46"/>
        <v>191.72250000000003</v>
      </c>
      <c r="AL1020" s="47">
        <f t="shared" si="47"/>
        <v>103.27000000000001</v>
      </c>
      <c r="AM1020" s="65"/>
      <c r="AN1020" s="65"/>
      <c r="AO1020" s="65"/>
    </row>
    <row r="1021" spans="1:41" x14ac:dyDescent="0.25">
      <c r="A1021">
        <v>9</v>
      </c>
      <c r="B1021" s="54" t="s">
        <v>944</v>
      </c>
      <c r="C1021" s="54">
        <v>2020</v>
      </c>
      <c r="D1021" s="27">
        <v>5980.05</v>
      </c>
      <c r="E1021" s="43">
        <v>431</v>
      </c>
      <c r="F1021" s="35">
        <v>263.8</v>
      </c>
      <c r="G1021" s="41">
        <v>699.6</v>
      </c>
      <c r="H1021" s="36">
        <v>135.1</v>
      </c>
      <c r="I1021" s="39">
        <v>92.62</v>
      </c>
      <c r="J1021" s="45">
        <v>139.85</v>
      </c>
      <c r="K1021" s="36">
        <v>137.6</v>
      </c>
      <c r="L1021" s="36">
        <v>49.16</v>
      </c>
      <c r="M1021" s="46">
        <v>104.96</v>
      </c>
      <c r="N1021" s="36">
        <v>90.77</v>
      </c>
      <c r="O1021" s="47">
        <v>52.17</v>
      </c>
      <c r="P1021" s="33">
        <v>472</v>
      </c>
      <c r="Q1021" s="47">
        <v>24.69</v>
      </c>
      <c r="R1021" s="33">
        <v>100.4</v>
      </c>
      <c r="S1021" s="47">
        <v>71.400000000000006</v>
      </c>
      <c r="T1021" s="33">
        <v>12.92</v>
      </c>
      <c r="U1021" s="33">
        <v>96.46</v>
      </c>
      <c r="V1021" s="33">
        <v>35.950000000000003</v>
      </c>
      <c r="W1021" s="33">
        <v>14.81</v>
      </c>
      <c r="X1021" s="56">
        <v>31.44</v>
      </c>
      <c r="Y1021" s="38">
        <v>31.44</v>
      </c>
      <c r="Z1021" s="36">
        <v>13.04</v>
      </c>
      <c r="AA1021" s="41">
        <v>30.8</v>
      </c>
      <c r="AB1021" s="45">
        <v>72.819999999999993</v>
      </c>
      <c r="AC1021" s="39">
        <v>592.1</v>
      </c>
      <c r="AD1021" s="36">
        <v>165.7</v>
      </c>
      <c r="AE1021" s="37"/>
      <c r="AF1021" s="41">
        <v>27.73</v>
      </c>
      <c r="AG1021" s="39">
        <v>114.25</v>
      </c>
      <c r="AI1021" s="60" t="s">
        <v>944</v>
      </c>
      <c r="AJ1021" s="58">
        <f t="shared" si="45"/>
        <v>266.32333333333332</v>
      </c>
      <c r="AK1021" s="57">
        <f t="shared" si="46"/>
        <v>189.5325</v>
      </c>
      <c r="AL1021" s="47">
        <f t="shared" si="47"/>
        <v>103.14777777777778</v>
      </c>
      <c r="AM1021" s="65"/>
      <c r="AN1021" s="65"/>
      <c r="AO1021" s="65"/>
    </row>
    <row r="1022" spans="1:41" x14ac:dyDescent="0.25">
      <c r="A1022">
        <v>8</v>
      </c>
      <c r="B1022" s="54" t="s">
        <v>945</v>
      </c>
      <c r="C1022" s="54">
        <v>2020</v>
      </c>
      <c r="D1022" s="27">
        <v>6018.33</v>
      </c>
      <c r="E1022" s="43">
        <v>426.75</v>
      </c>
      <c r="F1022" s="35">
        <v>262.5</v>
      </c>
      <c r="G1022" s="41">
        <v>689.6</v>
      </c>
      <c r="H1022" s="36">
        <v>135.12</v>
      </c>
      <c r="I1022" s="39">
        <v>91.86</v>
      </c>
      <c r="J1022" s="45">
        <v>138.80000000000001</v>
      </c>
      <c r="K1022" s="36">
        <v>137.44999999999999</v>
      </c>
      <c r="L1022" s="36">
        <v>49.56</v>
      </c>
      <c r="M1022" s="46">
        <v>104.34</v>
      </c>
      <c r="N1022" s="36">
        <v>91.57</v>
      </c>
      <c r="O1022" s="47">
        <v>51.93</v>
      </c>
      <c r="P1022" s="33">
        <v>467.6</v>
      </c>
      <c r="Q1022" s="47">
        <v>25.34</v>
      </c>
      <c r="R1022" s="33">
        <v>99.74</v>
      </c>
      <c r="S1022" s="47">
        <v>72.260000000000005</v>
      </c>
      <c r="T1022" s="33">
        <v>12.86</v>
      </c>
      <c r="U1022" s="33">
        <v>96.78</v>
      </c>
      <c r="V1022" s="33">
        <v>35.67</v>
      </c>
      <c r="W1022" s="33">
        <v>14.8</v>
      </c>
      <c r="X1022" s="56">
        <v>31.44</v>
      </c>
      <c r="Y1022" s="38">
        <v>31.44</v>
      </c>
      <c r="Z1022" s="36">
        <v>13.06</v>
      </c>
      <c r="AA1022" s="41">
        <v>30.9</v>
      </c>
      <c r="AB1022" s="45">
        <v>72.040000000000006</v>
      </c>
      <c r="AC1022" s="39">
        <v>593.79999999999995</v>
      </c>
      <c r="AD1022" s="36">
        <v>162.80000000000001</v>
      </c>
      <c r="AE1022" s="37"/>
      <c r="AF1022" s="41">
        <v>27.7</v>
      </c>
      <c r="AG1022" s="39">
        <v>111.9</v>
      </c>
      <c r="AI1022" s="60" t="s">
        <v>945</v>
      </c>
      <c r="AJ1022" s="58">
        <f t="shared" si="45"/>
        <v>265.8533333333333</v>
      </c>
      <c r="AK1022" s="57">
        <f t="shared" si="46"/>
        <v>187.05</v>
      </c>
      <c r="AL1022" s="47">
        <f t="shared" si="47"/>
        <v>102.54444444444445</v>
      </c>
      <c r="AM1022" s="65"/>
      <c r="AN1022" s="65"/>
      <c r="AO1022" s="65"/>
    </row>
    <row r="1023" spans="1:41" x14ac:dyDescent="0.25">
      <c r="A1023">
        <v>7</v>
      </c>
      <c r="B1023" s="55">
        <v>44105</v>
      </c>
      <c r="C1023" s="54">
        <v>2020</v>
      </c>
      <c r="D1023" s="27">
        <v>6028.29</v>
      </c>
      <c r="E1023" s="43">
        <v>423.65</v>
      </c>
      <c r="F1023" s="35">
        <v>263.89999999999998</v>
      </c>
      <c r="G1023" s="41">
        <v>689</v>
      </c>
      <c r="H1023" s="36">
        <v>134.41999999999999</v>
      </c>
      <c r="I1023" s="39">
        <v>92.14</v>
      </c>
      <c r="J1023" s="45">
        <v>141</v>
      </c>
      <c r="K1023" s="36">
        <v>138.5</v>
      </c>
      <c r="L1023" s="36">
        <v>49.79</v>
      </c>
      <c r="M1023" s="46">
        <v>103.97</v>
      </c>
      <c r="N1023" s="36">
        <v>92.22</v>
      </c>
      <c r="O1023" s="47">
        <v>52.16</v>
      </c>
      <c r="P1023" s="33">
        <v>465.6</v>
      </c>
      <c r="Q1023" s="47">
        <v>25.36</v>
      </c>
      <c r="R1023" s="33">
        <v>99.42</v>
      </c>
      <c r="S1023" s="47">
        <v>72.599999999999994</v>
      </c>
      <c r="T1023" s="33">
        <v>12.88</v>
      </c>
      <c r="U1023" s="33">
        <v>95.92</v>
      </c>
      <c r="V1023" s="33">
        <v>35.22</v>
      </c>
      <c r="W1023" s="33">
        <v>14.76</v>
      </c>
      <c r="X1023" s="56">
        <v>31.44</v>
      </c>
      <c r="Y1023" s="38">
        <v>31.44</v>
      </c>
      <c r="Z1023" s="36">
        <v>13.12</v>
      </c>
      <c r="AA1023" s="41">
        <v>30.8</v>
      </c>
      <c r="AB1023" s="45">
        <v>72.42</v>
      </c>
      <c r="AC1023" s="39">
        <v>592.1</v>
      </c>
      <c r="AD1023" s="36">
        <v>158.9</v>
      </c>
      <c r="AE1023" s="37"/>
      <c r="AF1023" s="41">
        <v>27.74</v>
      </c>
      <c r="AG1023" s="39">
        <v>110.25</v>
      </c>
      <c r="AI1023" s="61">
        <v>44105</v>
      </c>
      <c r="AJ1023" s="58">
        <f t="shared" si="45"/>
        <v>264.83</v>
      </c>
      <c r="AK1023" s="57">
        <f t="shared" si="46"/>
        <v>186.88499999999999</v>
      </c>
      <c r="AL1023" s="47">
        <f t="shared" si="47"/>
        <v>102.51111111111111</v>
      </c>
      <c r="AM1023" s="65"/>
      <c r="AN1023" s="65"/>
      <c r="AO1023" s="65"/>
    </row>
    <row r="1024" spans="1:41" x14ac:dyDescent="0.25">
      <c r="A1024">
        <v>6</v>
      </c>
      <c r="B1024" s="55">
        <v>44075</v>
      </c>
      <c r="C1024" s="54">
        <v>2020</v>
      </c>
      <c r="D1024" s="27">
        <v>6034.15</v>
      </c>
      <c r="E1024" s="43">
        <v>424.5</v>
      </c>
      <c r="F1024" s="35">
        <v>262.8</v>
      </c>
      <c r="G1024" s="41">
        <v>687</v>
      </c>
      <c r="H1024" s="36">
        <v>134.91999999999999</v>
      </c>
      <c r="I1024" s="39">
        <v>91.8</v>
      </c>
      <c r="J1024" s="45">
        <v>141.15</v>
      </c>
      <c r="K1024" s="36">
        <v>139.44999999999999</v>
      </c>
      <c r="L1024" s="36">
        <v>49.96</v>
      </c>
      <c r="M1024" s="46">
        <v>103.72</v>
      </c>
      <c r="N1024" s="36">
        <v>91.5</v>
      </c>
      <c r="O1024" s="47">
        <v>52.4</v>
      </c>
      <c r="P1024" s="33">
        <v>465</v>
      </c>
      <c r="Q1024" s="47">
        <v>25.25</v>
      </c>
      <c r="R1024" s="33">
        <v>98.92</v>
      </c>
      <c r="S1024" s="47">
        <v>72.7</v>
      </c>
      <c r="T1024" s="33">
        <v>13.02</v>
      </c>
      <c r="U1024" s="33">
        <v>96.5</v>
      </c>
      <c r="V1024" s="33">
        <v>35.69</v>
      </c>
      <c r="W1024" s="33">
        <v>14.81</v>
      </c>
      <c r="X1024" s="56">
        <v>31.79</v>
      </c>
      <c r="Y1024" s="38">
        <v>31.79</v>
      </c>
      <c r="Z1024" s="36">
        <v>13.15</v>
      </c>
      <c r="AA1024" s="41">
        <v>30.49</v>
      </c>
      <c r="AB1024" s="45">
        <v>72.819999999999993</v>
      </c>
      <c r="AC1024" s="39">
        <v>595.9</v>
      </c>
      <c r="AD1024" s="36">
        <v>159.69999999999999</v>
      </c>
      <c r="AE1024" s="37"/>
      <c r="AF1024" s="41">
        <v>27.69</v>
      </c>
      <c r="AG1024" s="39">
        <v>109.05</v>
      </c>
      <c r="AI1024" s="61">
        <v>44075</v>
      </c>
      <c r="AJ1024" s="58">
        <f t="shared" si="45"/>
        <v>265.58333333333331</v>
      </c>
      <c r="AK1024" s="57">
        <f t="shared" si="46"/>
        <v>186.29500000000002</v>
      </c>
      <c r="AL1024" s="47">
        <f t="shared" si="47"/>
        <v>102.70333333333333</v>
      </c>
      <c r="AM1024" s="65"/>
      <c r="AN1024" s="65"/>
      <c r="AO1024" s="65"/>
    </row>
    <row r="1025" spans="1:41" x14ac:dyDescent="0.25">
      <c r="A1025">
        <v>5</v>
      </c>
      <c r="B1025" s="55">
        <v>44044</v>
      </c>
      <c r="C1025" s="54">
        <v>2020</v>
      </c>
      <c r="D1025" s="27">
        <v>5972.77</v>
      </c>
      <c r="E1025" s="43">
        <v>418.8</v>
      </c>
      <c r="F1025" s="35">
        <v>261.2</v>
      </c>
      <c r="G1025" s="41">
        <v>684.2</v>
      </c>
      <c r="H1025" s="36">
        <v>134.38</v>
      </c>
      <c r="I1025" s="39">
        <v>92.56</v>
      </c>
      <c r="J1025" s="45">
        <v>138.9</v>
      </c>
      <c r="K1025" s="36">
        <v>137.5</v>
      </c>
      <c r="L1025" s="36">
        <v>50.24</v>
      </c>
      <c r="M1025" s="46">
        <v>103.31</v>
      </c>
      <c r="N1025" s="36">
        <v>90.84</v>
      </c>
      <c r="O1025" s="47">
        <v>52.78</v>
      </c>
      <c r="P1025" s="33">
        <v>463.2</v>
      </c>
      <c r="Q1025" s="47">
        <v>25.28</v>
      </c>
      <c r="R1025" s="33">
        <v>99.92</v>
      </c>
      <c r="S1025" s="47">
        <v>72.56</v>
      </c>
      <c r="T1025" s="33">
        <v>13.01</v>
      </c>
      <c r="U1025" s="33">
        <v>96.18</v>
      </c>
      <c r="V1025" s="33">
        <v>35.9</v>
      </c>
      <c r="W1025" s="33">
        <v>14.87</v>
      </c>
      <c r="X1025" s="56">
        <v>31.77</v>
      </c>
      <c r="Y1025" s="38">
        <v>31.77</v>
      </c>
      <c r="Z1025" s="36">
        <v>13.11</v>
      </c>
      <c r="AA1025" s="41">
        <v>30.1</v>
      </c>
      <c r="AB1025" s="45">
        <v>72.84</v>
      </c>
      <c r="AC1025" s="39">
        <v>597.29999999999995</v>
      </c>
      <c r="AD1025" s="36">
        <v>159.44999999999999</v>
      </c>
      <c r="AE1025" s="37"/>
      <c r="AF1025" s="41">
        <v>27.56</v>
      </c>
      <c r="AG1025" s="39">
        <v>109.05</v>
      </c>
      <c r="AI1025" s="61">
        <v>44044</v>
      </c>
      <c r="AJ1025" s="58">
        <f t="shared" si="45"/>
        <v>266.30333333333328</v>
      </c>
      <c r="AK1025" s="57">
        <f t="shared" si="46"/>
        <v>185.465</v>
      </c>
      <c r="AL1025" s="47">
        <f t="shared" si="47"/>
        <v>101.80444444444444</v>
      </c>
      <c r="AM1025" s="65"/>
      <c r="AN1025" s="65"/>
      <c r="AO1025" s="65"/>
    </row>
    <row r="1026" spans="1:41" x14ac:dyDescent="0.25">
      <c r="A1026">
        <v>4</v>
      </c>
      <c r="B1026" s="55">
        <v>44013</v>
      </c>
      <c r="C1026" s="54">
        <v>2020</v>
      </c>
      <c r="D1026" s="27">
        <v>6000</v>
      </c>
      <c r="E1026" s="43">
        <v>416</v>
      </c>
      <c r="F1026" s="35">
        <v>259.60000000000002</v>
      </c>
      <c r="G1026" s="41">
        <v>678.2</v>
      </c>
      <c r="H1026" s="36">
        <v>132</v>
      </c>
      <c r="I1026" s="39">
        <v>92.32</v>
      </c>
      <c r="J1026" s="45">
        <v>137.05000000000001</v>
      </c>
      <c r="K1026" s="36">
        <v>137.69999999999999</v>
      </c>
      <c r="L1026" s="36">
        <v>50.11</v>
      </c>
      <c r="M1026" s="46">
        <v>103.22</v>
      </c>
      <c r="N1026" s="36">
        <v>90.54</v>
      </c>
      <c r="O1026" s="47">
        <v>52.66</v>
      </c>
      <c r="P1026" s="33">
        <v>461.2</v>
      </c>
      <c r="Q1026" s="47">
        <v>25.29</v>
      </c>
      <c r="R1026" s="33">
        <v>98.04</v>
      </c>
      <c r="S1026" s="47">
        <v>74.06</v>
      </c>
      <c r="T1026" s="33">
        <v>12.95</v>
      </c>
      <c r="U1026" s="33">
        <v>94.8</v>
      </c>
      <c r="V1026" s="33">
        <v>35.85</v>
      </c>
      <c r="W1026" s="33">
        <v>14.89</v>
      </c>
      <c r="X1026" s="56">
        <v>31.46</v>
      </c>
      <c r="Y1026" s="38">
        <v>31.46</v>
      </c>
      <c r="Z1026" s="36">
        <v>13.2</v>
      </c>
      <c r="AA1026" s="41">
        <v>29.74</v>
      </c>
      <c r="AB1026" s="45">
        <v>72.959999999999994</v>
      </c>
      <c r="AC1026" s="39">
        <v>596.29999999999995</v>
      </c>
      <c r="AD1026" s="36">
        <v>160.55000000000001</v>
      </c>
      <c r="AE1026" s="37"/>
      <c r="AF1026" s="41">
        <v>27.01</v>
      </c>
      <c r="AG1026" s="39">
        <v>109.35</v>
      </c>
      <c r="AI1026" s="61">
        <v>44013</v>
      </c>
      <c r="AJ1026" s="58">
        <f t="shared" si="45"/>
        <v>265.98999999999995</v>
      </c>
      <c r="AK1026" s="57">
        <f t="shared" si="46"/>
        <v>183.73750000000001</v>
      </c>
      <c r="AL1026" s="47">
        <f t="shared" si="47"/>
        <v>101.41111111111111</v>
      </c>
      <c r="AM1026" s="65"/>
      <c r="AN1026" s="65"/>
      <c r="AO1026" s="65"/>
    </row>
    <row r="1027" spans="1:41" x14ac:dyDescent="0.25">
      <c r="A1027">
        <v>3</v>
      </c>
      <c r="B1027" s="55">
        <v>43983</v>
      </c>
      <c r="C1027" s="54">
        <v>2020</v>
      </c>
      <c r="D1027" s="27">
        <v>5955.25</v>
      </c>
      <c r="E1027" s="43">
        <v>415.15</v>
      </c>
      <c r="F1027" s="35">
        <v>263</v>
      </c>
      <c r="G1027" s="41">
        <v>669.8</v>
      </c>
      <c r="H1027" s="36">
        <v>133.46</v>
      </c>
      <c r="I1027" s="39">
        <v>92.7</v>
      </c>
      <c r="J1027" s="45">
        <v>136.1</v>
      </c>
      <c r="K1027" s="36">
        <v>136.44999999999999</v>
      </c>
      <c r="L1027" s="36">
        <v>50.44</v>
      </c>
      <c r="M1027" s="46">
        <v>103.68</v>
      </c>
      <c r="N1027" s="36">
        <v>90.85</v>
      </c>
      <c r="O1027" s="47">
        <v>52.68</v>
      </c>
      <c r="P1027" s="33">
        <v>461.2</v>
      </c>
      <c r="Q1027" s="47">
        <v>25.14</v>
      </c>
      <c r="R1027" s="33">
        <v>98.72</v>
      </c>
      <c r="S1027" s="47">
        <v>74.760000000000005</v>
      </c>
      <c r="T1027" s="33">
        <v>12.98</v>
      </c>
      <c r="U1027" s="33">
        <v>95.04</v>
      </c>
      <c r="V1027" s="33">
        <v>36</v>
      </c>
      <c r="W1027" s="33">
        <v>14.71</v>
      </c>
      <c r="X1027" s="56">
        <v>31.08</v>
      </c>
      <c r="Y1027" s="38">
        <v>31.08</v>
      </c>
      <c r="Z1027" s="36">
        <v>13.19</v>
      </c>
      <c r="AA1027" s="41">
        <v>29.5</v>
      </c>
      <c r="AB1027" s="45">
        <v>73.34</v>
      </c>
      <c r="AC1027" s="39">
        <v>590.79999999999995</v>
      </c>
      <c r="AD1027" s="36">
        <v>161.19999999999999</v>
      </c>
      <c r="AE1027" s="37"/>
      <c r="AF1027" s="41">
        <v>26.94</v>
      </c>
      <c r="AG1027" s="39">
        <v>109.3</v>
      </c>
      <c r="AI1027" s="61">
        <v>43983</v>
      </c>
      <c r="AJ1027" s="58">
        <f t="shared" si="45"/>
        <v>264.26666666666665</v>
      </c>
      <c r="AK1027" s="57">
        <f t="shared" si="46"/>
        <v>181.56</v>
      </c>
      <c r="AL1027" s="47">
        <f t="shared" si="47"/>
        <v>101.32555555555555</v>
      </c>
      <c r="AM1027" s="65"/>
      <c r="AN1027" s="65"/>
      <c r="AO1027" s="65"/>
    </row>
    <row r="1028" spans="1:41" x14ac:dyDescent="0.25">
      <c r="A1028">
        <v>2</v>
      </c>
      <c r="B1028" s="55">
        <v>43891</v>
      </c>
      <c r="C1028" s="54">
        <v>2020</v>
      </c>
      <c r="D1028" s="27">
        <v>5994.59</v>
      </c>
      <c r="E1028" s="43">
        <v>419.1</v>
      </c>
      <c r="F1028" s="35">
        <v>263.89999999999998</v>
      </c>
      <c r="G1028" s="41">
        <v>675.4</v>
      </c>
      <c r="H1028" s="36">
        <v>134.04</v>
      </c>
      <c r="I1028" s="39">
        <v>92.82</v>
      </c>
      <c r="J1028" s="45">
        <v>136.25</v>
      </c>
      <c r="K1028" s="36">
        <v>138</v>
      </c>
      <c r="L1028" s="36">
        <v>50.38</v>
      </c>
      <c r="M1028" s="46">
        <v>104.38</v>
      </c>
      <c r="N1028" s="36">
        <v>90.29</v>
      </c>
      <c r="O1028" s="47">
        <v>52.94</v>
      </c>
      <c r="P1028" s="33">
        <v>462.8</v>
      </c>
      <c r="Q1028" s="47">
        <v>25.47</v>
      </c>
      <c r="R1028" s="33">
        <v>99.22</v>
      </c>
      <c r="S1028" s="47">
        <v>74.62</v>
      </c>
      <c r="T1028" s="33">
        <v>13.11</v>
      </c>
      <c r="U1028" s="33">
        <v>94.12</v>
      </c>
      <c r="V1028" s="33">
        <v>36.340000000000003</v>
      </c>
      <c r="W1028" s="33">
        <v>14.69</v>
      </c>
      <c r="X1028" s="56">
        <v>31.34</v>
      </c>
      <c r="Y1028" s="38">
        <v>31.34</v>
      </c>
      <c r="Z1028" s="36">
        <v>13.26</v>
      </c>
      <c r="AA1028" s="41">
        <v>29.69</v>
      </c>
      <c r="AB1028" s="45">
        <v>73.400000000000006</v>
      </c>
      <c r="AC1028" s="39">
        <v>600.9</v>
      </c>
      <c r="AD1028" s="36">
        <v>161.19999999999999</v>
      </c>
      <c r="AE1028" s="37"/>
      <c r="AF1028" s="41">
        <v>26.95</v>
      </c>
      <c r="AG1028" s="39">
        <v>111.15</v>
      </c>
      <c r="AI1028" s="61">
        <v>43891</v>
      </c>
      <c r="AJ1028" s="58">
        <f t="shared" ref="AJ1028:AJ1029" si="48">AVERAGE(I1028,AC1028,AG1028)</f>
        <v>268.29000000000002</v>
      </c>
      <c r="AK1028" s="57">
        <f t="shared" ref="AK1028:AK1029" si="49">AVERAGE(G1028,AA1028,AF1028,)</f>
        <v>183.01000000000002</v>
      </c>
      <c r="AL1028" s="47">
        <f t="shared" ref="AL1028:AL1029" si="50">AVERAGE(AB1028,X1028,S1028,Q1028,O1028,M1028,J1028,E1028,)</f>
        <v>101.94444444444444</v>
      </c>
      <c r="AM1028" s="65"/>
      <c r="AN1028" s="65"/>
      <c r="AO1028" s="65"/>
    </row>
    <row r="1029" spans="1:41" x14ac:dyDescent="0.25">
      <c r="A1029">
        <v>1</v>
      </c>
      <c r="B1029" s="55">
        <v>43862</v>
      </c>
      <c r="C1029" s="54">
        <v>2020</v>
      </c>
      <c r="D1029" s="27">
        <v>6011.21</v>
      </c>
      <c r="E1029" s="43">
        <v>419.15</v>
      </c>
      <c r="F1029" s="35">
        <v>264.2</v>
      </c>
      <c r="G1029" s="41">
        <v>671</v>
      </c>
      <c r="H1029" s="36">
        <v>133.52000000000001</v>
      </c>
      <c r="I1029" s="39">
        <v>93.06</v>
      </c>
      <c r="J1029" s="45">
        <v>136.69999999999999</v>
      </c>
      <c r="K1029" s="36">
        <v>137.6</v>
      </c>
      <c r="L1029" s="36">
        <v>49.82</v>
      </c>
      <c r="M1029" s="46">
        <v>104.71</v>
      </c>
      <c r="N1029" s="36">
        <v>89.73</v>
      </c>
      <c r="O1029" s="47">
        <v>53.58</v>
      </c>
      <c r="P1029" s="33">
        <v>461.8</v>
      </c>
      <c r="Q1029" s="47">
        <v>25.46</v>
      </c>
      <c r="R1029" s="33">
        <v>99.84</v>
      </c>
      <c r="S1029" s="47">
        <v>73.98</v>
      </c>
      <c r="T1029" s="33">
        <v>13.19</v>
      </c>
      <c r="U1029" s="33">
        <v>92.94</v>
      </c>
      <c r="V1029" s="33">
        <v>36.99</v>
      </c>
      <c r="W1029" s="33">
        <v>14.7</v>
      </c>
      <c r="X1029" s="56">
        <v>31.66</v>
      </c>
      <c r="Y1029" s="38">
        <v>31.66</v>
      </c>
      <c r="Z1029" s="36">
        <v>13.18</v>
      </c>
      <c r="AA1029" s="41">
        <v>29.46</v>
      </c>
      <c r="AB1029" s="45">
        <v>73.540000000000006</v>
      </c>
      <c r="AC1029" s="39">
        <v>598</v>
      </c>
      <c r="AD1029" s="36">
        <v>160.35</v>
      </c>
      <c r="AE1029" s="37"/>
      <c r="AF1029" s="41">
        <v>27.11</v>
      </c>
      <c r="AG1029" s="39">
        <v>111.05</v>
      </c>
      <c r="AI1029" s="61">
        <v>43862</v>
      </c>
      <c r="AJ1029" s="58">
        <f t="shared" si="48"/>
        <v>267.36999999999995</v>
      </c>
      <c r="AK1029" s="57">
        <f t="shared" si="49"/>
        <v>181.89250000000001</v>
      </c>
      <c r="AL1029" s="47">
        <f t="shared" si="50"/>
        <v>102.08666666666666</v>
      </c>
      <c r="AM1029" s="65"/>
      <c r="AN1029" s="65"/>
      <c r="AO1029" s="6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2A826-77CE-4D9F-A864-94F0C10D960B}">
  <dimension ref="A1:AH1028"/>
  <sheetViews>
    <sheetView zoomScale="57" workbookViewId="0">
      <selection activeCell="AF1" sqref="AF1:AH1048576"/>
    </sheetView>
  </sheetViews>
  <sheetFormatPr defaultRowHeight="15" x14ac:dyDescent="0.25"/>
  <cols>
    <col min="1" max="1" width="12.7109375" bestFit="1" customWidth="1"/>
    <col min="2" max="2" width="11.42578125" style="24" customWidth="1"/>
  </cols>
  <sheetData>
    <row r="1" spans="1:34" x14ac:dyDescent="0.25">
      <c r="A1" s="26" t="s">
        <v>317</v>
      </c>
      <c r="B1" s="27" t="s">
        <v>947</v>
      </c>
      <c r="C1" s="27" t="s">
        <v>128</v>
      </c>
      <c r="D1" s="27" t="s">
        <v>139</v>
      </c>
      <c r="E1" s="27" t="s">
        <v>946</v>
      </c>
      <c r="F1" s="27" t="s">
        <v>159</v>
      </c>
      <c r="G1" s="27" t="s">
        <v>170</v>
      </c>
      <c r="H1" s="27" t="s">
        <v>181</v>
      </c>
      <c r="I1" s="28" t="s">
        <v>191</v>
      </c>
      <c r="J1" s="27" t="s">
        <v>201</v>
      </c>
      <c r="K1" s="27" t="s">
        <v>211</v>
      </c>
      <c r="L1" s="29" t="s">
        <v>222</v>
      </c>
      <c r="M1" s="30" t="s">
        <v>20</v>
      </c>
      <c r="N1" s="30" t="s">
        <v>31</v>
      </c>
      <c r="O1" s="30" t="s">
        <v>42</v>
      </c>
      <c r="P1" s="30" t="s">
        <v>52</v>
      </c>
      <c r="Q1" s="30" t="s">
        <v>63</v>
      </c>
      <c r="R1" s="30" t="s">
        <v>74</v>
      </c>
      <c r="S1" s="30" t="s">
        <v>85</v>
      </c>
      <c r="T1" s="30" t="s">
        <v>95</v>
      </c>
      <c r="U1" s="31" t="s">
        <v>106</v>
      </c>
      <c r="V1" s="30" t="s">
        <v>117</v>
      </c>
      <c r="W1" s="32" t="s">
        <v>222</v>
      </c>
      <c r="X1" s="30" t="s">
        <v>318</v>
      </c>
      <c r="Y1" s="30" t="s">
        <v>242</v>
      </c>
      <c r="Z1" s="30" t="s">
        <v>253</v>
      </c>
      <c r="AA1" s="30" t="s">
        <v>264</v>
      </c>
      <c r="AB1" s="30" t="s">
        <v>274</v>
      </c>
      <c r="AC1" s="30" t="s">
        <v>285</v>
      </c>
      <c r="AD1" s="30" t="s">
        <v>296</v>
      </c>
      <c r="AE1" s="30" t="s">
        <v>307</v>
      </c>
      <c r="AF1" s="24"/>
      <c r="AG1" s="24"/>
      <c r="AH1" s="24"/>
    </row>
    <row r="2" spans="1:34" ht="30" x14ac:dyDescent="0.25">
      <c r="A2" s="26" t="s">
        <v>319</v>
      </c>
      <c r="B2" s="27">
        <v>7530.93</v>
      </c>
      <c r="C2" s="33">
        <v>62.59</v>
      </c>
      <c r="D2" s="33">
        <v>707.5</v>
      </c>
      <c r="E2" s="33">
        <v>29.49</v>
      </c>
      <c r="F2" s="33">
        <v>113.7</v>
      </c>
      <c r="G2" s="33">
        <v>58.68</v>
      </c>
      <c r="H2" s="33">
        <v>12.85</v>
      </c>
      <c r="I2" s="33">
        <v>133.94999999999999</v>
      </c>
      <c r="J2" s="33">
        <v>66.66</v>
      </c>
      <c r="K2" s="33">
        <v>15.92</v>
      </c>
      <c r="L2" s="34">
        <v>24.03</v>
      </c>
      <c r="M2" s="35">
        <v>733.6</v>
      </c>
      <c r="N2" s="35">
        <v>450.65</v>
      </c>
      <c r="O2" s="36">
        <v>1918.8</v>
      </c>
      <c r="P2" s="36">
        <v>139.78</v>
      </c>
      <c r="Q2" s="36">
        <v>181.78</v>
      </c>
      <c r="R2" s="36">
        <v>181.6</v>
      </c>
      <c r="S2" s="36">
        <v>159.46</v>
      </c>
      <c r="T2" s="36">
        <v>61.6</v>
      </c>
      <c r="U2" s="37">
        <v>160.11000000000001</v>
      </c>
      <c r="V2" s="36">
        <v>89.76</v>
      </c>
      <c r="W2" s="38">
        <v>24.03</v>
      </c>
      <c r="X2" s="36">
        <v>10.3</v>
      </c>
      <c r="Y2" s="36">
        <v>44.24</v>
      </c>
      <c r="Z2" s="36">
        <v>94.1</v>
      </c>
      <c r="AA2" s="36">
        <v>399</v>
      </c>
      <c r="AB2" s="36">
        <v>159.75</v>
      </c>
      <c r="AC2" s="36">
        <v>21.15</v>
      </c>
      <c r="AD2" s="36">
        <v>32.46</v>
      </c>
      <c r="AE2" s="36">
        <v>188.75</v>
      </c>
      <c r="AF2" s="25" t="s">
        <v>948</v>
      </c>
    </row>
    <row r="3" spans="1:34" x14ac:dyDescent="0.25">
      <c r="A3" s="26" t="s">
        <v>320</v>
      </c>
      <c r="B3" s="27">
        <v>7531.71</v>
      </c>
      <c r="C3" s="33">
        <v>62.45</v>
      </c>
      <c r="D3" s="33">
        <v>705</v>
      </c>
      <c r="E3" s="33">
        <v>29.43</v>
      </c>
      <c r="F3" s="33">
        <v>113.56</v>
      </c>
      <c r="G3" s="33">
        <v>58.51</v>
      </c>
      <c r="H3" s="33">
        <v>12.86</v>
      </c>
      <c r="I3" s="33">
        <v>134.1</v>
      </c>
      <c r="J3" s="33">
        <v>66.39</v>
      </c>
      <c r="K3" s="33">
        <v>15.96</v>
      </c>
      <c r="L3" s="34">
        <v>24.04</v>
      </c>
      <c r="M3" s="35">
        <v>731</v>
      </c>
      <c r="N3" s="35">
        <v>451.3</v>
      </c>
      <c r="O3" s="36">
        <v>1910.8</v>
      </c>
      <c r="P3" s="36">
        <v>139.68</v>
      </c>
      <c r="Q3" s="36">
        <v>181.36</v>
      </c>
      <c r="R3" s="36">
        <v>180.96</v>
      </c>
      <c r="S3" s="36">
        <v>159.62</v>
      </c>
      <c r="T3" s="36">
        <v>61.41</v>
      </c>
      <c r="U3" s="37">
        <v>160.18</v>
      </c>
      <c r="V3" s="36">
        <v>89.26</v>
      </c>
      <c r="W3" s="38">
        <v>24.04</v>
      </c>
      <c r="X3" s="36">
        <v>10.31</v>
      </c>
      <c r="Y3" s="36">
        <v>44.26</v>
      </c>
      <c r="Z3" s="36">
        <v>94.2</v>
      </c>
      <c r="AA3" s="36">
        <v>398.25</v>
      </c>
      <c r="AB3" s="36">
        <v>160.30000000000001</v>
      </c>
      <c r="AC3" s="36">
        <v>21.18</v>
      </c>
      <c r="AD3" s="36">
        <v>32.36</v>
      </c>
      <c r="AE3" s="36">
        <v>189.8</v>
      </c>
    </row>
    <row r="4" spans="1:34" x14ac:dyDescent="0.25">
      <c r="A4" s="26" t="s">
        <v>321</v>
      </c>
      <c r="B4" s="27">
        <v>7560.54</v>
      </c>
      <c r="C4" s="33">
        <v>62.99</v>
      </c>
      <c r="D4" s="33">
        <v>703</v>
      </c>
      <c r="E4" s="33">
        <v>29.58</v>
      </c>
      <c r="F4" s="33">
        <v>114.44</v>
      </c>
      <c r="G4" s="33">
        <v>58.41</v>
      </c>
      <c r="H4" s="33">
        <v>12.91</v>
      </c>
      <c r="I4" s="33">
        <v>134.30000000000001</v>
      </c>
      <c r="J4" s="33">
        <v>66.7</v>
      </c>
      <c r="K4" s="33">
        <v>16.170000000000002</v>
      </c>
      <c r="L4" s="34">
        <v>24.31</v>
      </c>
      <c r="M4" s="35">
        <v>735.4</v>
      </c>
      <c r="N4" s="35">
        <v>448.7</v>
      </c>
      <c r="O4" s="36">
        <v>1929.6</v>
      </c>
      <c r="P4" s="36">
        <v>139.41999999999999</v>
      </c>
      <c r="Q4" s="36">
        <v>181.9</v>
      </c>
      <c r="R4" s="36">
        <v>181.2</v>
      </c>
      <c r="S4" s="36">
        <v>159.96</v>
      </c>
      <c r="T4" s="36">
        <v>62.47</v>
      </c>
      <c r="U4" s="37">
        <v>160.75</v>
      </c>
      <c r="V4" s="36">
        <v>89.17</v>
      </c>
      <c r="W4" s="38">
        <v>24.31</v>
      </c>
      <c r="X4" s="36">
        <v>10.38</v>
      </c>
      <c r="Y4" s="36">
        <v>44.78</v>
      </c>
      <c r="Z4" s="36">
        <v>94.62</v>
      </c>
      <c r="AA4" s="36">
        <v>402.8</v>
      </c>
      <c r="AB4" s="36">
        <v>161.30000000000001</v>
      </c>
      <c r="AC4" s="36">
        <v>21.24</v>
      </c>
      <c r="AD4" s="36">
        <v>32.35</v>
      </c>
      <c r="AE4" s="36">
        <v>191.1</v>
      </c>
    </row>
    <row r="5" spans="1:34" x14ac:dyDescent="0.25">
      <c r="A5" s="26" t="s">
        <v>322</v>
      </c>
      <c r="B5" s="27">
        <v>7557.58</v>
      </c>
      <c r="C5" s="33">
        <v>63.01</v>
      </c>
      <c r="D5" s="33">
        <v>707.5</v>
      </c>
      <c r="E5" s="33">
        <v>29.64</v>
      </c>
      <c r="F5" s="33">
        <v>114.38</v>
      </c>
      <c r="G5" s="33">
        <v>58.32</v>
      </c>
      <c r="H5" s="33">
        <v>12.85</v>
      </c>
      <c r="I5" s="33">
        <v>134.4</v>
      </c>
      <c r="J5" s="33">
        <v>66.63</v>
      </c>
      <c r="K5" s="33">
        <v>16.16</v>
      </c>
      <c r="L5" s="34">
        <v>24.08</v>
      </c>
      <c r="M5" s="35">
        <v>737.7</v>
      </c>
      <c r="N5" s="35">
        <v>447.55</v>
      </c>
      <c r="O5" s="36">
        <v>1941.2</v>
      </c>
      <c r="P5" s="36">
        <v>139.44</v>
      </c>
      <c r="Q5" s="36">
        <v>180.96</v>
      </c>
      <c r="R5" s="36">
        <v>181.74</v>
      </c>
      <c r="S5" s="36">
        <v>159.84</v>
      </c>
      <c r="T5" s="36">
        <v>62.3</v>
      </c>
      <c r="U5" s="37">
        <v>161.24</v>
      </c>
      <c r="V5" s="36">
        <v>89.34</v>
      </c>
      <c r="W5" s="38">
        <v>24.08</v>
      </c>
      <c r="X5" s="36">
        <v>10.47</v>
      </c>
      <c r="Y5" s="36">
        <v>44.64</v>
      </c>
      <c r="Z5" s="36">
        <v>94.6</v>
      </c>
      <c r="AA5" s="36">
        <v>397.8</v>
      </c>
      <c r="AB5" s="36">
        <v>160.80000000000001</v>
      </c>
      <c r="AC5" s="36">
        <v>21.21</v>
      </c>
      <c r="AD5" s="36">
        <v>32.409999999999997</v>
      </c>
      <c r="AE5" s="36">
        <v>188.45</v>
      </c>
    </row>
    <row r="6" spans="1:34" x14ac:dyDescent="0.25">
      <c r="A6" s="26" t="s">
        <v>323</v>
      </c>
      <c r="B6" s="27">
        <v>7537.81</v>
      </c>
      <c r="C6" s="33">
        <v>62.88</v>
      </c>
      <c r="D6" s="33">
        <v>715</v>
      </c>
      <c r="E6" s="33">
        <v>29.53</v>
      </c>
      <c r="F6" s="33">
        <v>113.64</v>
      </c>
      <c r="G6" s="33">
        <v>58.3</v>
      </c>
      <c r="H6" s="33">
        <v>12.8</v>
      </c>
      <c r="I6" s="33">
        <v>134.94999999999999</v>
      </c>
      <c r="J6" s="33">
        <v>66.11</v>
      </c>
      <c r="K6" s="33">
        <v>16.239999999999998</v>
      </c>
      <c r="L6" s="34">
        <v>24.04</v>
      </c>
      <c r="M6" s="35">
        <v>743.4</v>
      </c>
      <c r="N6" s="35">
        <v>448.2</v>
      </c>
      <c r="O6" s="36">
        <v>1992.2</v>
      </c>
      <c r="P6" s="36">
        <v>138.52000000000001</v>
      </c>
      <c r="Q6" s="36">
        <v>180.44</v>
      </c>
      <c r="R6" s="36">
        <v>181.26</v>
      </c>
      <c r="S6" s="36">
        <v>159.34</v>
      </c>
      <c r="T6" s="36">
        <v>62</v>
      </c>
      <c r="U6" s="37">
        <v>160.66999999999999</v>
      </c>
      <c r="V6" s="36">
        <v>88.96</v>
      </c>
      <c r="W6" s="38">
        <v>24.04</v>
      </c>
      <c r="X6" s="36">
        <v>10.45</v>
      </c>
      <c r="Y6" s="36">
        <v>44.68</v>
      </c>
      <c r="Z6" s="36">
        <v>95.16</v>
      </c>
      <c r="AA6" s="36">
        <v>401.65</v>
      </c>
      <c r="AB6" s="36">
        <v>160.80000000000001</v>
      </c>
      <c r="AC6" s="36">
        <v>21.23</v>
      </c>
      <c r="AD6" s="36">
        <v>32.520000000000003</v>
      </c>
      <c r="AE6" s="36">
        <v>189.1</v>
      </c>
    </row>
    <row r="7" spans="1:34" x14ac:dyDescent="0.25">
      <c r="A7" s="26" t="s">
        <v>324</v>
      </c>
      <c r="B7" s="27">
        <v>7552.29</v>
      </c>
      <c r="C7" s="33">
        <v>62.86</v>
      </c>
      <c r="D7" s="33">
        <v>715</v>
      </c>
      <c r="E7" s="33">
        <v>29.38</v>
      </c>
      <c r="F7" s="33">
        <v>113.62</v>
      </c>
      <c r="G7" s="33">
        <v>58.12</v>
      </c>
      <c r="H7" s="33">
        <v>12.87</v>
      </c>
      <c r="I7" s="33">
        <v>133.85</v>
      </c>
      <c r="J7" s="33">
        <v>66.37</v>
      </c>
      <c r="K7" s="33">
        <v>16.22</v>
      </c>
      <c r="L7" s="34">
        <v>24.05</v>
      </c>
      <c r="M7" s="35">
        <v>746.9</v>
      </c>
      <c r="N7" s="35">
        <v>449.25</v>
      </c>
      <c r="O7" s="36">
        <v>1999</v>
      </c>
      <c r="P7" s="36">
        <v>137.88</v>
      </c>
      <c r="Q7" s="36">
        <v>181.02</v>
      </c>
      <c r="R7" s="36">
        <v>181.74</v>
      </c>
      <c r="S7" s="36">
        <v>158.12</v>
      </c>
      <c r="T7" s="36">
        <v>62.15</v>
      </c>
      <c r="U7" s="37">
        <v>161.33000000000001</v>
      </c>
      <c r="V7" s="36">
        <v>89.17</v>
      </c>
      <c r="W7" s="38">
        <v>24.05</v>
      </c>
      <c r="X7" s="36">
        <v>10.46</v>
      </c>
      <c r="Y7" s="36">
        <v>44.73</v>
      </c>
      <c r="Z7" s="36">
        <v>94.86</v>
      </c>
      <c r="AA7" s="36">
        <v>406.45</v>
      </c>
      <c r="AB7" s="36">
        <v>161.65</v>
      </c>
      <c r="AC7" s="36">
        <v>21.22</v>
      </c>
      <c r="AD7" s="36">
        <v>32.450000000000003</v>
      </c>
      <c r="AE7" s="36">
        <v>190.05</v>
      </c>
    </row>
    <row r="8" spans="1:34" x14ac:dyDescent="0.25">
      <c r="A8" s="26" t="s">
        <v>325</v>
      </c>
      <c r="B8" s="27">
        <v>7553.08</v>
      </c>
      <c r="C8" s="33">
        <v>62.29</v>
      </c>
      <c r="D8" s="33">
        <v>716</v>
      </c>
      <c r="E8" s="33">
        <v>29.33</v>
      </c>
      <c r="F8" s="33">
        <v>113.3</v>
      </c>
      <c r="G8" s="33">
        <v>57.88</v>
      </c>
      <c r="H8" s="33">
        <v>12.78</v>
      </c>
      <c r="I8" s="33">
        <v>134.80000000000001</v>
      </c>
      <c r="J8" s="33">
        <v>65.62</v>
      </c>
      <c r="K8" s="33">
        <v>16.05</v>
      </c>
      <c r="L8" s="34">
        <v>23.97</v>
      </c>
      <c r="M8" s="35">
        <v>745.5</v>
      </c>
      <c r="N8" s="35">
        <v>450.75</v>
      </c>
      <c r="O8" s="36">
        <v>1996.6</v>
      </c>
      <c r="P8" s="36">
        <v>139.88</v>
      </c>
      <c r="Q8" s="36">
        <v>180.44</v>
      </c>
      <c r="R8" s="36">
        <v>183.18</v>
      </c>
      <c r="S8" s="36">
        <v>160.19999999999999</v>
      </c>
      <c r="T8" s="36">
        <v>61.99</v>
      </c>
      <c r="U8" s="37">
        <v>160.47</v>
      </c>
      <c r="V8" s="36">
        <v>88.93</v>
      </c>
      <c r="W8" s="38">
        <v>23.97</v>
      </c>
      <c r="X8" s="36">
        <v>10.38</v>
      </c>
      <c r="Y8" s="36">
        <v>44.39</v>
      </c>
      <c r="Z8" s="36">
        <v>94.5</v>
      </c>
      <c r="AA8" s="36">
        <v>405.95</v>
      </c>
      <c r="AB8" s="36">
        <v>162.1</v>
      </c>
      <c r="AC8" s="36">
        <v>21.29</v>
      </c>
      <c r="AD8" s="36">
        <v>32.159999999999997</v>
      </c>
      <c r="AE8" s="36">
        <v>191</v>
      </c>
    </row>
    <row r="9" spans="1:34" x14ac:dyDescent="0.25">
      <c r="A9" s="26" t="s">
        <v>326</v>
      </c>
      <c r="B9" s="27">
        <v>7548.18</v>
      </c>
      <c r="C9" s="33">
        <v>62.39</v>
      </c>
      <c r="D9" s="33">
        <v>714.5</v>
      </c>
      <c r="E9" s="33">
        <v>29.11</v>
      </c>
      <c r="F9" s="33">
        <v>112.96</v>
      </c>
      <c r="G9" s="33">
        <v>58.27</v>
      </c>
      <c r="H9" s="33">
        <v>12.83</v>
      </c>
      <c r="I9" s="33">
        <v>135.30000000000001</v>
      </c>
      <c r="J9" s="33">
        <v>65.02</v>
      </c>
      <c r="K9" s="33">
        <v>16.09</v>
      </c>
      <c r="L9" s="34">
        <v>24.19</v>
      </c>
      <c r="M9" s="35">
        <v>741.8</v>
      </c>
      <c r="N9" s="35">
        <v>447.45</v>
      </c>
      <c r="O9" s="36">
        <v>1996.8</v>
      </c>
      <c r="P9" s="36">
        <v>139.18</v>
      </c>
      <c r="Q9" s="36">
        <v>181.02</v>
      </c>
      <c r="R9" s="36">
        <v>183.76</v>
      </c>
      <c r="S9" s="36">
        <v>160.76</v>
      </c>
      <c r="T9" s="36">
        <v>62.35</v>
      </c>
      <c r="U9" s="37">
        <v>159.97999999999999</v>
      </c>
      <c r="V9" s="36">
        <v>88.61</v>
      </c>
      <c r="W9" s="38">
        <v>24.19</v>
      </c>
      <c r="X9" s="36">
        <v>10.45</v>
      </c>
      <c r="Y9" s="36">
        <v>44.19</v>
      </c>
      <c r="Z9" s="36">
        <v>96.18</v>
      </c>
      <c r="AA9" s="36">
        <v>407.35</v>
      </c>
      <c r="AB9" s="36">
        <v>162.05000000000001</v>
      </c>
      <c r="AC9" s="36">
        <v>21.5</v>
      </c>
      <c r="AD9" s="36">
        <v>32.17</v>
      </c>
      <c r="AE9" s="36">
        <v>192.45</v>
      </c>
    </row>
    <row r="10" spans="1:34" x14ac:dyDescent="0.25">
      <c r="A10" s="26" t="s">
        <v>327</v>
      </c>
      <c r="B10" s="27">
        <v>7587.68</v>
      </c>
      <c r="C10" s="33">
        <v>63.09</v>
      </c>
      <c r="D10" s="33">
        <v>717.5</v>
      </c>
      <c r="E10" s="33">
        <v>29.17</v>
      </c>
      <c r="F10" s="33">
        <v>115.58</v>
      </c>
      <c r="G10" s="33">
        <v>57.98</v>
      </c>
      <c r="H10" s="33">
        <v>12.93</v>
      </c>
      <c r="I10" s="33">
        <v>134.9</v>
      </c>
      <c r="J10" s="33">
        <v>66.61</v>
      </c>
      <c r="K10" s="33">
        <v>16.21</v>
      </c>
      <c r="L10" s="34">
        <v>24.43</v>
      </c>
      <c r="M10" s="35">
        <v>748.4</v>
      </c>
      <c r="N10" s="35">
        <v>446.55</v>
      </c>
      <c r="O10" s="36">
        <v>2023.5</v>
      </c>
      <c r="P10" s="36">
        <v>139.52000000000001</v>
      </c>
      <c r="Q10" s="36">
        <v>181.14</v>
      </c>
      <c r="R10" s="36">
        <v>185.24</v>
      </c>
      <c r="S10" s="36">
        <v>160.16</v>
      </c>
      <c r="T10" s="36">
        <v>61.63</v>
      </c>
      <c r="U10" s="37">
        <v>159.97999999999999</v>
      </c>
      <c r="V10" s="36">
        <v>87.7</v>
      </c>
      <c r="W10" s="38">
        <v>24.43</v>
      </c>
      <c r="X10" s="36">
        <v>10.56</v>
      </c>
      <c r="Y10" s="36">
        <v>44.29</v>
      </c>
      <c r="Z10" s="36">
        <v>96.9</v>
      </c>
      <c r="AA10" s="36">
        <v>417.85</v>
      </c>
      <c r="AB10" s="36">
        <v>163.05000000000001</v>
      </c>
      <c r="AC10" s="36">
        <v>21.53</v>
      </c>
      <c r="AD10" s="36">
        <v>32.26</v>
      </c>
      <c r="AE10" s="36">
        <v>195.9</v>
      </c>
    </row>
    <row r="11" spans="1:34" x14ac:dyDescent="0.25">
      <c r="A11" s="26" t="s">
        <v>328</v>
      </c>
      <c r="B11" s="27">
        <v>7547</v>
      </c>
      <c r="C11" s="33">
        <v>62.88</v>
      </c>
      <c r="D11" s="33">
        <v>722</v>
      </c>
      <c r="E11" s="33">
        <v>29.26</v>
      </c>
      <c r="F11" s="33">
        <v>116.02</v>
      </c>
      <c r="G11" s="33">
        <v>58.2</v>
      </c>
      <c r="H11" s="33">
        <v>12.9</v>
      </c>
      <c r="I11" s="33">
        <v>134.55000000000001</v>
      </c>
      <c r="J11" s="33">
        <v>66.099999999999994</v>
      </c>
      <c r="K11" s="33">
        <v>16.27</v>
      </c>
      <c r="L11" s="34">
        <v>24.49</v>
      </c>
      <c r="M11" s="35">
        <v>746.8</v>
      </c>
      <c r="N11" s="35">
        <v>443.55</v>
      </c>
      <c r="O11" s="36">
        <v>2017</v>
      </c>
      <c r="P11" s="36">
        <v>140.06</v>
      </c>
      <c r="Q11" s="36">
        <v>179</v>
      </c>
      <c r="R11" s="36">
        <v>185.08</v>
      </c>
      <c r="S11" s="36">
        <v>160.78</v>
      </c>
      <c r="T11" s="36">
        <v>61.41</v>
      </c>
      <c r="U11" s="37">
        <v>159.18</v>
      </c>
      <c r="V11" s="36">
        <v>88.02</v>
      </c>
      <c r="W11" s="38">
        <v>24.49</v>
      </c>
      <c r="X11" s="36">
        <v>10.67</v>
      </c>
      <c r="Y11" s="36">
        <v>43.82</v>
      </c>
      <c r="Z11" s="36">
        <v>96.5</v>
      </c>
      <c r="AA11" s="36">
        <v>427.05</v>
      </c>
      <c r="AB11" s="36">
        <v>162.65</v>
      </c>
      <c r="AC11" s="36">
        <v>21.25</v>
      </c>
      <c r="AD11" s="36">
        <v>32.04</v>
      </c>
      <c r="AE11" s="36">
        <v>193.15</v>
      </c>
    </row>
    <row r="12" spans="1:34" x14ac:dyDescent="0.25">
      <c r="A12" s="26" t="s">
        <v>329</v>
      </c>
      <c r="B12" s="27">
        <v>7529.11</v>
      </c>
      <c r="C12" s="33">
        <v>60.31</v>
      </c>
      <c r="D12" s="33">
        <v>709</v>
      </c>
      <c r="E12" s="33">
        <v>29.76</v>
      </c>
      <c r="F12" s="33">
        <v>114.78</v>
      </c>
      <c r="G12" s="33">
        <v>59.31</v>
      </c>
      <c r="H12" s="33">
        <v>12.6</v>
      </c>
      <c r="I12" s="33">
        <v>138.69999999999999</v>
      </c>
      <c r="J12" s="33">
        <v>62.57</v>
      </c>
      <c r="K12" s="33">
        <v>16.16</v>
      </c>
      <c r="L12" s="34">
        <v>23.66</v>
      </c>
      <c r="M12" s="35">
        <v>734.5</v>
      </c>
      <c r="N12" s="35">
        <v>445.45</v>
      </c>
      <c r="O12" s="36">
        <v>2027</v>
      </c>
      <c r="P12" s="36">
        <v>142.30000000000001</v>
      </c>
      <c r="Q12" s="36">
        <v>176.56</v>
      </c>
      <c r="R12" s="36">
        <v>185.42</v>
      </c>
      <c r="S12" s="36">
        <v>165.72</v>
      </c>
      <c r="T12" s="36">
        <v>61.36</v>
      </c>
      <c r="U12" s="37">
        <v>162.76</v>
      </c>
      <c r="V12" s="36">
        <v>88.54</v>
      </c>
      <c r="W12" s="38">
        <v>23.66</v>
      </c>
      <c r="X12" s="36">
        <v>10.8</v>
      </c>
      <c r="Y12" s="36">
        <v>44.42</v>
      </c>
      <c r="Z12" s="36">
        <v>94.46</v>
      </c>
      <c r="AA12" s="36">
        <v>409</v>
      </c>
      <c r="AB12" s="36">
        <v>155.69999999999999</v>
      </c>
      <c r="AC12" s="36">
        <v>20.91</v>
      </c>
      <c r="AD12" s="36">
        <v>31.72</v>
      </c>
      <c r="AE12" s="36">
        <v>191.9</v>
      </c>
    </row>
    <row r="13" spans="1:34" x14ac:dyDescent="0.25">
      <c r="A13" s="26">
        <v>45272</v>
      </c>
      <c r="B13" s="27">
        <v>7542.53</v>
      </c>
      <c r="C13" s="33">
        <v>60.82</v>
      </c>
      <c r="D13" s="33">
        <v>707.5</v>
      </c>
      <c r="E13" s="33">
        <v>30.07</v>
      </c>
      <c r="F13" s="33">
        <v>115.4</v>
      </c>
      <c r="G13" s="33">
        <v>59.55</v>
      </c>
      <c r="H13" s="33">
        <v>12.66</v>
      </c>
      <c r="I13" s="33">
        <v>137.44999999999999</v>
      </c>
      <c r="J13" s="33">
        <v>63.01</v>
      </c>
      <c r="K13" s="33">
        <v>15.99</v>
      </c>
      <c r="L13" s="34">
        <v>23.71</v>
      </c>
      <c r="M13" s="35">
        <v>733.6</v>
      </c>
      <c r="N13" s="35">
        <v>444.7</v>
      </c>
      <c r="O13" s="36">
        <v>2009.5</v>
      </c>
      <c r="P13" s="36">
        <v>142.68</v>
      </c>
      <c r="Q13" s="36">
        <v>176.96</v>
      </c>
      <c r="R13" s="36">
        <v>183.56</v>
      </c>
      <c r="S13" s="36">
        <v>167.48</v>
      </c>
      <c r="T13" s="36">
        <v>61.31</v>
      </c>
      <c r="U13" s="37">
        <v>162.09</v>
      </c>
      <c r="V13" s="36">
        <v>87.87</v>
      </c>
      <c r="W13" s="38">
        <v>23.71</v>
      </c>
      <c r="X13" s="36">
        <v>11.16</v>
      </c>
      <c r="Y13" s="36">
        <v>44.84</v>
      </c>
      <c r="Z13" s="36">
        <v>94.8</v>
      </c>
      <c r="AA13" s="36">
        <v>410.45</v>
      </c>
      <c r="AB13" s="36">
        <v>155.94999999999999</v>
      </c>
      <c r="AC13" s="36">
        <v>20.98</v>
      </c>
      <c r="AD13" s="36">
        <v>31.88</v>
      </c>
      <c r="AE13" s="36">
        <v>193.05</v>
      </c>
    </row>
    <row r="14" spans="1:34" x14ac:dyDescent="0.25">
      <c r="A14" s="26">
        <v>45242</v>
      </c>
      <c r="B14" s="27">
        <v>7527.58</v>
      </c>
      <c r="C14" s="33">
        <v>61.18</v>
      </c>
      <c r="D14" s="33">
        <v>710.5</v>
      </c>
      <c r="E14" s="33">
        <v>30.06</v>
      </c>
      <c r="F14" s="33">
        <v>116.1</v>
      </c>
      <c r="G14" s="33">
        <v>59.48</v>
      </c>
      <c r="H14" s="33">
        <v>12.65</v>
      </c>
      <c r="I14" s="33">
        <v>137.4</v>
      </c>
      <c r="J14" s="33">
        <v>62.47</v>
      </c>
      <c r="K14" s="33">
        <v>16.13</v>
      </c>
      <c r="L14" s="34">
        <v>23.82</v>
      </c>
      <c r="M14" s="35">
        <v>740</v>
      </c>
      <c r="N14" s="35">
        <v>443.85</v>
      </c>
      <c r="O14" s="36">
        <v>1997.8</v>
      </c>
      <c r="P14" s="36">
        <v>142.30000000000001</v>
      </c>
      <c r="Q14" s="36">
        <v>176.56</v>
      </c>
      <c r="R14" s="36">
        <v>183.22</v>
      </c>
      <c r="S14" s="36">
        <v>165.48</v>
      </c>
      <c r="T14" s="36">
        <v>61.97</v>
      </c>
      <c r="U14" s="37">
        <v>160.56</v>
      </c>
      <c r="V14" s="36">
        <v>87.8</v>
      </c>
      <c r="W14" s="38">
        <v>23.82</v>
      </c>
      <c r="X14" s="36">
        <v>11.1</v>
      </c>
      <c r="Y14" s="36">
        <v>44.4</v>
      </c>
      <c r="Z14" s="36">
        <v>94.94</v>
      </c>
      <c r="AA14" s="36">
        <v>409.5</v>
      </c>
      <c r="AB14" s="36">
        <v>157.05000000000001</v>
      </c>
      <c r="AC14" s="36">
        <v>21.01</v>
      </c>
      <c r="AD14" s="36">
        <v>32.200000000000003</v>
      </c>
      <c r="AE14" s="36">
        <v>192.9</v>
      </c>
    </row>
    <row r="15" spans="1:34" x14ac:dyDescent="0.25">
      <c r="A15" s="26">
        <v>45150</v>
      </c>
      <c r="B15" s="27">
        <v>7437.97</v>
      </c>
      <c r="C15" s="33">
        <v>61.85</v>
      </c>
      <c r="D15" s="33">
        <v>710</v>
      </c>
      <c r="E15" s="33">
        <v>30</v>
      </c>
      <c r="F15" s="33">
        <v>115.84</v>
      </c>
      <c r="G15" s="33">
        <v>59.22</v>
      </c>
      <c r="H15" s="33">
        <v>12.61</v>
      </c>
      <c r="I15" s="33">
        <v>138.94999999999999</v>
      </c>
      <c r="J15" s="33">
        <v>61.86</v>
      </c>
      <c r="K15" s="33">
        <v>16.23</v>
      </c>
      <c r="L15" s="34">
        <v>24.04</v>
      </c>
      <c r="M15" s="35">
        <v>739.1</v>
      </c>
      <c r="N15" s="35">
        <v>441.95</v>
      </c>
      <c r="O15" s="36">
        <v>1982.4</v>
      </c>
      <c r="P15" s="36">
        <v>141.82</v>
      </c>
      <c r="Q15" s="36">
        <v>174.94</v>
      </c>
      <c r="R15" s="36">
        <v>182.7</v>
      </c>
      <c r="S15" s="36">
        <v>164.6</v>
      </c>
      <c r="T15" s="36">
        <v>61.9</v>
      </c>
      <c r="U15" s="37">
        <v>159.38</v>
      </c>
      <c r="V15" s="36">
        <v>86.13</v>
      </c>
      <c r="W15" s="38">
        <v>24.04</v>
      </c>
      <c r="X15" s="36">
        <v>11.09</v>
      </c>
      <c r="Y15" s="36">
        <v>44.22</v>
      </c>
      <c r="Z15" s="36">
        <v>93.88</v>
      </c>
      <c r="AA15" s="36">
        <v>413.8</v>
      </c>
      <c r="AB15" s="36">
        <v>159.25</v>
      </c>
      <c r="AC15" s="36">
        <v>21.02</v>
      </c>
      <c r="AD15" s="36">
        <v>31.92</v>
      </c>
      <c r="AE15" s="36">
        <v>192.15</v>
      </c>
    </row>
    <row r="16" spans="1:34" x14ac:dyDescent="0.25">
      <c r="A16" s="26">
        <v>45119</v>
      </c>
      <c r="B16" s="27">
        <v>7415.66</v>
      </c>
      <c r="C16" s="33">
        <v>61.11</v>
      </c>
      <c r="D16" s="33">
        <v>687.5</v>
      </c>
      <c r="E16" s="33">
        <v>29.9</v>
      </c>
      <c r="F16" s="33">
        <v>115.68</v>
      </c>
      <c r="G16" s="33">
        <v>59.14</v>
      </c>
      <c r="H16" s="33">
        <v>12.45</v>
      </c>
      <c r="I16" s="33">
        <v>135.5</v>
      </c>
      <c r="J16" s="33">
        <v>61.21</v>
      </c>
      <c r="K16" s="33">
        <v>16.170000000000002</v>
      </c>
      <c r="L16" s="34">
        <v>23.7</v>
      </c>
      <c r="M16" s="35">
        <v>715.6</v>
      </c>
      <c r="N16" s="35">
        <v>438.75</v>
      </c>
      <c r="O16" s="36">
        <v>1953.4</v>
      </c>
      <c r="P16" s="36">
        <v>138.36000000000001</v>
      </c>
      <c r="Q16" s="36">
        <v>172.7</v>
      </c>
      <c r="R16" s="36">
        <v>181.06</v>
      </c>
      <c r="S16" s="36">
        <v>164.12</v>
      </c>
      <c r="T16" s="36">
        <v>60.67</v>
      </c>
      <c r="U16" s="37">
        <v>158.09</v>
      </c>
      <c r="V16" s="36">
        <v>85.1</v>
      </c>
      <c r="W16" s="38">
        <v>23.7</v>
      </c>
      <c r="X16" s="36">
        <v>11.14</v>
      </c>
      <c r="Y16" s="36">
        <v>43.83</v>
      </c>
      <c r="Z16" s="36">
        <v>92</v>
      </c>
      <c r="AA16" s="36">
        <v>403.4</v>
      </c>
      <c r="AB16" s="36">
        <v>157.55000000000001</v>
      </c>
      <c r="AC16" s="36">
        <v>20.92</v>
      </c>
      <c r="AD16" s="36">
        <v>31.83</v>
      </c>
      <c r="AE16" s="36">
        <v>190.5</v>
      </c>
    </row>
    <row r="17" spans="1:31" x14ac:dyDescent="0.25">
      <c r="A17" s="26">
        <v>45089</v>
      </c>
      <c r="B17" s="27">
        <v>7384.99</v>
      </c>
      <c r="C17" s="33">
        <v>60.66</v>
      </c>
      <c r="D17" s="33">
        <v>690</v>
      </c>
      <c r="E17" s="33">
        <v>29.67</v>
      </c>
      <c r="F17" s="33">
        <v>115.68</v>
      </c>
      <c r="G17" s="33">
        <v>58.72</v>
      </c>
      <c r="H17" s="33">
        <v>12.37</v>
      </c>
      <c r="I17" s="33">
        <v>136.19999999999999</v>
      </c>
      <c r="J17" s="33">
        <v>61.2</v>
      </c>
      <c r="K17" s="33">
        <v>16.09</v>
      </c>
      <c r="L17" s="34">
        <v>23.57</v>
      </c>
      <c r="M17" s="35">
        <v>718.6</v>
      </c>
      <c r="N17" s="35">
        <v>441.4</v>
      </c>
      <c r="O17" s="36">
        <v>1957.2</v>
      </c>
      <c r="P17" s="36">
        <v>138.30000000000001</v>
      </c>
      <c r="Q17" s="36">
        <v>172.6</v>
      </c>
      <c r="R17" s="36">
        <v>180.46</v>
      </c>
      <c r="S17" s="36">
        <v>163.98</v>
      </c>
      <c r="T17" s="36">
        <v>60.65</v>
      </c>
      <c r="U17" s="37">
        <v>157.69</v>
      </c>
      <c r="V17" s="36">
        <v>86.13</v>
      </c>
      <c r="W17" s="38">
        <v>23.57</v>
      </c>
      <c r="X17" s="36">
        <v>11.13</v>
      </c>
      <c r="Y17" s="36">
        <v>43.99</v>
      </c>
      <c r="Z17" s="36">
        <v>91.6</v>
      </c>
      <c r="AA17" s="36">
        <v>404.3</v>
      </c>
      <c r="AB17" s="36">
        <v>158.30000000000001</v>
      </c>
      <c r="AC17" s="36">
        <v>21.04</v>
      </c>
      <c r="AD17" s="36">
        <v>31.6</v>
      </c>
      <c r="AE17" s="36">
        <v>190.35</v>
      </c>
    </row>
    <row r="18" spans="1:31" x14ac:dyDescent="0.25">
      <c r="A18" s="26">
        <v>45058</v>
      </c>
      <c r="B18" s="27">
        <v>7320.49</v>
      </c>
      <c r="C18" s="33">
        <v>59.76</v>
      </c>
      <c r="D18" s="33">
        <v>684.5</v>
      </c>
      <c r="E18" s="33">
        <v>29.27</v>
      </c>
      <c r="F18" s="33">
        <v>115.3</v>
      </c>
      <c r="G18" s="33">
        <v>58.62</v>
      </c>
      <c r="H18" s="33">
        <v>12.17</v>
      </c>
      <c r="I18" s="33">
        <v>135.4</v>
      </c>
      <c r="J18" s="33">
        <v>60.6</v>
      </c>
      <c r="K18" s="33">
        <v>15.99</v>
      </c>
      <c r="L18" s="34">
        <v>23.32</v>
      </c>
      <c r="M18" s="35">
        <v>713.2</v>
      </c>
      <c r="N18" s="35">
        <v>439.75</v>
      </c>
      <c r="O18" s="36">
        <v>1933.2</v>
      </c>
      <c r="P18" s="36">
        <v>136.56</v>
      </c>
      <c r="Q18" s="36">
        <v>170.02</v>
      </c>
      <c r="R18" s="36">
        <v>179.66</v>
      </c>
      <c r="S18" s="36">
        <v>160.47999999999999</v>
      </c>
      <c r="T18" s="36">
        <v>61.37</v>
      </c>
      <c r="U18" s="37">
        <v>158.58000000000001</v>
      </c>
      <c r="V18" s="36">
        <v>86.4</v>
      </c>
      <c r="W18" s="38">
        <v>23.32</v>
      </c>
      <c r="X18" s="36">
        <v>11.17</v>
      </c>
      <c r="Y18" s="36">
        <v>43.54</v>
      </c>
      <c r="Z18" s="36">
        <v>89.78</v>
      </c>
      <c r="AA18" s="36">
        <v>398.6</v>
      </c>
      <c r="AB18" s="36">
        <v>159.19999999999999</v>
      </c>
      <c r="AC18" s="36">
        <v>20.45</v>
      </c>
      <c r="AD18" s="36">
        <v>31.4</v>
      </c>
      <c r="AE18" s="36">
        <v>189.05</v>
      </c>
    </row>
    <row r="19" spans="1:31" x14ac:dyDescent="0.25">
      <c r="A19" s="26">
        <v>45028</v>
      </c>
      <c r="B19" s="27">
        <v>7313.71</v>
      </c>
      <c r="C19" s="33">
        <v>58.47</v>
      </c>
      <c r="D19" s="33">
        <v>672.5</v>
      </c>
      <c r="E19" s="33">
        <v>29.05</v>
      </c>
      <c r="F19" s="33">
        <v>113.38</v>
      </c>
      <c r="G19" s="33">
        <v>58.79</v>
      </c>
      <c r="H19" s="33">
        <v>12.13</v>
      </c>
      <c r="I19" s="33">
        <v>136.6</v>
      </c>
      <c r="J19" s="33">
        <v>59.54</v>
      </c>
      <c r="K19" s="33">
        <v>16.05</v>
      </c>
      <c r="L19" s="34">
        <v>23.08</v>
      </c>
      <c r="M19" s="35">
        <v>698.7</v>
      </c>
      <c r="N19" s="35">
        <v>436.9</v>
      </c>
      <c r="O19" s="36">
        <v>1917.4</v>
      </c>
      <c r="P19" s="36">
        <v>137.02000000000001</v>
      </c>
      <c r="Q19" s="36">
        <v>168.08</v>
      </c>
      <c r="R19" s="36">
        <v>178.06</v>
      </c>
      <c r="S19" s="36">
        <v>161.26</v>
      </c>
      <c r="T19" s="36">
        <v>61.39</v>
      </c>
      <c r="U19" s="37">
        <v>156.62</v>
      </c>
      <c r="V19" s="36">
        <v>86.59</v>
      </c>
      <c r="W19" s="38">
        <v>23.08</v>
      </c>
      <c r="X19" s="36">
        <v>11.12</v>
      </c>
      <c r="Y19" s="36">
        <v>43.13</v>
      </c>
      <c r="Z19" s="36">
        <v>88.64</v>
      </c>
      <c r="AA19" s="36">
        <v>400.05</v>
      </c>
      <c r="AB19" s="36">
        <v>158.5</v>
      </c>
      <c r="AC19" s="36">
        <v>20.3</v>
      </c>
      <c r="AD19" s="36">
        <v>31.02</v>
      </c>
      <c r="AE19" s="36">
        <v>186.9</v>
      </c>
    </row>
    <row r="20" spans="1:31" x14ac:dyDescent="0.25">
      <c r="A20" s="26">
        <v>44938</v>
      </c>
      <c r="B20" s="27">
        <v>7313.19</v>
      </c>
      <c r="C20" s="33">
        <v>57.8</v>
      </c>
      <c r="D20" s="33">
        <v>676</v>
      </c>
      <c r="E20" s="33">
        <v>28.9</v>
      </c>
      <c r="F20" s="33">
        <v>113.32</v>
      </c>
      <c r="G20" s="33">
        <v>58.59</v>
      </c>
      <c r="H20" s="33">
        <v>12.07</v>
      </c>
      <c r="I20" s="33">
        <v>139.15</v>
      </c>
      <c r="J20" s="33">
        <v>59.83</v>
      </c>
      <c r="K20" s="33">
        <v>16.05</v>
      </c>
      <c r="L20" s="34">
        <v>22.9</v>
      </c>
      <c r="M20" s="35">
        <v>699.2</v>
      </c>
      <c r="N20" s="35">
        <v>436.15</v>
      </c>
      <c r="O20" s="36">
        <v>1915.2</v>
      </c>
      <c r="P20" s="36">
        <v>138.08000000000001</v>
      </c>
      <c r="Q20" s="36">
        <v>169.8</v>
      </c>
      <c r="R20" s="36">
        <v>178.12</v>
      </c>
      <c r="S20" s="36">
        <v>163.13999999999999</v>
      </c>
      <c r="T20" s="36">
        <v>62.36</v>
      </c>
      <c r="U20" s="37">
        <v>157.44999999999999</v>
      </c>
      <c r="V20" s="36">
        <v>85.78</v>
      </c>
      <c r="W20" s="38">
        <v>22.9</v>
      </c>
      <c r="X20" s="36">
        <v>11.38</v>
      </c>
      <c r="Y20" s="36">
        <v>43.31</v>
      </c>
      <c r="Z20" s="36">
        <v>89.42</v>
      </c>
      <c r="AA20" s="36">
        <v>392.9</v>
      </c>
      <c r="AB20" s="36">
        <v>158.15</v>
      </c>
      <c r="AC20" s="36">
        <v>20.09</v>
      </c>
      <c r="AD20" s="36">
        <v>31.05</v>
      </c>
      <c r="AE20" s="36">
        <v>187</v>
      </c>
    </row>
    <row r="21" spans="1:31" x14ac:dyDescent="0.25">
      <c r="A21" s="26" t="s">
        <v>330</v>
      </c>
      <c r="B21" s="27">
        <v>7255.04</v>
      </c>
      <c r="C21" s="33">
        <v>57.77</v>
      </c>
      <c r="D21" s="33">
        <v>676.5</v>
      </c>
      <c r="E21" s="33">
        <v>28.6</v>
      </c>
      <c r="F21" s="33">
        <v>112.3</v>
      </c>
      <c r="G21" s="33">
        <v>58.97</v>
      </c>
      <c r="H21" s="33">
        <v>12.02</v>
      </c>
      <c r="I21" s="33">
        <v>136.94999999999999</v>
      </c>
      <c r="J21" s="33">
        <v>59.81</v>
      </c>
      <c r="K21" s="33">
        <v>15.92</v>
      </c>
      <c r="L21" s="34">
        <v>23.08</v>
      </c>
      <c r="M21" s="35">
        <v>702.7</v>
      </c>
      <c r="N21" s="35">
        <v>431.05</v>
      </c>
      <c r="O21" s="36">
        <v>1904.2</v>
      </c>
      <c r="P21" s="36">
        <v>136.19999999999999</v>
      </c>
      <c r="Q21" s="36">
        <v>168.62</v>
      </c>
      <c r="R21" s="36">
        <v>175.12</v>
      </c>
      <c r="S21" s="36">
        <v>161.02000000000001</v>
      </c>
      <c r="T21" s="36">
        <v>62.26</v>
      </c>
      <c r="U21" s="37">
        <v>158</v>
      </c>
      <c r="V21" s="36">
        <v>85.46</v>
      </c>
      <c r="W21" s="38">
        <v>23.08</v>
      </c>
      <c r="X21" s="36">
        <v>11.3</v>
      </c>
      <c r="Y21" s="36">
        <v>42.97</v>
      </c>
      <c r="Z21" s="36">
        <v>88.42</v>
      </c>
      <c r="AA21" s="36">
        <v>393.7</v>
      </c>
      <c r="AB21" s="36">
        <v>158.55000000000001</v>
      </c>
      <c r="AC21" s="36">
        <v>19.91</v>
      </c>
      <c r="AD21" s="36">
        <v>30.81</v>
      </c>
      <c r="AE21" s="36">
        <v>188</v>
      </c>
    </row>
    <row r="22" spans="1:31" x14ac:dyDescent="0.25">
      <c r="A22" s="26" t="s">
        <v>331</v>
      </c>
      <c r="B22" s="27">
        <v>7241.41</v>
      </c>
      <c r="C22" s="33">
        <v>56.92</v>
      </c>
      <c r="D22" s="33">
        <v>670</v>
      </c>
      <c r="E22" s="33">
        <v>28.44</v>
      </c>
      <c r="F22" s="33">
        <v>112.12</v>
      </c>
      <c r="G22" s="33">
        <v>59.15</v>
      </c>
      <c r="H22" s="33">
        <v>11.8</v>
      </c>
      <c r="I22" s="33">
        <v>138.65</v>
      </c>
      <c r="J22" s="33">
        <v>59.42</v>
      </c>
      <c r="K22" s="33">
        <v>15.87</v>
      </c>
      <c r="L22" s="34">
        <v>22.74</v>
      </c>
      <c r="M22" s="35">
        <v>690.5</v>
      </c>
      <c r="N22" s="35">
        <v>431.85</v>
      </c>
      <c r="O22" s="36">
        <v>1897</v>
      </c>
      <c r="P22" s="36">
        <v>135.56</v>
      </c>
      <c r="Q22" s="36">
        <v>167.2</v>
      </c>
      <c r="R22" s="36">
        <v>177.24</v>
      </c>
      <c r="S22" s="36">
        <v>160.13999999999999</v>
      </c>
      <c r="T22" s="36">
        <v>61.68</v>
      </c>
      <c r="U22" s="37">
        <v>157.96</v>
      </c>
      <c r="V22" s="36">
        <v>84.87</v>
      </c>
      <c r="W22" s="38">
        <v>22.74</v>
      </c>
      <c r="X22" s="36">
        <v>11.26</v>
      </c>
      <c r="Y22" s="36">
        <v>43.13</v>
      </c>
      <c r="Z22" s="36">
        <v>88.16</v>
      </c>
      <c r="AA22" s="36">
        <v>391</v>
      </c>
      <c r="AB22" s="36">
        <v>155.75</v>
      </c>
      <c r="AC22" s="36">
        <v>19.7</v>
      </c>
      <c r="AD22" s="36">
        <v>30.84</v>
      </c>
      <c r="AE22" s="36">
        <v>188.55</v>
      </c>
    </row>
    <row r="23" spans="1:31" x14ac:dyDescent="0.25">
      <c r="A23" s="26" t="s">
        <v>332</v>
      </c>
      <c r="B23" s="27">
        <v>7213.74</v>
      </c>
      <c r="C23" s="33">
        <v>56.48</v>
      </c>
      <c r="D23" s="33">
        <v>664.5</v>
      </c>
      <c r="E23" s="33">
        <v>28.48</v>
      </c>
      <c r="F23" s="33">
        <v>111.12</v>
      </c>
      <c r="G23" s="33">
        <v>59.05</v>
      </c>
      <c r="H23" s="33">
        <v>11.75</v>
      </c>
      <c r="I23" s="33">
        <v>138.35</v>
      </c>
      <c r="J23" s="33">
        <v>58.51</v>
      </c>
      <c r="K23" s="33">
        <v>15.92</v>
      </c>
      <c r="L23" s="34">
        <v>22.52</v>
      </c>
      <c r="M23" s="35">
        <v>684.5</v>
      </c>
      <c r="N23" s="35">
        <v>430.7</v>
      </c>
      <c r="O23" s="36">
        <v>1911.8</v>
      </c>
      <c r="P23" s="36">
        <v>134.56</v>
      </c>
      <c r="Q23" s="36">
        <v>166.04</v>
      </c>
      <c r="R23" s="36">
        <v>176.58</v>
      </c>
      <c r="S23" s="36">
        <v>161.19999999999999</v>
      </c>
      <c r="T23" s="36">
        <v>63.19</v>
      </c>
      <c r="U23" s="37">
        <v>158.51</v>
      </c>
      <c r="V23" s="36">
        <v>85.76</v>
      </c>
      <c r="W23" s="38">
        <v>22.52</v>
      </c>
      <c r="X23" s="36">
        <v>11.3</v>
      </c>
      <c r="Y23" s="36">
        <v>42.82</v>
      </c>
      <c r="Z23" s="36">
        <v>88.76</v>
      </c>
      <c r="AA23" s="36">
        <v>394.05</v>
      </c>
      <c r="AB23" s="36">
        <v>158.05000000000001</v>
      </c>
      <c r="AC23" s="36">
        <v>18.72</v>
      </c>
      <c r="AD23" s="36">
        <v>30.11</v>
      </c>
      <c r="AE23" s="36">
        <v>182.6</v>
      </c>
    </row>
    <row r="24" spans="1:31" x14ac:dyDescent="0.25">
      <c r="A24" s="26" t="s">
        <v>333</v>
      </c>
      <c r="B24" s="27">
        <v>7265.49</v>
      </c>
      <c r="C24" s="33">
        <v>56.42</v>
      </c>
      <c r="D24" s="33">
        <v>680</v>
      </c>
      <c r="E24" s="33">
        <v>28.36</v>
      </c>
      <c r="F24" s="33">
        <v>110.54</v>
      </c>
      <c r="G24" s="33">
        <v>59.08</v>
      </c>
      <c r="H24" s="33">
        <v>11.73</v>
      </c>
      <c r="I24" s="33">
        <v>137.44999999999999</v>
      </c>
      <c r="J24" s="33">
        <v>58.02</v>
      </c>
      <c r="K24" s="33">
        <v>15.84</v>
      </c>
      <c r="L24" s="34">
        <v>22.49</v>
      </c>
      <c r="M24" s="35">
        <v>697.3</v>
      </c>
      <c r="N24" s="35">
        <v>432.95</v>
      </c>
      <c r="O24" s="36">
        <v>1951</v>
      </c>
      <c r="P24" s="36">
        <v>133.6</v>
      </c>
      <c r="Q24" s="36">
        <v>165.7</v>
      </c>
      <c r="R24" s="36">
        <v>177</v>
      </c>
      <c r="S24" s="36">
        <v>159.78</v>
      </c>
      <c r="T24" s="36">
        <v>62.86</v>
      </c>
      <c r="U24" s="37">
        <v>157.97999999999999</v>
      </c>
      <c r="V24" s="36">
        <v>86.63</v>
      </c>
      <c r="W24" s="38">
        <v>22.49</v>
      </c>
      <c r="X24" s="36">
        <v>11.24</v>
      </c>
      <c r="Y24" s="36">
        <v>42.64</v>
      </c>
      <c r="Z24" s="36">
        <v>88.74</v>
      </c>
      <c r="AA24" s="36">
        <v>404.5</v>
      </c>
      <c r="AB24" s="36">
        <v>162.35</v>
      </c>
      <c r="AC24" s="36">
        <v>18.73</v>
      </c>
      <c r="AD24" s="36">
        <v>29.81</v>
      </c>
      <c r="AE24" s="36">
        <v>181.2</v>
      </c>
    </row>
    <row r="25" spans="1:31" x14ac:dyDescent="0.25">
      <c r="A25" s="26" t="s">
        <v>334</v>
      </c>
      <c r="B25" s="27">
        <v>7268.58</v>
      </c>
      <c r="C25" s="33">
        <v>57.03</v>
      </c>
      <c r="D25" s="33">
        <v>686</v>
      </c>
      <c r="E25" s="33">
        <v>28.46</v>
      </c>
      <c r="F25" s="33">
        <v>110.48</v>
      </c>
      <c r="G25" s="33">
        <v>59.12</v>
      </c>
      <c r="H25" s="33">
        <v>11.75</v>
      </c>
      <c r="I25" s="33">
        <v>140.55000000000001</v>
      </c>
      <c r="J25" s="33">
        <v>58.23</v>
      </c>
      <c r="K25" s="33">
        <v>15.75</v>
      </c>
      <c r="L25" s="34">
        <v>22.69</v>
      </c>
      <c r="M25" s="35">
        <v>706.9</v>
      </c>
      <c r="N25" s="35">
        <v>431.45</v>
      </c>
      <c r="O25" s="36">
        <v>1951.2</v>
      </c>
      <c r="P25" s="36">
        <v>134.66</v>
      </c>
      <c r="Q25" s="36">
        <v>166.28</v>
      </c>
      <c r="R25" s="36">
        <v>178.04</v>
      </c>
      <c r="S25" s="36">
        <v>161.02000000000001</v>
      </c>
      <c r="T25" s="36">
        <v>63.14</v>
      </c>
      <c r="U25" s="37">
        <v>157.87</v>
      </c>
      <c r="V25" s="36">
        <v>86.38</v>
      </c>
      <c r="W25" s="38">
        <v>22.69</v>
      </c>
      <c r="X25" s="36">
        <v>11.17</v>
      </c>
      <c r="Y25" s="36">
        <v>42.63</v>
      </c>
      <c r="Z25" s="36">
        <v>88.92</v>
      </c>
      <c r="AA25" s="36">
        <v>406.45</v>
      </c>
      <c r="AB25" s="36">
        <v>163.95</v>
      </c>
      <c r="AC25" s="36">
        <v>18.79</v>
      </c>
      <c r="AD25" s="36">
        <v>29.9</v>
      </c>
      <c r="AE25" s="36">
        <v>182.05</v>
      </c>
    </row>
    <row r="26" spans="1:31" x14ac:dyDescent="0.25">
      <c r="A26" s="26" t="s">
        <v>335</v>
      </c>
      <c r="B26" s="27">
        <v>7263.67</v>
      </c>
      <c r="C26" s="33">
        <v>56.9</v>
      </c>
      <c r="D26" s="33">
        <v>691</v>
      </c>
      <c r="E26" s="33">
        <v>28.24</v>
      </c>
      <c r="F26" s="33">
        <v>109.98</v>
      </c>
      <c r="G26" s="33">
        <v>58.66</v>
      </c>
      <c r="H26" s="33">
        <v>11.7</v>
      </c>
      <c r="I26" s="33">
        <v>140.5</v>
      </c>
      <c r="J26" s="33">
        <v>57.86</v>
      </c>
      <c r="K26" s="33">
        <v>15.72</v>
      </c>
      <c r="L26" s="34">
        <v>22.58</v>
      </c>
      <c r="M26" s="35">
        <v>711.6</v>
      </c>
      <c r="N26" s="35">
        <v>429.25</v>
      </c>
      <c r="O26" s="36">
        <v>1959.8</v>
      </c>
      <c r="P26" s="36">
        <v>134.58000000000001</v>
      </c>
      <c r="Q26" s="36">
        <v>164.7</v>
      </c>
      <c r="R26" s="36">
        <v>177.74</v>
      </c>
      <c r="S26" s="36">
        <v>160.9</v>
      </c>
      <c r="T26" s="36">
        <v>62.81</v>
      </c>
      <c r="U26" s="37">
        <v>157.22</v>
      </c>
      <c r="V26" s="36">
        <v>86.24</v>
      </c>
      <c r="W26" s="38">
        <v>22.58</v>
      </c>
      <c r="X26" s="36">
        <v>11.12</v>
      </c>
      <c r="Y26" s="36">
        <v>42.84</v>
      </c>
      <c r="Z26" s="36">
        <v>88.08</v>
      </c>
      <c r="AA26" s="36">
        <v>405.95</v>
      </c>
      <c r="AB26" s="36">
        <v>167.3</v>
      </c>
      <c r="AC26" s="36">
        <v>18.670000000000002</v>
      </c>
      <c r="AD26" s="36">
        <v>29.85</v>
      </c>
      <c r="AE26" s="36">
        <v>182.55</v>
      </c>
    </row>
    <row r="27" spans="1:31" x14ac:dyDescent="0.25">
      <c r="A27" s="26" t="s">
        <v>336</v>
      </c>
      <c r="B27" s="27">
        <v>7243.83</v>
      </c>
      <c r="C27" s="33">
        <v>56.58</v>
      </c>
      <c r="D27" s="33">
        <v>688.5</v>
      </c>
      <c r="E27" s="33">
        <v>28.24</v>
      </c>
      <c r="F27" s="33">
        <v>109.72</v>
      </c>
      <c r="G27" s="33">
        <v>58.55</v>
      </c>
      <c r="H27" s="33">
        <v>11.73</v>
      </c>
      <c r="I27" s="33">
        <v>140.65</v>
      </c>
      <c r="J27" s="33">
        <v>58.25</v>
      </c>
      <c r="K27" s="33">
        <v>15.59</v>
      </c>
      <c r="L27" s="34">
        <v>22.42</v>
      </c>
      <c r="M27" s="35">
        <v>712.3</v>
      </c>
      <c r="N27" s="35">
        <v>429.65</v>
      </c>
      <c r="O27" s="36">
        <v>1974</v>
      </c>
      <c r="P27" s="36">
        <v>134</v>
      </c>
      <c r="Q27" s="36">
        <v>165.24</v>
      </c>
      <c r="R27" s="36">
        <v>178.92</v>
      </c>
      <c r="S27" s="36">
        <v>160.9</v>
      </c>
      <c r="T27" s="36">
        <v>61.85</v>
      </c>
      <c r="U27" s="37">
        <v>157.13</v>
      </c>
      <c r="V27" s="36">
        <v>84.92</v>
      </c>
      <c r="W27" s="38">
        <v>22.42</v>
      </c>
      <c r="X27" s="36">
        <v>11.08</v>
      </c>
      <c r="Y27" s="36">
        <v>42.78</v>
      </c>
      <c r="Z27" s="36">
        <v>88.14</v>
      </c>
      <c r="AA27" s="36">
        <v>403.8</v>
      </c>
      <c r="AB27" s="36">
        <v>168.3</v>
      </c>
      <c r="AC27" s="36">
        <v>18.559999999999999</v>
      </c>
      <c r="AD27" s="36">
        <v>29.82</v>
      </c>
      <c r="AE27" s="36">
        <v>183.2</v>
      </c>
    </row>
    <row r="28" spans="1:31" x14ac:dyDescent="0.25">
      <c r="A28" s="26" t="s">
        <v>337</v>
      </c>
      <c r="B28" s="27">
        <v>7214.39</v>
      </c>
      <c r="C28" s="33">
        <v>56.46</v>
      </c>
      <c r="D28" s="33">
        <v>682.5</v>
      </c>
      <c r="E28" s="33">
        <v>28.2</v>
      </c>
      <c r="F28" s="33">
        <v>109</v>
      </c>
      <c r="G28" s="33">
        <v>58.19</v>
      </c>
      <c r="H28" s="33">
        <v>11.75</v>
      </c>
      <c r="I28" s="33">
        <v>140.1</v>
      </c>
      <c r="J28" s="33">
        <v>57.82</v>
      </c>
      <c r="K28" s="33">
        <v>15.54</v>
      </c>
      <c r="L28" s="34">
        <v>22.41</v>
      </c>
      <c r="M28" s="35">
        <v>704.1</v>
      </c>
      <c r="N28" s="35">
        <v>425.65</v>
      </c>
      <c r="O28" s="36">
        <v>1950.2</v>
      </c>
      <c r="P28" s="36">
        <v>133.76</v>
      </c>
      <c r="Q28" s="36">
        <v>163.88</v>
      </c>
      <c r="R28" s="36">
        <v>176.98</v>
      </c>
      <c r="S28" s="36">
        <v>160.96</v>
      </c>
      <c r="T28" s="36">
        <v>62.95</v>
      </c>
      <c r="U28" s="37">
        <v>155.97999999999999</v>
      </c>
      <c r="V28" s="36">
        <v>85.34</v>
      </c>
      <c r="W28" s="38">
        <v>22.41</v>
      </c>
      <c r="X28" s="36">
        <v>11.04</v>
      </c>
      <c r="Y28" s="36">
        <v>42.46</v>
      </c>
      <c r="Z28" s="36">
        <v>87.58</v>
      </c>
      <c r="AA28" s="36">
        <v>399.45</v>
      </c>
      <c r="AB28" s="36">
        <v>165.95</v>
      </c>
      <c r="AC28" s="36">
        <v>18.53</v>
      </c>
      <c r="AD28" s="36">
        <v>29.48</v>
      </c>
      <c r="AE28" s="36">
        <v>177.75</v>
      </c>
    </row>
    <row r="29" spans="1:31" x14ac:dyDescent="0.25">
      <c r="A29" s="26" t="s">
        <v>338</v>
      </c>
      <c r="B29" s="27">
        <v>7236.02</v>
      </c>
      <c r="C29" s="33">
        <v>56.8</v>
      </c>
      <c r="D29" s="33">
        <v>692</v>
      </c>
      <c r="E29" s="33">
        <v>28.34</v>
      </c>
      <c r="F29" s="33">
        <v>108.96</v>
      </c>
      <c r="G29" s="33">
        <v>57.43</v>
      </c>
      <c r="H29" s="33">
        <v>11.8</v>
      </c>
      <c r="I29" s="33">
        <v>138.35</v>
      </c>
      <c r="J29" s="33">
        <v>57.8</v>
      </c>
      <c r="K29" s="33">
        <v>15.61</v>
      </c>
      <c r="L29" s="34">
        <v>22.62</v>
      </c>
      <c r="M29" s="35">
        <v>717.7</v>
      </c>
      <c r="N29" s="35">
        <v>421.75</v>
      </c>
      <c r="O29" s="36">
        <v>1941.6</v>
      </c>
      <c r="P29" s="36">
        <v>133.04</v>
      </c>
      <c r="Q29" s="36">
        <v>163.30000000000001</v>
      </c>
      <c r="R29" s="36">
        <v>176.58</v>
      </c>
      <c r="S29" s="36">
        <v>160.69999999999999</v>
      </c>
      <c r="T29" s="36">
        <v>63</v>
      </c>
      <c r="U29" s="37">
        <v>154.96</v>
      </c>
      <c r="V29" s="36">
        <v>85.42</v>
      </c>
      <c r="W29" s="38">
        <v>22.62</v>
      </c>
      <c r="X29" s="36">
        <v>11.03</v>
      </c>
      <c r="Y29" s="36">
        <v>42.55</v>
      </c>
      <c r="Z29" s="36">
        <v>87.32</v>
      </c>
      <c r="AA29" s="36">
        <v>403.2</v>
      </c>
      <c r="AB29" s="36">
        <v>165.65</v>
      </c>
      <c r="AC29" s="36">
        <v>18.89</v>
      </c>
      <c r="AD29" s="36">
        <v>29.73</v>
      </c>
      <c r="AE29" s="36">
        <v>179.3</v>
      </c>
    </row>
    <row r="30" spans="1:31" x14ac:dyDescent="0.25">
      <c r="A30" s="26" t="s">
        <v>339</v>
      </c>
      <c r="B30" s="27">
        <v>7196.69</v>
      </c>
      <c r="C30" s="33">
        <v>56.73</v>
      </c>
      <c r="D30" s="33">
        <v>687</v>
      </c>
      <c r="E30" s="33">
        <v>28.39</v>
      </c>
      <c r="F30" s="33">
        <v>109.38</v>
      </c>
      <c r="G30" s="33">
        <v>57.54</v>
      </c>
      <c r="H30" s="33">
        <v>11.77</v>
      </c>
      <c r="I30" s="33">
        <v>138.15</v>
      </c>
      <c r="J30" s="33">
        <v>58.37</v>
      </c>
      <c r="K30" s="33">
        <v>15.6</v>
      </c>
      <c r="L30" s="34">
        <v>22.61</v>
      </c>
      <c r="M30" s="35">
        <v>711.6</v>
      </c>
      <c r="N30" s="35">
        <v>423.95</v>
      </c>
      <c r="O30" s="36">
        <v>1924.6</v>
      </c>
      <c r="P30" s="36">
        <v>132.26</v>
      </c>
      <c r="Q30" s="36">
        <v>166.02</v>
      </c>
      <c r="R30" s="36">
        <v>179.38</v>
      </c>
      <c r="S30" s="36">
        <v>160.56</v>
      </c>
      <c r="T30" s="36">
        <v>61.81</v>
      </c>
      <c r="U30" s="37">
        <v>154.78</v>
      </c>
      <c r="V30" s="36">
        <v>85.89</v>
      </c>
      <c r="W30" s="38">
        <v>22.61</v>
      </c>
      <c r="X30" s="36">
        <v>11.08</v>
      </c>
      <c r="Y30" s="36">
        <v>42.05</v>
      </c>
      <c r="Z30" s="36">
        <v>87.56</v>
      </c>
      <c r="AA30" s="36">
        <v>404.3</v>
      </c>
      <c r="AB30" s="36">
        <v>167.35</v>
      </c>
      <c r="AC30" s="36">
        <v>18.46</v>
      </c>
      <c r="AD30" s="36">
        <v>29.65</v>
      </c>
      <c r="AE30" s="36">
        <v>177.9</v>
      </c>
    </row>
    <row r="31" spans="1:31" x14ac:dyDescent="0.25">
      <c r="A31" s="26" t="s">
        <v>340</v>
      </c>
      <c r="B31" s="27">
        <v>7168.4</v>
      </c>
      <c r="C31" s="33">
        <v>56.09</v>
      </c>
      <c r="D31" s="33">
        <v>679</v>
      </c>
      <c r="E31" s="33">
        <v>27.98</v>
      </c>
      <c r="F31" s="33">
        <v>108.36</v>
      </c>
      <c r="G31" s="33">
        <v>57.4</v>
      </c>
      <c r="H31" s="33">
        <v>11.66</v>
      </c>
      <c r="I31" s="33">
        <v>136.85</v>
      </c>
      <c r="J31" s="33">
        <v>57.35</v>
      </c>
      <c r="K31" s="33">
        <v>15.52</v>
      </c>
      <c r="L31" s="34">
        <v>22.28</v>
      </c>
      <c r="M31" s="35">
        <v>706.1</v>
      </c>
      <c r="N31" s="35">
        <v>421</v>
      </c>
      <c r="O31" s="36">
        <v>1923</v>
      </c>
      <c r="P31" s="36">
        <v>131.46</v>
      </c>
      <c r="Q31" s="36">
        <v>164.06</v>
      </c>
      <c r="R31" s="36">
        <v>177.88</v>
      </c>
      <c r="S31" s="36">
        <v>159.02000000000001</v>
      </c>
      <c r="T31" s="36">
        <v>60.96</v>
      </c>
      <c r="U31" s="37">
        <v>153.55000000000001</v>
      </c>
      <c r="V31" s="36">
        <v>84.82</v>
      </c>
      <c r="W31" s="38">
        <v>22.28</v>
      </c>
      <c r="X31" s="36">
        <v>10.99</v>
      </c>
      <c r="Y31" s="36">
        <v>41.66</v>
      </c>
      <c r="Z31" s="36">
        <v>86.9</v>
      </c>
      <c r="AA31" s="36">
        <v>399.1</v>
      </c>
      <c r="AB31" s="36">
        <v>166.55</v>
      </c>
      <c r="AC31" s="36">
        <v>18.5</v>
      </c>
      <c r="AD31" s="36">
        <v>29.25</v>
      </c>
      <c r="AE31" s="36">
        <v>177.75</v>
      </c>
    </row>
    <row r="32" spans="1:31" x14ac:dyDescent="0.25">
      <c r="A32" s="26" t="s">
        <v>341</v>
      </c>
      <c r="B32" s="27">
        <v>7198.91</v>
      </c>
      <c r="C32" s="33">
        <v>56.37</v>
      </c>
      <c r="D32" s="33">
        <v>696.5</v>
      </c>
      <c r="E32" s="33">
        <v>27.87</v>
      </c>
      <c r="F32" s="33">
        <v>109.04</v>
      </c>
      <c r="G32" s="33">
        <v>57.53</v>
      </c>
      <c r="H32" s="33">
        <v>11.69</v>
      </c>
      <c r="I32" s="33">
        <v>137.19999999999999</v>
      </c>
      <c r="J32" s="33">
        <v>57.73</v>
      </c>
      <c r="K32" s="33">
        <v>15.32</v>
      </c>
      <c r="L32" s="34">
        <v>22.25</v>
      </c>
      <c r="M32" s="35">
        <v>719</v>
      </c>
      <c r="N32" s="35">
        <v>423.9</v>
      </c>
      <c r="O32" s="36">
        <v>1931</v>
      </c>
      <c r="P32" s="36">
        <v>131.19999999999999</v>
      </c>
      <c r="Q32" s="36">
        <v>164.46</v>
      </c>
      <c r="R32" s="36">
        <v>178.18</v>
      </c>
      <c r="S32" s="36">
        <v>157.69999999999999</v>
      </c>
      <c r="T32" s="36">
        <v>62.61</v>
      </c>
      <c r="U32" s="37">
        <v>152.75</v>
      </c>
      <c r="V32" s="36">
        <v>83.65</v>
      </c>
      <c r="W32" s="38">
        <v>22.25</v>
      </c>
      <c r="X32" s="36">
        <v>10.91</v>
      </c>
      <c r="Y32" s="36">
        <v>41.94</v>
      </c>
      <c r="Z32" s="36">
        <v>86.54</v>
      </c>
      <c r="AA32" s="36">
        <v>410.15</v>
      </c>
      <c r="AB32" s="36">
        <v>168.35</v>
      </c>
      <c r="AC32" s="36">
        <v>18.88</v>
      </c>
      <c r="AD32" s="36">
        <v>29.57</v>
      </c>
      <c r="AE32" s="36">
        <v>175</v>
      </c>
    </row>
    <row r="33" spans="1:31" x14ac:dyDescent="0.25">
      <c r="A33" s="26" t="s">
        <v>342</v>
      </c>
      <c r="B33" s="27">
        <v>7083.23</v>
      </c>
      <c r="C33" s="33">
        <v>56.01</v>
      </c>
      <c r="D33" s="33">
        <v>690</v>
      </c>
      <c r="E33" s="33">
        <v>28.12</v>
      </c>
      <c r="F33" s="33">
        <v>107.62</v>
      </c>
      <c r="G33" s="33">
        <v>58.12</v>
      </c>
      <c r="H33" s="33">
        <v>11.79</v>
      </c>
      <c r="I33" s="33">
        <v>138.05000000000001</v>
      </c>
      <c r="J33" s="33">
        <v>56.25</v>
      </c>
      <c r="K33" s="33">
        <v>15.35</v>
      </c>
      <c r="L33" s="34">
        <v>22.03</v>
      </c>
      <c r="M33" s="35">
        <v>706.9</v>
      </c>
      <c r="N33" s="35">
        <v>424.6</v>
      </c>
      <c r="O33" s="36">
        <v>1910.4</v>
      </c>
      <c r="P33" s="36">
        <v>131.63999999999999</v>
      </c>
      <c r="Q33" s="36">
        <v>163.98</v>
      </c>
      <c r="R33" s="36">
        <v>179.98</v>
      </c>
      <c r="S33" s="36">
        <v>157.13999999999999</v>
      </c>
      <c r="T33" s="36">
        <v>62.54</v>
      </c>
      <c r="U33" s="37">
        <v>153.63999999999999</v>
      </c>
      <c r="V33" s="36">
        <v>84.59</v>
      </c>
      <c r="W33" s="38">
        <v>22.03</v>
      </c>
      <c r="X33" s="36">
        <v>10.95</v>
      </c>
      <c r="Y33" s="36">
        <v>41.66</v>
      </c>
      <c r="Z33" s="36">
        <v>85.82</v>
      </c>
      <c r="AA33" s="36">
        <v>408.1</v>
      </c>
      <c r="AB33" s="36">
        <v>169.55</v>
      </c>
      <c r="AC33" s="36">
        <v>18.68</v>
      </c>
      <c r="AD33" s="36">
        <v>29.39</v>
      </c>
      <c r="AE33" s="36">
        <v>172.3</v>
      </c>
    </row>
    <row r="34" spans="1:31" x14ac:dyDescent="0.25">
      <c r="A34" s="26" t="s">
        <v>343</v>
      </c>
      <c r="B34" s="27">
        <v>7056.09</v>
      </c>
      <c r="C34" s="33">
        <v>55.79</v>
      </c>
      <c r="D34" s="33">
        <v>669.5</v>
      </c>
      <c r="E34" s="33">
        <v>28.05</v>
      </c>
      <c r="F34" s="33">
        <v>107.1</v>
      </c>
      <c r="G34" s="33">
        <v>58.03</v>
      </c>
      <c r="H34" s="33">
        <v>11.74</v>
      </c>
      <c r="I34" s="33">
        <v>141.1</v>
      </c>
      <c r="J34" s="33">
        <v>54.47</v>
      </c>
      <c r="K34" s="33">
        <v>15.32</v>
      </c>
      <c r="L34" s="34">
        <v>21.66</v>
      </c>
      <c r="M34" s="35">
        <v>688.5</v>
      </c>
      <c r="N34" s="35">
        <v>414.65</v>
      </c>
      <c r="O34" s="36">
        <v>1858</v>
      </c>
      <c r="P34" s="36">
        <v>130.24</v>
      </c>
      <c r="Q34" s="36">
        <v>160.74</v>
      </c>
      <c r="R34" s="36">
        <v>176.76</v>
      </c>
      <c r="S34" s="36">
        <v>155.1</v>
      </c>
      <c r="T34" s="36">
        <v>62.79</v>
      </c>
      <c r="U34" s="37">
        <v>152.41999999999999</v>
      </c>
      <c r="V34" s="36">
        <v>85.29</v>
      </c>
      <c r="W34" s="38">
        <v>21.66</v>
      </c>
      <c r="X34" s="36">
        <v>11.09</v>
      </c>
      <c r="Y34" s="36">
        <v>40.69</v>
      </c>
      <c r="Z34" s="36">
        <v>83.48</v>
      </c>
      <c r="AA34" s="36">
        <v>393.75</v>
      </c>
      <c r="AB34" s="36">
        <v>164.4</v>
      </c>
      <c r="AC34" s="36">
        <v>18.32</v>
      </c>
      <c r="AD34" s="36">
        <v>28.69</v>
      </c>
      <c r="AE34" s="36">
        <v>172.45</v>
      </c>
    </row>
    <row r="35" spans="1:31" x14ac:dyDescent="0.25">
      <c r="A35" s="26">
        <v>45210</v>
      </c>
      <c r="B35" s="27">
        <v>7006.09</v>
      </c>
      <c r="C35" s="33">
        <v>55.61</v>
      </c>
      <c r="D35" s="33">
        <v>670</v>
      </c>
      <c r="E35" s="33">
        <v>27.73</v>
      </c>
      <c r="F35" s="33">
        <v>106.56</v>
      </c>
      <c r="G35" s="33">
        <v>57.37</v>
      </c>
      <c r="H35" s="33">
        <v>11.71</v>
      </c>
      <c r="I35" s="33">
        <v>138.6</v>
      </c>
      <c r="J35" s="33">
        <v>54.23</v>
      </c>
      <c r="K35" s="33">
        <v>15.3</v>
      </c>
      <c r="L35" s="34">
        <v>21.26</v>
      </c>
      <c r="M35" s="35">
        <v>687.1</v>
      </c>
      <c r="N35" s="35">
        <v>414.25</v>
      </c>
      <c r="O35" s="36">
        <v>1845.4</v>
      </c>
      <c r="P35" s="36">
        <v>128.47999999999999</v>
      </c>
      <c r="Q35" s="36">
        <v>160.80000000000001</v>
      </c>
      <c r="R35" s="36">
        <v>174.9</v>
      </c>
      <c r="S35" s="36">
        <v>153.08000000000001</v>
      </c>
      <c r="T35" s="36">
        <v>62.04</v>
      </c>
      <c r="U35" s="37">
        <v>151.44999999999999</v>
      </c>
      <c r="V35" s="36">
        <v>85.14</v>
      </c>
      <c r="W35" s="38">
        <v>21.26</v>
      </c>
      <c r="X35" s="36">
        <v>11.05</v>
      </c>
      <c r="Y35" s="36">
        <v>40.49</v>
      </c>
      <c r="Z35" s="36">
        <v>83.6</v>
      </c>
      <c r="AA35" s="36">
        <v>393.1</v>
      </c>
      <c r="AB35" s="36">
        <v>164.3</v>
      </c>
      <c r="AC35" s="36">
        <v>17.989999999999998</v>
      </c>
      <c r="AD35" s="36">
        <v>28.48</v>
      </c>
      <c r="AE35" s="36">
        <v>171.85</v>
      </c>
    </row>
    <row r="36" spans="1:31" x14ac:dyDescent="0.25">
      <c r="A36" s="26">
        <v>45180</v>
      </c>
      <c r="B36" s="27">
        <v>7025.61</v>
      </c>
      <c r="C36" s="33">
        <v>56.09</v>
      </c>
      <c r="D36" s="33">
        <v>692.5</v>
      </c>
      <c r="E36" s="33">
        <v>27.68</v>
      </c>
      <c r="F36" s="33">
        <v>106.56</v>
      </c>
      <c r="G36" s="33">
        <v>57.38</v>
      </c>
      <c r="H36" s="33">
        <v>11.72</v>
      </c>
      <c r="I36" s="33">
        <v>137.1</v>
      </c>
      <c r="J36" s="33">
        <v>54.49</v>
      </c>
      <c r="K36" s="33">
        <v>15.31</v>
      </c>
      <c r="L36" s="34">
        <v>21.39</v>
      </c>
      <c r="M36" s="35">
        <v>714.4</v>
      </c>
      <c r="N36" s="35">
        <v>419</v>
      </c>
      <c r="O36" s="36">
        <v>1874.6</v>
      </c>
      <c r="P36" s="36">
        <v>127.86</v>
      </c>
      <c r="Q36" s="36">
        <v>163.36000000000001</v>
      </c>
      <c r="R36" s="36">
        <v>175.44</v>
      </c>
      <c r="S36" s="36">
        <v>153.5</v>
      </c>
      <c r="T36" s="36">
        <v>61.36</v>
      </c>
      <c r="U36" s="37">
        <v>151.02000000000001</v>
      </c>
      <c r="V36" s="36">
        <v>86.08</v>
      </c>
      <c r="W36" s="38">
        <v>21.39</v>
      </c>
      <c r="X36" s="36">
        <v>11.03</v>
      </c>
      <c r="Y36" s="36">
        <v>40.68</v>
      </c>
      <c r="Z36" s="36">
        <v>84.8</v>
      </c>
      <c r="AA36" s="36">
        <v>406.65</v>
      </c>
      <c r="AB36" s="36">
        <v>174.35</v>
      </c>
      <c r="AC36" s="36">
        <v>18.14</v>
      </c>
      <c r="AD36" s="36">
        <v>28.57</v>
      </c>
      <c r="AE36" s="36">
        <v>173.25</v>
      </c>
    </row>
    <row r="37" spans="1:31" x14ac:dyDescent="0.25">
      <c r="A37" s="26">
        <v>45149</v>
      </c>
      <c r="B37" s="27">
        <v>6950.95</v>
      </c>
      <c r="C37" s="33">
        <v>56.1</v>
      </c>
      <c r="D37" s="33">
        <v>687.5</v>
      </c>
      <c r="E37" s="33">
        <v>27.72</v>
      </c>
      <c r="F37" s="33">
        <v>105.66</v>
      </c>
      <c r="G37" s="33">
        <v>56.91</v>
      </c>
      <c r="H37" s="33">
        <v>11.72</v>
      </c>
      <c r="I37" s="33">
        <v>137.4</v>
      </c>
      <c r="J37" s="33">
        <v>53.13</v>
      </c>
      <c r="K37" s="33">
        <v>15.14</v>
      </c>
      <c r="L37" s="34">
        <v>21.42</v>
      </c>
      <c r="M37" s="35">
        <v>703.5</v>
      </c>
      <c r="N37" s="35">
        <v>415.45</v>
      </c>
      <c r="O37" s="36">
        <v>1851</v>
      </c>
      <c r="P37" s="36">
        <v>130.38</v>
      </c>
      <c r="Q37" s="36">
        <v>150.9</v>
      </c>
      <c r="R37" s="36">
        <v>174</v>
      </c>
      <c r="S37" s="36">
        <v>152.38</v>
      </c>
      <c r="T37" s="36">
        <v>60.78</v>
      </c>
      <c r="U37" s="37">
        <v>148.56</v>
      </c>
      <c r="V37" s="36">
        <v>86.13</v>
      </c>
      <c r="W37" s="38">
        <v>21.42</v>
      </c>
      <c r="X37" s="36">
        <v>10.97</v>
      </c>
      <c r="Y37" s="36">
        <v>40.049999999999997</v>
      </c>
      <c r="Z37" s="36">
        <v>82.24</v>
      </c>
      <c r="AA37" s="36">
        <v>403.25</v>
      </c>
      <c r="AB37" s="36">
        <v>172.2</v>
      </c>
      <c r="AC37" s="36">
        <v>18.32</v>
      </c>
      <c r="AD37" s="36">
        <v>28.34</v>
      </c>
      <c r="AE37" s="36">
        <v>171.6</v>
      </c>
    </row>
    <row r="38" spans="1:31" x14ac:dyDescent="0.25">
      <c r="A38" s="26">
        <v>45118</v>
      </c>
      <c r="B38" s="27">
        <v>6963.88</v>
      </c>
      <c r="C38" s="33">
        <v>55.95</v>
      </c>
      <c r="D38" s="33">
        <v>678.5</v>
      </c>
      <c r="E38" s="33">
        <v>27.43</v>
      </c>
      <c r="F38" s="33">
        <v>105.2</v>
      </c>
      <c r="G38" s="33">
        <v>56.85</v>
      </c>
      <c r="H38" s="33">
        <v>11.59</v>
      </c>
      <c r="I38" s="33">
        <v>136</v>
      </c>
      <c r="J38" s="33">
        <v>53.04</v>
      </c>
      <c r="K38" s="33">
        <v>15.3</v>
      </c>
      <c r="L38" s="34">
        <v>21.48</v>
      </c>
      <c r="M38" s="35">
        <v>697.5</v>
      </c>
      <c r="N38" s="35">
        <v>405.45</v>
      </c>
      <c r="O38" s="36">
        <v>1814.6</v>
      </c>
      <c r="P38" s="36">
        <v>129.19999999999999</v>
      </c>
      <c r="Q38" s="36">
        <v>149.41999999999999</v>
      </c>
      <c r="R38" s="36">
        <v>172.9</v>
      </c>
      <c r="S38" s="36">
        <v>150.19999999999999</v>
      </c>
      <c r="T38" s="36">
        <v>61.24</v>
      </c>
      <c r="U38" s="37">
        <v>147.82</v>
      </c>
      <c r="V38" s="36">
        <v>84.42</v>
      </c>
      <c r="W38" s="38">
        <v>21.48</v>
      </c>
      <c r="X38" s="36">
        <v>10.97</v>
      </c>
      <c r="Y38" s="36">
        <v>39.99</v>
      </c>
      <c r="Z38" s="36">
        <v>83.34</v>
      </c>
      <c r="AA38" s="36">
        <v>400.05</v>
      </c>
      <c r="AB38" s="36">
        <v>171.1</v>
      </c>
      <c r="AC38" s="36">
        <v>18.09</v>
      </c>
      <c r="AD38" s="36">
        <v>27.95</v>
      </c>
      <c r="AE38" s="36">
        <v>173</v>
      </c>
    </row>
    <row r="39" spans="1:31" x14ac:dyDescent="0.25">
      <c r="A39" s="26">
        <v>45088</v>
      </c>
      <c r="B39" s="27">
        <v>7006.53</v>
      </c>
      <c r="C39" s="33">
        <v>56.81</v>
      </c>
      <c r="D39" s="33">
        <v>677.5</v>
      </c>
      <c r="E39" s="33">
        <v>27.83</v>
      </c>
      <c r="F39" s="33">
        <v>105.5</v>
      </c>
      <c r="G39" s="33">
        <v>56.84</v>
      </c>
      <c r="H39" s="33">
        <v>11.67</v>
      </c>
      <c r="I39" s="33">
        <v>136.75</v>
      </c>
      <c r="J39" s="33">
        <v>53.33</v>
      </c>
      <c r="K39" s="33">
        <v>15.14</v>
      </c>
      <c r="L39" s="34">
        <v>21.67</v>
      </c>
      <c r="M39" s="35">
        <v>697.2</v>
      </c>
      <c r="N39" s="35">
        <v>403.15</v>
      </c>
      <c r="O39" s="36">
        <v>1812.4</v>
      </c>
      <c r="P39" s="36">
        <v>128.41999999999999</v>
      </c>
      <c r="Q39" s="36">
        <v>149.24</v>
      </c>
      <c r="R39" s="36">
        <v>172.66</v>
      </c>
      <c r="S39" s="36">
        <v>150</v>
      </c>
      <c r="T39" s="36">
        <v>62.66</v>
      </c>
      <c r="U39" s="37">
        <v>148.58000000000001</v>
      </c>
      <c r="V39" s="36">
        <v>84.94</v>
      </c>
      <c r="W39" s="38">
        <v>21.67</v>
      </c>
      <c r="X39" s="36">
        <v>11.1</v>
      </c>
      <c r="Y39" s="36">
        <v>39.92</v>
      </c>
      <c r="Z39" s="36">
        <v>82.92</v>
      </c>
      <c r="AA39" s="36">
        <v>398.7</v>
      </c>
      <c r="AB39" s="36">
        <v>172.35</v>
      </c>
      <c r="AC39" s="36">
        <v>18.34</v>
      </c>
      <c r="AD39" s="36">
        <v>28.22</v>
      </c>
      <c r="AE39" s="36">
        <v>168.75</v>
      </c>
    </row>
    <row r="40" spans="1:31" x14ac:dyDescent="0.25">
      <c r="A40" s="26">
        <v>44996</v>
      </c>
      <c r="B40" s="27">
        <v>7046.86</v>
      </c>
      <c r="C40" s="33">
        <v>56.64</v>
      </c>
      <c r="D40" s="33">
        <v>680.5</v>
      </c>
      <c r="E40" s="33">
        <v>28.17</v>
      </c>
      <c r="F40" s="33">
        <v>106.38</v>
      </c>
      <c r="G40" s="33">
        <v>57.05</v>
      </c>
      <c r="H40" s="33">
        <v>11.68</v>
      </c>
      <c r="I40" s="33">
        <v>135.1</v>
      </c>
      <c r="J40" s="33">
        <v>54.27</v>
      </c>
      <c r="K40" s="33">
        <v>15.15</v>
      </c>
      <c r="L40" s="34">
        <v>21.8</v>
      </c>
      <c r="M40" s="35">
        <v>702.8</v>
      </c>
      <c r="N40" s="35">
        <v>403.7</v>
      </c>
      <c r="O40" s="36">
        <v>1814.6</v>
      </c>
      <c r="P40" s="36">
        <v>129.06</v>
      </c>
      <c r="Q40" s="36">
        <v>150.69999999999999</v>
      </c>
      <c r="R40" s="36">
        <v>174.24</v>
      </c>
      <c r="S40" s="36">
        <v>150.06</v>
      </c>
      <c r="T40" s="36">
        <v>62.33</v>
      </c>
      <c r="U40" s="37">
        <v>148.35</v>
      </c>
      <c r="V40" s="36">
        <v>85.35</v>
      </c>
      <c r="W40" s="38">
        <v>21.8</v>
      </c>
      <c r="X40" s="36">
        <v>11.14</v>
      </c>
      <c r="Y40" s="36">
        <v>39.44</v>
      </c>
      <c r="Z40" s="36">
        <v>83.5</v>
      </c>
      <c r="AA40" s="36">
        <v>407.25</v>
      </c>
      <c r="AB40" s="36">
        <v>173.45</v>
      </c>
      <c r="AC40" s="36">
        <v>18.7</v>
      </c>
      <c r="AD40" s="36">
        <v>28.24</v>
      </c>
      <c r="AE40" s="36">
        <v>173.55</v>
      </c>
    </row>
    <row r="41" spans="1:31" x14ac:dyDescent="0.25">
      <c r="A41" s="26">
        <v>44968</v>
      </c>
      <c r="B41" s="27">
        <v>6982.04</v>
      </c>
      <c r="C41" s="33">
        <v>55.56</v>
      </c>
      <c r="D41" s="33">
        <v>676</v>
      </c>
      <c r="E41" s="33">
        <v>28.52</v>
      </c>
      <c r="F41" s="33">
        <v>106.18</v>
      </c>
      <c r="G41" s="33">
        <v>57.11</v>
      </c>
      <c r="H41" s="33">
        <v>11.55</v>
      </c>
      <c r="I41" s="33">
        <v>137.44999999999999</v>
      </c>
      <c r="J41" s="33">
        <v>53.26</v>
      </c>
      <c r="K41" s="33">
        <v>15.16</v>
      </c>
      <c r="L41" s="34">
        <v>21.62</v>
      </c>
      <c r="M41" s="35">
        <v>701.1</v>
      </c>
      <c r="N41" s="35">
        <v>403.25</v>
      </c>
      <c r="O41" s="36">
        <v>1819.2</v>
      </c>
      <c r="P41" s="36">
        <v>129.06</v>
      </c>
      <c r="Q41" s="36">
        <v>149.47999999999999</v>
      </c>
      <c r="R41" s="36">
        <v>175.58</v>
      </c>
      <c r="S41" s="36">
        <v>151.86000000000001</v>
      </c>
      <c r="T41" s="36">
        <v>64.59</v>
      </c>
      <c r="U41" s="37">
        <v>150</v>
      </c>
      <c r="V41" s="36">
        <v>87.2</v>
      </c>
      <c r="W41" s="38">
        <v>21.62</v>
      </c>
      <c r="X41" s="36">
        <v>11.2</v>
      </c>
      <c r="Y41" s="36">
        <v>39.049999999999997</v>
      </c>
      <c r="Z41" s="36">
        <v>83.24</v>
      </c>
      <c r="AA41" s="36">
        <v>395.8</v>
      </c>
      <c r="AB41" s="36">
        <v>172.05</v>
      </c>
      <c r="AC41" s="36">
        <v>18.350000000000001</v>
      </c>
      <c r="AD41" s="36">
        <v>28.29</v>
      </c>
      <c r="AE41" s="36">
        <v>171.5</v>
      </c>
    </row>
    <row r="42" spans="1:31" x14ac:dyDescent="0.25">
      <c r="A42" s="26">
        <v>44937</v>
      </c>
      <c r="B42" s="27">
        <v>6873.55</v>
      </c>
      <c r="C42" s="33">
        <v>54.4</v>
      </c>
      <c r="D42" s="33">
        <v>651.5</v>
      </c>
      <c r="E42" s="33">
        <v>28.29</v>
      </c>
      <c r="F42" s="33">
        <v>105.36</v>
      </c>
      <c r="G42" s="33">
        <v>57.17</v>
      </c>
      <c r="H42" s="33">
        <v>11.42</v>
      </c>
      <c r="I42" s="33">
        <v>138.35</v>
      </c>
      <c r="J42" s="33">
        <v>51.51</v>
      </c>
      <c r="K42" s="33">
        <v>15.35</v>
      </c>
      <c r="L42" s="34">
        <v>21.22</v>
      </c>
      <c r="M42" s="35">
        <v>675.3</v>
      </c>
      <c r="N42" s="35">
        <v>397</v>
      </c>
      <c r="O42" s="36">
        <v>1773.8</v>
      </c>
      <c r="P42" s="36">
        <v>127.94</v>
      </c>
      <c r="Q42" s="36">
        <v>145.22</v>
      </c>
      <c r="R42" s="36">
        <v>171.42</v>
      </c>
      <c r="S42" s="36">
        <v>149.78</v>
      </c>
      <c r="T42" s="36">
        <v>63.63</v>
      </c>
      <c r="U42" s="37">
        <v>148.05000000000001</v>
      </c>
      <c r="V42" s="36">
        <v>86.85</v>
      </c>
      <c r="W42" s="38">
        <v>21.22</v>
      </c>
      <c r="X42" s="36">
        <v>11.19</v>
      </c>
      <c r="Y42" s="36">
        <v>39</v>
      </c>
      <c r="Z42" s="36">
        <v>81.900000000000006</v>
      </c>
      <c r="AA42" s="36">
        <v>382</v>
      </c>
      <c r="AB42" s="36">
        <v>168.1</v>
      </c>
      <c r="AC42" s="36">
        <v>17.93</v>
      </c>
      <c r="AD42" s="36">
        <v>27.92</v>
      </c>
      <c r="AE42" s="36">
        <v>167.65</v>
      </c>
    </row>
    <row r="43" spans="1:31" x14ac:dyDescent="0.25">
      <c r="A43" s="26" t="s">
        <v>344</v>
      </c>
      <c r="B43" s="27">
        <v>6831.67</v>
      </c>
      <c r="C43" s="33">
        <v>54.29</v>
      </c>
      <c r="D43" s="33">
        <v>652</v>
      </c>
      <c r="E43" s="33">
        <v>27.96</v>
      </c>
      <c r="F43" s="33">
        <v>104.48</v>
      </c>
      <c r="G43" s="33">
        <v>56.15</v>
      </c>
      <c r="H43" s="33">
        <v>11.38</v>
      </c>
      <c r="I43" s="33">
        <v>139.15</v>
      </c>
      <c r="J43" s="33">
        <v>51.4</v>
      </c>
      <c r="K43" s="33">
        <v>15</v>
      </c>
      <c r="L43" s="34">
        <v>21.15</v>
      </c>
      <c r="M43" s="35">
        <v>674.5</v>
      </c>
      <c r="N43" s="35">
        <v>396.15</v>
      </c>
      <c r="O43" s="36">
        <v>1759.6</v>
      </c>
      <c r="P43" s="36">
        <v>126.28</v>
      </c>
      <c r="Q43" s="36">
        <v>144.97999999999999</v>
      </c>
      <c r="R43" s="36">
        <v>170.64</v>
      </c>
      <c r="S43" s="36">
        <v>147.02000000000001</v>
      </c>
      <c r="T43" s="36">
        <v>63.2</v>
      </c>
      <c r="U43" s="37">
        <v>146.97999999999999</v>
      </c>
      <c r="V43" s="36">
        <v>85.7</v>
      </c>
      <c r="W43" s="38">
        <v>21.15</v>
      </c>
      <c r="X43" s="36">
        <v>11.11</v>
      </c>
      <c r="Y43" s="36">
        <v>38.82</v>
      </c>
      <c r="Z43" s="36">
        <v>81.48</v>
      </c>
      <c r="AA43" s="36">
        <v>383.2</v>
      </c>
      <c r="AB43" s="36">
        <v>167.5</v>
      </c>
      <c r="AC43" s="36">
        <v>17.61</v>
      </c>
      <c r="AD43" s="36">
        <v>28.02</v>
      </c>
      <c r="AE43" s="36">
        <v>166.5</v>
      </c>
    </row>
    <row r="44" spans="1:31" x14ac:dyDescent="0.25">
      <c r="A44" s="26" t="s">
        <v>345</v>
      </c>
      <c r="B44" s="27">
        <v>6809.84</v>
      </c>
      <c r="C44" s="33">
        <v>53.72</v>
      </c>
      <c r="D44" s="33">
        <v>647.5</v>
      </c>
      <c r="E44" s="33">
        <v>27.84</v>
      </c>
      <c r="F44" s="33">
        <v>103.08</v>
      </c>
      <c r="G44" s="33">
        <v>55.7</v>
      </c>
      <c r="H44" s="33">
        <v>11.23</v>
      </c>
      <c r="I44" s="33">
        <v>141.1</v>
      </c>
      <c r="J44" s="33">
        <v>51.3</v>
      </c>
      <c r="K44" s="33">
        <v>14.99</v>
      </c>
      <c r="L44" s="34">
        <v>20.81</v>
      </c>
      <c r="M44" s="35">
        <v>671</v>
      </c>
      <c r="N44" s="35">
        <v>392.05</v>
      </c>
      <c r="O44" s="36">
        <v>1752.4</v>
      </c>
      <c r="P44" s="36">
        <v>126.2</v>
      </c>
      <c r="Q44" s="36">
        <v>142.84</v>
      </c>
      <c r="R44" s="36">
        <v>168.28</v>
      </c>
      <c r="S44" s="36">
        <v>148.1</v>
      </c>
      <c r="T44" s="36">
        <v>62.99</v>
      </c>
      <c r="U44" s="37">
        <v>145.25</v>
      </c>
      <c r="V44" s="36">
        <v>84.14</v>
      </c>
      <c r="W44" s="38">
        <v>20.81</v>
      </c>
      <c r="X44" s="36">
        <v>11.06</v>
      </c>
      <c r="Y44" s="36">
        <v>38.72</v>
      </c>
      <c r="Z44" s="36">
        <v>81.540000000000006</v>
      </c>
      <c r="AA44" s="36">
        <v>383</v>
      </c>
      <c r="AB44" s="36">
        <v>166.2</v>
      </c>
      <c r="AC44" s="36">
        <v>17.05</v>
      </c>
      <c r="AD44" s="36">
        <v>28</v>
      </c>
      <c r="AE44" s="36">
        <v>161.69999999999999</v>
      </c>
    </row>
    <row r="45" spans="1:31" x14ac:dyDescent="0.25">
      <c r="A45" s="26" t="s">
        <v>346</v>
      </c>
      <c r="B45" s="27">
        <v>6784.62</v>
      </c>
      <c r="C45" s="33">
        <v>54.67</v>
      </c>
      <c r="D45" s="33">
        <v>636.5</v>
      </c>
      <c r="E45" s="33">
        <v>27.46</v>
      </c>
      <c r="F45" s="33">
        <v>102</v>
      </c>
      <c r="G45" s="33">
        <v>55.17</v>
      </c>
      <c r="H45" s="33">
        <v>11.17</v>
      </c>
      <c r="I45" s="33">
        <v>141.05000000000001</v>
      </c>
      <c r="J45" s="33">
        <v>51.44</v>
      </c>
      <c r="K45" s="33">
        <v>14.92</v>
      </c>
      <c r="L45" s="34">
        <v>20.73</v>
      </c>
      <c r="M45" s="35">
        <v>661.4</v>
      </c>
      <c r="N45" s="35">
        <v>390.55</v>
      </c>
      <c r="O45" s="36">
        <v>1748.8</v>
      </c>
      <c r="P45" s="36">
        <v>124.96</v>
      </c>
      <c r="Q45" s="36">
        <v>143.06</v>
      </c>
      <c r="R45" s="36">
        <v>168.02</v>
      </c>
      <c r="S45" s="36">
        <v>146.66</v>
      </c>
      <c r="T45" s="36">
        <v>63</v>
      </c>
      <c r="U45" s="37">
        <v>145.66999999999999</v>
      </c>
      <c r="V45" s="36">
        <v>81.44</v>
      </c>
      <c r="W45" s="38">
        <v>20.73</v>
      </c>
      <c r="X45" s="36">
        <v>11.01</v>
      </c>
      <c r="Y45" s="36">
        <v>37.86</v>
      </c>
      <c r="Z45" s="36">
        <v>81.22</v>
      </c>
      <c r="AA45" s="36">
        <v>383.5</v>
      </c>
      <c r="AB45" s="36">
        <v>165</v>
      </c>
      <c r="AC45" s="36">
        <v>17.32</v>
      </c>
      <c r="AD45" s="36">
        <v>27.75</v>
      </c>
      <c r="AE45" s="36">
        <v>160.69999999999999</v>
      </c>
    </row>
    <row r="46" spans="1:31" x14ac:dyDescent="0.25">
      <c r="A46" s="26" t="s">
        <v>347</v>
      </c>
      <c r="B46" s="27">
        <v>6825.59</v>
      </c>
      <c r="C46" s="33">
        <v>54.72</v>
      </c>
      <c r="D46" s="33">
        <v>642</v>
      </c>
      <c r="E46" s="33">
        <v>27.52</v>
      </c>
      <c r="F46" s="33">
        <v>100.48</v>
      </c>
      <c r="G46" s="33">
        <v>56.2</v>
      </c>
      <c r="H46" s="33">
        <v>11.21</v>
      </c>
      <c r="I46" s="33">
        <v>142</v>
      </c>
      <c r="J46" s="33">
        <v>49.91</v>
      </c>
      <c r="K46" s="33">
        <v>14.9</v>
      </c>
      <c r="L46" s="34">
        <v>20.74</v>
      </c>
      <c r="M46" s="35">
        <v>668.4</v>
      </c>
      <c r="N46" s="35">
        <v>393.15</v>
      </c>
      <c r="O46" s="36">
        <v>1738.8</v>
      </c>
      <c r="P46" s="36">
        <v>126.44</v>
      </c>
      <c r="Q46" s="36">
        <v>140.02000000000001</v>
      </c>
      <c r="R46" s="36">
        <v>165.7</v>
      </c>
      <c r="S46" s="36">
        <v>147.74</v>
      </c>
      <c r="T46" s="36">
        <v>62.48</v>
      </c>
      <c r="U46" s="37">
        <v>144.16</v>
      </c>
      <c r="V46" s="36">
        <v>100.46</v>
      </c>
      <c r="W46" s="38">
        <v>20.74</v>
      </c>
      <c r="X46" s="36">
        <v>10.93</v>
      </c>
      <c r="Y46" s="36">
        <v>38</v>
      </c>
      <c r="Z46" s="36">
        <v>80.34</v>
      </c>
      <c r="AA46" s="36">
        <v>384.4</v>
      </c>
      <c r="AB46" s="36">
        <v>168.25</v>
      </c>
      <c r="AC46" s="36">
        <v>17.66</v>
      </c>
      <c r="AD46" s="36">
        <v>27.68</v>
      </c>
      <c r="AE46" s="36">
        <v>163.35</v>
      </c>
    </row>
    <row r="47" spans="1:31" x14ac:dyDescent="0.25">
      <c r="A47" s="26" t="s">
        <v>348</v>
      </c>
      <c r="B47" s="27">
        <v>6846.51</v>
      </c>
      <c r="C47" s="33">
        <v>56.18</v>
      </c>
      <c r="D47" s="33">
        <v>647.5</v>
      </c>
      <c r="E47" s="33">
        <v>27.59</v>
      </c>
      <c r="F47" s="33">
        <v>100.76</v>
      </c>
      <c r="G47" s="33">
        <v>54.87</v>
      </c>
      <c r="H47" s="33">
        <v>11.26</v>
      </c>
      <c r="I47" s="33">
        <v>142.05000000000001</v>
      </c>
      <c r="J47" s="33">
        <v>49.91</v>
      </c>
      <c r="K47" s="33">
        <v>14.85</v>
      </c>
      <c r="L47" s="34">
        <v>20.91</v>
      </c>
      <c r="M47" s="35">
        <v>679.1</v>
      </c>
      <c r="N47" s="35">
        <v>399.2</v>
      </c>
      <c r="O47" s="36">
        <v>1776.4</v>
      </c>
      <c r="P47" s="36">
        <v>125.04</v>
      </c>
      <c r="Q47" s="36">
        <v>139.97999999999999</v>
      </c>
      <c r="R47" s="36">
        <v>168.58</v>
      </c>
      <c r="S47" s="36">
        <v>148.47999999999999</v>
      </c>
      <c r="T47" s="36">
        <v>62.2</v>
      </c>
      <c r="U47" s="37">
        <v>142.49</v>
      </c>
      <c r="V47" s="36">
        <v>101.02</v>
      </c>
      <c r="W47" s="38">
        <v>20.91</v>
      </c>
      <c r="X47" s="36">
        <v>10.88</v>
      </c>
      <c r="Y47" s="36">
        <v>37.770000000000003</v>
      </c>
      <c r="Z47" s="36">
        <v>81.02</v>
      </c>
      <c r="AA47" s="36">
        <v>393.3</v>
      </c>
      <c r="AB47" s="36">
        <v>169.7</v>
      </c>
      <c r="AC47" s="36">
        <v>17.79</v>
      </c>
      <c r="AD47" s="36">
        <v>27.28</v>
      </c>
      <c r="AE47" s="36">
        <v>165.05</v>
      </c>
    </row>
    <row r="48" spans="1:31" x14ac:dyDescent="0.25">
      <c r="A48" s="26" t="s">
        <v>349</v>
      </c>
      <c r="B48" s="27">
        <v>6833.91</v>
      </c>
      <c r="C48" s="33">
        <v>55.91</v>
      </c>
      <c r="D48" s="33">
        <v>652.5</v>
      </c>
      <c r="E48" s="33">
        <v>27.34</v>
      </c>
      <c r="F48" s="33">
        <v>101.08</v>
      </c>
      <c r="G48" s="33">
        <v>54.26</v>
      </c>
      <c r="H48" s="33">
        <v>11.2</v>
      </c>
      <c r="I48" s="33">
        <v>141.6</v>
      </c>
      <c r="J48" s="33">
        <v>50.06</v>
      </c>
      <c r="K48" s="33">
        <v>14.73</v>
      </c>
      <c r="L48" s="34">
        <v>20.87</v>
      </c>
      <c r="M48" s="35">
        <v>681</v>
      </c>
      <c r="N48" s="35">
        <v>394.1</v>
      </c>
      <c r="O48" s="36">
        <v>1728</v>
      </c>
      <c r="P48" s="36">
        <v>125.16</v>
      </c>
      <c r="Q48" s="36">
        <v>139.41999999999999</v>
      </c>
      <c r="R48" s="36">
        <v>167.44</v>
      </c>
      <c r="S48" s="36">
        <v>148.62</v>
      </c>
      <c r="T48" s="36">
        <v>62.03</v>
      </c>
      <c r="U48" s="37">
        <v>139.84</v>
      </c>
      <c r="V48" s="36">
        <v>98.94</v>
      </c>
      <c r="W48" s="38">
        <v>20.87</v>
      </c>
      <c r="X48" s="36">
        <v>10.84</v>
      </c>
      <c r="Y48" s="36">
        <v>34.979999999999997</v>
      </c>
      <c r="Z48" s="36">
        <v>80.64</v>
      </c>
      <c r="AA48" s="36">
        <v>407.45</v>
      </c>
      <c r="AB48" s="36">
        <v>170</v>
      </c>
      <c r="AC48" s="36">
        <v>17.72</v>
      </c>
      <c r="AD48" s="36">
        <v>27.58</v>
      </c>
      <c r="AE48" s="36">
        <v>165.2</v>
      </c>
    </row>
    <row r="49" spans="1:31" x14ac:dyDescent="0.25">
      <c r="A49" s="26" t="s">
        <v>350</v>
      </c>
      <c r="B49" s="27">
        <v>6773.82</v>
      </c>
      <c r="C49" s="33">
        <v>56.13</v>
      </c>
      <c r="D49" s="33">
        <v>635</v>
      </c>
      <c r="E49" s="33">
        <v>27.25</v>
      </c>
      <c r="F49" s="33">
        <v>99.9</v>
      </c>
      <c r="G49" s="33">
        <v>53.9</v>
      </c>
      <c r="H49" s="33">
        <v>11.32</v>
      </c>
      <c r="I49" s="33">
        <v>139.30000000000001</v>
      </c>
      <c r="J49" s="33">
        <v>50.17</v>
      </c>
      <c r="K49" s="33">
        <v>14.5</v>
      </c>
      <c r="L49" s="34">
        <v>21.05</v>
      </c>
      <c r="M49" s="35">
        <v>669.4</v>
      </c>
      <c r="N49" s="35">
        <v>386.85</v>
      </c>
      <c r="O49" s="36">
        <v>1681.2</v>
      </c>
      <c r="P49" s="36">
        <v>122.5</v>
      </c>
      <c r="Q49" s="36">
        <v>141.91999999999999</v>
      </c>
      <c r="R49" s="36">
        <v>165.5</v>
      </c>
      <c r="S49" s="36">
        <v>146.66</v>
      </c>
      <c r="T49" s="36">
        <v>62.3</v>
      </c>
      <c r="U49" s="37">
        <v>139.02000000000001</v>
      </c>
      <c r="V49" s="36">
        <v>98.31</v>
      </c>
      <c r="W49" s="38">
        <v>21.05</v>
      </c>
      <c r="X49" s="36">
        <v>10.76</v>
      </c>
      <c r="Y49" s="36">
        <v>34.07</v>
      </c>
      <c r="Z49" s="36">
        <v>81.400000000000006</v>
      </c>
      <c r="AA49" s="36">
        <v>403.5</v>
      </c>
      <c r="AB49" s="36">
        <v>167.2</v>
      </c>
      <c r="AC49" s="36">
        <v>18.02</v>
      </c>
      <c r="AD49" s="36">
        <v>27.85</v>
      </c>
      <c r="AE49" s="36">
        <v>164.1</v>
      </c>
    </row>
    <row r="50" spans="1:31" x14ac:dyDescent="0.25">
      <c r="A50" s="26" t="s">
        <v>351</v>
      </c>
      <c r="B50" s="27">
        <v>6816.17</v>
      </c>
      <c r="C50" s="33">
        <v>55.56</v>
      </c>
      <c r="D50" s="33">
        <v>632.5</v>
      </c>
      <c r="E50" s="33">
        <v>27.16</v>
      </c>
      <c r="F50" s="33">
        <v>99.62</v>
      </c>
      <c r="G50" s="33">
        <v>54.1</v>
      </c>
      <c r="H50" s="33">
        <v>11.22</v>
      </c>
      <c r="I50" s="33">
        <v>137.85</v>
      </c>
      <c r="J50" s="33">
        <v>49.76</v>
      </c>
      <c r="K50" s="33">
        <v>14.69</v>
      </c>
      <c r="L50" s="34">
        <v>20.98</v>
      </c>
      <c r="M50" s="35">
        <v>664</v>
      </c>
      <c r="N50" s="35">
        <v>380.25</v>
      </c>
      <c r="O50" s="36">
        <v>1654.2</v>
      </c>
      <c r="P50" s="36">
        <v>121.26</v>
      </c>
      <c r="Q50" s="36">
        <v>141.44</v>
      </c>
      <c r="R50" s="36">
        <v>163.06</v>
      </c>
      <c r="S50" s="36">
        <v>144.94</v>
      </c>
      <c r="T50" s="36">
        <v>62.57</v>
      </c>
      <c r="U50" s="37">
        <v>138.75</v>
      </c>
      <c r="V50" s="36">
        <v>98.83</v>
      </c>
      <c r="W50" s="38">
        <v>20.98</v>
      </c>
      <c r="X50" s="36">
        <v>10.84</v>
      </c>
      <c r="Y50" s="36">
        <v>33.96</v>
      </c>
      <c r="Z50" s="36">
        <v>80.86</v>
      </c>
      <c r="AA50" s="36">
        <v>402.8</v>
      </c>
      <c r="AB50" s="36">
        <v>165.95</v>
      </c>
      <c r="AC50" s="36">
        <v>17.649999999999999</v>
      </c>
      <c r="AD50" s="36">
        <v>27.78</v>
      </c>
      <c r="AE50" s="36">
        <v>163.19999999999999</v>
      </c>
    </row>
    <row r="51" spans="1:31" x14ac:dyDescent="0.25">
      <c r="A51" s="26" t="s">
        <v>352</v>
      </c>
      <c r="B51" s="27">
        <v>6875.77</v>
      </c>
      <c r="C51" s="33">
        <v>56.71</v>
      </c>
      <c r="D51" s="33">
        <v>642.5</v>
      </c>
      <c r="E51" s="33">
        <v>27.88</v>
      </c>
      <c r="F51" s="33">
        <v>100.6</v>
      </c>
      <c r="G51" s="33">
        <v>54.08</v>
      </c>
      <c r="H51" s="33">
        <v>11.38</v>
      </c>
      <c r="I51" s="33">
        <v>138.30000000000001</v>
      </c>
      <c r="J51" s="33">
        <v>50.24</v>
      </c>
      <c r="K51" s="33">
        <v>14.87</v>
      </c>
      <c r="L51" s="34">
        <v>21.4</v>
      </c>
      <c r="M51" s="35">
        <v>670.6</v>
      </c>
      <c r="N51" s="35">
        <v>386.2</v>
      </c>
      <c r="O51" s="36">
        <v>1680</v>
      </c>
      <c r="P51" s="36">
        <v>123.9</v>
      </c>
      <c r="Q51" s="36">
        <v>145.74</v>
      </c>
      <c r="R51" s="36">
        <v>162.13999999999999</v>
      </c>
      <c r="S51" s="36">
        <v>148.46</v>
      </c>
      <c r="T51" s="36">
        <v>63.33</v>
      </c>
      <c r="U51" s="37">
        <v>142.76</v>
      </c>
      <c r="V51" s="36">
        <v>98.81</v>
      </c>
      <c r="W51" s="38">
        <v>21.4</v>
      </c>
      <c r="X51" s="36">
        <v>10.91</v>
      </c>
      <c r="Y51" s="36">
        <v>34.85</v>
      </c>
      <c r="Z51" s="36">
        <v>83.12</v>
      </c>
      <c r="AA51" s="36">
        <v>410.65</v>
      </c>
      <c r="AB51" s="36">
        <v>166.15</v>
      </c>
      <c r="AC51" s="36">
        <v>18.100000000000001</v>
      </c>
      <c r="AD51" s="36">
        <v>28.45</v>
      </c>
      <c r="AE51" s="36">
        <v>164.4</v>
      </c>
    </row>
    <row r="52" spans="1:31" x14ac:dyDescent="0.25">
      <c r="A52" s="26" t="s">
        <v>353</v>
      </c>
      <c r="B52" s="27">
        <v>6954.1</v>
      </c>
      <c r="C52" s="33">
        <v>57.31</v>
      </c>
      <c r="D52" s="33">
        <v>640.5</v>
      </c>
      <c r="E52" s="33">
        <v>28.16</v>
      </c>
      <c r="F52" s="33">
        <v>100.82</v>
      </c>
      <c r="G52" s="33">
        <v>54.58</v>
      </c>
      <c r="H52" s="33">
        <v>11.44</v>
      </c>
      <c r="I52" s="33">
        <v>141.55000000000001</v>
      </c>
      <c r="J52" s="33">
        <v>51.23</v>
      </c>
      <c r="K52" s="33">
        <v>14.72</v>
      </c>
      <c r="L52" s="34">
        <v>21.63</v>
      </c>
      <c r="M52" s="35">
        <v>667.7</v>
      </c>
      <c r="N52" s="35">
        <v>383.1</v>
      </c>
      <c r="O52" s="36">
        <v>1686</v>
      </c>
      <c r="P52" s="36">
        <v>124.72</v>
      </c>
      <c r="Q52" s="36">
        <v>147.1</v>
      </c>
      <c r="R52" s="36">
        <v>163.62</v>
      </c>
      <c r="S52" s="36">
        <v>149.6</v>
      </c>
      <c r="T52" s="36">
        <v>63.78</v>
      </c>
      <c r="U52" s="37">
        <v>143.02000000000001</v>
      </c>
      <c r="V52" s="36">
        <v>101.36</v>
      </c>
      <c r="W52" s="38">
        <v>21.63</v>
      </c>
      <c r="X52" s="36">
        <v>11</v>
      </c>
      <c r="Y52" s="36">
        <v>35.31</v>
      </c>
      <c r="Z52" s="36">
        <v>83.98</v>
      </c>
      <c r="AA52" s="36">
        <v>409.45</v>
      </c>
      <c r="AB52" s="36">
        <v>158.6</v>
      </c>
      <c r="AC52" s="36">
        <v>18.78</v>
      </c>
      <c r="AD52" s="36">
        <v>28.77</v>
      </c>
      <c r="AE52" s="36">
        <v>164.3</v>
      </c>
    </row>
    <row r="53" spans="1:31" x14ac:dyDescent="0.25">
      <c r="A53" s="26" t="s">
        <v>354</v>
      </c>
      <c r="B53" s="27">
        <v>6969.07</v>
      </c>
      <c r="C53" s="33">
        <v>57.68</v>
      </c>
      <c r="D53" s="33">
        <v>645</v>
      </c>
      <c r="E53" s="33">
        <v>28.28</v>
      </c>
      <c r="F53" s="33">
        <v>102.76</v>
      </c>
      <c r="G53" s="33">
        <v>54.44</v>
      </c>
      <c r="H53" s="33">
        <v>11.54</v>
      </c>
      <c r="I53" s="33">
        <v>142.25</v>
      </c>
      <c r="J53" s="33">
        <v>53.37</v>
      </c>
      <c r="K53" s="33">
        <v>14.89</v>
      </c>
      <c r="L53" s="34">
        <v>21.8</v>
      </c>
      <c r="M53" s="35">
        <v>668.4</v>
      </c>
      <c r="N53" s="35">
        <v>387.4</v>
      </c>
      <c r="O53" s="36">
        <v>1689</v>
      </c>
      <c r="P53" s="36">
        <v>127.3</v>
      </c>
      <c r="Q53" s="36">
        <v>151.9</v>
      </c>
      <c r="R53" s="36">
        <v>164.44</v>
      </c>
      <c r="S53" s="36">
        <v>151.96</v>
      </c>
      <c r="T53" s="36">
        <v>63.18</v>
      </c>
      <c r="U53" s="37">
        <v>144.85</v>
      </c>
      <c r="V53" s="36">
        <v>102.94</v>
      </c>
      <c r="W53" s="38">
        <v>21.8</v>
      </c>
      <c r="X53" s="36">
        <v>10.94</v>
      </c>
      <c r="Y53" s="36">
        <v>35.409999999999997</v>
      </c>
      <c r="Z53" s="36">
        <v>85.58</v>
      </c>
      <c r="AA53" s="36">
        <v>409.5</v>
      </c>
      <c r="AB53" s="36">
        <v>160.15</v>
      </c>
      <c r="AC53" s="36">
        <v>18.88</v>
      </c>
      <c r="AD53" s="36">
        <v>29.18</v>
      </c>
      <c r="AE53" s="36">
        <v>164.55</v>
      </c>
    </row>
    <row r="54" spans="1:31" x14ac:dyDescent="0.25">
      <c r="A54" s="26" t="s">
        <v>355</v>
      </c>
      <c r="B54" s="27">
        <v>6963.02</v>
      </c>
      <c r="C54" s="33">
        <v>57.83</v>
      </c>
      <c r="D54" s="33">
        <v>644</v>
      </c>
      <c r="E54" s="33">
        <v>28.02</v>
      </c>
      <c r="F54" s="33">
        <v>102.38</v>
      </c>
      <c r="G54" s="33">
        <v>54.13</v>
      </c>
      <c r="H54" s="33">
        <v>11.54</v>
      </c>
      <c r="I54" s="33">
        <v>143.19999999999999</v>
      </c>
      <c r="J54" s="33">
        <v>53.64</v>
      </c>
      <c r="K54" s="33">
        <v>14.81</v>
      </c>
      <c r="L54" s="34">
        <v>21.95</v>
      </c>
      <c r="M54" s="35">
        <v>667.1</v>
      </c>
      <c r="N54" s="35">
        <v>386.75</v>
      </c>
      <c r="O54" s="36">
        <v>1703.8</v>
      </c>
      <c r="P54" s="36">
        <v>122.94</v>
      </c>
      <c r="Q54" s="36">
        <v>152.16</v>
      </c>
      <c r="R54" s="36">
        <v>165.62</v>
      </c>
      <c r="S54" s="36">
        <v>150.46</v>
      </c>
      <c r="T54" s="36">
        <v>63.06</v>
      </c>
      <c r="U54" s="37">
        <v>146</v>
      </c>
      <c r="V54" s="36">
        <v>103.88</v>
      </c>
      <c r="W54" s="38">
        <v>21.95</v>
      </c>
      <c r="X54" s="36">
        <v>10.93</v>
      </c>
      <c r="Y54" s="36">
        <v>35.840000000000003</v>
      </c>
      <c r="Z54" s="36">
        <v>85.62</v>
      </c>
      <c r="AA54" s="36">
        <v>410</v>
      </c>
      <c r="AB54" s="36">
        <v>159.19999999999999</v>
      </c>
      <c r="AC54" s="36">
        <v>18.690000000000001</v>
      </c>
      <c r="AD54" s="36">
        <v>29.35</v>
      </c>
      <c r="AE54" s="36">
        <v>166.15</v>
      </c>
    </row>
    <row r="55" spans="1:31" x14ac:dyDescent="0.25">
      <c r="A55" s="26" t="s">
        <v>356</v>
      </c>
      <c r="B55" s="27">
        <v>6997.48</v>
      </c>
      <c r="C55" s="33">
        <v>57.64</v>
      </c>
      <c r="D55" s="33">
        <v>640</v>
      </c>
      <c r="E55" s="33">
        <v>28.01</v>
      </c>
      <c r="F55" s="33">
        <v>102.92</v>
      </c>
      <c r="G55" s="33">
        <v>54</v>
      </c>
      <c r="H55" s="33">
        <v>11.4</v>
      </c>
      <c r="I55" s="33">
        <v>144.4</v>
      </c>
      <c r="J55" s="33">
        <v>53.21</v>
      </c>
      <c r="K55" s="33">
        <v>14.78</v>
      </c>
      <c r="L55" s="34">
        <v>21.81</v>
      </c>
      <c r="M55" s="35">
        <v>660.6</v>
      </c>
      <c r="N55" s="35">
        <v>384.65</v>
      </c>
      <c r="O55" s="36">
        <v>1705.8</v>
      </c>
      <c r="P55" s="36">
        <v>121.96</v>
      </c>
      <c r="Q55" s="36">
        <v>153.12</v>
      </c>
      <c r="R55" s="36">
        <v>164.1</v>
      </c>
      <c r="S55" s="36">
        <v>149.08000000000001</v>
      </c>
      <c r="T55" s="36">
        <v>63.17</v>
      </c>
      <c r="U55" s="37">
        <v>146.69</v>
      </c>
      <c r="V55" s="36">
        <v>103.38</v>
      </c>
      <c r="W55" s="38">
        <v>21.81</v>
      </c>
      <c r="X55" s="36">
        <v>11.04</v>
      </c>
      <c r="Y55" s="36">
        <v>35.909999999999997</v>
      </c>
      <c r="Z55" s="36">
        <v>85.62</v>
      </c>
      <c r="AA55" s="36">
        <v>406.8</v>
      </c>
      <c r="AB55" s="36">
        <v>157.1</v>
      </c>
      <c r="AC55" s="36">
        <v>18.82</v>
      </c>
      <c r="AD55" s="36">
        <v>29.03</v>
      </c>
      <c r="AE55" s="36">
        <v>165.7</v>
      </c>
    </row>
    <row r="56" spans="1:31" x14ac:dyDescent="0.25">
      <c r="A56" s="26">
        <v>45270</v>
      </c>
      <c r="B56" s="27">
        <v>7097.53</v>
      </c>
      <c r="C56" s="33">
        <v>59.44</v>
      </c>
      <c r="D56" s="33">
        <v>652</v>
      </c>
      <c r="E56" s="33">
        <v>28.36</v>
      </c>
      <c r="F56" s="33">
        <v>104.78</v>
      </c>
      <c r="G56" s="33">
        <v>54.19</v>
      </c>
      <c r="H56" s="33">
        <v>11.68</v>
      </c>
      <c r="I56" s="33">
        <v>142.80000000000001</v>
      </c>
      <c r="J56" s="33">
        <v>54.5</v>
      </c>
      <c r="K56" s="33">
        <v>14.68</v>
      </c>
      <c r="L56" s="34">
        <v>22.47</v>
      </c>
      <c r="M56" s="35">
        <v>675</v>
      </c>
      <c r="N56" s="35">
        <v>393.2</v>
      </c>
      <c r="O56" s="36">
        <v>1725.8</v>
      </c>
      <c r="P56" s="36">
        <v>125.76</v>
      </c>
      <c r="Q56" s="36">
        <v>156.30000000000001</v>
      </c>
      <c r="R56" s="36">
        <v>166.44</v>
      </c>
      <c r="S56" s="36">
        <v>152.16</v>
      </c>
      <c r="T56" s="36">
        <v>62.17</v>
      </c>
      <c r="U56" s="37">
        <v>148.71</v>
      </c>
      <c r="V56" s="36">
        <v>103.98</v>
      </c>
      <c r="W56" s="38">
        <v>22.47</v>
      </c>
      <c r="X56" s="36">
        <v>10.94</v>
      </c>
      <c r="Y56" s="36">
        <v>36.94</v>
      </c>
      <c r="Z56" s="36">
        <v>88.18</v>
      </c>
      <c r="AA56" s="36">
        <v>416.8</v>
      </c>
      <c r="AB56" s="36">
        <v>159.25</v>
      </c>
      <c r="AC56" s="36">
        <v>18.920000000000002</v>
      </c>
      <c r="AD56" s="36">
        <v>29.65</v>
      </c>
      <c r="AE56" s="36">
        <v>169.6</v>
      </c>
    </row>
    <row r="57" spans="1:31" x14ac:dyDescent="0.25">
      <c r="A57" s="26">
        <v>45240</v>
      </c>
      <c r="B57" s="27">
        <v>7080.01</v>
      </c>
      <c r="C57" s="33">
        <v>60.24</v>
      </c>
      <c r="D57" s="33">
        <v>671.5</v>
      </c>
      <c r="E57" s="33">
        <v>28.56</v>
      </c>
      <c r="F57" s="33">
        <v>105.5</v>
      </c>
      <c r="G57" s="33">
        <v>54.65</v>
      </c>
      <c r="H57" s="33">
        <v>11.68</v>
      </c>
      <c r="I57" s="33">
        <v>139</v>
      </c>
      <c r="J57" s="33">
        <v>55.04</v>
      </c>
      <c r="K57" s="33">
        <v>14.73</v>
      </c>
      <c r="L57" s="34">
        <v>22.6</v>
      </c>
      <c r="M57" s="35">
        <v>686.1</v>
      </c>
      <c r="N57" s="35">
        <v>396.8</v>
      </c>
      <c r="O57" s="36">
        <v>1751</v>
      </c>
      <c r="P57" s="36">
        <v>126.32</v>
      </c>
      <c r="Q57" s="36">
        <v>157.26</v>
      </c>
      <c r="R57" s="36">
        <v>166.52</v>
      </c>
      <c r="S57" s="36">
        <v>152.06</v>
      </c>
      <c r="T57" s="36">
        <v>61.69</v>
      </c>
      <c r="U57" s="37">
        <v>148.44999999999999</v>
      </c>
      <c r="V57" s="36">
        <v>103.32</v>
      </c>
      <c r="W57" s="38">
        <v>22.6</v>
      </c>
      <c r="X57" s="36">
        <v>11.01</v>
      </c>
      <c r="Y57" s="36">
        <v>37.049999999999997</v>
      </c>
      <c r="Z57" s="36">
        <v>87.6</v>
      </c>
      <c r="AA57" s="36">
        <v>427.95</v>
      </c>
      <c r="AB57" s="36">
        <v>160.30000000000001</v>
      </c>
      <c r="AC57" s="36">
        <v>18.93</v>
      </c>
      <c r="AD57" s="36">
        <v>29.48</v>
      </c>
      <c r="AE57" s="36">
        <v>170.05</v>
      </c>
    </row>
    <row r="58" spans="1:31" x14ac:dyDescent="0.25">
      <c r="A58" s="26">
        <v>45209</v>
      </c>
      <c r="B58" s="27">
        <v>7085.13</v>
      </c>
      <c r="C58" s="33">
        <v>59.83</v>
      </c>
      <c r="D58" s="33">
        <v>704.5</v>
      </c>
      <c r="E58" s="33">
        <v>28.32</v>
      </c>
      <c r="F58" s="33">
        <v>104.12</v>
      </c>
      <c r="G58" s="33">
        <v>54.12</v>
      </c>
      <c r="H58" s="33">
        <v>11.63</v>
      </c>
      <c r="I58" s="33">
        <v>135.4</v>
      </c>
      <c r="J58" s="33">
        <v>55.14</v>
      </c>
      <c r="K58" s="33">
        <v>14.57</v>
      </c>
      <c r="L58" s="34">
        <v>22.61</v>
      </c>
      <c r="M58" s="35">
        <v>733.5</v>
      </c>
      <c r="N58" s="35">
        <v>397.75</v>
      </c>
      <c r="O58" s="36">
        <v>1777.6</v>
      </c>
      <c r="P58" s="36">
        <v>125.6</v>
      </c>
      <c r="Q58" s="36">
        <v>156.69999999999999</v>
      </c>
      <c r="R58" s="36">
        <v>166</v>
      </c>
      <c r="S58" s="36">
        <v>150.4</v>
      </c>
      <c r="T58" s="36">
        <v>61.89</v>
      </c>
      <c r="U58" s="37">
        <v>147.04</v>
      </c>
      <c r="V58" s="36">
        <v>102.68</v>
      </c>
      <c r="W58" s="38">
        <v>22.61</v>
      </c>
      <c r="X58" s="36">
        <v>11</v>
      </c>
      <c r="Y58" s="36">
        <v>36.79</v>
      </c>
      <c r="Z58" s="36">
        <v>86.98</v>
      </c>
      <c r="AA58" s="36">
        <v>434.1</v>
      </c>
      <c r="AB58" s="36">
        <v>160</v>
      </c>
      <c r="AC58" s="36">
        <v>18.53</v>
      </c>
      <c r="AD58" s="36">
        <v>29.57</v>
      </c>
      <c r="AE58" s="36">
        <v>168.5</v>
      </c>
    </row>
    <row r="59" spans="1:31" x14ac:dyDescent="0.25">
      <c r="A59" s="26">
        <v>45179</v>
      </c>
      <c r="B59" s="27">
        <v>6980.33</v>
      </c>
      <c r="C59" s="33">
        <v>59.03</v>
      </c>
      <c r="D59" s="33">
        <v>687</v>
      </c>
      <c r="E59" s="33">
        <v>27.88</v>
      </c>
      <c r="F59" s="33">
        <v>102.22</v>
      </c>
      <c r="G59" s="33">
        <v>52.71</v>
      </c>
      <c r="H59" s="33">
        <v>11.46</v>
      </c>
      <c r="I59" s="33">
        <v>134</v>
      </c>
      <c r="J59" s="33">
        <v>54.06</v>
      </c>
      <c r="K59" s="33">
        <v>14.28</v>
      </c>
      <c r="L59" s="34">
        <v>22.36</v>
      </c>
      <c r="M59" s="35">
        <v>710.7</v>
      </c>
      <c r="N59" s="35">
        <v>387.05</v>
      </c>
      <c r="O59" s="36">
        <v>1727.8</v>
      </c>
      <c r="P59" s="36">
        <v>123.08</v>
      </c>
      <c r="Q59" s="36">
        <v>152.6</v>
      </c>
      <c r="R59" s="36">
        <v>163.30000000000001</v>
      </c>
      <c r="S59" s="36">
        <v>145.86000000000001</v>
      </c>
      <c r="T59" s="36">
        <v>61.39</v>
      </c>
      <c r="U59" s="37">
        <v>143.91</v>
      </c>
      <c r="V59" s="36">
        <v>102.58</v>
      </c>
      <c r="W59" s="38">
        <v>22.36</v>
      </c>
      <c r="X59" s="36">
        <v>11</v>
      </c>
      <c r="Y59" s="36">
        <v>35.82</v>
      </c>
      <c r="Z59" s="36">
        <v>85.64</v>
      </c>
      <c r="AA59" s="36">
        <v>419.65</v>
      </c>
      <c r="AB59" s="36">
        <v>157.15</v>
      </c>
      <c r="AC59" s="36">
        <v>18</v>
      </c>
      <c r="AD59" s="36">
        <v>29.14</v>
      </c>
      <c r="AE59" s="36">
        <v>164.05</v>
      </c>
    </row>
    <row r="60" spans="1:31" x14ac:dyDescent="0.25">
      <c r="A60" s="26">
        <v>45087</v>
      </c>
      <c r="B60" s="27">
        <v>6981.49</v>
      </c>
      <c r="C60" s="33">
        <v>59.98</v>
      </c>
      <c r="D60" s="33">
        <v>703.5</v>
      </c>
      <c r="E60" s="33">
        <v>27.97</v>
      </c>
      <c r="F60" s="33">
        <v>102.32</v>
      </c>
      <c r="G60" s="33">
        <v>51.31</v>
      </c>
      <c r="H60" s="33">
        <v>11.68</v>
      </c>
      <c r="I60" s="33">
        <v>128</v>
      </c>
      <c r="J60" s="33">
        <v>54.47</v>
      </c>
      <c r="K60" s="33">
        <v>14.13</v>
      </c>
      <c r="L60" s="34">
        <v>22.7</v>
      </c>
      <c r="M60" s="35">
        <v>729.7</v>
      </c>
      <c r="N60" s="35">
        <v>394.2</v>
      </c>
      <c r="O60" s="36">
        <v>1756.4</v>
      </c>
      <c r="P60" s="36">
        <v>124.28</v>
      </c>
      <c r="Q60" s="36">
        <v>155.58000000000001</v>
      </c>
      <c r="R60" s="36">
        <v>164.06</v>
      </c>
      <c r="S60" s="36">
        <v>144.78</v>
      </c>
      <c r="T60" s="36">
        <v>60.34</v>
      </c>
      <c r="U60" s="37">
        <v>143.49</v>
      </c>
      <c r="V60" s="36">
        <v>102.2</v>
      </c>
      <c r="W60" s="38">
        <v>22.7</v>
      </c>
      <c r="X60" s="36">
        <v>10.98</v>
      </c>
      <c r="Y60" s="36">
        <v>36.33</v>
      </c>
      <c r="Z60" s="36">
        <v>86.32</v>
      </c>
      <c r="AA60" s="36">
        <v>425.35</v>
      </c>
      <c r="AB60" s="36">
        <v>158.6</v>
      </c>
      <c r="AC60" s="36">
        <v>17.989999999999998</v>
      </c>
      <c r="AD60" s="36">
        <v>29.18</v>
      </c>
      <c r="AE60" s="36">
        <v>165.3</v>
      </c>
    </row>
    <row r="61" spans="1:31" x14ac:dyDescent="0.25">
      <c r="A61" s="26">
        <v>45056</v>
      </c>
      <c r="B61" s="27">
        <v>6970.59</v>
      </c>
      <c r="C61" s="33">
        <v>59.2</v>
      </c>
      <c r="D61" s="33">
        <v>696</v>
      </c>
      <c r="E61" s="33">
        <v>27.32</v>
      </c>
      <c r="F61" s="33">
        <v>101.58</v>
      </c>
      <c r="G61" s="33">
        <v>51.91</v>
      </c>
      <c r="H61" s="33">
        <v>11.42</v>
      </c>
      <c r="I61" s="33">
        <v>128.1</v>
      </c>
      <c r="J61" s="33">
        <v>53.52</v>
      </c>
      <c r="K61" s="33">
        <v>14.14</v>
      </c>
      <c r="L61" s="34">
        <v>22.42</v>
      </c>
      <c r="M61" s="35">
        <v>720.6</v>
      </c>
      <c r="N61" s="35">
        <v>391.35</v>
      </c>
      <c r="O61" s="36">
        <v>1731.8</v>
      </c>
      <c r="P61" s="36">
        <v>123.52</v>
      </c>
      <c r="Q61" s="36">
        <v>154.13999999999999</v>
      </c>
      <c r="R61" s="36">
        <v>163</v>
      </c>
      <c r="S61" s="36">
        <v>143.22</v>
      </c>
      <c r="T61" s="36">
        <v>59.77</v>
      </c>
      <c r="U61" s="37">
        <v>142.4</v>
      </c>
      <c r="V61" s="36">
        <v>102.86</v>
      </c>
      <c r="W61" s="38">
        <v>22.42</v>
      </c>
      <c r="X61" s="36">
        <v>10.99</v>
      </c>
      <c r="Y61" s="36">
        <v>35.24</v>
      </c>
      <c r="Z61" s="36">
        <v>85.76</v>
      </c>
      <c r="AA61" s="36">
        <v>421.45</v>
      </c>
      <c r="AB61" s="36">
        <v>159.94999999999999</v>
      </c>
      <c r="AC61" s="36">
        <v>17.84</v>
      </c>
      <c r="AD61" s="36">
        <v>28.73</v>
      </c>
      <c r="AE61" s="36">
        <v>162.69999999999999</v>
      </c>
    </row>
    <row r="62" spans="1:31" x14ac:dyDescent="0.25">
      <c r="A62" s="26">
        <v>45026</v>
      </c>
      <c r="B62" s="27">
        <v>6948.03</v>
      </c>
      <c r="C62" s="33">
        <v>58.64</v>
      </c>
      <c r="D62" s="33">
        <v>690</v>
      </c>
      <c r="E62" s="33">
        <v>27.21</v>
      </c>
      <c r="F62" s="33">
        <v>101.9</v>
      </c>
      <c r="G62" s="33">
        <v>51.61</v>
      </c>
      <c r="H62" s="33">
        <v>11.35</v>
      </c>
      <c r="I62" s="33">
        <v>128.6</v>
      </c>
      <c r="J62" s="33">
        <v>54.11</v>
      </c>
      <c r="K62" s="33">
        <v>14.03</v>
      </c>
      <c r="L62" s="34">
        <v>22.43</v>
      </c>
      <c r="M62" s="35">
        <v>712.5</v>
      </c>
      <c r="N62" s="35">
        <v>392.05</v>
      </c>
      <c r="O62" s="36">
        <v>1731</v>
      </c>
      <c r="P62" s="36">
        <v>123.54</v>
      </c>
      <c r="Q62" s="36">
        <v>153.82</v>
      </c>
      <c r="R62" s="36">
        <v>163.12</v>
      </c>
      <c r="S62" s="36">
        <v>143.76</v>
      </c>
      <c r="T62" s="36">
        <v>60.09</v>
      </c>
      <c r="U62" s="37">
        <v>142.35</v>
      </c>
      <c r="V62" s="36">
        <v>101.82</v>
      </c>
      <c r="W62" s="38">
        <v>22.43</v>
      </c>
      <c r="X62" s="36">
        <v>10.99</v>
      </c>
      <c r="Y62" s="36">
        <v>35.229999999999997</v>
      </c>
      <c r="Z62" s="36">
        <v>85.76</v>
      </c>
      <c r="AA62" s="36">
        <v>421.45</v>
      </c>
      <c r="AB62" s="36">
        <v>159.69999999999999</v>
      </c>
      <c r="AC62" s="36">
        <v>17.72</v>
      </c>
      <c r="AD62" s="36">
        <v>28.5</v>
      </c>
      <c r="AE62" s="36">
        <v>164.6</v>
      </c>
    </row>
    <row r="63" spans="1:31" x14ac:dyDescent="0.25">
      <c r="A63" s="26">
        <v>44995</v>
      </c>
      <c r="B63" s="27">
        <v>6989.77</v>
      </c>
      <c r="C63" s="33">
        <v>58.8</v>
      </c>
      <c r="D63" s="33">
        <v>685</v>
      </c>
      <c r="E63" s="33">
        <v>27.31</v>
      </c>
      <c r="F63" s="33">
        <v>101.16</v>
      </c>
      <c r="G63" s="33">
        <v>51.89</v>
      </c>
      <c r="H63" s="33">
        <v>11.39</v>
      </c>
      <c r="I63" s="33">
        <v>131.1</v>
      </c>
      <c r="J63" s="33">
        <v>54.12</v>
      </c>
      <c r="K63" s="33">
        <v>14</v>
      </c>
      <c r="L63" s="34">
        <v>22.43</v>
      </c>
      <c r="M63" s="35">
        <v>705.3</v>
      </c>
      <c r="N63" s="35">
        <v>391.85</v>
      </c>
      <c r="O63" s="36">
        <v>1705.6</v>
      </c>
      <c r="P63" s="36">
        <v>124.32</v>
      </c>
      <c r="Q63" s="36">
        <v>154.66</v>
      </c>
      <c r="R63" s="36">
        <v>162.41999999999999</v>
      </c>
      <c r="S63" s="36">
        <v>144.80000000000001</v>
      </c>
      <c r="T63" s="36">
        <v>61.28</v>
      </c>
      <c r="U63" s="37">
        <v>141.96</v>
      </c>
      <c r="V63" s="36">
        <v>101.56</v>
      </c>
      <c r="W63" s="38">
        <v>22.43</v>
      </c>
      <c r="X63" s="36">
        <v>10.78</v>
      </c>
      <c r="Y63" s="36">
        <v>35.19</v>
      </c>
      <c r="Z63" s="36">
        <v>87.18</v>
      </c>
      <c r="AA63" s="36">
        <v>421.65</v>
      </c>
      <c r="AB63" s="36">
        <v>158.9</v>
      </c>
      <c r="AC63" s="36">
        <v>17.809999999999999</v>
      </c>
      <c r="AD63" s="36">
        <v>28.59</v>
      </c>
      <c r="AE63" s="36">
        <v>160.9</v>
      </c>
    </row>
    <row r="64" spans="1:31" x14ac:dyDescent="0.25">
      <c r="A64" s="26">
        <v>44967</v>
      </c>
      <c r="B64" s="27">
        <v>7035.65</v>
      </c>
      <c r="C64" s="33">
        <v>59.69</v>
      </c>
      <c r="D64" s="33">
        <v>694</v>
      </c>
      <c r="E64" s="33">
        <v>27.69</v>
      </c>
      <c r="F64" s="33">
        <v>103.72</v>
      </c>
      <c r="G64" s="33">
        <v>51.57</v>
      </c>
      <c r="H64" s="33">
        <v>11.54</v>
      </c>
      <c r="I64" s="33">
        <v>131.85</v>
      </c>
      <c r="J64" s="33">
        <v>54.71</v>
      </c>
      <c r="K64" s="33">
        <v>14.28</v>
      </c>
      <c r="L64" s="34">
        <v>22.86</v>
      </c>
      <c r="M64" s="35">
        <v>714.9</v>
      </c>
      <c r="N64" s="35">
        <v>393.7</v>
      </c>
      <c r="O64" s="36">
        <v>1725.8</v>
      </c>
      <c r="P64" s="36">
        <v>125.56</v>
      </c>
      <c r="Q64" s="36">
        <v>154.78</v>
      </c>
      <c r="R64" s="36">
        <v>163.66</v>
      </c>
      <c r="S64" s="36">
        <v>146.28</v>
      </c>
      <c r="T64" s="36">
        <v>61.55</v>
      </c>
      <c r="U64" s="37">
        <v>142.97999999999999</v>
      </c>
      <c r="V64" s="36">
        <v>101.82</v>
      </c>
      <c r="W64" s="38">
        <v>22.86</v>
      </c>
      <c r="X64" s="36">
        <v>10.9</v>
      </c>
      <c r="Y64" s="36">
        <v>35.71</v>
      </c>
      <c r="Z64" s="36">
        <v>87.24</v>
      </c>
      <c r="AA64" s="36">
        <v>429.3</v>
      </c>
      <c r="AB64" s="36">
        <v>157</v>
      </c>
      <c r="AC64" s="36">
        <v>18.100000000000001</v>
      </c>
      <c r="AD64" s="36">
        <v>29.15</v>
      </c>
      <c r="AE64" s="36">
        <v>164.7</v>
      </c>
    </row>
    <row r="65" spans="1:31" x14ac:dyDescent="0.25">
      <c r="A65" s="26" t="s">
        <v>357</v>
      </c>
      <c r="B65" s="27">
        <v>7135.06</v>
      </c>
      <c r="C65" s="33">
        <v>60.43</v>
      </c>
      <c r="D65" s="33">
        <v>697</v>
      </c>
      <c r="E65" s="33">
        <v>28.18</v>
      </c>
      <c r="F65" s="33">
        <v>105.02</v>
      </c>
      <c r="G65" s="33">
        <v>52.26</v>
      </c>
      <c r="H65" s="33">
        <v>11.69</v>
      </c>
      <c r="I65" s="33">
        <v>133.1</v>
      </c>
      <c r="J65" s="33">
        <v>56.88</v>
      </c>
      <c r="K65" s="33">
        <v>14.53</v>
      </c>
      <c r="L65" s="34">
        <v>23.05</v>
      </c>
      <c r="M65" s="35">
        <v>716.4</v>
      </c>
      <c r="N65" s="35">
        <v>393.2</v>
      </c>
      <c r="O65" s="36">
        <v>1729.8</v>
      </c>
      <c r="P65" s="36">
        <v>126.98</v>
      </c>
      <c r="Q65" s="36">
        <v>156.97999999999999</v>
      </c>
      <c r="R65" s="36">
        <v>165.16</v>
      </c>
      <c r="S65" s="36">
        <v>148.63999999999999</v>
      </c>
      <c r="T65" s="36">
        <v>62.31</v>
      </c>
      <c r="U65" s="37">
        <v>145.31</v>
      </c>
      <c r="V65" s="36">
        <v>101.48</v>
      </c>
      <c r="W65" s="38">
        <v>23.05</v>
      </c>
      <c r="X65" s="36">
        <v>10.86</v>
      </c>
      <c r="Y65" s="36">
        <v>35.299999999999997</v>
      </c>
      <c r="Z65" s="36">
        <v>87.3</v>
      </c>
      <c r="AA65" s="36">
        <v>431.9</v>
      </c>
      <c r="AB65" s="36">
        <v>157.85</v>
      </c>
      <c r="AC65" s="36">
        <v>18.2</v>
      </c>
      <c r="AD65" s="36">
        <v>29.07</v>
      </c>
      <c r="AE65" s="36">
        <v>165.8</v>
      </c>
    </row>
    <row r="66" spans="1:31" x14ac:dyDescent="0.25">
      <c r="A66" s="26" t="s">
        <v>358</v>
      </c>
      <c r="B66" s="27">
        <v>7042.74</v>
      </c>
      <c r="C66" s="33">
        <v>60.47</v>
      </c>
      <c r="D66" s="33">
        <v>681.5</v>
      </c>
      <c r="E66" s="33">
        <v>28.35</v>
      </c>
      <c r="F66" s="33">
        <v>105.22</v>
      </c>
      <c r="G66" s="33">
        <v>51.45</v>
      </c>
      <c r="H66" s="33">
        <v>11.65</v>
      </c>
      <c r="I66" s="33">
        <v>133.6</v>
      </c>
      <c r="J66" s="33">
        <v>56.87</v>
      </c>
      <c r="K66" s="33">
        <v>14.39</v>
      </c>
      <c r="L66" s="34">
        <v>22.93</v>
      </c>
      <c r="M66" s="35">
        <v>706</v>
      </c>
      <c r="N66" s="35">
        <v>390.3</v>
      </c>
      <c r="O66" s="36">
        <v>1719.8</v>
      </c>
      <c r="P66" s="36">
        <v>126.74</v>
      </c>
      <c r="Q66" s="36">
        <v>156.5</v>
      </c>
      <c r="R66" s="36">
        <v>164.16</v>
      </c>
      <c r="S66" s="36">
        <v>149.86000000000001</v>
      </c>
      <c r="T66" s="36">
        <v>63.62</v>
      </c>
      <c r="U66" s="37">
        <v>145.4</v>
      </c>
      <c r="V66" s="36">
        <v>100.76</v>
      </c>
      <c r="W66" s="38">
        <v>22.93</v>
      </c>
      <c r="X66" s="36">
        <v>10.8</v>
      </c>
      <c r="Y66" s="36">
        <v>34.64</v>
      </c>
      <c r="Z66" s="36">
        <v>85.5</v>
      </c>
      <c r="AA66" s="36">
        <v>429.45</v>
      </c>
      <c r="AB66" s="36">
        <v>158.35</v>
      </c>
      <c r="AC66" s="36">
        <v>18.16</v>
      </c>
      <c r="AD66" s="36">
        <v>29.02</v>
      </c>
      <c r="AE66" s="36">
        <v>164.15</v>
      </c>
    </row>
    <row r="67" spans="1:31" x14ac:dyDescent="0.25">
      <c r="A67" s="26" t="s">
        <v>359</v>
      </c>
      <c r="B67" s="27">
        <v>7053.11</v>
      </c>
      <c r="C67" s="33">
        <v>60.11</v>
      </c>
      <c r="D67" s="33">
        <v>673.5</v>
      </c>
      <c r="E67" s="33">
        <v>28.3</v>
      </c>
      <c r="F67" s="33">
        <v>104.42</v>
      </c>
      <c r="G67" s="33">
        <v>51.66</v>
      </c>
      <c r="H67" s="33">
        <v>11.5</v>
      </c>
      <c r="I67" s="33">
        <v>133.19999999999999</v>
      </c>
      <c r="J67" s="33">
        <v>56.23</v>
      </c>
      <c r="K67" s="33">
        <v>14.51</v>
      </c>
      <c r="L67" s="34">
        <v>22.89</v>
      </c>
      <c r="M67" s="35">
        <v>698.7</v>
      </c>
      <c r="N67" s="35">
        <v>386.7</v>
      </c>
      <c r="O67" s="36">
        <v>1696.6</v>
      </c>
      <c r="P67" s="36">
        <v>124</v>
      </c>
      <c r="Q67" s="36">
        <v>155.32</v>
      </c>
      <c r="R67" s="36">
        <v>162.63999999999999</v>
      </c>
      <c r="S67" s="36">
        <v>149.47999999999999</v>
      </c>
      <c r="T67" s="36">
        <v>62.93</v>
      </c>
      <c r="U67" s="37">
        <v>144.07</v>
      </c>
      <c r="V67" s="36">
        <v>101.68</v>
      </c>
      <c r="W67" s="38">
        <v>22.89</v>
      </c>
      <c r="X67" s="36">
        <v>10.82</v>
      </c>
      <c r="Y67" s="36">
        <v>34.68</v>
      </c>
      <c r="Z67" s="36">
        <v>85.04</v>
      </c>
      <c r="AA67" s="36">
        <v>427.25</v>
      </c>
      <c r="AB67" s="36">
        <v>159.44999999999999</v>
      </c>
      <c r="AC67" s="36">
        <v>17.850000000000001</v>
      </c>
      <c r="AD67" s="36">
        <v>28.92</v>
      </c>
      <c r="AE67" s="36">
        <v>165.45</v>
      </c>
    </row>
    <row r="68" spans="1:31" x14ac:dyDescent="0.25">
      <c r="A68" s="26" t="s">
        <v>360</v>
      </c>
      <c r="B68" s="27">
        <v>7033.83</v>
      </c>
      <c r="C68" s="33">
        <v>60.23</v>
      </c>
      <c r="D68" s="33">
        <v>668</v>
      </c>
      <c r="E68" s="33">
        <v>28.65</v>
      </c>
      <c r="F68" s="33">
        <v>104.06</v>
      </c>
      <c r="G68" s="33">
        <v>52.5</v>
      </c>
      <c r="H68" s="33">
        <v>11.44</v>
      </c>
      <c r="I68" s="33">
        <v>132.65</v>
      </c>
      <c r="J68" s="33">
        <v>56.35</v>
      </c>
      <c r="K68" s="33">
        <v>14.74</v>
      </c>
      <c r="L68" s="34">
        <v>22.62</v>
      </c>
      <c r="M68" s="35">
        <v>703</v>
      </c>
      <c r="N68" s="35">
        <v>387.55</v>
      </c>
      <c r="O68" s="36">
        <v>1707</v>
      </c>
      <c r="P68" s="36">
        <v>123.58</v>
      </c>
      <c r="Q68" s="36">
        <v>152.91999999999999</v>
      </c>
      <c r="R68" s="36">
        <v>163.22</v>
      </c>
      <c r="S68" s="36">
        <v>147.24</v>
      </c>
      <c r="T68" s="36">
        <v>61.91</v>
      </c>
      <c r="U68" s="37">
        <v>144.63999999999999</v>
      </c>
      <c r="V68" s="36">
        <v>102.78</v>
      </c>
      <c r="W68" s="38">
        <v>22.62</v>
      </c>
      <c r="X68" s="36">
        <v>10.99</v>
      </c>
      <c r="Y68" s="36">
        <v>34.39</v>
      </c>
      <c r="Z68" s="36">
        <v>84.82</v>
      </c>
      <c r="AA68" s="36">
        <v>429.95</v>
      </c>
      <c r="AB68" s="36">
        <v>161</v>
      </c>
      <c r="AC68" s="36">
        <v>17.989999999999998</v>
      </c>
      <c r="AD68" s="36">
        <v>29.05</v>
      </c>
      <c r="AE68" s="36">
        <v>164.05</v>
      </c>
    </row>
    <row r="69" spans="1:31" x14ac:dyDescent="0.25">
      <c r="A69" s="26" t="s">
        <v>361</v>
      </c>
      <c r="B69" s="27">
        <v>7087.63</v>
      </c>
      <c r="C69" s="33">
        <v>60.42</v>
      </c>
      <c r="D69" s="33">
        <v>678</v>
      </c>
      <c r="E69" s="33">
        <v>28.62</v>
      </c>
      <c r="F69" s="33">
        <v>104.54</v>
      </c>
      <c r="G69" s="33">
        <v>52.41</v>
      </c>
      <c r="H69" s="33">
        <v>11.45</v>
      </c>
      <c r="I69" s="33">
        <v>132.75</v>
      </c>
      <c r="J69" s="33">
        <v>56.23</v>
      </c>
      <c r="K69" s="33">
        <v>14.84</v>
      </c>
      <c r="L69" s="34">
        <v>22.97</v>
      </c>
      <c r="M69" s="35">
        <v>713.3</v>
      </c>
      <c r="N69" s="35">
        <v>391.5</v>
      </c>
      <c r="O69" s="36">
        <v>1732.8</v>
      </c>
      <c r="P69" s="36">
        <v>122.96</v>
      </c>
      <c r="Q69" s="36">
        <v>155.38</v>
      </c>
      <c r="R69" s="36">
        <v>165.78</v>
      </c>
      <c r="S69" s="36">
        <v>147.13999999999999</v>
      </c>
      <c r="T69" s="36">
        <v>62.13</v>
      </c>
      <c r="U69" s="37">
        <v>145.69</v>
      </c>
      <c r="V69" s="36">
        <v>102.64</v>
      </c>
      <c r="W69" s="38">
        <v>22.97</v>
      </c>
      <c r="X69" s="36">
        <v>10.99</v>
      </c>
      <c r="Y69" s="36">
        <v>34.950000000000003</v>
      </c>
      <c r="Z69" s="36">
        <v>85.02</v>
      </c>
      <c r="AA69" s="36">
        <v>439.55</v>
      </c>
      <c r="AB69" s="36">
        <v>162.19999999999999</v>
      </c>
      <c r="AC69" s="36">
        <v>18.059999999999999</v>
      </c>
      <c r="AD69" s="36">
        <v>29.43</v>
      </c>
      <c r="AE69" s="36">
        <v>165.65</v>
      </c>
    </row>
    <row r="70" spans="1:31" x14ac:dyDescent="0.25">
      <c r="A70" s="26" t="s">
        <v>362</v>
      </c>
      <c r="B70" s="27">
        <v>7133.65</v>
      </c>
      <c r="C70" s="33">
        <v>60.74</v>
      </c>
      <c r="D70" s="33">
        <v>699</v>
      </c>
      <c r="E70" s="33">
        <v>28.82</v>
      </c>
      <c r="F70" s="33">
        <v>105.34</v>
      </c>
      <c r="G70" s="33">
        <v>53.02</v>
      </c>
      <c r="H70" s="33">
        <v>11.5</v>
      </c>
      <c r="I70" s="33">
        <v>132.69999999999999</v>
      </c>
      <c r="J70" s="33">
        <v>56.13</v>
      </c>
      <c r="K70" s="33">
        <v>14.96</v>
      </c>
      <c r="L70" s="34">
        <v>23.12</v>
      </c>
      <c r="M70" s="35">
        <v>732.3</v>
      </c>
      <c r="N70" s="35">
        <v>398.35</v>
      </c>
      <c r="O70" s="36">
        <v>1793</v>
      </c>
      <c r="P70" s="36">
        <v>123.88</v>
      </c>
      <c r="Q70" s="36">
        <v>154.13999999999999</v>
      </c>
      <c r="R70" s="36">
        <v>167.96</v>
      </c>
      <c r="S70" s="36">
        <v>147.19999999999999</v>
      </c>
      <c r="T70" s="36">
        <v>61.91</v>
      </c>
      <c r="U70" s="37">
        <v>145.94999999999999</v>
      </c>
      <c r="V70" s="36">
        <v>102.1</v>
      </c>
      <c r="W70" s="38">
        <v>23.12</v>
      </c>
      <c r="X70" s="36">
        <v>11.09</v>
      </c>
      <c r="Y70" s="36">
        <v>35.01</v>
      </c>
      <c r="Z70" s="36">
        <v>84.44</v>
      </c>
      <c r="AA70" s="36">
        <v>460.45</v>
      </c>
      <c r="AB70" s="36">
        <v>166.3</v>
      </c>
      <c r="AC70" s="36">
        <v>18.28</v>
      </c>
      <c r="AD70" s="36">
        <v>29.5</v>
      </c>
      <c r="AE70" s="36">
        <v>166.75</v>
      </c>
    </row>
    <row r="71" spans="1:31" x14ac:dyDescent="0.25">
      <c r="A71" s="26" t="s">
        <v>363</v>
      </c>
      <c r="B71" s="27">
        <v>7199.11</v>
      </c>
      <c r="C71" s="33">
        <v>61.65</v>
      </c>
      <c r="D71" s="33">
        <v>694.5</v>
      </c>
      <c r="E71" s="33">
        <v>29.15</v>
      </c>
      <c r="F71" s="33">
        <v>106.18</v>
      </c>
      <c r="G71" s="33">
        <v>53.56</v>
      </c>
      <c r="H71" s="33">
        <v>11.68</v>
      </c>
      <c r="I71" s="33">
        <v>134.5</v>
      </c>
      <c r="J71" s="33">
        <v>56.93</v>
      </c>
      <c r="K71" s="33">
        <v>14.94</v>
      </c>
      <c r="L71" s="34">
        <v>23.49</v>
      </c>
      <c r="M71" s="35">
        <v>729.3</v>
      </c>
      <c r="N71" s="35">
        <v>399.7</v>
      </c>
      <c r="O71" s="36">
        <v>1766.6</v>
      </c>
      <c r="P71" s="36">
        <v>125.52</v>
      </c>
      <c r="Q71" s="36">
        <v>155</v>
      </c>
      <c r="R71" s="36">
        <v>169.42</v>
      </c>
      <c r="S71" s="36">
        <v>148.04</v>
      </c>
      <c r="T71" s="36">
        <v>61.88</v>
      </c>
      <c r="U71" s="37">
        <v>146</v>
      </c>
      <c r="V71" s="36">
        <v>102.5</v>
      </c>
      <c r="W71" s="38">
        <v>23.49</v>
      </c>
      <c r="X71" s="36">
        <v>11.29</v>
      </c>
      <c r="Y71" s="36">
        <v>34.51</v>
      </c>
      <c r="Z71" s="36">
        <v>86</v>
      </c>
      <c r="AA71" s="36">
        <v>453.6</v>
      </c>
      <c r="AB71" s="36">
        <v>166.45</v>
      </c>
      <c r="AC71" s="36">
        <v>18.16</v>
      </c>
      <c r="AD71" s="36">
        <v>30.16</v>
      </c>
      <c r="AE71" s="36">
        <v>168.05</v>
      </c>
    </row>
    <row r="72" spans="1:31" x14ac:dyDescent="0.25">
      <c r="A72" s="26" t="s">
        <v>364</v>
      </c>
      <c r="B72" s="27">
        <v>7272.68</v>
      </c>
      <c r="C72" s="33">
        <v>62.07</v>
      </c>
      <c r="D72" s="33">
        <v>702</v>
      </c>
      <c r="E72" s="33">
        <v>29.35</v>
      </c>
      <c r="F72" s="33">
        <v>107.68</v>
      </c>
      <c r="G72" s="33">
        <v>54.08</v>
      </c>
      <c r="H72" s="33">
        <v>11.8</v>
      </c>
      <c r="I72" s="33">
        <v>137.30000000000001</v>
      </c>
      <c r="J72" s="33">
        <v>57.94</v>
      </c>
      <c r="K72" s="33">
        <v>15.17</v>
      </c>
      <c r="L72" s="34">
        <v>23.83</v>
      </c>
      <c r="M72" s="35">
        <v>736.7</v>
      </c>
      <c r="N72" s="35">
        <v>410</v>
      </c>
      <c r="O72" s="36">
        <v>1876.4</v>
      </c>
      <c r="P72" s="36">
        <v>129.63999999999999</v>
      </c>
      <c r="Q72" s="36">
        <v>157.96</v>
      </c>
      <c r="R72" s="36">
        <v>175.34</v>
      </c>
      <c r="S72" s="36">
        <v>152.04</v>
      </c>
      <c r="T72" s="36">
        <v>62.29</v>
      </c>
      <c r="U72" s="37">
        <v>147.41999999999999</v>
      </c>
      <c r="V72" s="36">
        <v>103.8</v>
      </c>
      <c r="W72" s="38">
        <v>23.83</v>
      </c>
      <c r="X72" s="36">
        <v>11.25</v>
      </c>
      <c r="Y72" s="36">
        <v>35.22</v>
      </c>
      <c r="Z72" s="36">
        <v>87.68</v>
      </c>
      <c r="AA72" s="36">
        <v>457.6</v>
      </c>
      <c r="AB72" s="36">
        <v>168.7</v>
      </c>
      <c r="AC72" s="36">
        <v>18.61</v>
      </c>
      <c r="AD72" s="36">
        <v>30.29</v>
      </c>
      <c r="AE72" s="36">
        <v>168.9</v>
      </c>
    </row>
    <row r="73" spans="1:31" x14ac:dyDescent="0.25">
      <c r="A73" s="26" t="s">
        <v>365</v>
      </c>
      <c r="B73" s="27">
        <v>7247.02</v>
      </c>
      <c r="C73" s="33">
        <v>61.11</v>
      </c>
      <c r="D73" s="33">
        <v>698.5</v>
      </c>
      <c r="E73" s="33">
        <v>29.31</v>
      </c>
      <c r="F73" s="33">
        <v>106.24</v>
      </c>
      <c r="G73" s="33">
        <v>53.56</v>
      </c>
      <c r="H73" s="33">
        <v>11.65</v>
      </c>
      <c r="I73" s="33">
        <v>139.55000000000001</v>
      </c>
      <c r="J73" s="33">
        <v>57.23</v>
      </c>
      <c r="K73" s="33">
        <v>15.29</v>
      </c>
      <c r="L73" s="34">
        <v>23.14</v>
      </c>
      <c r="M73" s="35">
        <v>736.8</v>
      </c>
      <c r="N73" s="35">
        <v>400.35</v>
      </c>
      <c r="O73" s="36">
        <v>1845.6</v>
      </c>
      <c r="P73" s="36">
        <v>129.28</v>
      </c>
      <c r="Q73" s="36">
        <v>155.63999999999999</v>
      </c>
      <c r="R73" s="36">
        <v>171.86</v>
      </c>
      <c r="S73" s="36">
        <v>151.74</v>
      </c>
      <c r="T73" s="36">
        <v>63.04</v>
      </c>
      <c r="U73" s="37">
        <v>149.84</v>
      </c>
      <c r="V73" s="36">
        <v>102.1</v>
      </c>
      <c r="W73" s="38">
        <v>23.14</v>
      </c>
      <c r="X73" s="36">
        <v>11.17</v>
      </c>
      <c r="Y73" s="36">
        <v>34.67</v>
      </c>
      <c r="Z73" s="36">
        <v>87.5</v>
      </c>
      <c r="AA73" s="36">
        <v>456.85</v>
      </c>
      <c r="AB73" s="36">
        <v>168.45</v>
      </c>
      <c r="AC73" s="36">
        <v>18.05</v>
      </c>
      <c r="AD73" s="36">
        <v>30.36</v>
      </c>
      <c r="AE73" s="36">
        <v>166.5</v>
      </c>
    </row>
    <row r="74" spans="1:31" x14ac:dyDescent="0.25">
      <c r="A74" s="26" t="s">
        <v>366</v>
      </c>
      <c r="B74" s="27">
        <v>7255.03</v>
      </c>
      <c r="C74" s="33">
        <v>60.11</v>
      </c>
      <c r="D74" s="33">
        <v>707</v>
      </c>
      <c r="E74" s="33">
        <v>29.07</v>
      </c>
      <c r="F74" s="33">
        <v>106.24</v>
      </c>
      <c r="G74" s="33">
        <v>53.81</v>
      </c>
      <c r="H74" s="33">
        <v>11.55</v>
      </c>
      <c r="I74" s="33">
        <v>138.94999999999999</v>
      </c>
      <c r="J74" s="33">
        <v>56.95</v>
      </c>
      <c r="K74" s="33">
        <v>15.1</v>
      </c>
      <c r="L74" s="34">
        <v>23.28</v>
      </c>
      <c r="M74" s="35">
        <v>742.5</v>
      </c>
      <c r="N74" s="35">
        <v>404.4</v>
      </c>
      <c r="O74" s="36">
        <v>1874.4</v>
      </c>
      <c r="P74" s="36">
        <v>130.04</v>
      </c>
      <c r="Q74" s="36">
        <v>156.91999999999999</v>
      </c>
      <c r="R74" s="36">
        <v>173.42</v>
      </c>
      <c r="S74" s="36">
        <v>151.69999999999999</v>
      </c>
      <c r="T74" s="36">
        <v>61.99</v>
      </c>
      <c r="U74" s="37">
        <v>149.4</v>
      </c>
      <c r="V74" s="36">
        <v>101.68</v>
      </c>
      <c r="W74" s="38">
        <v>23.28</v>
      </c>
      <c r="X74" s="36">
        <v>11.1</v>
      </c>
      <c r="Y74" s="36">
        <v>35.270000000000003</v>
      </c>
      <c r="Z74" s="36">
        <v>88.24</v>
      </c>
      <c r="AA74" s="36">
        <v>459.45</v>
      </c>
      <c r="AB74" s="36">
        <v>169.25</v>
      </c>
      <c r="AC74" s="36">
        <v>17.79</v>
      </c>
      <c r="AD74" s="36">
        <v>30.11</v>
      </c>
      <c r="AE74" s="36">
        <v>165.95</v>
      </c>
    </row>
    <row r="75" spans="1:31" x14ac:dyDescent="0.25">
      <c r="A75" s="26" t="s">
        <v>367</v>
      </c>
      <c r="B75" s="27">
        <v>7366.21</v>
      </c>
      <c r="C75" s="33">
        <v>61.46</v>
      </c>
      <c r="D75" s="33">
        <v>720.5</v>
      </c>
      <c r="E75" s="33">
        <v>29.39</v>
      </c>
      <c r="F75" s="33">
        <v>107.48</v>
      </c>
      <c r="G75" s="33">
        <v>53.79</v>
      </c>
      <c r="H75" s="33">
        <v>11.84</v>
      </c>
      <c r="I75" s="33">
        <v>139.5</v>
      </c>
      <c r="J75" s="33">
        <v>57.24</v>
      </c>
      <c r="K75" s="33">
        <v>15.2</v>
      </c>
      <c r="L75" s="34">
        <v>26.47</v>
      </c>
      <c r="M75" s="35">
        <v>761.2</v>
      </c>
      <c r="N75" s="35">
        <v>410</v>
      </c>
      <c r="O75" s="36">
        <v>1903.6</v>
      </c>
      <c r="P75" s="36">
        <v>131.32</v>
      </c>
      <c r="Q75" s="36">
        <v>157.44</v>
      </c>
      <c r="R75" s="36">
        <v>175.32</v>
      </c>
      <c r="S75" s="36">
        <v>152.41999999999999</v>
      </c>
      <c r="T75" s="36">
        <v>62.37</v>
      </c>
      <c r="U75" s="37">
        <v>152.78</v>
      </c>
      <c r="V75" s="36">
        <v>102.8</v>
      </c>
      <c r="W75" s="38">
        <v>26.47</v>
      </c>
      <c r="X75" s="36">
        <v>11.06</v>
      </c>
      <c r="Y75" s="36">
        <v>35.340000000000003</v>
      </c>
      <c r="Z75" s="36">
        <v>88.38</v>
      </c>
      <c r="AA75" s="36">
        <v>469.1</v>
      </c>
      <c r="AB75" s="36">
        <v>171.9</v>
      </c>
      <c r="AC75" s="36">
        <v>17.88</v>
      </c>
      <c r="AD75" s="36">
        <v>30.27</v>
      </c>
      <c r="AE75" s="36">
        <v>170.1</v>
      </c>
    </row>
    <row r="76" spans="1:31" x14ac:dyDescent="0.25">
      <c r="A76" s="26" t="s">
        <v>368</v>
      </c>
      <c r="B76" s="27">
        <v>7184.25</v>
      </c>
      <c r="C76" s="33">
        <v>61.3</v>
      </c>
      <c r="D76" s="33">
        <v>713.5</v>
      </c>
      <c r="E76" s="33">
        <v>29.15</v>
      </c>
      <c r="F76" s="33">
        <v>106.24</v>
      </c>
      <c r="G76" s="33">
        <v>53.49</v>
      </c>
      <c r="H76" s="33">
        <v>11.71</v>
      </c>
      <c r="I76" s="33">
        <v>138.05000000000001</v>
      </c>
      <c r="J76" s="33">
        <v>56.57</v>
      </c>
      <c r="K76" s="33">
        <v>15.15</v>
      </c>
      <c r="L76" s="34">
        <v>26.56</v>
      </c>
      <c r="M76" s="35">
        <v>742.6</v>
      </c>
      <c r="N76" s="35">
        <v>402</v>
      </c>
      <c r="O76" s="36">
        <v>1876</v>
      </c>
      <c r="P76" s="36">
        <v>130.4</v>
      </c>
      <c r="Q76" s="36">
        <v>155.78</v>
      </c>
      <c r="R76" s="36">
        <v>176.24</v>
      </c>
      <c r="S76" s="36">
        <v>150.6</v>
      </c>
      <c r="T76" s="36">
        <v>62.28</v>
      </c>
      <c r="U76" s="37">
        <v>150.91</v>
      </c>
      <c r="V76" s="36">
        <v>102.42</v>
      </c>
      <c r="W76" s="38">
        <v>26.56</v>
      </c>
      <c r="X76" s="36">
        <v>10.98</v>
      </c>
      <c r="Y76" s="36">
        <v>35.24</v>
      </c>
      <c r="Z76" s="36">
        <v>86.96</v>
      </c>
      <c r="AA76" s="36">
        <v>461</v>
      </c>
      <c r="AB76" s="36">
        <v>171.4</v>
      </c>
      <c r="AC76" s="36">
        <v>17.579999999999998</v>
      </c>
      <c r="AD76" s="36">
        <v>29.8</v>
      </c>
      <c r="AE76" s="36">
        <v>167.85</v>
      </c>
    </row>
    <row r="77" spans="1:31" x14ac:dyDescent="0.25">
      <c r="A77" s="26" t="s">
        <v>369</v>
      </c>
      <c r="B77" s="27">
        <v>7184.56</v>
      </c>
      <c r="C77" s="33">
        <v>59.89</v>
      </c>
      <c r="D77" s="33">
        <v>697</v>
      </c>
      <c r="E77" s="33">
        <v>28.58</v>
      </c>
      <c r="F77" s="33">
        <v>104.02</v>
      </c>
      <c r="G77" s="33">
        <v>53.2</v>
      </c>
      <c r="H77" s="33">
        <v>11.54</v>
      </c>
      <c r="I77" s="33">
        <v>139.85</v>
      </c>
      <c r="J77" s="33">
        <v>56.21</v>
      </c>
      <c r="K77" s="33">
        <v>14.9</v>
      </c>
      <c r="L77" s="34">
        <v>26.2</v>
      </c>
      <c r="M77" s="35">
        <v>729.6</v>
      </c>
      <c r="N77" s="35">
        <v>397.5</v>
      </c>
      <c r="O77" s="36">
        <v>1836.2</v>
      </c>
      <c r="P77" s="36">
        <v>130.52000000000001</v>
      </c>
      <c r="Q77" s="36">
        <v>153.38</v>
      </c>
      <c r="R77" s="36">
        <v>173.92</v>
      </c>
      <c r="S77" s="36">
        <v>148.5</v>
      </c>
      <c r="T77" s="36">
        <v>61.23</v>
      </c>
      <c r="U77" s="37">
        <v>149.41999999999999</v>
      </c>
      <c r="V77" s="36">
        <v>101.5</v>
      </c>
      <c r="W77" s="38">
        <v>26.2</v>
      </c>
      <c r="X77" s="36">
        <v>10.92</v>
      </c>
      <c r="Y77" s="36">
        <v>35.25</v>
      </c>
      <c r="Z77" s="36">
        <v>86.56</v>
      </c>
      <c r="AA77" s="36">
        <v>461.85</v>
      </c>
      <c r="AB77" s="36">
        <v>171.85</v>
      </c>
      <c r="AC77" s="36">
        <v>17.760000000000002</v>
      </c>
      <c r="AD77" s="36">
        <v>29.7</v>
      </c>
      <c r="AE77" s="36">
        <v>167.05</v>
      </c>
    </row>
    <row r="78" spans="1:31" x14ac:dyDescent="0.25">
      <c r="A78" s="26">
        <v>45269</v>
      </c>
      <c r="B78" s="27">
        <v>7241.99</v>
      </c>
      <c r="C78" s="33">
        <v>59.87</v>
      </c>
      <c r="D78" s="33">
        <v>700.5</v>
      </c>
      <c r="E78" s="33">
        <v>28.15</v>
      </c>
      <c r="F78" s="33">
        <v>105.16</v>
      </c>
      <c r="G78" s="33">
        <v>53.53</v>
      </c>
      <c r="H78" s="33">
        <v>11.45</v>
      </c>
      <c r="I78" s="33">
        <v>139.85</v>
      </c>
      <c r="J78" s="33">
        <v>56.99</v>
      </c>
      <c r="K78" s="33">
        <v>14.88</v>
      </c>
      <c r="L78" s="34">
        <v>25.95</v>
      </c>
      <c r="M78" s="35">
        <v>734.4</v>
      </c>
      <c r="N78" s="35">
        <v>401.3</v>
      </c>
      <c r="O78" s="36">
        <v>1836.2</v>
      </c>
      <c r="P78" s="36">
        <v>130.47999999999999</v>
      </c>
      <c r="Q78" s="36">
        <v>156.63999999999999</v>
      </c>
      <c r="R78" s="36">
        <v>173.8</v>
      </c>
      <c r="S78" s="36">
        <v>149.12</v>
      </c>
      <c r="T78" s="36">
        <v>61.29</v>
      </c>
      <c r="U78" s="37">
        <v>150.09</v>
      </c>
      <c r="V78" s="36">
        <v>101.68</v>
      </c>
      <c r="W78" s="38">
        <v>25.95</v>
      </c>
      <c r="X78" s="36">
        <v>10.97</v>
      </c>
      <c r="Y78" s="36">
        <v>35.64</v>
      </c>
      <c r="Z78" s="36">
        <v>88.14</v>
      </c>
      <c r="AA78" s="36">
        <v>463.7</v>
      </c>
      <c r="AB78" s="36">
        <v>171.55</v>
      </c>
      <c r="AC78" s="36">
        <v>17.82</v>
      </c>
      <c r="AD78" s="36">
        <v>29.84</v>
      </c>
      <c r="AE78" s="36">
        <v>169.25</v>
      </c>
    </row>
    <row r="79" spans="1:31" x14ac:dyDescent="0.25">
      <c r="A79" s="26">
        <v>45239</v>
      </c>
      <c r="B79" s="27">
        <v>7253.65</v>
      </c>
      <c r="C79" s="33">
        <v>59.51</v>
      </c>
      <c r="D79" s="33">
        <v>711</v>
      </c>
      <c r="E79" s="33">
        <v>27.96</v>
      </c>
      <c r="F79" s="33">
        <v>103.58</v>
      </c>
      <c r="G79" s="33">
        <v>54.2</v>
      </c>
      <c r="H79" s="33">
        <v>11.3</v>
      </c>
      <c r="I79" s="33">
        <v>139.35</v>
      </c>
      <c r="J79" s="33">
        <v>57.37</v>
      </c>
      <c r="K79" s="33">
        <v>14.89</v>
      </c>
      <c r="L79" s="34">
        <v>25.72</v>
      </c>
      <c r="M79" s="35">
        <v>742.2</v>
      </c>
      <c r="N79" s="35">
        <v>407.15</v>
      </c>
      <c r="O79" s="36">
        <v>1855.6</v>
      </c>
      <c r="P79" s="36">
        <v>133.66</v>
      </c>
      <c r="Q79" s="36">
        <v>157.4</v>
      </c>
      <c r="R79" s="36">
        <v>174.24</v>
      </c>
      <c r="S79" s="36">
        <v>150.08000000000001</v>
      </c>
      <c r="T79" s="36">
        <v>60.74</v>
      </c>
      <c r="U79" s="37">
        <v>151.6</v>
      </c>
      <c r="V79" s="36">
        <v>101.82</v>
      </c>
      <c r="W79" s="38">
        <v>25.72</v>
      </c>
      <c r="X79" s="36">
        <v>10.92</v>
      </c>
      <c r="Y79" s="36">
        <v>36.369999999999997</v>
      </c>
      <c r="Z79" s="36">
        <v>88.14</v>
      </c>
      <c r="AA79" s="36">
        <v>468.15</v>
      </c>
      <c r="AB79" s="36">
        <v>173.4</v>
      </c>
      <c r="AC79" s="36">
        <v>17.37</v>
      </c>
      <c r="AD79" s="36">
        <v>29.89</v>
      </c>
      <c r="AE79" s="36">
        <v>170.4</v>
      </c>
    </row>
    <row r="80" spans="1:31" x14ac:dyDescent="0.25">
      <c r="A80" s="26">
        <v>45147</v>
      </c>
      <c r="B80" s="27">
        <v>7136.56</v>
      </c>
      <c r="C80" s="33">
        <v>58.43</v>
      </c>
      <c r="D80" s="33">
        <v>714</v>
      </c>
      <c r="E80" s="33">
        <v>27.71</v>
      </c>
      <c r="F80" s="33">
        <v>102.96</v>
      </c>
      <c r="G80" s="33">
        <v>53.57</v>
      </c>
      <c r="H80" s="33">
        <v>11.16</v>
      </c>
      <c r="I80" s="33">
        <v>138.69999999999999</v>
      </c>
      <c r="J80" s="33">
        <v>57.37</v>
      </c>
      <c r="K80" s="33">
        <v>14.83</v>
      </c>
      <c r="L80" s="34">
        <v>25.28</v>
      </c>
      <c r="M80" s="35">
        <v>740</v>
      </c>
      <c r="N80" s="35">
        <v>404.25</v>
      </c>
      <c r="O80" s="36">
        <v>1849.4</v>
      </c>
      <c r="P80" s="36">
        <v>135.44</v>
      </c>
      <c r="Q80" s="36">
        <v>157.12</v>
      </c>
      <c r="R80" s="36">
        <v>173.34</v>
      </c>
      <c r="S80" s="36">
        <v>148.54</v>
      </c>
      <c r="T80" s="36">
        <v>60.38</v>
      </c>
      <c r="U80" s="37">
        <v>150.44</v>
      </c>
      <c r="V80" s="36">
        <v>100.34</v>
      </c>
      <c r="W80" s="38">
        <v>25.28</v>
      </c>
      <c r="X80" s="36">
        <v>10.79</v>
      </c>
      <c r="Y80" s="36">
        <v>36.450000000000003</v>
      </c>
      <c r="Z80" s="36">
        <v>90.76</v>
      </c>
      <c r="AA80" s="36">
        <v>469.7</v>
      </c>
      <c r="AB80" s="36">
        <v>174.5</v>
      </c>
      <c r="AC80" s="36">
        <v>16.989999999999998</v>
      </c>
      <c r="AD80" s="36">
        <v>29.52</v>
      </c>
      <c r="AE80" s="36">
        <v>170.3</v>
      </c>
    </row>
    <row r="81" spans="1:31" x14ac:dyDescent="0.25">
      <c r="A81" s="26">
        <v>45116</v>
      </c>
      <c r="B81" s="27">
        <v>7165.98</v>
      </c>
      <c r="C81" s="33">
        <v>58.57</v>
      </c>
      <c r="D81" s="33">
        <v>701.5</v>
      </c>
      <c r="E81" s="33">
        <v>27.53</v>
      </c>
      <c r="F81" s="33">
        <v>102.5</v>
      </c>
      <c r="G81" s="33">
        <v>53.22</v>
      </c>
      <c r="H81" s="33">
        <v>11.21</v>
      </c>
      <c r="I81" s="33">
        <v>137.30000000000001</v>
      </c>
      <c r="J81" s="33">
        <v>57.28</v>
      </c>
      <c r="K81" s="33">
        <v>14.66</v>
      </c>
      <c r="L81" s="34">
        <v>25.42</v>
      </c>
      <c r="M81" s="35">
        <v>724.1</v>
      </c>
      <c r="N81" s="35">
        <v>398.4</v>
      </c>
      <c r="O81" s="36">
        <v>1834.4</v>
      </c>
      <c r="P81" s="36">
        <v>136.41999999999999</v>
      </c>
      <c r="Q81" s="36">
        <v>156.97999999999999</v>
      </c>
      <c r="R81" s="36">
        <v>173.36</v>
      </c>
      <c r="S81" s="36">
        <v>148.46</v>
      </c>
      <c r="T81" s="36">
        <v>59.88</v>
      </c>
      <c r="U81" s="37">
        <v>150.56</v>
      </c>
      <c r="V81" s="36">
        <v>99.68</v>
      </c>
      <c r="W81" s="38">
        <v>25.42</v>
      </c>
      <c r="X81" s="36">
        <v>10.78</v>
      </c>
      <c r="Y81" s="36">
        <v>36.409999999999997</v>
      </c>
      <c r="Z81" s="36">
        <v>90.86</v>
      </c>
      <c r="AA81" s="36">
        <v>462.85</v>
      </c>
      <c r="AB81" s="36">
        <v>174.45</v>
      </c>
      <c r="AC81" s="36">
        <v>16.95</v>
      </c>
      <c r="AD81" s="36">
        <v>29.95</v>
      </c>
      <c r="AE81" s="36">
        <v>168.2</v>
      </c>
    </row>
    <row r="82" spans="1:31" x14ac:dyDescent="0.25">
      <c r="A82" s="26">
        <v>45086</v>
      </c>
      <c r="B82" s="27">
        <v>7168.84</v>
      </c>
      <c r="C82" s="33">
        <v>58.6</v>
      </c>
      <c r="D82" s="33">
        <v>710</v>
      </c>
      <c r="E82" s="33">
        <v>27.59</v>
      </c>
      <c r="F82" s="33">
        <v>102.36</v>
      </c>
      <c r="G82" s="33">
        <v>52.73</v>
      </c>
      <c r="H82" s="33">
        <v>11.26</v>
      </c>
      <c r="I82" s="33">
        <v>136.69999999999999</v>
      </c>
      <c r="J82" s="33">
        <v>57.71</v>
      </c>
      <c r="K82" s="33">
        <v>14.5</v>
      </c>
      <c r="L82" s="34">
        <v>25.53</v>
      </c>
      <c r="M82" s="35">
        <v>731.5</v>
      </c>
      <c r="N82" s="35">
        <v>398.2</v>
      </c>
      <c r="O82" s="36">
        <v>1833.4</v>
      </c>
      <c r="P82" s="36">
        <v>133.94</v>
      </c>
      <c r="Q82" s="36">
        <v>157.74</v>
      </c>
      <c r="R82" s="36">
        <v>172.22</v>
      </c>
      <c r="S82" s="36">
        <v>146.04</v>
      </c>
      <c r="T82" s="36">
        <v>59.51</v>
      </c>
      <c r="U82" s="37">
        <v>149.69</v>
      </c>
      <c r="V82" s="36">
        <v>98.24</v>
      </c>
      <c r="W82" s="38">
        <v>25.53</v>
      </c>
      <c r="X82" s="36">
        <v>10.55</v>
      </c>
      <c r="Y82" s="36">
        <v>36.57</v>
      </c>
      <c r="Z82" s="36">
        <v>91.36</v>
      </c>
      <c r="AA82" s="36">
        <v>468.7</v>
      </c>
      <c r="AB82" s="36">
        <v>176.6</v>
      </c>
      <c r="AC82" s="36">
        <v>16.920000000000002</v>
      </c>
      <c r="AD82" s="36">
        <v>30.09</v>
      </c>
      <c r="AE82" s="36">
        <v>170.45</v>
      </c>
    </row>
    <row r="83" spans="1:31" x14ac:dyDescent="0.25">
      <c r="A83" s="26">
        <v>45055</v>
      </c>
      <c r="B83" s="27">
        <v>7183.8</v>
      </c>
      <c r="C83" s="33">
        <v>59.39</v>
      </c>
      <c r="D83" s="33">
        <v>728</v>
      </c>
      <c r="E83" s="33">
        <v>27.84</v>
      </c>
      <c r="F83" s="33">
        <v>102.1</v>
      </c>
      <c r="G83" s="33">
        <v>52.79</v>
      </c>
      <c r="H83" s="33">
        <v>11.36</v>
      </c>
      <c r="I83" s="33">
        <v>137.15</v>
      </c>
      <c r="J83" s="33">
        <v>57.59</v>
      </c>
      <c r="K83" s="33">
        <v>14.58</v>
      </c>
      <c r="L83" s="34">
        <v>25.68</v>
      </c>
      <c r="M83" s="35">
        <v>759.1</v>
      </c>
      <c r="N83" s="35">
        <v>403.85</v>
      </c>
      <c r="O83" s="36">
        <v>1868.2</v>
      </c>
      <c r="P83" s="36">
        <v>134.1</v>
      </c>
      <c r="Q83" s="36">
        <v>156.72</v>
      </c>
      <c r="R83" s="36">
        <v>174.2</v>
      </c>
      <c r="S83" s="36">
        <v>145.69999999999999</v>
      </c>
      <c r="T83" s="36">
        <v>59.9</v>
      </c>
      <c r="U83" s="37">
        <v>148.88999999999999</v>
      </c>
      <c r="V83" s="36">
        <v>99.03</v>
      </c>
      <c r="W83" s="38">
        <v>25.68</v>
      </c>
      <c r="X83" s="36">
        <v>10.38</v>
      </c>
      <c r="Y83" s="36">
        <v>36.659999999999997</v>
      </c>
      <c r="Z83" s="36">
        <v>90.26</v>
      </c>
      <c r="AA83" s="36">
        <v>479.8</v>
      </c>
      <c r="AB83" s="36">
        <v>179.1</v>
      </c>
      <c r="AC83" s="36">
        <v>16.91</v>
      </c>
      <c r="AD83" s="36">
        <v>29.78</v>
      </c>
      <c r="AE83" s="36">
        <v>172.35</v>
      </c>
    </row>
    <row r="84" spans="1:31" x14ac:dyDescent="0.25">
      <c r="A84" s="26">
        <v>45025</v>
      </c>
      <c r="B84" s="27">
        <v>7267.25</v>
      </c>
      <c r="C84" s="33">
        <v>59.44</v>
      </c>
      <c r="D84" s="33">
        <v>751.5</v>
      </c>
      <c r="E84" s="33">
        <v>27.73</v>
      </c>
      <c r="F84" s="33">
        <v>102.78</v>
      </c>
      <c r="G84" s="33">
        <v>53.37</v>
      </c>
      <c r="H84" s="33">
        <v>11.59</v>
      </c>
      <c r="I84" s="33">
        <v>136.69999999999999</v>
      </c>
      <c r="J84" s="33">
        <v>58.36</v>
      </c>
      <c r="K84" s="33">
        <v>14.75</v>
      </c>
      <c r="L84" s="34">
        <v>25.84</v>
      </c>
      <c r="M84" s="35">
        <v>772.6</v>
      </c>
      <c r="N84" s="35">
        <v>405.75</v>
      </c>
      <c r="O84" s="36">
        <v>1882.4</v>
      </c>
      <c r="P84" s="36">
        <v>134.18</v>
      </c>
      <c r="Q84" s="36">
        <v>157.26</v>
      </c>
      <c r="R84" s="36">
        <v>175.32</v>
      </c>
      <c r="S84" s="36">
        <v>146.08000000000001</v>
      </c>
      <c r="T84" s="36">
        <v>58.72</v>
      </c>
      <c r="U84" s="37">
        <v>151.33000000000001</v>
      </c>
      <c r="V84" s="36">
        <v>98.03</v>
      </c>
      <c r="W84" s="38">
        <v>25.84</v>
      </c>
      <c r="X84" s="36">
        <v>10.38</v>
      </c>
      <c r="Y84" s="36">
        <v>36.68</v>
      </c>
      <c r="Z84" s="36">
        <v>90.76</v>
      </c>
      <c r="AA84" s="36">
        <v>490.55</v>
      </c>
      <c r="AB84" s="36">
        <v>181</v>
      </c>
      <c r="AC84" s="36">
        <v>16.809999999999999</v>
      </c>
      <c r="AD84" s="36">
        <v>29.2</v>
      </c>
      <c r="AE84" s="36">
        <v>171.3</v>
      </c>
    </row>
    <row r="85" spans="1:31" x14ac:dyDescent="0.25">
      <c r="A85" s="26">
        <v>44935</v>
      </c>
      <c r="B85" s="27">
        <v>7294.49</v>
      </c>
      <c r="C85" s="33">
        <v>59.59</v>
      </c>
      <c r="D85" s="33">
        <v>750</v>
      </c>
      <c r="E85" s="33">
        <v>27.85</v>
      </c>
      <c r="F85" s="33">
        <v>102.72</v>
      </c>
      <c r="G85" s="33">
        <v>53.76</v>
      </c>
      <c r="H85" s="33">
        <v>11.65</v>
      </c>
      <c r="I85" s="33">
        <v>135.25</v>
      </c>
      <c r="J85" s="33">
        <v>60.25</v>
      </c>
      <c r="K85" s="33">
        <v>14.82</v>
      </c>
      <c r="L85" s="34">
        <v>26.28</v>
      </c>
      <c r="M85" s="35">
        <v>775.8</v>
      </c>
      <c r="N85" s="35">
        <v>405.2</v>
      </c>
      <c r="O85" s="36">
        <v>1885.8</v>
      </c>
      <c r="P85" s="36">
        <v>133.86000000000001</v>
      </c>
      <c r="Q85" s="36">
        <v>157.44</v>
      </c>
      <c r="R85" s="36">
        <v>174.18</v>
      </c>
      <c r="S85" s="36">
        <v>146.06</v>
      </c>
      <c r="T85" s="36">
        <v>58.89</v>
      </c>
      <c r="U85" s="37">
        <v>152.02000000000001</v>
      </c>
      <c r="V85" s="36">
        <v>98.61</v>
      </c>
      <c r="W85" s="38">
        <v>26.28</v>
      </c>
      <c r="X85" s="36">
        <v>10.43</v>
      </c>
      <c r="Y85" s="36">
        <v>36.47</v>
      </c>
      <c r="Z85" s="36">
        <v>90.84</v>
      </c>
      <c r="AA85" s="36">
        <v>488.8</v>
      </c>
      <c r="AB85" s="36">
        <v>181.4</v>
      </c>
      <c r="AC85" s="36">
        <v>16.79</v>
      </c>
      <c r="AD85" s="36">
        <v>29.01</v>
      </c>
      <c r="AE85" s="36">
        <v>172</v>
      </c>
    </row>
    <row r="86" spans="1:31" x14ac:dyDescent="0.25">
      <c r="A86" s="26" t="s">
        <v>370</v>
      </c>
      <c r="B86" s="27">
        <v>7316.7</v>
      </c>
      <c r="C86" s="33">
        <v>59.71</v>
      </c>
      <c r="D86" s="33">
        <v>758.5</v>
      </c>
      <c r="E86" s="33">
        <v>27.78</v>
      </c>
      <c r="F86" s="33">
        <v>102.96</v>
      </c>
      <c r="G86" s="33">
        <v>53.83</v>
      </c>
      <c r="H86" s="33">
        <v>11.66</v>
      </c>
      <c r="I86" s="33">
        <v>134.80000000000001</v>
      </c>
      <c r="J86" s="33">
        <v>60.16</v>
      </c>
      <c r="K86" s="33">
        <v>14.89</v>
      </c>
      <c r="L86" s="34">
        <v>26.22</v>
      </c>
      <c r="M86" s="35">
        <v>782.2</v>
      </c>
      <c r="N86" s="35">
        <v>405.8</v>
      </c>
      <c r="O86" s="36">
        <v>1900.8</v>
      </c>
      <c r="P86" s="36">
        <v>135.38</v>
      </c>
      <c r="Q86" s="36">
        <v>158.58000000000001</v>
      </c>
      <c r="R86" s="36">
        <v>173.9</v>
      </c>
      <c r="S86" s="36">
        <v>148.30000000000001</v>
      </c>
      <c r="T86" s="36">
        <v>58.07</v>
      </c>
      <c r="U86" s="37">
        <v>151.69</v>
      </c>
      <c r="V86" s="36">
        <v>98.64</v>
      </c>
      <c r="W86" s="38">
        <v>26.22</v>
      </c>
      <c r="X86" s="36">
        <v>10.36</v>
      </c>
      <c r="Y86" s="36">
        <v>36.61</v>
      </c>
      <c r="Z86" s="36">
        <v>91.1</v>
      </c>
      <c r="AA86" s="36">
        <v>494.2</v>
      </c>
      <c r="AB86" s="36">
        <v>181.2</v>
      </c>
      <c r="AC86" s="36">
        <v>17.149999999999999</v>
      </c>
      <c r="AD86" s="36">
        <v>28.91</v>
      </c>
      <c r="AE86" s="36">
        <v>172.35</v>
      </c>
    </row>
    <row r="87" spans="1:31" x14ac:dyDescent="0.25">
      <c r="A87" s="26" t="s">
        <v>371</v>
      </c>
      <c r="B87" s="27">
        <v>7321.35</v>
      </c>
      <c r="C87" s="33">
        <v>59.88</v>
      </c>
      <c r="D87" s="33">
        <v>766.5</v>
      </c>
      <c r="E87" s="33">
        <v>27.87</v>
      </c>
      <c r="F87" s="33">
        <v>103.48</v>
      </c>
      <c r="G87" s="33">
        <v>53.96</v>
      </c>
      <c r="H87" s="33">
        <v>11.7</v>
      </c>
      <c r="I87" s="33">
        <v>134.05000000000001</v>
      </c>
      <c r="J87" s="33">
        <v>59.64</v>
      </c>
      <c r="K87" s="33">
        <v>14.89</v>
      </c>
      <c r="L87" s="34">
        <v>26.37</v>
      </c>
      <c r="M87" s="35">
        <v>804</v>
      </c>
      <c r="N87" s="35">
        <v>410.1</v>
      </c>
      <c r="O87" s="36">
        <v>1931.4</v>
      </c>
      <c r="P87" s="36">
        <v>133.84</v>
      </c>
      <c r="Q87" s="36">
        <v>159.86000000000001</v>
      </c>
      <c r="R87" s="36">
        <v>174.74</v>
      </c>
      <c r="S87" s="36">
        <v>148.88</v>
      </c>
      <c r="T87" s="36">
        <v>57.94</v>
      </c>
      <c r="U87" s="37">
        <v>151.13</v>
      </c>
      <c r="V87" s="36">
        <v>99.2</v>
      </c>
      <c r="W87" s="38">
        <v>26.37</v>
      </c>
      <c r="X87" s="36">
        <v>10.37</v>
      </c>
      <c r="Y87" s="36">
        <v>36.65</v>
      </c>
      <c r="Z87" s="36">
        <v>91.28</v>
      </c>
      <c r="AA87" s="36">
        <v>498.3</v>
      </c>
      <c r="AB87" s="36">
        <v>194.3</v>
      </c>
      <c r="AC87" s="36">
        <v>17.170000000000002</v>
      </c>
      <c r="AD87" s="36">
        <v>28.9</v>
      </c>
      <c r="AE87" s="36">
        <v>171.35</v>
      </c>
    </row>
    <row r="88" spans="1:31" x14ac:dyDescent="0.25">
      <c r="A88" s="26" t="s">
        <v>372</v>
      </c>
      <c r="B88" s="27">
        <v>7322.45</v>
      </c>
      <c r="C88" s="33">
        <v>59.9</v>
      </c>
      <c r="D88" s="33">
        <v>764</v>
      </c>
      <c r="E88" s="33">
        <v>27.93</v>
      </c>
      <c r="F88" s="33">
        <v>103.78</v>
      </c>
      <c r="G88" s="33">
        <v>53.67</v>
      </c>
      <c r="H88" s="33">
        <v>11.7</v>
      </c>
      <c r="I88" s="33">
        <v>133.80000000000001</v>
      </c>
      <c r="J88" s="33">
        <v>59.37</v>
      </c>
      <c r="K88" s="33">
        <v>15.03</v>
      </c>
      <c r="L88" s="34">
        <v>26.38</v>
      </c>
      <c r="M88" s="35">
        <v>810</v>
      </c>
      <c r="N88" s="35">
        <v>409.15</v>
      </c>
      <c r="O88" s="36">
        <v>1937.8</v>
      </c>
      <c r="P88" s="36">
        <v>132.56</v>
      </c>
      <c r="Q88" s="36">
        <v>160.44</v>
      </c>
      <c r="R88" s="36">
        <v>176.4</v>
      </c>
      <c r="S88" s="36">
        <v>148.32</v>
      </c>
      <c r="T88" s="36">
        <v>57.86</v>
      </c>
      <c r="U88" s="37">
        <v>150.47</v>
      </c>
      <c r="V88" s="36">
        <v>99.67</v>
      </c>
      <c r="W88" s="38">
        <v>26.38</v>
      </c>
      <c r="X88" s="36">
        <v>10.37</v>
      </c>
      <c r="Y88" s="36">
        <v>36.619999999999997</v>
      </c>
      <c r="Z88" s="36">
        <v>91.2</v>
      </c>
      <c r="AA88" s="36">
        <v>499</v>
      </c>
      <c r="AB88" s="36">
        <v>195.65</v>
      </c>
      <c r="AC88" s="36">
        <v>17.22</v>
      </c>
      <c r="AD88" s="36">
        <v>29.05</v>
      </c>
      <c r="AE88" s="36">
        <v>168.85</v>
      </c>
    </row>
    <row r="89" spans="1:31" x14ac:dyDescent="0.25">
      <c r="A89" s="26" t="s">
        <v>373</v>
      </c>
      <c r="B89" s="27">
        <v>7261.5</v>
      </c>
      <c r="C89" s="33">
        <v>59.5</v>
      </c>
      <c r="D89" s="33">
        <v>754</v>
      </c>
      <c r="E89" s="33">
        <v>27.71</v>
      </c>
      <c r="F89" s="33">
        <v>103.84</v>
      </c>
      <c r="G89" s="33">
        <v>53.78</v>
      </c>
      <c r="H89" s="33">
        <v>11.57</v>
      </c>
      <c r="I89" s="33">
        <v>134.30000000000001</v>
      </c>
      <c r="J89" s="33">
        <v>58.98</v>
      </c>
      <c r="K89" s="33">
        <v>14.84</v>
      </c>
      <c r="L89" s="34">
        <v>26.25</v>
      </c>
      <c r="M89" s="35">
        <v>798.5</v>
      </c>
      <c r="N89" s="35">
        <v>405.2</v>
      </c>
      <c r="O89" s="36">
        <v>1917.6</v>
      </c>
      <c r="P89" s="36">
        <v>132.24</v>
      </c>
      <c r="Q89" s="36">
        <v>158.86000000000001</v>
      </c>
      <c r="R89" s="36">
        <v>176.12</v>
      </c>
      <c r="S89" s="36">
        <v>147.68</v>
      </c>
      <c r="T89" s="36">
        <v>57.89</v>
      </c>
      <c r="U89" s="37">
        <v>150.27000000000001</v>
      </c>
      <c r="V89" s="36">
        <v>99.28</v>
      </c>
      <c r="W89" s="38">
        <v>26.25</v>
      </c>
      <c r="X89" s="36">
        <v>10.31</v>
      </c>
      <c r="Y89" s="36">
        <v>36.19</v>
      </c>
      <c r="Z89" s="36">
        <v>90.34</v>
      </c>
      <c r="AA89" s="36">
        <v>494.4</v>
      </c>
      <c r="AB89" s="36">
        <v>194.4</v>
      </c>
      <c r="AC89" s="36">
        <v>16.93</v>
      </c>
      <c r="AD89" s="36">
        <v>28.66</v>
      </c>
      <c r="AE89" s="36">
        <v>165.6</v>
      </c>
    </row>
    <row r="90" spans="1:31" x14ac:dyDescent="0.25">
      <c r="A90" s="26" t="s">
        <v>374</v>
      </c>
      <c r="B90" s="27">
        <v>7196.84</v>
      </c>
      <c r="C90" s="33">
        <v>58.31</v>
      </c>
      <c r="D90" s="33">
        <v>742.5</v>
      </c>
      <c r="E90" s="33">
        <v>27.4</v>
      </c>
      <c r="F90" s="33">
        <v>102.34</v>
      </c>
      <c r="G90" s="33">
        <v>53.51</v>
      </c>
      <c r="H90" s="33">
        <v>11.47</v>
      </c>
      <c r="I90" s="33">
        <v>132.69999999999999</v>
      </c>
      <c r="J90" s="33">
        <v>58.04</v>
      </c>
      <c r="K90" s="33">
        <v>14.79</v>
      </c>
      <c r="L90" s="34">
        <v>25.92</v>
      </c>
      <c r="M90" s="35">
        <v>785.3</v>
      </c>
      <c r="N90" s="35">
        <v>401.45</v>
      </c>
      <c r="O90" s="36">
        <v>1883.2</v>
      </c>
      <c r="P90" s="36">
        <v>129.88</v>
      </c>
      <c r="Q90" s="36">
        <v>156.52000000000001</v>
      </c>
      <c r="R90" s="36">
        <v>174.04</v>
      </c>
      <c r="S90" s="36">
        <v>145.1</v>
      </c>
      <c r="T90" s="36">
        <v>57.32</v>
      </c>
      <c r="U90" s="37">
        <v>148.04</v>
      </c>
      <c r="V90" s="36">
        <v>98.71</v>
      </c>
      <c r="W90" s="38">
        <v>25.92</v>
      </c>
      <c r="X90" s="36">
        <v>10.26</v>
      </c>
      <c r="Y90" s="36">
        <v>35.71</v>
      </c>
      <c r="Z90" s="36">
        <v>89.12</v>
      </c>
      <c r="AA90" s="36">
        <v>487.6</v>
      </c>
      <c r="AB90" s="36">
        <v>193.2</v>
      </c>
      <c r="AC90" s="36">
        <v>16.72</v>
      </c>
      <c r="AD90" s="36">
        <v>28.42</v>
      </c>
      <c r="AE90" s="36">
        <v>162.55000000000001</v>
      </c>
    </row>
    <row r="91" spans="1:31" x14ac:dyDescent="0.25">
      <c r="A91" s="26" t="s">
        <v>375</v>
      </c>
      <c r="B91" s="27">
        <v>7210</v>
      </c>
      <c r="C91" s="33">
        <v>58.44</v>
      </c>
      <c r="D91" s="33">
        <v>736</v>
      </c>
      <c r="E91" s="33">
        <v>27.4</v>
      </c>
      <c r="F91" s="33">
        <v>101.54</v>
      </c>
      <c r="G91" s="33">
        <v>53.26</v>
      </c>
      <c r="H91" s="33">
        <v>11.49</v>
      </c>
      <c r="I91" s="33">
        <v>132.35</v>
      </c>
      <c r="J91" s="33">
        <v>58.05</v>
      </c>
      <c r="K91" s="33">
        <v>14.69</v>
      </c>
      <c r="L91" s="34">
        <v>25.94</v>
      </c>
      <c r="M91" s="35">
        <v>783.7</v>
      </c>
      <c r="N91" s="35">
        <v>400.35</v>
      </c>
      <c r="O91" s="36">
        <v>1878.4</v>
      </c>
      <c r="P91" s="36">
        <v>129.32</v>
      </c>
      <c r="Q91" s="36">
        <v>155.9</v>
      </c>
      <c r="R91" s="36">
        <v>173.98</v>
      </c>
      <c r="S91" s="36">
        <v>145.24</v>
      </c>
      <c r="T91" s="36">
        <v>57.17</v>
      </c>
      <c r="U91" s="37">
        <v>147.91</v>
      </c>
      <c r="V91" s="36">
        <v>98.13</v>
      </c>
      <c r="W91" s="38">
        <v>25.94</v>
      </c>
      <c r="X91" s="36">
        <v>10.24</v>
      </c>
      <c r="Y91" s="36">
        <v>35.78</v>
      </c>
      <c r="Z91" s="36">
        <v>89.08</v>
      </c>
      <c r="AA91" s="36">
        <v>490</v>
      </c>
      <c r="AB91" s="36">
        <v>191.8</v>
      </c>
      <c r="AC91" s="36">
        <v>16.559999999999999</v>
      </c>
      <c r="AD91" s="36">
        <v>28.48</v>
      </c>
      <c r="AE91" s="36">
        <v>163.6</v>
      </c>
    </row>
    <row r="92" spans="1:31" x14ac:dyDescent="0.25">
      <c r="A92" s="26" t="s">
        <v>376</v>
      </c>
      <c r="B92" s="27">
        <v>7224.07</v>
      </c>
      <c r="C92" s="33">
        <v>58.51</v>
      </c>
      <c r="D92" s="33">
        <v>742.5</v>
      </c>
      <c r="E92" s="33">
        <v>27.41</v>
      </c>
      <c r="F92" s="33">
        <v>101.48</v>
      </c>
      <c r="G92" s="33">
        <v>52.9</v>
      </c>
      <c r="H92" s="33">
        <v>11.42</v>
      </c>
      <c r="I92" s="33">
        <v>132.5</v>
      </c>
      <c r="J92" s="33">
        <v>58.71</v>
      </c>
      <c r="K92" s="33">
        <v>14.64</v>
      </c>
      <c r="L92" s="34">
        <v>25.85</v>
      </c>
      <c r="M92" s="35">
        <v>790.4</v>
      </c>
      <c r="N92" s="35">
        <v>401.3</v>
      </c>
      <c r="O92" s="36">
        <v>1902.8</v>
      </c>
      <c r="P92" s="36">
        <v>130.02000000000001</v>
      </c>
      <c r="Q92" s="36">
        <v>157.08000000000001</v>
      </c>
      <c r="R92" s="36">
        <v>174.58</v>
      </c>
      <c r="S92" s="36">
        <v>146.66</v>
      </c>
      <c r="T92" s="36">
        <v>56.97</v>
      </c>
      <c r="U92" s="37">
        <v>147.13</v>
      </c>
      <c r="V92" s="36">
        <v>98.97</v>
      </c>
      <c r="W92" s="38">
        <v>25.85</v>
      </c>
      <c r="X92" s="36">
        <v>10.27</v>
      </c>
      <c r="Y92" s="36">
        <v>36.1</v>
      </c>
      <c r="Z92" s="36">
        <v>89.5</v>
      </c>
      <c r="AA92" s="36">
        <v>499.1</v>
      </c>
      <c r="AB92" s="36">
        <v>191.7</v>
      </c>
      <c r="AC92" s="36">
        <v>16.72</v>
      </c>
      <c r="AD92" s="36">
        <v>28.58</v>
      </c>
      <c r="AE92" s="36">
        <v>165.5</v>
      </c>
    </row>
    <row r="93" spans="1:31" x14ac:dyDescent="0.25">
      <c r="A93" s="26" t="s">
        <v>377</v>
      </c>
      <c r="B93" s="27">
        <v>7223.07</v>
      </c>
      <c r="C93" s="33">
        <v>58.55</v>
      </c>
      <c r="D93" s="33">
        <v>745</v>
      </c>
      <c r="E93" s="33">
        <v>27.33</v>
      </c>
      <c r="F93" s="33">
        <v>101.4</v>
      </c>
      <c r="G93" s="33">
        <v>52.63</v>
      </c>
      <c r="H93" s="33">
        <v>11.46</v>
      </c>
      <c r="I93" s="33">
        <v>131.1</v>
      </c>
      <c r="J93" s="33">
        <v>59.29</v>
      </c>
      <c r="K93" s="33">
        <v>14.7</v>
      </c>
      <c r="L93" s="34">
        <v>25.6</v>
      </c>
      <c r="M93" s="35">
        <v>790.2</v>
      </c>
      <c r="N93" s="35">
        <v>396.3</v>
      </c>
      <c r="O93" s="36">
        <v>1885.2</v>
      </c>
      <c r="P93" s="36">
        <v>128.94</v>
      </c>
      <c r="Q93" s="36">
        <v>155.97999999999999</v>
      </c>
      <c r="R93" s="36">
        <v>176.56</v>
      </c>
      <c r="S93" s="36">
        <v>145.54</v>
      </c>
      <c r="T93" s="36">
        <v>57.98</v>
      </c>
      <c r="U93" s="37">
        <v>146.25</v>
      </c>
      <c r="V93" s="36">
        <v>99.61</v>
      </c>
      <c r="W93" s="38">
        <v>25.6</v>
      </c>
      <c r="X93" s="36">
        <v>10.19</v>
      </c>
      <c r="Y93" s="36">
        <v>35.99</v>
      </c>
      <c r="Z93" s="36">
        <v>89.46</v>
      </c>
      <c r="AA93" s="36">
        <v>501.4</v>
      </c>
      <c r="AB93" s="36">
        <v>191.2</v>
      </c>
      <c r="AC93" s="36">
        <v>16.71</v>
      </c>
      <c r="AD93" s="36">
        <v>28.65</v>
      </c>
      <c r="AE93" s="36">
        <v>164.25</v>
      </c>
    </row>
    <row r="94" spans="1:31" x14ac:dyDescent="0.25">
      <c r="A94" s="26" t="s">
        <v>378</v>
      </c>
      <c r="B94" s="27">
        <v>7165.07</v>
      </c>
      <c r="C94" s="33">
        <v>58.34</v>
      </c>
      <c r="D94" s="33">
        <v>743.5</v>
      </c>
      <c r="E94" s="33">
        <v>27.2</v>
      </c>
      <c r="F94" s="33">
        <v>100.88</v>
      </c>
      <c r="G94" s="33">
        <v>53.06</v>
      </c>
      <c r="H94" s="33">
        <v>11.36</v>
      </c>
      <c r="I94" s="33">
        <v>130.80000000000001</v>
      </c>
      <c r="J94" s="33">
        <v>59.05</v>
      </c>
      <c r="K94" s="33">
        <v>14.74</v>
      </c>
      <c r="L94" s="34">
        <v>25.45</v>
      </c>
      <c r="M94" s="35">
        <v>783.9</v>
      </c>
      <c r="N94" s="35">
        <v>398</v>
      </c>
      <c r="O94" s="36">
        <v>1874</v>
      </c>
      <c r="P94" s="36">
        <v>128.12</v>
      </c>
      <c r="Q94" s="36">
        <v>154.86000000000001</v>
      </c>
      <c r="R94" s="36">
        <v>174.94</v>
      </c>
      <c r="S94" s="36">
        <v>144.72</v>
      </c>
      <c r="T94" s="36">
        <v>57.59</v>
      </c>
      <c r="U94" s="37">
        <v>145.49</v>
      </c>
      <c r="V94" s="36">
        <v>98.65</v>
      </c>
      <c r="W94" s="38">
        <v>25.45</v>
      </c>
      <c r="X94" s="36">
        <v>10.220000000000001</v>
      </c>
      <c r="Y94" s="36">
        <v>35.57</v>
      </c>
      <c r="Z94" s="36">
        <v>88.52</v>
      </c>
      <c r="AA94" s="36">
        <v>498.5</v>
      </c>
      <c r="AB94" s="36">
        <v>192.5</v>
      </c>
      <c r="AC94" s="36">
        <v>16.649999999999999</v>
      </c>
      <c r="AD94" s="36">
        <v>28.46</v>
      </c>
      <c r="AE94" s="36">
        <v>162.05000000000001</v>
      </c>
    </row>
    <row r="95" spans="1:31" x14ac:dyDescent="0.25">
      <c r="A95" s="26" t="s">
        <v>379</v>
      </c>
      <c r="B95" s="27">
        <v>7092.72</v>
      </c>
      <c r="C95" s="33">
        <v>58.22</v>
      </c>
      <c r="D95" s="33">
        <v>733</v>
      </c>
      <c r="E95" s="33">
        <v>27.18</v>
      </c>
      <c r="F95" s="33">
        <v>101</v>
      </c>
      <c r="G95" s="33">
        <v>53.19</v>
      </c>
      <c r="H95" s="33">
        <v>11.33</v>
      </c>
      <c r="I95" s="33">
        <v>129.44999999999999</v>
      </c>
      <c r="J95" s="33">
        <v>59.25</v>
      </c>
      <c r="K95" s="33">
        <v>14.59</v>
      </c>
      <c r="L95" s="34">
        <v>25.31</v>
      </c>
      <c r="M95" s="35">
        <v>776.9</v>
      </c>
      <c r="N95" s="35">
        <v>398.2</v>
      </c>
      <c r="O95" s="36">
        <v>1862.6</v>
      </c>
      <c r="P95" s="36">
        <v>126.7</v>
      </c>
      <c r="Q95" s="36">
        <v>154.32</v>
      </c>
      <c r="R95" s="36">
        <v>173.5</v>
      </c>
      <c r="S95" s="36">
        <v>143.41999999999999</v>
      </c>
      <c r="T95" s="36">
        <v>57.01</v>
      </c>
      <c r="U95" s="37">
        <v>146.04</v>
      </c>
      <c r="V95" s="36">
        <v>98</v>
      </c>
      <c r="W95" s="38">
        <v>25.31</v>
      </c>
      <c r="X95" s="36">
        <v>10.26</v>
      </c>
      <c r="Y95" s="36">
        <v>35.76</v>
      </c>
      <c r="Z95" s="36">
        <v>89.06</v>
      </c>
      <c r="AA95" s="36">
        <v>492.6</v>
      </c>
      <c r="AB95" s="36">
        <v>192.55</v>
      </c>
      <c r="AC95" s="36">
        <v>16.350000000000001</v>
      </c>
      <c r="AD95" s="36">
        <v>28.47</v>
      </c>
      <c r="AE95" s="36">
        <v>160.25</v>
      </c>
    </row>
    <row r="96" spans="1:31" x14ac:dyDescent="0.25">
      <c r="A96" s="26" t="s">
        <v>380</v>
      </c>
      <c r="B96" s="27">
        <v>7183.5</v>
      </c>
      <c r="C96" s="33">
        <v>58.62</v>
      </c>
      <c r="D96" s="33">
        <v>739</v>
      </c>
      <c r="E96" s="33">
        <v>27.47</v>
      </c>
      <c r="F96" s="33">
        <v>101.58</v>
      </c>
      <c r="G96" s="33">
        <v>53.26</v>
      </c>
      <c r="H96" s="33">
        <v>11.37</v>
      </c>
      <c r="I96" s="33">
        <v>128.9</v>
      </c>
      <c r="J96" s="33">
        <v>59.88</v>
      </c>
      <c r="K96" s="33">
        <v>14.49</v>
      </c>
      <c r="L96" s="34">
        <v>25.48</v>
      </c>
      <c r="M96" s="35">
        <v>785.1</v>
      </c>
      <c r="N96" s="35">
        <v>402.65</v>
      </c>
      <c r="O96" s="36">
        <v>1875</v>
      </c>
      <c r="P96" s="36">
        <v>127.58</v>
      </c>
      <c r="Q96" s="36">
        <v>154.63999999999999</v>
      </c>
      <c r="R96" s="36">
        <v>173.8</v>
      </c>
      <c r="S96" s="36">
        <v>144.74</v>
      </c>
      <c r="T96" s="36">
        <v>56.76</v>
      </c>
      <c r="U96" s="37">
        <v>146.09</v>
      </c>
      <c r="V96" s="36">
        <v>97.67</v>
      </c>
      <c r="W96" s="38">
        <v>25.48</v>
      </c>
      <c r="X96" s="36">
        <v>10.220000000000001</v>
      </c>
      <c r="Y96" s="36">
        <v>35.729999999999997</v>
      </c>
      <c r="Z96" s="36">
        <v>89.02</v>
      </c>
      <c r="AA96" s="36">
        <v>498.3</v>
      </c>
      <c r="AB96" s="36">
        <v>192.4</v>
      </c>
      <c r="AC96" s="36">
        <v>16.47</v>
      </c>
      <c r="AD96" s="36">
        <v>28.52</v>
      </c>
      <c r="AE96" s="36">
        <v>158.1</v>
      </c>
    </row>
    <row r="97" spans="1:31" x14ac:dyDescent="0.25">
      <c r="A97" s="26" t="s">
        <v>381</v>
      </c>
      <c r="B97" s="27">
        <v>7241.1</v>
      </c>
      <c r="C97" s="33">
        <v>58.48</v>
      </c>
      <c r="D97" s="33">
        <v>753.5</v>
      </c>
      <c r="E97" s="33">
        <v>27.41</v>
      </c>
      <c r="F97" s="33">
        <v>102.4</v>
      </c>
      <c r="G97" s="33">
        <v>53.73</v>
      </c>
      <c r="H97" s="33">
        <v>11.43</v>
      </c>
      <c r="I97" s="33">
        <v>131</v>
      </c>
      <c r="J97" s="33">
        <v>60.92</v>
      </c>
      <c r="K97" s="33">
        <v>14.5</v>
      </c>
      <c r="L97" s="34">
        <v>25.41</v>
      </c>
      <c r="M97" s="35">
        <v>802.9</v>
      </c>
      <c r="N97" s="35">
        <v>407.75</v>
      </c>
      <c r="O97" s="36">
        <v>1927.2</v>
      </c>
      <c r="P97" s="36">
        <v>128.68</v>
      </c>
      <c r="Q97" s="36">
        <v>158.36000000000001</v>
      </c>
      <c r="R97" s="36">
        <v>174.9</v>
      </c>
      <c r="S97" s="36">
        <v>146.22</v>
      </c>
      <c r="T97" s="36">
        <v>56.32</v>
      </c>
      <c r="U97" s="37">
        <v>146.87</v>
      </c>
      <c r="V97" s="36">
        <v>96.33</v>
      </c>
      <c r="W97" s="38">
        <v>25.41</v>
      </c>
      <c r="X97" s="36">
        <v>10.220000000000001</v>
      </c>
      <c r="Y97" s="36">
        <v>36.97</v>
      </c>
      <c r="Z97" s="36">
        <v>90.9</v>
      </c>
      <c r="AA97" s="36">
        <v>506.7</v>
      </c>
      <c r="AB97" s="36">
        <v>195.8</v>
      </c>
      <c r="AC97" s="36">
        <v>16.66</v>
      </c>
      <c r="AD97" s="36">
        <v>28.56</v>
      </c>
      <c r="AE97" s="36">
        <v>160.94999999999999</v>
      </c>
    </row>
    <row r="98" spans="1:31" x14ac:dyDescent="0.25">
      <c r="A98" s="26" t="s">
        <v>382</v>
      </c>
      <c r="B98" s="27">
        <v>7236.56</v>
      </c>
      <c r="C98" s="33">
        <v>58.78</v>
      </c>
      <c r="D98" s="33">
        <v>755.5</v>
      </c>
      <c r="E98" s="33">
        <v>27.54</v>
      </c>
      <c r="F98" s="33">
        <v>102.76</v>
      </c>
      <c r="G98" s="33">
        <v>53.9</v>
      </c>
      <c r="H98" s="33">
        <v>11.5</v>
      </c>
      <c r="I98" s="33">
        <v>131.9</v>
      </c>
      <c r="J98" s="33">
        <v>60.71</v>
      </c>
      <c r="K98" s="33">
        <v>14.41</v>
      </c>
      <c r="L98" s="34">
        <v>25.5</v>
      </c>
      <c r="M98" s="35">
        <v>804.1</v>
      </c>
      <c r="N98" s="35">
        <v>408.5</v>
      </c>
      <c r="O98" s="36">
        <v>1909.8</v>
      </c>
      <c r="P98" s="36">
        <v>128.94</v>
      </c>
      <c r="Q98" s="36">
        <v>158.34</v>
      </c>
      <c r="R98" s="36">
        <v>175.18</v>
      </c>
      <c r="S98" s="36">
        <v>146.22</v>
      </c>
      <c r="T98" s="36">
        <v>56.1</v>
      </c>
      <c r="U98" s="37">
        <v>146.88999999999999</v>
      </c>
      <c r="V98" s="36">
        <v>96.93</v>
      </c>
      <c r="W98" s="38">
        <v>25.5</v>
      </c>
      <c r="X98" s="36">
        <v>10.24</v>
      </c>
      <c r="Y98" s="36">
        <v>36.909999999999997</v>
      </c>
      <c r="Z98" s="36">
        <v>90.96</v>
      </c>
      <c r="AA98" s="36">
        <v>508.9</v>
      </c>
      <c r="AB98" s="36">
        <v>195.8</v>
      </c>
      <c r="AC98" s="36">
        <v>16.55</v>
      </c>
      <c r="AD98" s="36">
        <v>28.31</v>
      </c>
      <c r="AE98" s="36">
        <v>161</v>
      </c>
    </row>
    <row r="99" spans="1:31" x14ac:dyDescent="0.25">
      <c r="A99" s="26" t="s">
        <v>383</v>
      </c>
      <c r="B99" s="27">
        <v>7309.94</v>
      </c>
      <c r="C99" s="33">
        <v>59.68</v>
      </c>
      <c r="D99" s="33">
        <v>763.5</v>
      </c>
      <c r="E99" s="33">
        <v>27.96</v>
      </c>
      <c r="F99" s="33">
        <v>103.48</v>
      </c>
      <c r="G99" s="33">
        <v>54.91</v>
      </c>
      <c r="H99" s="33">
        <v>11.58</v>
      </c>
      <c r="I99" s="33">
        <v>133.30000000000001</v>
      </c>
      <c r="J99" s="33">
        <v>61.08</v>
      </c>
      <c r="K99" s="33">
        <v>14.55</v>
      </c>
      <c r="L99" s="34">
        <v>25.61</v>
      </c>
      <c r="M99" s="35">
        <v>816.2</v>
      </c>
      <c r="N99" s="35">
        <v>415.5</v>
      </c>
      <c r="O99" s="36">
        <v>1928.4</v>
      </c>
      <c r="P99" s="36">
        <v>130.63999999999999</v>
      </c>
      <c r="Q99" s="36">
        <v>160.04</v>
      </c>
      <c r="R99" s="36">
        <v>176.14</v>
      </c>
      <c r="S99" s="36">
        <v>147.66</v>
      </c>
      <c r="T99" s="36">
        <v>56.58</v>
      </c>
      <c r="U99" s="37">
        <v>147.96</v>
      </c>
      <c r="V99" s="36">
        <v>97.61</v>
      </c>
      <c r="W99" s="38">
        <v>25.61</v>
      </c>
      <c r="X99" s="36">
        <v>10.32</v>
      </c>
      <c r="Y99" s="36">
        <v>37.01</v>
      </c>
      <c r="Z99" s="36">
        <v>92.04</v>
      </c>
      <c r="AA99" s="36">
        <v>514</v>
      </c>
      <c r="AB99" s="36">
        <v>198.25</v>
      </c>
      <c r="AC99" s="36">
        <v>16.899999999999999</v>
      </c>
      <c r="AD99" s="36">
        <v>28.48</v>
      </c>
      <c r="AE99" s="36">
        <v>162.9</v>
      </c>
    </row>
    <row r="100" spans="1:31" x14ac:dyDescent="0.25">
      <c r="A100" s="26">
        <v>45238</v>
      </c>
      <c r="B100" s="27">
        <v>7317.76</v>
      </c>
      <c r="C100" s="33">
        <v>59.55</v>
      </c>
      <c r="D100" s="33">
        <v>770</v>
      </c>
      <c r="E100" s="33">
        <v>27.84</v>
      </c>
      <c r="F100" s="33">
        <v>103.6</v>
      </c>
      <c r="G100" s="33">
        <v>54.53</v>
      </c>
      <c r="H100" s="33">
        <v>11.55</v>
      </c>
      <c r="I100" s="33">
        <v>135.65</v>
      </c>
      <c r="J100" s="33">
        <v>61</v>
      </c>
      <c r="K100" s="33">
        <v>14.49</v>
      </c>
      <c r="L100" s="34">
        <v>25.54</v>
      </c>
      <c r="M100" s="35">
        <v>820.4</v>
      </c>
      <c r="N100" s="35">
        <v>412.3</v>
      </c>
      <c r="O100" s="36">
        <v>1924.8</v>
      </c>
      <c r="P100" s="36">
        <v>130.74</v>
      </c>
      <c r="Q100" s="36">
        <v>159.34</v>
      </c>
      <c r="R100" s="36">
        <v>175.3</v>
      </c>
      <c r="S100" s="36">
        <v>147.16</v>
      </c>
      <c r="T100" s="36">
        <v>57.17</v>
      </c>
      <c r="U100" s="37">
        <v>146.93</v>
      </c>
      <c r="V100" s="36">
        <v>97.07</v>
      </c>
      <c r="W100" s="38">
        <v>25.54</v>
      </c>
      <c r="X100" s="36">
        <v>10.26</v>
      </c>
      <c r="Y100" s="36">
        <v>36.86</v>
      </c>
      <c r="Z100" s="36">
        <v>91.5</v>
      </c>
      <c r="AA100" s="36">
        <v>517.1</v>
      </c>
      <c r="AB100" s="36">
        <v>196.4</v>
      </c>
      <c r="AC100" s="36">
        <v>16.850000000000001</v>
      </c>
      <c r="AD100" s="36">
        <v>28.31</v>
      </c>
      <c r="AE100" s="36">
        <v>162.9</v>
      </c>
    </row>
    <row r="101" spans="1:31" x14ac:dyDescent="0.25">
      <c r="A101" s="26">
        <v>45207</v>
      </c>
      <c r="B101" s="27">
        <v>7368.95</v>
      </c>
      <c r="C101" s="33">
        <v>60.3</v>
      </c>
      <c r="D101" s="33">
        <v>781.5</v>
      </c>
      <c r="E101" s="33">
        <v>28.17</v>
      </c>
      <c r="F101" s="33">
        <v>104.16</v>
      </c>
      <c r="G101" s="33">
        <v>55.06</v>
      </c>
      <c r="H101" s="33">
        <v>11.59</v>
      </c>
      <c r="I101" s="33">
        <v>136.55000000000001</v>
      </c>
      <c r="J101" s="33">
        <v>60.89</v>
      </c>
      <c r="K101" s="33">
        <v>14.64</v>
      </c>
      <c r="L101" s="34">
        <v>25.58</v>
      </c>
      <c r="M101" s="35">
        <v>834.7</v>
      </c>
      <c r="N101" s="35">
        <v>419.1</v>
      </c>
      <c r="O101" s="36">
        <v>1960.2</v>
      </c>
      <c r="P101" s="36">
        <v>132.04</v>
      </c>
      <c r="Q101" s="36">
        <v>160.52000000000001</v>
      </c>
      <c r="R101" s="36">
        <v>178.16</v>
      </c>
      <c r="S101" s="36">
        <v>148.44</v>
      </c>
      <c r="T101" s="36">
        <v>57.82</v>
      </c>
      <c r="U101" s="37">
        <v>148.31</v>
      </c>
      <c r="V101" s="36">
        <v>97.86</v>
      </c>
      <c r="W101" s="38">
        <v>25.58</v>
      </c>
      <c r="X101" s="36">
        <v>10.23</v>
      </c>
      <c r="Y101" s="36">
        <v>37.590000000000003</v>
      </c>
      <c r="Z101" s="36">
        <v>91.94</v>
      </c>
      <c r="AA101" s="36">
        <v>528.4</v>
      </c>
      <c r="AB101" s="36">
        <v>200.9</v>
      </c>
      <c r="AC101" s="36">
        <v>17.440000000000001</v>
      </c>
      <c r="AD101" s="36">
        <v>28.55</v>
      </c>
      <c r="AE101" s="36">
        <v>163.75</v>
      </c>
    </row>
    <row r="102" spans="1:31" x14ac:dyDescent="0.25">
      <c r="A102" s="26">
        <v>45177</v>
      </c>
      <c r="B102" s="27">
        <v>7317.38</v>
      </c>
      <c r="C102" s="33">
        <v>58.55</v>
      </c>
      <c r="D102" s="33">
        <v>761</v>
      </c>
      <c r="E102" s="33">
        <v>27.66</v>
      </c>
      <c r="F102" s="33">
        <v>103.02</v>
      </c>
      <c r="G102" s="33">
        <v>54.91</v>
      </c>
      <c r="H102" s="33">
        <v>11.5</v>
      </c>
      <c r="I102" s="33">
        <v>137.80000000000001</v>
      </c>
      <c r="J102" s="33">
        <v>60.91</v>
      </c>
      <c r="K102" s="33">
        <v>14.56</v>
      </c>
      <c r="L102" s="34">
        <v>25.45</v>
      </c>
      <c r="M102" s="35">
        <v>807</v>
      </c>
      <c r="N102" s="35">
        <v>406.8</v>
      </c>
      <c r="O102" s="36">
        <v>1899.4</v>
      </c>
      <c r="P102" s="36">
        <v>131.68</v>
      </c>
      <c r="Q102" s="36">
        <v>160.68</v>
      </c>
      <c r="R102" s="36">
        <v>175.52</v>
      </c>
      <c r="S102" s="36">
        <v>148.02000000000001</v>
      </c>
      <c r="T102" s="36">
        <v>57.04</v>
      </c>
      <c r="U102" s="37">
        <v>146.02000000000001</v>
      </c>
      <c r="V102" s="36">
        <v>96.59</v>
      </c>
      <c r="W102" s="38">
        <v>25.45</v>
      </c>
      <c r="X102" s="36">
        <v>10.17</v>
      </c>
      <c r="Y102" s="36">
        <v>37.51</v>
      </c>
      <c r="Z102" s="36">
        <v>92</v>
      </c>
      <c r="AA102" s="36">
        <v>517</v>
      </c>
      <c r="AB102" s="36">
        <v>196.8</v>
      </c>
      <c r="AC102" s="36">
        <v>17.39</v>
      </c>
      <c r="AD102" s="36">
        <v>28.52</v>
      </c>
      <c r="AE102" s="36">
        <v>161.65</v>
      </c>
    </row>
    <row r="103" spans="1:31" x14ac:dyDescent="0.25">
      <c r="A103" s="26">
        <v>45146</v>
      </c>
      <c r="B103" s="27">
        <v>7219.12</v>
      </c>
      <c r="C103" s="33">
        <v>57.76</v>
      </c>
      <c r="D103" s="33">
        <v>761.5</v>
      </c>
      <c r="E103" s="33">
        <v>27.33</v>
      </c>
      <c r="F103" s="33">
        <v>102.6</v>
      </c>
      <c r="G103" s="33">
        <v>54.51</v>
      </c>
      <c r="H103" s="33">
        <v>11.51</v>
      </c>
      <c r="I103" s="33">
        <v>137.4</v>
      </c>
      <c r="J103" s="33">
        <v>60.96</v>
      </c>
      <c r="K103" s="33">
        <v>14.43</v>
      </c>
      <c r="L103" s="34">
        <v>25.12</v>
      </c>
      <c r="M103" s="35">
        <v>807.2</v>
      </c>
      <c r="N103" s="35">
        <v>405.3</v>
      </c>
      <c r="O103" s="36">
        <v>1897</v>
      </c>
      <c r="P103" s="36">
        <v>130.5</v>
      </c>
      <c r="Q103" s="36">
        <v>158.97999999999999</v>
      </c>
      <c r="R103" s="36">
        <v>174.36</v>
      </c>
      <c r="S103" s="36">
        <v>147.30000000000001</v>
      </c>
      <c r="T103" s="36">
        <v>55.16</v>
      </c>
      <c r="U103" s="37">
        <v>144.85</v>
      </c>
      <c r="V103" s="36">
        <v>95.48</v>
      </c>
      <c r="W103" s="38">
        <v>25.12</v>
      </c>
      <c r="X103" s="36">
        <v>10.09</v>
      </c>
      <c r="Y103" s="36">
        <v>37.49</v>
      </c>
      <c r="Z103" s="36">
        <v>91.6</v>
      </c>
      <c r="AA103" s="36">
        <v>514.6</v>
      </c>
      <c r="AB103" s="36">
        <v>196.05</v>
      </c>
      <c r="AC103" s="36">
        <v>17.559999999999999</v>
      </c>
      <c r="AD103" s="36">
        <v>28.78</v>
      </c>
      <c r="AE103" s="36">
        <v>160.85</v>
      </c>
    </row>
    <row r="104" spans="1:31" x14ac:dyDescent="0.25">
      <c r="A104" s="26">
        <v>45115</v>
      </c>
      <c r="B104" s="27">
        <v>7269.48</v>
      </c>
      <c r="C104" s="33">
        <v>59.55</v>
      </c>
      <c r="D104" s="33">
        <v>772.5</v>
      </c>
      <c r="E104" s="33">
        <v>27.65</v>
      </c>
      <c r="F104" s="33">
        <v>102.76</v>
      </c>
      <c r="G104" s="33">
        <v>54.47</v>
      </c>
      <c r="H104" s="33">
        <v>11.8</v>
      </c>
      <c r="I104" s="33">
        <v>136.19999999999999</v>
      </c>
      <c r="J104" s="33">
        <v>61.22</v>
      </c>
      <c r="K104" s="33">
        <v>14.42</v>
      </c>
      <c r="L104" s="34">
        <v>25.55</v>
      </c>
      <c r="M104" s="35">
        <v>817.4</v>
      </c>
      <c r="N104" s="35">
        <v>408.4</v>
      </c>
      <c r="O104" s="36">
        <v>1916</v>
      </c>
      <c r="P104" s="36">
        <v>131.12</v>
      </c>
      <c r="Q104" s="36">
        <v>160.88</v>
      </c>
      <c r="R104" s="36">
        <v>175.52</v>
      </c>
      <c r="S104" s="36">
        <v>147.82</v>
      </c>
      <c r="T104" s="36">
        <v>55.43</v>
      </c>
      <c r="U104" s="37">
        <v>145.11000000000001</v>
      </c>
      <c r="V104" s="36">
        <v>94.27</v>
      </c>
      <c r="W104" s="38">
        <v>25.55</v>
      </c>
      <c r="X104" s="36">
        <v>10.09</v>
      </c>
      <c r="Y104" s="36">
        <v>37.840000000000003</v>
      </c>
      <c r="Z104" s="36">
        <v>91.64</v>
      </c>
      <c r="AA104" s="36">
        <v>517.9</v>
      </c>
      <c r="AB104" s="36">
        <v>195.7</v>
      </c>
      <c r="AC104" s="36">
        <v>17.79</v>
      </c>
      <c r="AD104" s="36">
        <v>28.94</v>
      </c>
      <c r="AE104" s="36">
        <v>162.25</v>
      </c>
    </row>
    <row r="105" spans="1:31" x14ac:dyDescent="0.25">
      <c r="A105" s="26">
        <v>45024</v>
      </c>
      <c r="B105" s="27">
        <v>7244.19</v>
      </c>
      <c r="C105" s="33">
        <v>59.29</v>
      </c>
      <c r="D105" s="33">
        <v>772</v>
      </c>
      <c r="E105" s="33">
        <v>27.46</v>
      </c>
      <c r="F105" s="33">
        <v>101.98</v>
      </c>
      <c r="G105" s="33">
        <v>54.2</v>
      </c>
      <c r="H105" s="33">
        <v>11.86</v>
      </c>
      <c r="I105" s="33">
        <v>134.6</v>
      </c>
      <c r="J105" s="33">
        <v>61.31</v>
      </c>
      <c r="K105" s="33">
        <v>14.44</v>
      </c>
      <c r="L105" s="34">
        <v>25.4</v>
      </c>
      <c r="M105" s="35">
        <v>816</v>
      </c>
      <c r="N105" s="35">
        <v>411.85</v>
      </c>
      <c r="O105" s="36">
        <v>1927</v>
      </c>
      <c r="P105" s="36">
        <v>130.80000000000001</v>
      </c>
      <c r="Q105" s="36">
        <v>160.96</v>
      </c>
      <c r="R105" s="36">
        <v>174.84</v>
      </c>
      <c r="S105" s="36">
        <v>146.26</v>
      </c>
      <c r="T105" s="36">
        <v>55.57</v>
      </c>
      <c r="U105" s="37">
        <v>144.56</v>
      </c>
      <c r="V105" s="36">
        <v>93.92</v>
      </c>
      <c r="W105" s="38">
        <v>25.4</v>
      </c>
      <c r="X105" s="36">
        <v>10.09</v>
      </c>
      <c r="Y105" s="36">
        <v>37.78</v>
      </c>
      <c r="Z105" s="36">
        <v>91.68</v>
      </c>
      <c r="AA105" s="36">
        <v>514.5</v>
      </c>
      <c r="AB105" s="36">
        <v>195.8</v>
      </c>
      <c r="AC105" s="36">
        <v>17.850000000000001</v>
      </c>
      <c r="AD105" s="36">
        <v>28.98</v>
      </c>
      <c r="AE105" s="36">
        <v>162.30000000000001</v>
      </c>
    </row>
    <row r="106" spans="1:31" x14ac:dyDescent="0.25">
      <c r="A106" s="26">
        <v>44993</v>
      </c>
      <c r="B106" s="27">
        <v>7213.87</v>
      </c>
      <c r="C106" s="33">
        <v>58.29</v>
      </c>
      <c r="D106" s="33">
        <v>768.5</v>
      </c>
      <c r="E106" s="33">
        <v>26.92</v>
      </c>
      <c r="F106" s="33">
        <v>100.98</v>
      </c>
      <c r="G106" s="33">
        <v>54.5</v>
      </c>
      <c r="H106" s="33">
        <v>11.18</v>
      </c>
      <c r="I106" s="33">
        <v>133.44999999999999</v>
      </c>
      <c r="J106" s="33">
        <v>60.83</v>
      </c>
      <c r="K106" s="33">
        <v>14.4</v>
      </c>
      <c r="L106" s="34">
        <v>24.83</v>
      </c>
      <c r="M106" s="35">
        <v>811.2</v>
      </c>
      <c r="N106" s="35">
        <v>412.15</v>
      </c>
      <c r="O106" s="36">
        <v>1923.2</v>
      </c>
      <c r="P106" s="36">
        <v>130.41999999999999</v>
      </c>
      <c r="Q106" s="36">
        <v>159.94</v>
      </c>
      <c r="R106" s="36">
        <v>174.78</v>
      </c>
      <c r="S106" s="36">
        <v>144.63999999999999</v>
      </c>
      <c r="T106" s="36">
        <v>54.1</v>
      </c>
      <c r="U106" s="37">
        <v>143.55000000000001</v>
      </c>
      <c r="V106" s="36">
        <v>92.22</v>
      </c>
      <c r="W106" s="38">
        <v>24.83</v>
      </c>
      <c r="X106" s="36">
        <v>10.09</v>
      </c>
      <c r="Y106" s="36">
        <v>37.74</v>
      </c>
      <c r="Z106" s="36">
        <v>91.74</v>
      </c>
      <c r="AA106" s="36">
        <v>510</v>
      </c>
      <c r="AB106" s="36">
        <v>195.9</v>
      </c>
      <c r="AC106" s="36">
        <v>17.899999999999999</v>
      </c>
      <c r="AD106" s="36">
        <v>28.93</v>
      </c>
      <c r="AE106" s="36">
        <v>163.44999999999999</v>
      </c>
    </row>
    <row r="107" spans="1:31" x14ac:dyDescent="0.25">
      <c r="A107" s="26">
        <v>44965</v>
      </c>
      <c r="B107" s="27">
        <v>7287.04</v>
      </c>
      <c r="C107" s="33">
        <v>57.61</v>
      </c>
      <c r="D107" s="33">
        <v>774</v>
      </c>
      <c r="E107" s="33">
        <v>27.37</v>
      </c>
      <c r="F107" s="33">
        <v>102.4</v>
      </c>
      <c r="G107" s="33">
        <v>55.38</v>
      </c>
      <c r="H107" s="33">
        <v>11.01</v>
      </c>
      <c r="I107" s="33">
        <v>135.30000000000001</v>
      </c>
      <c r="J107" s="33">
        <v>61.32</v>
      </c>
      <c r="K107" s="33">
        <v>14.64</v>
      </c>
      <c r="L107" s="34">
        <v>24</v>
      </c>
      <c r="M107" s="35">
        <v>813.5</v>
      </c>
      <c r="N107" s="35">
        <v>413.95</v>
      </c>
      <c r="O107" s="36">
        <v>1951</v>
      </c>
      <c r="P107" s="36">
        <v>131.76</v>
      </c>
      <c r="Q107" s="36">
        <v>162.12</v>
      </c>
      <c r="R107" s="36">
        <v>175.82</v>
      </c>
      <c r="S107" s="36">
        <v>145.86000000000001</v>
      </c>
      <c r="T107" s="36">
        <v>53.11</v>
      </c>
      <c r="U107" s="37">
        <v>145.4</v>
      </c>
      <c r="V107" s="36">
        <v>94.87</v>
      </c>
      <c r="W107" s="38">
        <v>24</v>
      </c>
      <c r="X107" s="36">
        <v>10.210000000000001</v>
      </c>
      <c r="Y107" s="36">
        <v>38.07</v>
      </c>
      <c r="Z107" s="36">
        <v>93</v>
      </c>
      <c r="AA107" s="36">
        <v>511</v>
      </c>
      <c r="AB107" s="36">
        <v>197.65</v>
      </c>
      <c r="AC107" s="36">
        <v>18.04</v>
      </c>
      <c r="AD107" s="36">
        <v>29.5</v>
      </c>
      <c r="AE107" s="36">
        <v>167.7</v>
      </c>
    </row>
    <row r="108" spans="1:31" x14ac:dyDescent="0.25">
      <c r="A108" s="26">
        <v>44934</v>
      </c>
      <c r="B108" s="27">
        <v>7403.16</v>
      </c>
      <c r="C108" s="33">
        <v>58.9</v>
      </c>
      <c r="D108" s="33">
        <v>788</v>
      </c>
      <c r="E108" s="33">
        <v>27.78</v>
      </c>
      <c r="F108" s="33">
        <v>104.82</v>
      </c>
      <c r="G108" s="33">
        <v>55.29</v>
      </c>
      <c r="H108" s="33">
        <v>11.16</v>
      </c>
      <c r="I108" s="33">
        <v>136.25</v>
      </c>
      <c r="J108" s="33">
        <v>61.31</v>
      </c>
      <c r="K108" s="33">
        <v>14.9</v>
      </c>
      <c r="L108" s="34">
        <v>24.27</v>
      </c>
      <c r="M108" s="35">
        <v>829</v>
      </c>
      <c r="N108" s="35">
        <v>416.05</v>
      </c>
      <c r="O108" s="36">
        <v>1977.4</v>
      </c>
      <c r="P108" s="36">
        <v>131.80000000000001</v>
      </c>
      <c r="Q108" s="36">
        <v>160.66</v>
      </c>
      <c r="R108" s="36">
        <v>178.58</v>
      </c>
      <c r="S108" s="36">
        <v>147.16</v>
      </c>
      <c r="T108" s="36">
        <v>54.61</v>
      </c>
      <c r="U108" s="37">
        <v>147.29</v>
      </c>
      <c r="V108" s="36">
        <v>96.58</v>
      </c>
      <c r="W108" s="38">
        <v>24.27</v>
      </c>
      <c r="X108" s="36">
        <v>10.23</v>
      </c>
      <c r="Y108" s="36">
        <v>38.659999999999997</v>
      </c>
      <c r="Z108" s="36">
        <v>92.24</v>
      </c>
      <c r="AA108" s="36">
        <v>518.4</v>
      </c>
      <c r="AB108" s="36">
        <v>199.75</v>
      </c>
      <c r="AC108" s="36">
        <v>18.309999999999999</v>
      </c>
      <c r="AD108" s="36">
        <v>29.76</v>
      </c>
      <c r="AE108" s="36">
        <v>168.95</v>
      </c>
    </row>
    <row r="109" spans="1:31" x14ac:dyDescent="0.25">
      <c r="A109" s="26" t="s">
        <v>384</v>
      </c>
      <c r="B109" s="27">
        <v>7464.65</v>
      </c>
      <c r="C109" s="33">
        <v>60.02</v>
      </c>
      <c r="D109" s="33">
        <v>802</v>
      </c>
      <c r="E109" s="33">
        <v>27.97</v>
      </c>
      <c r="F109" s="33">
        <v>106.78</v>
      </c>
      <c r="G109" s="33">
        <v>55.53</v>
      </c>
      <c r="H109" s="33">
        <v>11.29</v>
      </c>
      <c r="I109" s="33">
        <v>135.94999999999999</v>
      </c>
      <c r="J109" s="33">
        <v>61.48</v>
      </c>
      <c r="K109" s="33">
        <v>14.91</v>
      </c>
      <c r="L109" s="34">
        <v>24.72</v>
      </c>
      <c r="M109" s="35">
        <v>848.1</v>
      </c>
      <c r="N109" s="35">
        <v>423.2</v>
      </c>
      <c r="O109" s="36">
        <v>2016.5</v>
      </c>
      <c r="P109" s="36">
        <v>133.97999999999999</v>
      </c>
      <c r="Q109" s="36">
        <v>162.04</v>
      </c>
      <c r="R109" s="36">
        <v>182.94</v>
      </c>
      <c r="S109" s="36">
        <v>150.96</v>
      </c>
      <c r="T109" s="36">
        <v>55.26</v>
      </c>
      <c r="U109" s="37">
        <v>148.51</v>
      </c>
      <c r="V109" s="36">
        <v>97.09</v>
      </c>
      <c r="W109" s="38">
        <v>24.72</v>
      </c>
      <c r="X109" s="36">
        <v>10.28</v>
      </c>
      <c r="Y109" s="36">
        <v>38.89</v>
      </c>
      <c r="Z109" s="36">
        <v>91.12</v>
      </c>
      <c r="AA109" s="36">
        <v>523.6</v>
      </c>
      <c r="AB109" s="36">
        <v>200.6</v>
      </c>
      <c r="AC109" s="36">
        <v>18.649999999999999</v>
      </c>
      <c r="AD109" s="36">
        <v>29.77</v>
      </c>
      <c r="AE109" s="36">
        <v>164.85</v>
      </c>
    </row>
    <row r="110" spans="1:31" x14ac:dyDescent="0.25">
      <c r="A110" s="26" t="s">
        <v>385</v>
      </c>
      <c r="B110" s="27">
        <v>7416.2</v>
      </c>
      <c r="C110" s="33">
        <v>60.18</v>
      </c>
      <c r="D110" s="33">
        <v>793.5</v>
      </c>
      <c r="E110" s="33">
        <v>28.18</v>
      </c>
      <c r="F110" s="33">
        <v>107.84</v>
      </c>
      <c r="G110" s="33">
        <v>56.43</v>
      </c>
      <c r="H110" s="33">
        <v>11.33</v>
      </c>
      <c r="I110" s="33">
        <v>134.25</v>
      </c>
      <c r="J110" s="33">
        <v>61.46</v>
      </c>
      <c r="K110" s="33">
        <v>14.99</v>
      </c>
      <c r="L110" s="34">
        <v>24.73</v>
      </c>
      <c r="M110" s="35">
        <v>841.2</v>
      </c>
      <c r="N110" s="35">
        <v>420.85</v>
      </c>
      <c r="O110" s="36">
        <v>2011.5</v>
      </c>
      <c r="P110" s="36">
        <v>133.41999999999999</v>
      </c>
      <c r="Q110" s="36">
        <v>162.13999999999999</v>
      </c>
      <c r="R110" s="36">
        <v>180.44</v>
      </c>
      <c r="S110" s="36">
        <v>150.46</v>
      </c>
      <c r="T110" s="36">
        <v>54.44</v>
      </c>
      <c r="U110" s="37">
        <v>148.82</v>
      </c>
      <c r="V110" s="36">
        <v>94.96</v>
      </c>
      <c r="W110" s="38">
        <v>24.73</v>
      </c>
      <c r="X110" s="36">
        <v>10.39</v>
      </c>
      <c r="Y110" s="36">
        <v>38.65</v>
      </c>
      <c r="Z110" s="36">
        <v>91.16</v>
      </c>
      <c r="AA110" s="36">
        <v>531.20000000000005</v>
      </c>
      <c r="AB110" s="36">
        <v>202.9</v>
      </c>
      <c r="AC110" s="36">
        <v>18.57</v>
      </c>
      <c r="AD110" s="36">
        <v>29.91</v>
      </c>
      <c r="AE110" s="36">
        <v>167</v>
      </c>
    </row>
    <row r="111" spans="1:31" x14ac:dyDescent="0.25">
      <c r="A111" s="26" t="s">
        <v>386</v>
      </c>
      <c r="B111" s="27">
        <v>7340.03</v>
      </c>
      <c r="C111" s="33">
        <v>59.85</v>
      </c>
      <c r="D111" s="33">
        <v>789</v>
      </c>
      <c r="E111" s="33">
        <v>28.07</v>
      </c>
      <c r="F111" s="33">
        <v>108.38</v>
      </c>
      <c r="G111" s="33">
        <v>56.2</v>
      </c>
      <c r="H111" s="33">
        <v>11.15</v>
      </c>
      <c r="I111" s="33">
        <v>133.65</v>
      </c>
      <c r="J111" s="33">
        <v>61.22</v>
      </c>
      <c r="K111" s="33">
        <v>15.31</v>
      </c>
      <c r="L111" s="34">
        <v>24.55</v>
      </c>
      <c r="M111" s="35">
        <v>840.3</v>
      </c>
      <c r="N111" s="35">
        <v>412.65</v>
      </c>
      <c r="O111" s="36">
        <v>1935.2</v>
      </c>
      <c r="P111" s="36">
        <v>131</v>
      </c>
      <c r="Q111" s="36">
        <v>164.38</v>
      </c>
      <c r="R111" s="36">
        <v>178.02</v>
      </c>
      <c r="S111" s="36">
        <v>147.69999999999999</v>
      </c>
      <c r="T111" s="36">
        <v>54.32</v>
      </c>
      <c r="U111" s="37">
        <v>147.24</v>
      </c>
      <c r="V111" s="36">
        <v>97.75</v>
      </c>
      <c r="W111" s="38">
        <v>24.55</v>
      </c>
      <c r="X111" s="36">
        <v>10.48</v>
      </c>
      <c r="Y111" s="36">
        <v>38.86</v>
      </c>
      <c r="Z111" s="36">
        <v>91.58</v>
      </c>
      <c r="AA111" s="36">
        <v>537.4</v>
      </c>
      <c r="AB111" s="36">
        <v>202.8</v>
      </c>
      <c r="AC111" s="36">
        <v>18.14</v>
      </c>
      <c r="AD111" s="36">
        <v>29.57</v>
      </c>
      <c r="AE111" s="36">
        <v>179.6</v>
      </c>
    </row>
    <row r="112" spans="1:31" x14ac:dyDescent="0.25">
      <c r="A112" s="26" t="s">
        <v>387</v>
      </c>
      <c r="B112" s="27">
        <v>7251.02</v>
      </c>
      <c r="C112" s="33">
        <v>58.12</v>
      </c>
      <c r="D112" s="33">
        <v>768.5</v>
      </c>
      <c r="E112" s="33">
        <v>27.68</v>
      </c>
      <c r="F112" s="33">
        <v>106.94</v>
      </c>
      <c r="G112" s="33">
        <v>55.9</v>
      </c>
      <c r="H112" s="33">
        <v>11.13</v>
      </c>
      <c r="I112" s="33">
        <v>131.25</v>
      </c>
      <c r="J112" s="33">
        <v>58.54</v>
      </c>
      <c r="K112" s="33">
        <v>15.38</v>
      </c>
      <c r="L112" s="34">
        <v>24.41</v>
      </c>
      <c r="M112" s="35">
        <v>810</v>
      </c>
      <c r="N112" s="35">
        <v>407.05</v>
      </c>
      <c r="O112" s="36">
        <v>1852.4</v>
      </c>
      <c r="P112" s="36">
        <v>133.18</v>
      </c>
      <c r="Q112" s="36">
        <v>160.22</v>
      </c>
      <c r="R112" s="36">
        <v>173</v>
      </c>
      <c r="S112" s="36">
        <v>145.26</v>
      </c>
      <c r="T112" s="36">
        <v>53.86</v>
      </c>
      <c r="U112" s="37">
        <v>143.84</v>
      </c>
      <c r="V112" s="36">
        <v>96.41</v>
      </c>
      <c r="W112" s="38">
        <v>24.41</v>
      </c>
      <c r="X112" s="36">
        <v>10.51</v>
      </c>
      <c r="Y112" s="36">
        <v>37.479999999999997</v>
      </c>
      <c r="Z112" s="36">
        <v>90.44</v>
      </c>
      <c r="AA112" s="36">
        <v>522</v>
      </c>
      <c r="AB112" s="36">
        <v>200.2</v>
      </c>
      <c r="AC112" s="36">
        <v>17.23</v>
      </c>
      <c r="AD112" s="36">
        <v>28.69</v>
      </c>
      <c r="AE112" s="36">
        <v>173.1</v>
      </c>
    </row>
    <row r="113" spans="1:31" x14ac:dyDescent="0.25">
      <c r="A113" s="26" t="s">
        <v>388</v>
      </c>
      <c r="B113" s="27">
        <v>7401.83</v>
      </c>
      <c r="C113" s="33">
        <v>58.59</v>
      </c>
      <c r="D113" s="33">
        <v>800.5</v>
      </c>
      <c r="E113" s="33">
        <v>27.75</v>
      </c>
      <c r="F113" s="33">
        <v>107.78</v>
      </c>
      <c r="G113" s="33">
        <v>56.76</v>
      </c>
      <c r="H113" s="33">
        <v>11.17</v>
      </c>
      <c r="I113" s="33">
        <v>132.1</v>
      </c>
      <c r="J113" s="33">
        <v>58.79</v>
      </c>
      <c r="K113" s="33">
        <v>15.37</v>
      </c>
      <c r="L113" s="34">
        <v>24.66</v>
      </c>
      <c r="M113" s="35">
        <v>854</v>
      </c>
      <c r="N113" s="35">
        <v>409.95</v>
      </c>
      <c r="O113" s="36">
        <v>1897</v>
      </c>
      <c r="P113" s="36">
        <v>133.02000000000001</v>
      </c>
      <c r="Q113" s="36">
        <v>163.5</v>
      </c>
      <c r="R113" s="36">
        <v>177.28</v>
      </c>
      <c r="S113" s="36">
        <v>144.82</v>
      </c>
      <c r="T113" s="36">
        <v>54.34</v>
      </c>
      <c r="U113" s="37">
        <v>145.82</v>
      </c>
      <c r="V113" s="36">
        <v>97.62</v>
      </c>
      <c r="W113" s="38">
        <v>24.66</v>
      </c>
      <c r="X113" s="36">
        <v>10.73</v>
      </c>
      <c r="Y113" s="36">
        <v>38.049999999999997</v>
      </c>
      <c r="Z113" s="36">
        <v>91.1</v>
      </c>
      <c r="AA113" s="36">
        <v>531.70000000000005</v>
      </c>
      <c r="AB113" s="36">
        <v>201.7</v>
      </c>
      <c r="AC113" s="36">
        <v>16.78</v>
      </c>
      <c r="AD113" s="36">
        <v>28.45</v>
      </c>
      <c r="AE113" s="36">
        <v>173.1</v>
      </c>
    </row>
    <row r="114" spans="1:31" x14ac:dyDescent="0.25">
      <c r="A114" s="26" t="s">
        <v>389</v>
      </c>
      <c r="B114" s="27">
        <v>7390.82</v>
      </c>
      <c r="C114" s="33">
        <v>58.37</v>
      </c>
      <c r="D114" s="33">
        <v>800.5</v>
      </c>
      <c r="E114" s="33">
        <v>27.78</v>
      </c>
      <c r="F114" s="33">
        <v>107.68</v>
      </c>
      <c r="G114" s="33">
        <v>56.29</v>
      </c>
      <c r="H114" s="33">
        <v>11.2</v>
      </c>
      <c r="I114" s="33">
        <v>132.30000000000001</v>
      </c>
      <c r="J114" s="33">
        <v>58.41</v>
      </c>
      <c r="K114" s="33">
        <v>15.39</v>
      </c>
      <c r="L114" s="34">
        <v>24.51</v>
      </c>
      <c r="M114" s="35">
        <v>857.6</v>
      </c>
      <c r="N114" s="35">
        <v>407.6</v>
      </c>
      <c r="O114" s="36">
        <v>1897.4</v>
      </c>
      <c r="P114" s="36">
        <v>136.36000000000001</v>
      </c>
      <c r="Q114" s="36">
        <v>162.91999999999999</v>
      </c>
      <c r="R114" s="36">
        <v>176</v>
      </c>
      <c r="S114" s="36">
        <v>143.08000000000001</v>
      </c>
      <c r="T114" s="36">
        <v>54.79</v>
      </c>
      <c r="U114" s="37">
        <v>146.16</v>
      </c>
      <c r="V114" s="36">
        <v>98.17</v>
      </c>
      <c r="W114" s="38">
        <v>24.51</v>
      </c>
      <c r="X114" s="36">
        <v>10.86</v>
      </c>
      <c r="Y114" s="36">
        <v>40.03</v>
      </c>
      <c r="Z114" s="36">
        <v>90.38</v>
      </c>
      <c r="AA114" s="36">
        <v>532.6</v>
      </c>
      <c r="AB114" s="36">
        <v>201.2</v>
      </c>
      <c r="AC114" s="36">
        <v>16.760000000000002</v>
      </c>
      <c r="AD114" s="36">
        <v>28.66</v>
      </c>
      <c r="AE114" s="36">
        <v>171.6</v>
      </c>
    </row>
    <row r="115" spans="1:31" x14ac:dyDescent="0.25">
      <c r="A115" s="26" t="s">
        <v>390</v>
      </c>
      <c r="B115" s="27">
        <v>7379.62</v>
      </c>
      <c r="C115" s="33">
        <v>58.01</v>
      </c>
      <c r="D115" s="33">
        <v>809</v>
      </c>
      <c r="E115" s="33">
        <v>27.7</v>
      </c>
      <c r="F115" s="33">
        <v>108.02</v>
      </c>
      <c r="G115" s="33">
        <v>56.58</v>
      </c>
      <c r="H115" s="33">
        <v>11.12</v>
      </c>
      <c r="I115" s="33">
        <v>133.5</v>
      </c>
      <c r="J115" s="33">
        <v>58.36</v>
      </c>
      <c r="K115" s="33">
        <v>15.46</v>
      </c>
      <c r="L115" s="34">
        <v>24</v>
      </c>
      <c r="M115" s="35">
        <v>867.9</v>
      </c>
      <c r="N115" s="35">
        <v>411.15</v>
      </c>
      <c r="O115" s="36">
        <v>1915</v>
      </c>
      <c r="P115" s="36">
        <v>134.5</v>
      </c>
      <c r="Q115" s="36">
        <v>162.58000000000001</v>
      </c>
      <c r="R115" s="36">
        <v>178.5</v>
      </c>
      <c r="S115" s="36">
        <v>141.72</v>
      </c>
      <c r="T115" s="36">
        <v>53.99</v>
      </c>
      <c r="U115" s="37">
        <v>146.25</v>
      </c>
      <c r="V115" s="36">
        <v>98.61</v>
      </c>
      <c r="W115" s="38">
        <v>24</v>
      </c>
      <c r="X115" s="36">
        <v>10.76</v>
      </c>
      <c r="Y115" s="36">
        <v>40.450000000000003</v>
      </c>
      <c r="Z115" s="36">
        <v>90.5</v>
      </c>
      <c r="AA115" s="36">
        <v>541.29999999999995</v>
      </c>
      <c r="AB115" s="36">
        <v>201.8</v>
      </c>
      <c r="AC115" s="36">
        <v>16.510000000000002</v>
      </c>
      <c r="AD115" s="36">
        <v>28.36</v>
      </c>
      <c r="AE115" s="36">
        <v>174.2</v>
      </c>
    </row>
    <row r="116" spans="1:31" x14ac:dyDescent="0.25">
      <c r="A116" s="26" t="s">
        <v>391</v>
      </c>
      <c r="B116" s="27">
        <v>7301.12</v>
      </c>
      <c r="C116" s="33">
        <v>58.05</v>
      </c>
      <c r="D116" s="33">
        <v>796.5</v>
      </c>
      <c r="E116" s="33">
        <v>27.35</v>
      </c>
      <c r="F116" s="33">
        <v>108.24</v>
      </c>
      <c r="G116" s="33">
        <v>56.04</v>
      </c>
      <c r="H116" s="33">
        <v>11.12</v>
      </c>
      <c r="I116" s="33">
        <v>140.19999999999999</v>
      </c>
      <c r="J116" s="33">
        <v>58.44</v>
      </c>
      <c r="K116" s="33">
        <v>15.36</v>
      </c>
      <c r="L116" s="34">
        <v>24.11</v>
      </c>
      <c r="M116" s="35">
        <v>854</v>
      </c>
      <c r="N116" s="35">
        <v>401</v>
      </c>
      <c r="O116" s="36">
        <v>1879.6</v>
      </c>
      <c r="P116" s="36">
        <v>134.6</v>
      </c>
      <c r="Q116" s="36">
        <v>160.30000000000001</v>
      </c>
      <c r="R116" s="36">
        <v>176.56</v>
      </c>
      <c r="S116" s="36">
        <v>141.46</v>
      </c>
      <c r="T116" s="36">
        <v>53.3</v>
      </c>
      <c r="U116" s="37">
        <v>145.82</v>
      </c>
      <c r="V116" s="36">
        <v>98.26</v>
      </c>
      <c r="W116" s="38">
        <v>24.11</v>
      </c>
      <c r="X116" s="36">
        <v>10.79</v>
      </c>
      <c r="Y116" s="36">
        <v>40.700000000000003</v>
      </c>
      <c r="Z116" s="36">
        <v>90.26</v>
      </c>
      <c r="AA116" s="36">
        <v>541.4</v>
      </c>
      <c r="AB116" s="36">
        <v>199.4</v>
      </c>
      <c r="AC116" s="36">
        <v>16.649999999999999</v>
      </c>
      <c r="AD116" s="36">
        <v>28.28</v>
      </c>
      <c r="AE116" s="36">
        <v>176.3</v>
      </c>
    </row>
    <row r="117" spans="1:31" x14ac:dyDescent="0.25">
      <c r="A117" s="26" t="s">
        <v>392</v>
      </c>
      <c r="B117" s="27">
        <v>7317.54</v>
      </c>
      <c r="C117" s="33">
        <v>57.96</v>
      </c>
      <c r="D117" s="33">
        <v>798.5</v>
      </c>
      <c r="E117" s="33">
        <v>26.64</v>
      </c>
      <c r="F117" s="33">
        <v>106.86</v>
      </c>
      <c r="G117" s="33">
        <v>55.55</v>
      </c>
      <c r="H117" s="33">
        <v>11.12</v>
      </c>
      <c r="I117" s="33">
        <v>138.55000000000001</v>
      </c>
      <c r="J117" s="33">
        <v>57.87</v>
      </c>
      <c r="K117" s="33">
        <v>15.06</v>
      </c>
      <c r="L117" s="34">
        <v>23.9</v>
      </c>
      <c r="M117" s="35">
        <v>850.4</v>
      </c>
      <c r="N117" s="35">
        <v>406.3</v>
      </c>
      <c r="O117" s="36">
        <v>1882.2</v>
      </c>
      <c r="P117" s="36">
        <v>134.36000000000001</v>
      </c>
      <c r="Q117" s="36">
        <v>157.86000000000001</v>
      </c>
      <c r="R117" s="36">
        <v>174.88</v>
      </c>
      <c r="S117" s="36">
        <v>139</v>
      </c>
      <c r="T117" s="36">
        <v>52.32</v>
      </c>
      <c r="U117" s="37">
        <v>143.84</v>
      </c>
      <c r="V117" s="36">
        <v>95.93</v>
      </c>
      <c r="W117" s="38">
        <v>23.9</v>
      </c>
      <c r="X117" s="36">
        <v>10.57</v>
      </c>
      <c r="Y117" s="36">
        <v>41.37</v>
      </c>
      <c r="Z117" s="36">
        <v>90.26</v>
      </c>
      <c r="AA117" s="36">
        <v>530.4</v>
      </c>
      <c r="AB117" s="36">
        <v>199.4</v>
      </c>
      <c r="AC117" s="36">
        <v>16.579999999999998</v>
      </c>
      <c r="AD117" s="36">
        <v>28.09</v>
      </c>
      <c r="AE117" s="36">
        <v>177.95</v>
      </c>
    </row>
    <row r="118" spans="1:31" x14ac:dyDescent="0.25">
      <c r="A118" s="26" t="s">
        <v>393</v>
      </c>
      <c r="B118" s="27">
        <v>7275.52</v>
      </c>
      <c r="C118" s="33">
        <v>57.61</v>
      </c>
      <c r="D118" s="33">
        <v>803</v>
      </c>
      <c r="E118" s="33">
        <v>26.58</v>
      </c>
      <c r="F118" s="33">
        <v>106</v>
      </c>
      <c r="G118" s="33">
        <v>55.38</v>
      </c>
      <c r="H118" s="33">
        <v>11.04</v>
      </c>
      <c r="I118" s="33">
        <v>138.69999999999999</v>
      </c>
      <c r="J118" s="33">
        <v>57.89</v>
      </c>
      <c r="K118" s="33">
        <v>14.98</v>
      </c>
      <c r="L118" s="34">
        <v>23.87</v>
      </c>
      <c r="M118" s="35">
        <v>859.3</v>
      </c>
      <c r="N118" s="35">
        <v>408.35</v>
      </c>
      <c r="O118" s="36">
        <v>1885.8</v>
      </c>
      <c r="P118" s="36">
        <v>134.04</v>
      </c>
      <c r="Q118" s="36">
        <v>161.12</v>
      </c>
      <c r="R118" s="36">
        <v>175.56</v>
      </c>
      <c r="S118" s="36">
        <v>138.46</v>
      </c>
      <c r="T118" s="36">
        <v>51.56</v>
      </c>
      <c r="U118" s="37">
        <v>144.94999999999999</v>
      </c>
      <c r="V118" s="36">
        <v>95.94</v>
      </c>
      <c r="W118" s="38">
        <v>23.87</v>
      </c>
      <c r="X118" s="36">
        <v>10.44</v>
      </c>
      <c r="Y118" s="36">
        <v>40.72</v>
      </c>
      <c r="Z118" s="36">
        <v>91.9</v>
      </c>
      <c r="AA118" s="36">
        <v>494</v>
      </c>
      <c r="AB118" s="36">
        <v>199.2</v>
      </c>
      <c r="AC118" s="36">
        <v>16.59</v>
      </c>
      <c r="AD118" s="36">
        <v>27.7</v>
      </c>
      <c r="AE118" s="36">
        <v>177.1</v>
      </c>
    </row>
    <row r="119" spans="1:31" x14ac:dyDescent="0.25">
      <c r="A119" s="26" t="s">
        <v>394</v>
      </c>
      <c r="B119" s="27">
        <v>7268.73</v>
      </c>
      <c r="C119" s="33">
        <v>56.71</v>
      </c>
      <c r="D119" s="33">
        <v>798</v>
      </c>
      <c r="E119" s="33">
        <v>26.46</v>
      </c>
      <c r="F119" s="33">
        <v>105.52</v>
      </c>
      <c r="G119" s="33">
        <v>55.21</v>
      </c>
      <c r="H119" s="33">
        <v>10.97</v>
      </c>
      <c r="I119" s="33">
        <v>138.1</v>
      </c>
      <c r="J119" s="33">
        <v>57.63</v>
      </c>
      <c r="K119" s="33">
        <v>14.98</v>
      </c>
      <c r="L119" s="34">
        <v>23.82</v>
      </c>
      <c r="M119" s="35">
        <v>859</v>
      </c>
      <c r="N119" s="35">
        <v>413.95</v>
      </c>
      <c r="O119" s="36">
        <v>1912.2</v>
      </c>
      <c r="P119" s="36">
        <v>133.52000000000001</v>
      </c>
      <c r="Q119" s="36">
        <v>160.44</v>
      </c>
      <c r="R119" s="36">
        <v>175.08</v>
      </c>
      <c r="S119" s="36">
        <v>137</v>
      </c>
      <c r="T119" s="36">
        <v>50.96</v>
      </c>
      <c r="U119" s="37">
        <v>144.94999999999999</v>
      </c>
      <c r="V119" s="36">
        <v>94.16</v>
      </c>
      <c r="W119" s="38">
        <v>23.82</v>
      </c>
      <c r="X119" s="36">
        <v>10.51</v>
      </c>
      <c r="Y119" s="36">
        <v>40.799999999999997</v>
      </c>
      <c r="Z119" s="36">
        <v>91.4</v>
      </c>
      <c r="AA119" s="36">
        <v>490.25</v>
      </c>
      <c r="AB119" s="36">
        <v>199.8</v>
      </c>
      <c r="AC119" s="36">
        <v>16.61</v>
      </c>
      <c r="AD119" s="36">
        <v>27.21</v>
      </c>
      <c r="AE119" s="36">
        <v>174.2</v>
      </c>
    </row>
    <row r="120" spans="1:31" x14ac:dyDescent="0.25">
      <c r="A120" s="26" t="s">
        <v>395</v>
      </c>
      <c r="B120" s="27">
        <v>7353.92</v>
      </c>
      <c r="C120" s="33">
        <v>56.65</v>
      </c>
      <c r="D120" s="33">
        <v>837.5</v>
      </c>
      <c r="E120" s="33">
        <v>26.34</v>
      </c>
      <c r="F120" s="33">
        <v>106.42</v>
      </c>
      <c r="G120" s="33">
        <v>55.63</v>
      </c>
      <c r="H120" s="33">
        <v>10.99</v>
      </c>
      <c r="I120" s="33">
        <v>137.44999999999999</v>
      </c>
      <c r="J120" s="33">
        <v>57.71</v>
      </c>
      <c r="K120" s="33">
        <v>15.01</v>
      </c>
      <c r="L120" s="34">
        <v>23.92</v>
      </c>
      <c r="M120" s="35">
        <v>892.3</v>
      </c>
      <c r="N120" s="35">
        <v>421.6</v>
      </c>
      <c r="O120" s="36">
        <v>1996.2</v>
      </c>
      <c r="P120" s="36">
        <v>133.02000000000001</v>
      </c>
      <c r="Q120" s="36">
        <v>162.24</v>
      </c>
      <c r="R120" s="36">
        <v>176.1</v>
      </c>
      <c r="S120" s="36">
        <v>137.06</v>
      </c>
      <c r="T120" s="36">
        <v>51.28</v>
      </c>
      <c r="U120" s="37">
        <v>146.24</v>
      </c>
      <c r="V120" s="36">
        <v>93.7</v>
      </c>
      <c r="W120" s="38">
        <v>23.92</v>
      </c>
      <c r="X120" s="36">
        <v>10.49</v>
      </c>
      <c r="Y120" s="36">
        <v>40.840000000000003</v>
      </c>
      <c r="Z120" s="36">
        <v>91.88</v>
      </c>
      <c r="AA120" s="36">
        <v>500</v>
      </c>
      <c r="AB120" s="36">
        <v>202.6</v>
      </c>
      <c r="AC120" s="36">
        <v>16.72</v>
      </c>
      <c r="AD120" s="36">
        <v>27.46</v>
      </c>
      <c r="AE120" s="36">
        <v>176.3</v>
      </c>
    </row>
    <row r="121" spans="1:31" x14ac:dyDescent="0.25">
      <c r="A121" s="26" t="s">
        <v>396</v>
      </c>
      <c r="B121" s="27">
        <v>7335.61</v>
      </c>
      <c r="C121" s="33">
        <v>57.01</v>
      </c>
      <c r="D121" s="33">
        <v>825</v>
      </c>
      <c r="E121" s="33">
        <v>26.67</v>
      </c>
      <c r="F121" s="33">
        <v>105.54</v>
      </c>
      <c r="G121" s="33">
        <v>55.51</v>
      </c>
      <c r="H121" s="33">
        <v>11</v>
      </c>
      <c r="I121" s="33">
        <v>138.65</v>
      </c>
      <c r="J121" s="33">
        <v>57.7</v>
      </c>
      <c r="K121" s="33">
        <v>15.08</v>
      </c>
      <c r="L121" s="34">
        <v>24.2</v>
      </c>
      <c r="M121" s="35">
        <v>877.3</v>
      </c>
      <c r="N121" s="35">
        <v>418.1</v>
      </c>
      <c r="O121" s="36">
        <v>1964.8</v>
      </c>
      <c r="P121" s="36">
        <v>134.6</v>
      </c>
      <c r="Q121" s="36">
        <v>161.94</v>
      </c>
      <c r="R121" s="36">
        <v>175.06</v>
      </c>
      <c r="S121" s="36">
        <v>138.74</v>
      </c>
      <c r="T121" s="36">
        <v>52.64</v>
      </c>
      <c r="U121" s="37">
        <v>145.41999999999999</v>
      </c>
      <c r="V121" s="36">
        <v>93.18</v>
      </c>
      <c r="W121" s="38">
        <v>24.2</v>
      </c>
      <c r="X121" s="36">
        <v>10.45</v>
      </c>
      <c r="Y121" s="36">
        <v>40.82</v>
      </c>
      <c r="Z121" s="36">
        <v>91.68</v>
      </c>
      <c r="AA121" s="36">
        <v>501.6</v>
      </c>
      <c r="AB121" s="36">
        <v>201</v>
      </c>
      <c r="AC121" s="36">
        <v>16.82</v>
      </c>
      <c r="AD121" s="36">
        <v>27.57</v>
      </c>
      <c r="AE121" s="36">
        <v>176.2</v>
      </c>
    </row>
    <row r="122" spans="1:31" x14ac:dyDescent="0.25">
      <c r="A122" s="26">
        <v>45267</v>
      </c>
      <c r="B122" s="27">
        <v>7231.33</v>
      </c>
      <c r="C122" s="33">
        <v>56.7</v>
      </c>
      <c r="D122" s="33">
        <v>813</v>
      </c>
      <c r="E122" s="33">
        <v>26.61</v>
      </c>
      <c r="F122" s="33">
        <v>105.1</v>
      </c>
      <c r="G122" s="33">
        <v>55.28</v>
      </c>
      <c r="H122" s="33">
        <v>10.87</v>
      </c>
      <c r="I122" s="33">
        <v>137.1</v>
      </c>
      <c r="J122" s="33">
        <v>57.91</v>
      </c>
      <c r="K122" s="33">
        <v>14.96</v>
      </c>
      <c r="L122" s="34">
        <v>23.72</v>
      </c>
      <c r="M122" s="35">
        <v>866.7</v>
      </c>
      <c r="N122" s="35">
        <v>414.25</v>
      </c>
      <c r="O122" s="36">
        <v>1948.6</v>
      </c>
      <c r="P122" s="36">
        <v>133.46</v>
      </c>
      <c r="Q122" s="36">
        <v>165.36</v>
      </c>
      <c r="R122" s="36">
        <v>174.86</v>
      </c>
      <c r="S122" s="36">
        <v>138.38</v>
      </c>
      <c r="T122" s="36">
        <v>52.57</v>
      </c>
      <c r="U122" s="37">
        <v>144.38</v>
      </c>
      <c r="V122" s="36">
        <v>93.64</v>
      </c>
      <c r="W122" s="38">
        <v>23.72</v>
      </c>
      <c r="X122" s="36">
        <v>10.47</v>
      </c>
      <c r="Y122" s="36">
        <v>40.21</v>
      </c>
      <c r="Z122" s="36">
        <v>91.5</v>
      </c>
      <c r="AA122" s="36">
        <v>498.7</v>
      </c>
      <c r="AB122" s="36">
        <v>199.1</v>
      </c>
      <c r="AC122" s="36">
        <v>16.72</v>
      </c>
      <c r="AD122" s="36">
        <v>27.06</v>
      </c>
      <c r="AE122" s="36">
        <v>175.15</v>
      </c>
    </row>
    <row r="123" spans="1:31" x14ac:dyDescent="0.25">
      <c r="A123" s="26">
        <v>45237</v>
      </c>
      <c r="B123" s="27">
        <v>7172.14</v>
      </c>
      <c r="C123" s="33">
        <v>56.16</v>
      </c>
      <c r="D123" s="33">
        <v>797.5</v>
      </c>
      <c r="E123" s="33">
        <v>25.82</v>
      </c>
      <c r="F123" s="33">
        <v>103.7</v>
      </c>
      <c r="G123" s="33">
        <v>55.02</v>
      </c>
      <c r="H123" s="33">
        <v>10.73</v>
      </c>
      <c r="I123" s="33">
        <v>133.1</v>
      </c>
      <c r="J123" s="33">
        <v>56.45</v>
      </c>
      <c r="K123" s="33">
        <v>14.92</v>
      </c>
      <c r="L123" s="34">
        <v>23.54</v>
      </c>
      <c r="M123" s="35">
        <v>849.3</v>
      </c>
      <c r="N123" s="35">
        <v>409.05</v>
      </c>
      <c r="O123" s="36">
        <v>1914.2</v>
      </c>
      <c r="P123" s="36">
        <v>132.24</v>
      </c>
      <c r="Q123" s="36">
        <v>160.6</v>
      </c>
      <c r="R123" s="36">
        <v>171.52</v>
      </c>
      <c r="S123" s="36">
        <v>136.22</v>
      </c>
      <c r="T123" s="36">
        <v>51.99</v>
      </c>
      <c r="U123" s="37">
        <v>141.78</v>
      </c>
      <c r="V123" s="36">
        <v>94.37</v>
      </c>
      <c r="W123" s="38">
        <v>23.54</v>
      </c>
      <c r="X123" s="36">
        <v>10.43</v>
      </c>
      <c r="Y123" s="36">
        <v>39.450000000000003</v>
      </c>
      <c r="Z123" s="36">
        <v>89.88</v>
      </c>
      <c r="AA123" s="36">
        <v>488.25</v>
      </c>
      <c r="AB123" s="36">
        <v>197.85</v>
      </c>
      <c r="AC123" s="36">
        <v>16.329999999999998</v>
      </c>
      <c r="AD123" s="36">
        <v>26.33</v>
      </c>
      <c r="AE123" s="36">
        <v>171.4</v>
      </c>
    </row>
    <row r="124" spans="1:31" x14ac:dyDescent="0.25">
      <c r="A124" s="26">
        <v>45206</v>
      </c>
      <c r="B124" s="27">
        <v>7082.46</v>
      </c>
      <c r="C124" s="33">
        <v>55.35</v>
      </c>
      <c r="D124" s="33">
        <v>780</v>
      </c>
      <c r="E124" s="33">
        <v>25.43</v>
      </c>
      <c r="F124" s="33">
        <v>102.76</v>
      </c>
      <c r="G124" s="33">
        <v>55.08</v>
      </c>
      <c r="H124" s="33">
        <v>10.6</v>
      </c>
      <c r="I124" s="33">
        <v>131.55000000000001</v>
      </c>
      <c r="J124" s="33">
        <v>54.28</v>
      </c>
      <c r="K124" s="33">
        <v>14.9</v>
      </c>
      <c r="L124" s="34">
        <v>23.25</v>
      </c>
      <c r="M124" s="35">
        <v>830.9</v>
      </c>
      <c r="N124" s="35">
        <v>405.95</v>
      </c>
      <c r="O124" s="36">
        <v>1876.6</v>
      </c>
      <c r="P124" s="36">
        <v>132.04</v>
      </c>
      <c r="Q124" s="36">
        <v>158.18</v>
      </c>
      <c r="R124" s="36">
        <v>171</v>
      </c>
      <c r="S124" s="36">
        <v>136.84</v>
      </c>
      <c r="T124" s="36">
        <v>51.23</v>
      </c>
      <c r="U124" s="37">
        <v>141.76</v>
      </c>
      <c r="V124" s="36">
        <v>94.31</v>
      </c>
      <c r="W124" s="38">
        <v>23.25</v>
      </c>
      <c r="X124" s="36">
        <v>10.38</v>
      </c>
      <c r="Y124" s="36">
        <v>39.21</v>
      </c>
      <c r="Z124" s="36">
        <v>88.4</v>
      </c>
      <c r="AA124" s="36">
        <v>480.75</v>
      </c>
      <c r="AB124" s="36">
        <v>196.5</v>
      </c>
      <c r="AC124" s="36">
        <v>16.260000000000002</v>
      </c>
      <c r="AD124" s="36">
        <v>26.33</v>
      </c>
      <c r="AE124" s="36">
        <v>169.45</v>
      </c>
    </row>
    <row r="125" spans="1:31" x14ac:dyDescent="0.25">
      <c r="A125" s="26">
        <v>45114</v>
      </c>
      <c r="B125" s="27">
        <v>7052.77</v>
      </c>
      <c r="C125" s="33">
        <v>55.12</v>
      </c>
      <c r="D125" s="33">
        <v>777</v>
      </c>
      <c r="E125" s="33">
        <v>25.35</v>
      </c>
      <c r="F125" s="33">
        <v>102.4</v>
      </c>
      <c r="G125" s="33">
        <v>55.26</v>
      </c>
      <c r="H125" s="33">
        <v>10.59</v>
      </c>
      <c r="I125" s="33">
        <v>131.9</v>
      </c>
      <c r="J125" s="33">
        <v>53.68</v>
      </c>
      <c r="K125" s="33">
        <v>15.09</v>
      </c>
      <c r="L125" s="34">
        <v>23.31</v>
      </c>
      <c r="M125" s="35">
        <v>825.4</v>
      </c>
      <c r="N125" s="35">
        <v>402.65</v>
      </c>
      <c r="O125" s="36">
        <v>1862.2</v>
      </c>
      <c r="P125" s="36">
        <v>131.1</v>
      </c>
      <c r="Q125" s="36">
        <v>156.91999999999999</v>
      </c>
      <c r="R125" s="36">
        <v>170.98</v>
      </c>
      <c r="S125" s="36">
        <v>134.84</v>
      </c>
      <c r="T125" s="36">
        <v>51.1</v>
      </c>
      <c r="U125" s="37">
        <v>140.71</v>
      </c>
      <c r="V125" s="36">
        <v>93.95</v>
      </c>
      <c r="W125" s="38">
        <v>23.31</v>
      </c>
      <c r="X125" s="36">
        <v>10.33</v>
      </c>
      <c r="Y125" s="36">
        <v>39.06</v>
      </c>
      <c r="Z125" s="36">
        <v>87.8</v>
      </c>
      <c r="AA125" s="36">
        <v>477.6</v>
      </c>
      <c r="AB125" s="36">
        <v>196.4</v>
      </c>
      <c r="AC125" s="36">
        <v>16.2</v>
      </c>
      <c r="AD125" s="36">
        <v>26.36</v>
      </c>
      <c r="AE125" s="36">
        <v>169.45</v>
      </c>
    </row>
    <row r="126" spans="1:31" x14ac:dyDescent="0.25">
      <c r="A126" s="26">
        <v>45084</v>
      </c>
      <c r="B126" s="27">
        <v>7065.26</v>
      </c>
      <c r="C126" s="33">
        <v>54.76</v>
      </c>
      <c r="D126" s="33">
        <v>768.5</v>
      </c>
      <c r="E126" s="33">
        <v>25.45</v>
      </c>
      <c r="F126" s="33">
        <v>102.02</v>
      </c>
      <c r="G126" s="33">
        <v>55.54</v>
      </c>
      <c r="H126" s="33">
        <v>10.49</v>
      </c>
      <c r="I126" s="33">
        <v>131.65</v>
      </c>
      <c r="J126" s="33">
        <v>52.99</v>
      </c>
      <c r="K126" s="33">
        <v>15.02</v>
      </c>
      <c r="L126" s="34">
        <v>23.07</v>
      </c>
      <c r="M126" s="35">
        <v>816</v>
      </c>
      <c r="N126" s="35">
        <v>408.1</v>
      </c>
      <c r="O126" s="36">
        <v>1840</v>
      </c>
      <c r="P126" s="36">
        <v>129.47999999999999</v>
      </c>
      <c r="Q126" s="36">
        <v>156.69999999999999</v>
      </c>
      <c r="R126" s="36">
        <v>169.12</v>
      </c>
      <c r="S126" s="36">
        <v>134.58000000000001</v>
      </c>
      <c r="T126" s="36">
        <v>50.58</v>
      </c>
      <c r="U126" s="37">
        <v>140.94999999999999</v>
      </c>
      <c r="V126" s="36">
        <v>95.03</v>
      </c>
      <c r="W126" s="38">
        <v>23.07</v>
      </c>
      <c r="X126" s="36">
        <v>10.48</v>
      </c>
      <c r="Y126" s="36">
        <v>38.99</v>
      </c>
      <c r="Z126" s="36">
        <v>87.82</v>
      </c>
      <c r="AA126" s="36">
        <v>475.5</v>
      </c>
      <c r="AB126" s="36">
        <v>197.7</v>
      </c>
      <c r="AC126" s="36">
        <v>15.88</v>
      </c>
      <c r="AD126" s="36">
        <v>26.12</v>
      </c>
      <c r="AE126" s="36">
        <v>167.1</v>
      </c>
    </row>
    <row r="127" spans="1:31" x14ac:dyDescent="0.25">
      <c r="A127" s="26">
        <v>45053</v>
      </c>
      <c r="B127" s="27">
        <v>7294.6</v>
      </c>
      <c r="C127" s="33">
        <v>57.34</v>
      </c>
      <c r="D127" s="33">
        <v>797</v>
      </c>
      <c r="E127" s="33">
        <v>26</v>
      </c>
      <c r="F127" s="33">
        <v>105.06</v>
      </c>
      <c r="G127" s="33">
        <v>56.29</v>
      </c>
      <c r="H127" s="33">
        <v>10.82</v>
      </c>
      <c r="I127" s="33">
        <v>135.55000000000001</v>
      </c>
      <c r="J127" s="33">
        <v>54.82</v>
      </c>
      <c r="K127" s="33">
        <v>15.29</v>
      </c>
      <c r="L127" s="34">
        <v>23.94</v>
      </c>
      <c r="M127" s="35">
        <v>847.5</v>
      </c>
      <c r="N127" s="35">
        <v>421.8</v>
      </c>
      <c r="O127" s="36">
        <v>1932.6</v>
      </c>
      <c r="P127" s="36">
        <v>132.91999999999999</v>
      </c>
      <c r="Q127" s="36">
        <v>160.72</v>
      </c>
      <c r="R127" s="36">
        <v>173.52</v>
      </c>
      <c r="S127" s="36">
        <v>139.63999999999999</v>
      </c>
      <c r="T127" s="36">
        <v>52.7</v>
      </c>
      <c r="U127" s="37">
        <v>145.94999999999999</v>
      </c>
      <c r="V127" s="36">
        <v>97.96</v>
      </c>
      <c r="W127" s="38">
        <v>23.94</v>
      </c>
      <c r="X127" s="36">
        <v>10.59</v>
      </c>
      <c r="Y127" s="36">
        <v>39.86</v>
      </c>
      <c r="Z127" s="36">
        <v>89.36</v>
      </c>
      <c r="AA127" s="36">
        <v>491.4</v>
      </c>
      <c r="AB127" s="36">
        <v>200.5</v>
      </c>
      <c r="AC127" s="36">
        <v>16.149999999999999</v>
      </c>
      <c r="AD127" s="36">
        <v>26.74</v>
      </c>
      <c r="AE127" s="36">
        <v>175.05</v>
      </c>
    </row>
    <row r="128" spans="1:31" x14ac:dyDescent="0.25">
      <c r="A128" s="26">
        <v>45023</v>
      </c>
      <c r="B128" s="27">
        <v>7368.97</v>
      </c>
      <c r="C128" s="33">
        <v>57.89</v>
      </c>
      <c r="D128" s="33">
        <v>807.5</v>
      </c>
      <c r="E128" s="33">
        <v>26.97</v>
      </c>
      <c r="F128" s="33">
        <v>106.44</v>
      </c>
      <c r="G128" s="33">
        <v>55.91</v>
      </c>
      <c r="H128" s="33">
        <v>10.87</v>
      </c>
      <c r="I128" s="33">
        <v>134.55000000000001</v>
      </c>
      <c r="J128" s="33">
        <v>55.73</v>
      </c>
      <c r="K128" s="33">
        <v>15.46</v>
      </c>
      <c r="L128" s="34">
        <v>24</v>
      </c>
      <c r="M128" s="35">
        <v>856.7</v>
      </c>
      <c r="N128" s="35">
        <v>424</v>
      </c>
      <c r="O128" s="36">
        <v>1952.4</v>
      </c>
      <c r="P128" s="36">
        <v>131.32</v>
      </c>
      <c r="Q128" s="36">
        <v>161.34</v>
      </c>
      <c r="R128" s="36">
        <v>170.74</v>
      </c>
      <c r="S128" s="36">
        <v>140.04</v>
      </c>
      <c r="T128" s="36">
        <v>53.63</v>
      </c>
      <c r="U128" s="37">
        <v>148.44999999999999</v>
      </c>
      <c r="V128" s="36">
        <v>97.73</v>
      </c>
      <c r="W128" s="38">
        <v>24</v>
      </c>
      <c r="X128" s="36">
        <v>10.64</v>
      </c>
      <c r="Y128" s="36">
        <v>40.32</v>
      </c>
      <c r="Z128" s="36">
        <v>89.88</v>
      </c>
      <c r="AA128" s="36">
        <v>506</v>
      </c>
      <c r="AB128" s="36">
        <v>204.2</v>
      </c>
      <c r="AC128" s="36">
        <v>16.260000000000002</v>
      </c>
      <c r="AD128" s="36">
        <v>26.88</v>
      </c>
      <c r="AE128" s="36">
        <v>176.1</v>
      </c>
    </row>
    <row r="129" spans="1:31" x14ac:dyDescent="0.25">
      <c r="A129" s="26">
        <v>44992</v>
      </c>
      <c r="B129" s="27">
        <v>7386.7</v>
      </c>
      <c r="C129" s="33">
        <v>58.43</v>
      </c>
      <c r="D129" s="33">
        <v>809</v>
      </c>
      <c r="E129" s="33">
        <v>27.22</v>
      </c>
      <c r="F129" s="33">
        <v>106.68</v>
      </c>
      <c r="G129" s="33">
        <v>56.4</v>
      </c>
      <c r="H129" s="33">
        <v>10.93</v>
      </c>
      <c r="I129" s="33">
        <v>136.4</v>
      </c>
      <c r="J129" s="33">
        <v>55.89</v>
      </c>
      <c r="K129" s="33">
        <v>15.37</v>
      </c>
      <c r="L129" s="34">
        <v>24.06</v>
      </c>
      <c r="M129" s="35">
        <v>854.9</v>
      </c>
      <c r="N129" s="35">
        <v>423.55</v>
      </c>
      <c r="O129" s="36">
        <v>1957</v>
      </c>
      <c r="P129" s="36">
        <v>132.62</v>
      </c>
      <c r="Q129" s="36">
        <v>163.19999999999999</v>
      </c>
      <c r="R129" s="36">
        <v>170.5</v>
      </c>
      <c r="S129" s="36">
        <v>141.76</v>
      </c>
      <c r="T129" s="36">
        <v>53.5</v>
      </c>
      <c r="U129" s="37">
        <v>149.47</v>
      </c>
      <c r="V129" s="36">
        <v>98.26</v>
      </c>
      <c r="W129" s="38">
        <v>24.06</v>
      </c>
      <c r="X129" s="36">
        <v>10.69</v>
      </c>
      <c r="Y129" s="36">
        <v>40.090000000000003</v>
      </c>
      <c r="Z129" s="36">
        <v>89.78</v>
      </c>
      <c r="AA129" s="36">
        <v>504</v>
      </c>
      <c r="AB129" s="36">
        <v>201.3</v>
      </c>
      <c r="AC129" s="36">
        <v>16.28</v>
      </c>
      <c r="AD129" s="36">
        <v>27.11</v>
      </c>
      <c r="AE129" s="36">
        <v>173.5</v>
      </c>
    </row>
    <row r="130" spans="1:31" x14ac:dyDescent="0.25">
      <c r="A130" s="26" t="s">
        <v>397</v>
      </c>
      <c r="B130" s="27">
        <v>7337.28</v>
      </c>
      <c r="C130" s="33">
        <v>57.72</v>
      </c>
      <c r="D130" s="33">
        <v>813</v>
      </c>
      <c r="E130" s="33">
        <v>27.03</v>
      </c>
      <c r="F130" s="33">
        <v>106.38</v>
      </c>
      <c r="G130" s="33">
        <v>56.14</v>
      </c>
      <c r="H130" s="33">
        <v>10.87</v>
      </c>
      <c r="I130" s="33">
        <v>137.19999999999999</v>
      </c>
      <c r="J130" s="33">
        <v>55.73</v>
      </c>
      <c r="K130" s="33">
        <v>15.23</v>
      </c>
      <c r="L130" s="34">
        <v>23.8</v>
      </c>
      <c r="M130" s="35">
        <v>863</v>
      </c>
      <c r="N130" s="35">
        <v>427.1</v>
      </c>
      <c r="O130" s="36">
        <v>1990</v>
      </c>
      <c r="P130" s="36">
        <v>132.36000000000001</v>
      </c>
      <c r="Q130" s="36">
        <v>166.46</v>
      </c>
      <c r="R130" s="36">
        <v>172.6</v>
      </c>
      <c r="S130" s="36">
        <v>143.46</v>
      </c>
      <c r="T130" s="36">
        <v>52.55</v>
      </c>
      <c r="U130" s="37">
        <v>149.27000000000001</v>
      </c>
      <c r="V130" s="36">
        <v>98.2</v>
      </c>
      <c r="W130" s="38">
        <v>23.8</v>
      </c>
      <c r="X130" s="36">
        <v>10.7</v>
      </c>
      <c r="Y130" s="36">
        <v>40.630000000000003</v>
      </c>
      <c r="Z130" s="36">
        <v>90.8</v>
      </c>
      <c r="AA130" s="36">
        <v>505.6</v>
      </c>
      <c r="AB130" s="36">
        <v>202.4</v>
      </c>
      <c r="AC130" s="36">
        <v>16.079999999999998</v>
      </c>
      <c r="AD130" s="36">
        <v>27.06</v>
      </c>
      <c r="AE130" s="36">
        <v>173.55</v>
      </c>
    </row>
    <row r="131" spans="1:31" x14ac:dyDescent="0.25">
      <c r="A131" s="26" t="s">
        <v>398</v>
      </c>
      <c r="B131" s="27">
        <v>7288.65</v>
      </c>
      <c r="C131" s="33">
        <v>56.79</v>
      </c>
      <c r="D131" s="33">
        <v>803.5</v>
      </c>
      <c r="E131" s="33">
        <v>26.74</v>
      </c>
      <c r="F131" s="33">
        <v>105.62</v>
      </c>
      <c r="G131" s="33">
        <v>55.44</v>
      </c>
      <c r="H131" s="33">
        <v>10.8</v>
      </c>
      <c r="I131" s="33">
        <v>135.35</v>
      </c>
      <c r="J131" s="33">
        <v>55.05</v>
      </c>
      <c r="K131" s="33">
        <v>15</v>
      </c>
      <c r="L131" s="34">
        <v>23.55</v>
      </c>
      <c r="M131" s="35">
        <v>855</v>
      </c>
      <c r="N131" s="35">
        <v>419.7</v>
      </c>
      <c r="O131" s="36">
        <v>1962</v>
      </c>
      <c r="P131" s="36">
        <v>130.66</v>
      </c>
      <c r="Q131" s="36">
        <v>162.97999999999999</v>
      </c>
      <c r="R131" s="36">
        <v>168.7</v>
      </c>
      <c r="S131" s="36">
        <v>142.26</v>
      </c>
      <c r="T131" s="36">
        <v>51.93</v>
      </c>
      <c r="U131" s="37">
        <v>148.36000000000001</v>
      </c>
      <c r="V131" s="36">
        <v>97.78</v>
      </c>
      <c r="W131" s="38">
        <v>23.55</v>
      </c>
      <c r="X131" s="36">
        <v>10.75</v>
      </c>
      <c r="Y131" s="36">
        <v>39.729999999999997</v>
      </c>
      <c r="Z131" s="36">
        <v>88.78</v>
      </c>
      <c r="AA131" s="36">
        <v>501.3</v>
      </c>
      <c r="AB131" s="36">
        <v>199.75</v>
      </c>
      <c r="AC131" s="36">
        <v>16.010000000000002</v>
      </c>
      <c r="AD131" s="36">
        <v>26.83</v>
      </c>
      <c r="AE131" s="36">
        <v>169.75</v>
      </c>
    </row>
    <row r="132" spans="1:31" x14ac:dyDescent="0.25">
      <c r="A132" s="26" t="s">
        <v>399</v>
      </c>
      <c r="B132" s="27">
        <v>7250.68</v>
      </c>
      <c r="C132" s="33">
        <v>55.86</v>
      </c>
      <c r="D132" s="33">
        <v>798</v>
      </c>
      <c r="E132" s="33">
        <v>26.8</v>
      </c>
      <c r="F132" s="33">
        <v>105.28</v>
      </c>
      <c r="G132" s="33">
        <v>55.39</v>
      </c>
      <c r="H132" s="33">
        <v>10.65</v>
      </c>
      <c r="I132" s="33">
        <v>133.9</v>
      </c>
      <c r="J132" s="33">
        <v>55.18</v>
      </c>
      <c r="K132" s="33">
        <v>14.41</v>
      </c>
      <c r="L132" s="34">
        <v>23.13</v>
      </c>
      <c r="M132" s="35">
        <v>849.7</v>
      </c>
      <c r="N132" s="35">
        <v>414.5</v>
      </c>
      <c r="O132" s="36">
        <v>1935.4</v>
      </c>
      <c r="P132" s="36">
        <v>130.46</v>
      </c>
      <c r="Q132" s="36">
        <v>162.88</v>
      </c>
      <c r="R132" s="36">
        <v>173.94</v>
      </c>
      <c r="S132" s="36">
        <v>141.41999999999999</v>
      </c>
      <c r="T132" s="36">
        <v>52.02</v>
      </c>
      <c r="U132" s="37">
        <v>147.72999999999999</v>
      </c>
      <c r="V132" s="36">
        <v>98.84</v>
      </c>
      <c r="W132" s="38">
        <v>23.13</v>
      </c>
      <c r="X132" s="36">
        <v>10.52</v>
      </c>
      <c r="Y132" s="36">
        <v>39.74</v>
      </c>
      <c r="Z132" s="36">
        <v>88.98</v>
      </c>
      <c r="AA132" s="36">
        <v>500</v>
      </c>
      <c r="AB132" s="36">
        <v>197.9</v>
      </c>
      <c r="AC132" s="36">
        <v>15.48</v>
      </c>
      <c r="AD132" s="36">
        <v>26.99</v>
      </c>
      <c r="AE132" s="36">
        <v>172.5</v>
      </c>
    </row>
    <row r="133" spans="1:31" x14ac:dyDescent="0.25">
      <c r="A133" s="26" t="s">
        <v>400</v>
      </c>
      <c r="B133" s="27">
        <v>7161.72</v>
      </c>
      <c r="C133" s="33">
        <v>55.67</v>
      </c>
      <c r="D133" s="33">
        <v>788.5</v>
      </c>
      <c r="E133" s="33">
        <v>26.76</v>
      </c>
      <c r="F133" s="33">
        <v>104.6</v>
      </c>
      <c r="G133" s="33">
        <v>55.25</v>
      </c>
      <c r="H133" s="33">
        <v>10.6</v>
      </c>
      <c r="I133" s="33">
        <v>131.80000000000001</v>
      </c>
      <c r="J133" s="33">
        <v>54.43</v>
      </c>
      <c r="K133" s="33">
        <v>14.37</v>
      </c>
      <c r="L133" s="34">
        <v>23.05</v>
      </c>
      <c r="M133" s="35">
        <v>839.6</v>
      </c>
      <c r="N133" s="35">
        <v>407.25</v>
      </c>
      <c r="O133" s="36">
        <v>1915.4</v>
      </c>
      <c r="P133" s="36">
        <v>128.91999999999999</v>
      </c>
      <c r="Q133" s="36">
        <v>161.24</v>
      </c>
      <c r="R133" s="36">
        <v>170.18</v>
      </c>
      <c r="S133" s="36">
        <v>139.62</v>
      </c>
      <c r="T133" s="36">
        <v>52</v>
      </c>
      <c r="U133" s="37">
        <v>146.07</v>
      </c>
      <c r="V133" s="36">
        <v>97.89</v>
      </c>
      <c r="W133" s="38">
        <v>23.05</v>
      </c>
      <c r="X133" s="36">
        <v>10.47</v>
      </c>
      <c r="Y133" s="36">
        <v>38.979999999999997</v>
      </c>
      <c r="Z133" s="36">
        <v>87.74</v>
      </c>
      <c r="AA133" s="36">
        <v>505.7</v>
      </c>
      <c r="AB133" s="36">
        <v>197.15</v>
      </c>
      <c r="AC133" s="36">
        <v>15.31</v>
      </c>
      <c r="AD133" s="36">
        <v>26.7</v>
      </c>
      <c r="AE133" s="36">
        <v>168.8</v>
      </c>
    </row>
    <row r="134" spans="1:31" x14ac:dyDescent="0.25">
      <c r="A134" s="26" t="s">
        <v>401</v>
      </c>
      <c r="B134" s="27">
        <v>7105.72</v>
      </c>
      <c r="C134" s="33">
        <v>55.23</v>
      </c>
      <c r="D134" s="33">
        <v>784</v>
      </c>
      <c r="E134" s="33">
        <v>26.53</v>
      </c>
      <c r="F134" s="33">
        <v>104.06</v>
      </c>
      <c r="G134" s="33">
        <v>55.72</v>
      </c>
      <c r="H134" s="33">
        <v>10.45</v>
      </c>
      <c r="I134" s="33">
        <v>131.15</v>
      </c>
      <c r="J134" s="33">
        <v>53.99</v>
      </c>
      <c r="K134" s="33">
        <v>14.36</v>
      </c>
      <c r="L134" s="34">
        <v>22.79</v>
      </c>
      <c r="M134" s="35">
        <v>835</v>
      </c>
      <c r="N134" s="35">
        <v>403.95</v>
      </c>
      <c r="O134" s="36">
        <v>1915.4</v>
      </c>
      <c r="P134" s="36">
        <v>127.66</v>
      </c>
      <c r="Q134" s="36">
        <v>159.26</v>
      </c>
      <c r="R134" s="36">
        <v>167.76</v>
      </c>
      <c r="S134" s="36">
        <v>139.16</v>
      </c>
      <c r="T134" s="36">
        <v>52.57</v>
      </c>
      <c r="U134" s="37">
        <v>145.19999999999999</v>
      </c>
      <c r="V134" s="36">
        <v>97.84</v>
      </c>
      <c r="W134" s="38">
        <v>22.79</v>
      </c>
      <c r="X134" s="36">
        <v>10.38</v>
      </c>
      <c r="Y134" s="36">
        <v>39.35</v>
      </c>
      <c r="Z134" s="36">
        <v>87.16</v>
      </c>
      <c r="AA134" s="36">
        <v>502.4</v>
      </c>
      <c r="AB134" s="36">
        <v>196.75</v>
      </c>
      <c r="AC134" s="36">
        <v>15.18</v>
      </c>
      <c r="AD134" s="36">
        <v>26.45</v>
      </c>
      <c r="AE134" s="36">
        <v>169.65</v>
      </c>
    </row>
    <row r="135" spans="1:31" x14ac:dyDescent="0.25">
      <c r="A135" s="26" t="s">
        <v>402</v>
      </c>
      <c r="B135" s="27">
        <v>7128.64</v>
      </c>
      <c r="C135" s="33">
        <v>54.85</v>
      </c>
      <c r="D135" s="33">
        <v>781</v>
      </c>
      <c r="E135" s="33">
        <v>26.41</v>
      </c>
      <c r="F135" s="33">
        <v>104</v>
      </c>
      <c r="G135" s="33">
        <v>56.09</v>
      </c>
      <c r="H135" s="33">
        <v>10.47</v>
      </c>
      <c r="I135" s="33">
        <v>134.65</v>
      </c>
      <c r="J135" s="33">
        <v>54.05</v>
      </c>
      <c r="K135" s="33">
        <v>14.11</v>
      </c>
      <c r="L135" s="34">
        <v>22.7</v>
      </c>
      <c r="M135" s="35">
        <v>830.1</v>
      </c>
      <c r="N135" s="35">
        <v>406.4</v>
      </c>
      <c r="O135" s="36">
        <v>1901.4</v>
      </c>
      <c r="P135" s="36">
        <v>126.74</v>
      </c>
      <c r="Q135" s="36">
        <v>158.1</v>
      </c>
      <c r="R135" s="36">
        <v>167.56</v>
      </c>
      <c r="S135" s="36">
        <v>139.47999999999999</v>
      </c>
      <c r="T135" s="36">
        <v>52.05</v>
      </c>
      <c r="U135" s="37">
        <v>144.16</v>
      </c>
      <c r="V135" s="36">
        <v>98.6</v>
      </c>
      <c r="W135" s="38">
        <v>22.7</v>
      </c>
      <c r="X135" s="36">
        <v>10.37</v>
      </c>
      <c r="Y135" s="36">
        <v>39.68</v>
      </c>
      <c r="Z135" s="36">
        <v>87.02</v>
      </c>
      <c r="AA135" s="36">
        <v>502.2</v>
      </c>
      <c r="AB135" s="36">
        <v>196.75</v>
      </c>
      <c r="AC135" s="36">
        <v>15.13</v>
      </c>
      <c r="AD135" s="36">
        <v>26.26</v>
      </c>
      <c r="AE135" s="36">
        <v>169.35</v>
      </c>
    </row>
    <row r="136" spans="1:31" x14ac:dyDescent="0.25">
      <c r="A136" s="26" t="s">
        <v>403</v>
      </c>
      <c r="B136" s="27">
        <v>7145.06</v>
      </c>
      <c r="C136" s="33">
        <v>55.72</v>
      </c>
      <c r="D136" s="33">
        <v>788.5</v>
      </c>
      <c r="E136" s="33">
        <v>26.14</v>
      </c>
      <c r="F136" s="33">
        <v>105.4</v>
      </c>
      <c r="G136" s="33">
        <v>55.91</v>
      </c>
      <c r="H136" s="33">
        <v>10.62</v>
      </c>
      <c r="I136" s="33">
        <v>135</v>
      </c>
      <c r="J136" s="33">
        <v>53.84</v>
      </c>
      <c r="K136" s="33">
        <v>14.21</v>
      </c>
      <c r="L136" s="34">
        <v>22.68</v>
      </c>
      <c r="M136" s="35">
        <v>839.2</v>
      </c>
      <c r="N136" s="35">
        <v>406.3</v>
      </c>
      <c r="O136" s="36">
        <v>1905.6</v>
      </c>
      <c r="P136" s="36">
        <v>127.64</v>
      </c>
      <c r="Q136" s="36">
        <v>159.13999999999999</v>
      </c>
      <c r="R136" s="36">
        <v>168.62</v>
      </c>
      <c r="S136" s="36">
        <v>140.06</v>
      </c>
      <c r="T136" s="36">
        <v>52.51</v>
      </c>
      <c r="U136" s="37">
        <v>145.44999999999999</v>
      </c>
      <c r="V136" s="36">
        <v>97.62</v>
      </c>
      <c r="W136" s="38">
        <v>22.68</v>
      </c>
      <c r="X136" s="36">
        <v>10.23</v>
      </c>
      <c r="Y136" s="36">
        <v>40.090000000000003</v>
      </c>
      <c r="Z136" s="36">
        <v>87.68</v>
      </c>
      <c r="AA136" s="36">
        <v>513</v>
      </c>
      <c r="AB136" s="36">
        <v>197.4</v>
      </c>
      <c r="AC136" s="36">
        <v>15.22</v>
      </c>
      <c r="AD136" s="36">
        <v>26.45</v>
      </c>
      <c r="AE136" s="36">
        <v>169.9</v>
      </c>
    </row>
    <row r="137" spans="1:31" x14ac:dyDescent="0.25">
      <c r="A137" s="26" t="s">
        <v>404</v>
      </c>
      <c r="B137" s="27">
        <v>7246.86</v>
      </c>
      <c r="C137" s="33">
        <v>57.04</v>
      </c>
      <c r="D137" s="33">
        <v>790.5</v>
      </c>
      <c r="E137" s="33">
        <v>26.26</v>
      </c>
      <c r="F137" s="33">
        <v>106.1</v>
      </c>
      <c r="G137" s="33">
        <v>56.25</v>
      </c>
      <c r="H137" s="33">
        <v>10.82</v>
      </c>
      <c r="I137" s="33">
        <v>136.30000000000001</v>
      </c>
      <c r="J137" s="33">
        <v>54.24</v>
      </c>
      <c r="K137" s="33">
        <v>14.25</v>
      </c>
      <c r="L137" s="34">
        <v>23.2</v>
      </c>
      <c r="M137" s="35">
        <v>838.3</v>
      </c>
      <c r="N137" s="35">
        <v>408.05</v>
      </c>
      <c r="O137" s="36">
        <v>1921.8</v>
      </c>
      <c r="P137" s="36">
        <v>129.78</v>
      </c>
      <c r="Q137" s="36">
        <v>160.36000000000001</v>
      </c>
      <c r="R137" s="36">
        <v>167.9</v>
      </c>
      <c r="S137" s="36">
        <v>141.69999999999999</v>
      </c>
      <c r="T137" s="36">
        <v>53.85</v>
      </c>
      <c r="U137" s="37">
        <v>146.25</v>
      </c>
      <c r="V137" s="36">
        <v>98.03</v>
      </c>
      <c r="W137" s="38">
        <v>23.2</v>
      </c>
      <c r="X137" s="36">
        <v>10.31</v>
      </c>
      <c r="Y137" s="36">
        <v>40.33</v>
      </c>
      <c r="Z137" s="36">
        <v>88.8</v>
      </c>
      <c r="AA137" s="36">
        <v>511.2</v>
      </c>
      <c r="AB137" s="36">
        <v>196.75</v>
      </c>
      <c r="AC137" s="36">
        <v>15.38</v>
      </c>
      <c r="AD137" s="36">
        <v>26.66</v>
      </c>
      <c r="AE137" s="36">
        <v>173</v>
      </c>
    </row>
    <row r="138" spans="1:31" x14ac:dyDescent="0.25">
      <c r="A138" s="26" t="s">
        <v>405</v>
      </c>
      <c r="B138" s="27">
        <v>7281.12</v>
      </c>
      <c r="C138" s="33">
        <v>56.73</v>
      </c>
      <c r="D138" s="33">
        <v>796</v>
      </c>
      <c r="E138" s="33">
        <v>26.31</v>
      </c>
      <c r="F138" s="33">
        <v>107.12</v>
      </c>
      <c r="G138" s="33">
        <v>55.13</v>
      </c>
      <c r="H138" s="33">
        <v>10.81</v>
      </c>
      <c r="I138" s="33">
        <v>135.75</v>
      </c>
      <c r="J138" s="33">
        <v>54.38</v>
      </c>
      <c r="K138" s="33">
        <v>14.31</v>
      </c>
      <c r="L138" s="34">
        <v>23.26</v>
      </c>
      <c r="M138" s="35">
        <v>846</v>
      </c>
      <c r="N138" s="35">
        <v>412.9</v>
      </c>
      <c r="O138" s="36">
        <v>1950.2</v>
      </c>
      <c r="P138" s="36">
        <v>132.02000000000001</v>
      </c>
      <c r="Q138" s="36">
        <v>161.08000000000001</v>
      </c>
      <c r="R138" s="36">
        <v>168.44</v>
      </c>
      <c r="S138" s="36">
        <v>143.04</v>
      </c>
      <c r="T138" s="36">
        <v>53.16</v>
      </c>
      <c r="U138" s="37">
        <v>146.84</v>
      </c>
      <c r="V138" s="36">
        <v>97.97</v>
      </c>
      <c r="W138" s="38">
        <v>23.26</v>
      </c>
      <c r="X138" s="36">
        <v>10.31</v>
      </c>
      <c r="Y138" s="36">
        <v>40.869999999999997</v>
      </c>
      <c r="Z138" s="36">
        <v>88.84</v>
      </c>
      <c r="AA138" s="36">
        <v>515.5</v>
      </c>
      <c r="AB138" s="36">
        <v>199.1</v>
      </c>
      <c r="AC138" s="36">
        <v>15.39</v>
      </c>
      <c r="AD138" s="36">
        <v>26.76</v>
      </c>
      <c r="AE138" s="36">
        <v>176.8</v>
      </c>
    </row>
    <row r="139" spans="1:31" x14ac:dyDescent="0.25">
      <c r="A139" s="26" t="s">
        <v>406</v>
      </c>
      <c r="B139" s="27">
        <v>7302.63</v>
      </c>
      <c r="C139" s="33">
        <v>56.81</v>
      </c>
      <c r="D139" s="33">
        <v>807</v>
      </c>
      <c r="E139" s="33">
        <v>26.37</v>
      </c>
      <c r="F139" s="33">
        <v>106.06</v>
      </c>
      <c r="G139" s="33">
        <v>54.91</v>
      </c>
      <c r="H139" s="33">
        <v>10.87</v>
      </c>
      <c r="I139" s="33">
        <v>134.15</v>
      </c>
      <c r="J139" s="33">
        <v>55.41</v>
      </c>
      <c r="K139" s="33">
        <v>14.17</v>
      </c>
      <c r="L139" s="34">
        <v>23.34</v>
      </c>
      <c r="M139" s="35">
        <v>853.4</v>
      </c>
      <c r="N139" s="35">
        <v>412.45</v>
      </c>
      <c r="O139" s="36">
        <v>1960.6</v>
      </c>
      <c r="P139" s="36">
        <v>131.47999999999999</v>
      </c>
      <c r="Q139" s="36">
        <v>163.12</v>
      </c>
      <c r="R139" s="36">
        <v>170.34</v>
      </c>
      <c r="S139" s="36">
        <v>142.9</v>
      </c>
      <c r="T139" s="36">
        <v>53.81</v>
      </c>
      <c r="U139" s="37">
        <v>146.82</v>
      </c>
      <c r="V139" s="36">
        <v>94.49</v>
      </c>
      <c r="W139" s="38">
        <v>23.34</v>
      </c>
      <c r="X139" s="36">
        <v>10.32</v>
      </c>
      <c r="Y139" s="36">
        <v>41.02</v>
      </c>
      <c r="Z139" s="36">
        <v>90.96</v>
      </c>
      <c r="AA139" s="36">
        <v>518.79999999999995</v>
      </c>
      <c r="AB139" s="36">
        <v>201.1</v>
      </c>
      <c r="AC139" s="36">
        <v>15.75</v>
      </c>
      <c r="AD139" s="36">
        <v>27.21</v>
      </c>
      <c r="AE139" s="36">
        <v>178.15</v>
      </c>
    </row>
    <row r="140" spans="1:31" x14ac:dyDescent="0.25">
      <c r="A140" s="26" t="s">
        <v>407</v>
      </c>
      <c r="B140" s="27">
        <v>7297.73</v>
      </c>
      <c r="C140" s="33">
        <v>56.57</v>
      </c>
      <c r="D140" s="33">
        <v>819</v>
      </c>
      <c r="E140" s="33">
        <v>26.4</v>
      </c>
      <c r="F140" s="33">
        <v>110.48</v>
      </c>
      <c r="G140" s="33">
        <v>55.3</v>
      </c>
      <c r="H140" s="33">
        <v>10.83</v>
      </c>
      <c r="I140" s="33">
        <v>135.30000000000001</v>
      </c>
      <c r="J140" s="33">
        <v>56.19</v>
      </c>
      <c r="K140" s="33">
        <v>14.36</v>
      </c>
      <c r="L140" s="34">
        <v>23.23</v>
      </c>
      <c r="M140" s="35">
        <v>868.6</v>
      </c>
      <c r="N140" s="35">
        <v>414.95</v>
      </c>
      <c r="O140" s="36">
        <v>1986</v>
      </c>
      <c r="P140" s="36">
        <v>131.18</v>
      </c>
      <c r="Q140" s="36">
        <v>162.97999999999999</v>
      </c>
      <c r="R140" s="36">
        <v>172.88</v>
      </c>
      <c r="S140" s="36">
        <v>140.46</v>
      </c>
      <c r="T140" s="36">
        <v>53.8</v>
      </c>
      <c r="U140" s="37">
        <v>152.66999999999999</v>
      </c>
      <c r="V140" s="36">
        <v>95.66</v>
      </c>
      <c r="W140" s="38">
        <v>23.23</v>
      </c>
      <c r="X140" s="36">
        <v>10.39</v>
      </c>
      <c r="Y140" s="36">
        <v>41.36</v>
      </c>
      <c r="Z140" s="36">
        <v>91.54</v>
      </c>
      <c r="AA140" s="36">
        <v>527.70000000000005</v>
      </c>
      <c r="AB140" s="36">
        <v>203.3</v>
      </c>
      <c r="AC140" s="36">
        <v>15.86</v>
      </c>
      <c r="AD140" s="36">
        <v>27.47</v>
      </c>
      <c r="AE140" s="36">
        <v>178.85</v>
      </c>
    </row>
    <row r="141" spans="1:31" x14ac:dyDescent="0.25">
      <c r="A141" s="26" t="s">
        <v>408</v>
      </c>
      <c r="B141" s="27">
        <v>7246.33</v>
      </c>
      <c r="C141" s="33">
        <v>56.29</v>
      </c>
      <c r="D141" s="33">
        <v>795</v>
      </c>
      <c r="E141" s="33">
        <v>26.58</v>
      </c>
      <c r="F141" s="33">
        <v>108.28</v>
      </c>
      <c r="G141" s="33">
        <v>54.66</v>
      </c>
      <c r="H141" s="33">
        <v>10.84</v>
      </c>
      <c r="I141" s="33">
        <v>132.35</v>
      </c>
      <c r="J141" s="33">
        <v>56.17</v>
      </c>
      <c r="K141" s="33">
        <v>14.22</v>
      </c>
      <c r="L141" s="34">
        <v>23.09</v>
      </c>
      <c r="M141" s="35">
        <v>843.7</v>
      </c>
      <c r="N141" s="35">
        <v>409.8</v>
      </c>
      <c r="O141" s="36">
        <v>1950.2</v>
      </c>
      <c r="P141" s="36">
        <v>129.9</v>
      </c>
      <c r="Q141" s="36">
        <v>164.58</v>
      </c>
      <c r="R141" s="36">
        <v>166.48</v>
      </c>
      <c r="S141" s="36">
        <v>138.41999999999999</v>
      </c>
      <c r="T141" s="36">
        <v>53.75</v>
      </c>
      <c r="U141" s="37">
        <v>145.72999999999999</v>
      </c>
      <c r="V141" s="36">
        <v>94.26</v>
      </c>
      <c r="W141" s="38">
        <v>23.09</v>
      </c>
      <c r="X141" s="36">
        <v>10.36</v>
      </c>
      <c r="Y141" s="36">
        <v>40.82</v>
      </c>
      <c r="Z141" s="36">
        <v>91.54</v>
      </c>
      <c r="AA141" s="36">
        <v>516.4</v>
      </c>
      <c r="AB141" s="36">
        <v>202.8</v>
      </c>
      <c r="AC141" s="36">
        <v>15.73</v>
      </c>
      <c r="AD141" s="36">
        <v>27.63</v>
      </c>
      <c r="AE141" s="36">
        <v>175.05</v>
      </c>
    </row>
    <row r="142" spans="1:31" x14ac:dyDescent="0.25">
      <c r="A142" s="26" t="s">
        <v>409</v>
      </c>
      <c r="B142" s="27">
        <v>7288.46</v>
      </c>
      <c r="C142" s="33">
        <v>57.52</v>
      </c>
      <c r="D142" s="33">
        <v>802.5</v>
      </c>
      <c r="E142" s="33">
        <v>26.66</v>
      </c>
      <c r="F142" s="33">
        <v>108.76</v>
      </c>
      <c r="G142" s="33">
        <v>53.94</v>
      </c>
      <c r="H142" s="33">
        <v>10.96</v>
      </c>
      <c r="I142" s="33">
        <v>131.85</v>
      </c>
      <c r="J142" s="33">
        <v>56.74</v>
      </c>
      <c r="K142" s="33">
        <v>14.3</v>
      </c>
      <c r="L142" s="34">
        <v>23.52</v>
      </c>
      <c r="M142" s="35">
        <v>850</v>
      </c>
      <c r="N142" s="35">
        <v>412.2</v>
      </c>
      <c r="O142" s="36">
        <v>1973</v>
      </c>
      <c r="P142" s="36">
        <v>129.52000000000001</v>
      </c>
      <c r="Q142" s="36">
        <v>166.26</v>
      </c>
      <c r="R142" s="36">
        <v>167.4</v>
      </c>
      <c r="S142" s="36">
        <v>138.44</v>
      </c>
      <c r="T142" s="36">
        <v>53.91</v>
      </c>
      <c r="U142" s="37">
        <v>145.07</v>
      </c>
      <c r="V142" s="36">
        <v>93.98</v>
      </c>
      <c r="W142" s="38">
        <v>23.52</v>
      </c>
      <c r="X142" s="36">
        <v>10.31</v>
      </c>
      <c r="Y142" s="36">
        <v>40.880000000000003</v>
      </c>
      <c r="Z142" s="36">
        <v>92.56</v>
      </c>
      <c r="AA142" s="36">
        <v>523</v>
      </c>
      <c r="AB142" s="36">
        <v>203.7</v>
      </c>
      <c r="AC142" s="36">
        <v>15.76</v>
      </c>
      <c r="AD142" s="36">
        <v>27.97</v>
      </c>
      <c r="AE142" s="36">
        <v>177.25</v>
      </c>
    </row>
    <row r="143" spans="1:31" x14ac:dyDescent="0.25">
      <c r="A143" s="26" t="s">
        <v>410</v>
      </c>
      <c r="B143" s="27">
        <v>7244.42</v>
      </c>
      <c r="C143" s="33">
        <v>56.68</v>
      </c>
      <c r="D143" s="33">
        <v>798</v>
      </c>
      <c r="E143" s="33">
        <v>26.38</v>
      </c>
      <c r="F143" s="33">
        <v>106.74</v>
      </c>
      <c r="G143" s="33">
        <v>53.84</v>
      </c>
      <c r="H143" s="33">
        <v>10.85</v>
      </c>
      <c r="I143" s="33">
        <v>133.35</v>
      </c>
      <c r="J143" s="33">
        <v>56.67</v>
      </c>
      <c r="K143" s="33">
        <v>14.16</v>
      </c>
      <c r="L143" s="34">
        <v>23.26</v>
      </c>
      <c r="M143" s="35">
        <v>841.9</v>
      </c>
      <c r="N143" s="35">
        <v>406.35</v>
      </c>
      <c r="O143" s="36">
        <v>1981.8</v>
      </c>
      <c r="P143" s="36">
        <v>130.04</v>
      </c>
      <c r="Q143" s="36">
        <v>166.24</v>
      </c>
      <c r="R143" s="36">
        <v>167.5</v>
      </c>
      <c r="S143" s="36">
        <v>139.28</v>
      </c>
      <c r="T143" s="36">
        <v>54.16</v>
      </c>
      <c r="U143" s="37">
        <v>144.41999999999999</v>
      </c>
      <c r="V143" s="36">
        <v>93.93</v>
      </c>
      <c r="W143" s="38">
        <v>23.26</v>
      </c>
      <c r="X143" s="36">
        <v>10.29</v>
      </c>
      <c r="Y143" s="36">
        <v>41.17</v>
      </c>
      <c r="Z143" s="36">
        <v>92.88</v>
      </c>
      <c r="AA143" s="36">
        <v>514.9</v>
      </c>
      <c r="AB143" s="36">
        <v>201.9</v>
      </c>
      <c r="AC143" s="36">
        <v>15.55</v>
      </c>
      <c r="AD143" s="36">
        <v>27.9</v>
      </c>
      <c r="AE143" s="36">
        <v>174.95</v>
      </c>
    </row>
    <row r="144" spans="1:31" x14ac:dyDescent="0.25">
      <c r="A144" s="26">
        <v>45266</v>
      </c>
      <c r="B144" s="27">
        <v>7237.85</v>
      </c>
      <c r="C144" s="33">
        <v>56.43</v>
      </c>
      <c r="D144" s="33">
        <v>790.5</v>
      </c>
      <c r="E144" s="33">
        <v>26.23</v>
      </c>
      <c r="F144" s="33">
        <v>107.16</v>
      </c>
      <c r="G144" s="33">
        <v>53.81</v>
      </c>
      <c r="H144" s="33">
        <v>10.79</v>
      </c>
      <c r="I144" s="33">
        <v>131.4</v>
      </c>
      <c r="J144" s="33">
        <v>54.96</v>
      </c>
      <c r="K144" s="33">
        <v>14.11</v>
      </c>
      <c r="L144" s="34">
        <v>23.31</v>
      </c>
      <c r="M144" s="35">
        <v>834.8</v>
      </c>
      <c r="N144" s="35">
        <v>404.4</v>
      </c>
      <c r="O144" s="36">
        <v>1974</v>
      </c>
      <c r="P144" s="36">
        <v>129.44</v>
      </c>
      <c r="Q144" s="36">
        <v>164.18</v>
      </c>
      <c r="R144" s="36">
        <v>165.8</v>
      </c>
      <c r="S144" s="36">
        <v>138.5</v>
      </c>
      <c r="T144" s="36">
        <v>53.95</v>
      </c>
      <c r="U144" s="37">
        <v>143.6</v>
      </c>
      <c r="V144" s="36">
        <v>95.02</v>
      </c>
      <c r="W144" s="38">
        <v>23.31</v>
      </c>
      <c r="X144" s="36">
        <v>10.39</v>
      </c>
      <c r="Y144" s="36">
        <v>40.76</v>
      </c>
      <c r="Z144" s="36">
        <v>90.98</v>
      </c>
      <c r="AA144" s="36">
        <v>509.7</v>
      </c>
      <c r="AB144" s="36">
        <v>200.5</v>
      </c>
      <c r="AC144" s="36">
        <v>15.28</v>
      </c>
      <c r="AD144" s="36">
        <v>27.5</v>
      </c>
      <c r="AE144" s="36">
        <v>173.65</v>
      </c>
    </row>
    <row r="145" spans="1:31" x14ac:dyDescent="0.25">
      <c r="A145" s="26">
        <v>45175</v>
      </c>
      <c r="B145" s="27">
        <v>7185.26</v>
      </c>
      <c r="C145" s="33">
        <v>56.07</v>
      </c>
      <c r="D145" s="33">
        <v>778.5</v>
      </c>
      <c r="E145" s="33">
        <v>26.52</v>
      </c>
      <c r="F145" s="33">
        <v>106.7</v>
      </c>
      <c r="G145" s="33">
        <v>53.62</v>
      </c>
      <c r="H145" s="33">
        <v>10.83</v>
      </c>
      <c r="I145" s="33">
        <v>130.44999999999999</v>
      </c>
      <c r="J145" s="33">
        <v>55.82</v>
      </c>
      <c r="K145" s="33">
        <v>14.23</v>
      </c>
      <c r="L145" s="34">
        <v>23.33</v>
      </c>
      <c r="M145" s="35">
        <v>820</v>
      </c>
      <c r="N145" s="35">
        <v>402.2</v>
      </c>
      <c r="O145" s="36">
        <v>1916.4</v>
      </c>
      <c r="P145" s="36">
        <v>128.41999999999999</v>
      </c>
      <c r="Q145" s="36">
        <v>163.94</v>
      </c>
      <c r="R145" s="36">
        <v>167.82</v>
      </c>
      <c r="S145" s="36">
        <v>136.63999999999999</v>
      </c>
      <c r="T145" s="36">
        <v>54.95</v>
      </c>
      <c r="U145" s="37">
        <v>142.36000000000001</v>
      </c>
      <c r="V145" s="36">
        <v>95.4</v>
      </c>
      <c r="W145" s="38">
        <v>23.33</v>
      </c>
      <c r="X145" s="36">
        <v>10.53</v>
      </c>
      <c r="Y145" s="36">
        <v>40.17</v>
      </c>
      <c r="Z145" s="36">
        <v>89.48</v>
      </c>
      <c r="AA145" s="36">
        <v>504.7</v>
      </c>
      <c r="AB145" s="36">
        <v>198.9</v>
      </c>
      <c r="AC145" s="36">
        <v>15.05</v>
      </c>
      <c r="AD145" s="36">
        <v>27.52</v>
      </c>
      <c r="AE145" s="36">
        <v>168.4</v>
      </c>
    </row>
    <row r="146" spans="1:31" x14ac:dyDescent="0.25">
      <c r="A146" s="26">
        <v>45144</v>
      </c>
      <c r="B146" s="27">
        <v>7184.19</v>
      </c>
      <c r="C146" s="33">
        <v>57.01</v>
      </c>
      <c r="D146" s="33">
        <v>775</v>
      </c>
      <c r="E146" s="33">
        <v>27.06</v>
      </c>
      <c r="F146" s="33">
        <v>107.22</v>
      </c>
      <c r="G146" s="33">
        <v>54.68</v>
      </c>
      <c r="H146" s="33">
        <v>10.93</v>
      </c>
      <c r="I146" s="33">
        <v>129.5</v>
      </c>
      <c r="J146" s="33">
        <v>56.35</v>
      </c>
      <c r="K146" s="33">
        <v>14.18</v>
      </c>
      <c r="L146" s="34">
        <v>22.88</v>
      </c>
      <c r="M146" s="35">
        <v>818</v>
      </c>
      <c r="N146" s="35">
        <v>402.35</v>
      </c>
      <c r="O146" s="36">
        <v>1903.2</v>
      </c>
      <c r="P146" s="36">
        <v>126.54</v>
      </c>
      <c r="Q146" s="36">
        <v>163.98</v>
      </c>
      <c r="R146" s="36">
        <v>168.36</v>
      </c>
      <c r="S146" s="36">
        <v>135.44</v>
      </c>
      <c r="T146" s="36">
        <v>55.03</v>
      </c>
      <c r="U146" s="37">
        <v>142.44999999999999</v>
      </c>
      <c r="V146" s="36">
        <v>95.44</v>
      </c>
      <c r="W146" s="38">
        <v>22.88</v>
      </c>
      <c r="X146" s="36">
        <v>10.6</v>
      </c>
      <c r="Y146" s="36">
        <v>41.21</v>
      </c>
      <c r="Z146" s="36">
        <v>89.44</v>
      </c>
      <c r="AA146" s="36">
        <v>502.5</v>
      </c>
      <c r="AB146" s="36">
        <v>199.5</v>
      </c>
      <c r="AC146" s="36">
        <v>15.18</v>
      </c>
      <c r="AD146" s="36">
        <v>27.59</v>
      </c>
      <c r="AE146" s="36">
        <v>169.1</v>
      </c>
    </row>
    <row r="147" spans="1:31" x14ac:dyDescent="0.25">
      <c r="A147" s="26">
        <v>45113</v>
      </c>
      <c r="B147" s="27">
        <v>7170.94</v>
      </c>
      <c r="C147" s="33">
        <v>56.76</v>
      </c>
      <c r="D147" s="33">
        <v>771.5</v>
      </c>
      <c r="E147" s="33">
        <v>27.15</v>
      </c>
      <c r="F147" s="33">
        <v>107.68</v>
      </c>
      <c r="G147" s="33">
        <v>55.31</v>
      </c>
      <c r="H147" s="33">
        <v>10.85</v>
      </c>
      <c r="I147" s="33">
        <v>128.69999999999999</v>
      </c>
      <c r="J147" s="33">
        <v>56.05</v>
      </c>
      <c r="K147" s="33">
        <v>14.13</v>
      </c>
      <c r="L147" s="34">
        <v>22.61</v>
      </c>
      <c r="M147" s="35">
        <v>812.7</v>
      </c>
      <c r="N147" s="35">
        <v>400.45</v>
      </c>
      <c r="O147" s="36">
        <v>1891.4</v>
      </c>
      <c r="P147" s="36">
        <v>126.44</v>
      </c>
      <c r="Q147" s="36">
        <v>163.82</v>
      </c>
      <c r="R147" s="36">
        <v>167.78</v>
      </c>
      <c r="S147" s="36">
        <v>135.36000000000001</v>
      </c>
      <c r="T147" s="36">
        <v>54.79</v>
      </c>
      <c r="U147" s="37">
        <v>142.63999999999999</v>
      </c>
      <c r="V147" s="36">
        <v>94.95</v>
      </c>
      <c r="W147" s="38">
        <v>22.61</v>
      </c>
      <c r="X147" s="36">
        <v>10.69</v>
      </c>
      <c r="Y147" s="36">
        <v>41.22</v>
      </c>
      <c r="Z147" s="36">
        <v>89.34</v>
      </c>
      <c r="AA147" s="36">
        <v>504.8</v>
      </c>
      <c r="AB147" s="36">
        <v>200</v>
      </c>
      <c r="AC147" s="36">
        <v>14.95</v>
      </c>
      <c r="AD147" s="36">
        <v>27.18</v>
      </c>
      <c r="AE147" s="36">
        <v>169.8</v>
      </c>
    </row>
    <row r="148" spans="1:31" x14ac:dyDescent="0.25">
      <c r="A148" s="26">
        <v>45083</v>
      </c>
      <c r="B148" s="27">
        <v>7175.6</v>
      </c>
      <c r="C148" s="33">
        <v>56.47</v>
      </c>
      <c r="D148" s="33">
        <v>774</v>
      </c>
      <c r="E148" s="33">
        <v>27.26</v>
      </c>
      <c r="F148" s="33">
        <v>106.96</v>
      </c>
      <c r="G148" s="33">
        <v>56.17</v>
      </c>
      <c r="H148" s="33">
        <v>10.85</v>
      </c>
      <c r="I148" s="33">
        <v>131.25</v>
      </c>
      <c r="J148" s="33">
        <v>55.08</v>
      </c>
      <c r="K148" s="33">
        <v>14.12</v>
      </c>
      <c r="L148" s="34">
        <v>22.61</v>
      </c>
      <c r="M148" s="35">
        <v>812.3</v>
      </c>
      <c r="N148" s="35">
        <v>403.4</v>
      </c>
      <c r="O148" s="36">
        <v>1914.8</v>
      </c>
      <c r="P148" s="36">
        <v>127.44</v>
      </c>
      <c r="Q148" s="36">
        <v>164.16</v>
      </c>
      <c r="R148" s="36">
        <v>167.76</v>
      </c>
      <c r="S148" s="36">
        <v>136.94</v>
      </c>
      <c r="T148" s="36">
        <v>54.34</v>
      </c>
      <c r="U148" s="37">
        <v>143.44</v>
      </c>
      <c r="V148" s="36">
        <v>96.37</v>
      </c>
      <c r="W148" s="38">
        <v>22.61</v>
      </c>
      <c r="X148" s="36">
        <v>10.69</v>
      </c>
      <c r="Y148" s="36">
        <v>41.51</v>
      </c>
      <c r="Z148" s="36">
        <v>88.96</v>
      </c>
      <c r="AA148" s="36">
        <v>501.9</v>
      </c>
      <c r="AB148" s="36">
        <v>200.6</v>
      </c>
      <c r="AC148" s="36">
        <v>14.74</v>
      </c>
      <c r="AD148" s="36">
        <v>27.26</v>
      </c>
      <c r="AE148" s="36">
        <v>166.5</v>
      </c>
    </row>
    <row r="149" spans="1:31" x14ac:dyDescent="0.25">
      <c r="A149" s="26">
        <v>45052</v>
      </c>
      <c r="B149" s="27">
        <v>7193.37</v>
      </c>
      <c r="C149" s="33">
        <v>55.92</v>
      </c>
      <c r="D149" s="33">
        <v>778.5</v>
      </c>
      <c r="E149" s="33">
        <v>27.18</v>
      </c>
      <c r="F149" s="33">
        <v>106.94</v>
      </c>
      <c r="G149" s="33">
        <v>55.95</v>
      </c>
      <c r="H149" s="33">
        <v>10.83</v>
      </c>
      <c r="I149" s="33">
        <v>132.05000000000001</v>
      </c>
      <c r="J149" s="33">
        <v>54.42</v>
      </c>
      <c r="K149" s="33">
        <v>14.08</v>
      </c>
      <c r="L149" s="34">
        <v>22.48</v>
      </c>
      <c r="M149" s="35">
        <v>814</v>
      </c>
      <c r="N149" s="35">
        <v>405.05</v>
      </c>
      <c r="O149" s="36">
        <v>1918.8</v>
      </c>
      <c r="P149" s="36">
        <v>126.72</v>
      </c>
      <c r="Q149" s="36">
        <v>164</v>
      </c>
      <c r="R149" s="36">
        <v>167.22</v>
      </c>
      <c r="S149" s="36">
        <v>137.24</v>
      </c>
      <c r="T149" s="36">
        <v>54.85</v>
      </c>
      <c r="U149" s="37">
        <v>143.85</v>
      </c>
      <c r="V149" s="36">
        <v>95.33</v>
      </c>
      <c r="W149" s="38">
        <v>22.48</v>
      </c>
      <c r="X149" s="36">
        <v>10.8</v>
      </c>
      <c r="Y149" s="36">
        <v>41.43</v>
      </c>
      <c r="Z149" s="36">
        <v>88.54</v>
      </c>
      <c r="AA149" s="36">
        <v>501.9</v>
      </c>
      <c r="AB149" s="36">
        <v>199.2</v>
      </c>
      <c r="AC149" s="36">
        <v>14.8</v>
      </c>
      <c r="AD149" s="36">
        <v>27.28</v>
      </c>
      <c r="AE149" s="36">
        <v>166.65</v>
      </c>
    </row>
    <row r="150" spans="1:31" x14ac:dyDescent="0.25">
      <c r="A150" s="26">
        <v>44963</v>
      </c>
      <c r="B150" s="27">
        <v>7179.31</v>
      </c>
      <c r="C150" s="33">
        <v>56.48</v>
      </c>
      <c r="D150" s="33">
        <v>792</v>
      </c>
      <c r="E150" s="33">
        <v>27.26</v>
      </c>
      <c r="F150" s="33">
        <v>107.58</v>
      </c>
      <c r="G150" s="33">
        <v>56.06</v>
      </c>
      <c r="H150" s="33">
        <v>10.95</v>
      </c>
      <c r="I150" s="33">
        <v>133</v>
      </c>
      <c r="J150" s="33">
        <v>54.67</v>
      </c>
      <c r="K150" s="33">
        <v>14.1</v>
      </c>
      <c r="L150" s="34">
        <v>22.61</v>
      </c>
      <c r="M150" s="35">
        <v>830.9</v>
      </c>
      <c r="N150" s="35">
        <v>407.8</v>
      </c>
      <c r="O150" s="36">
        <v>1957.2</v>
      </c>
      <c r="P150" s="36">
        <v>128.38</v>
      </c>
      <c r="Q150" s="36">
        <v>165.62</v>
      </c>
      <c r="R150" s="36">
        <v>171.32</v>
      </c>
      <c r="S150" s="36">
        <v>139.04</v>
      </c>
      <c r="T150" s="36">
        <v>55.18</v>
      </c>
      <c r="U150" s="37">
        <v>144.88999999999999</v>
      </c>
      <c r="V150" s="36">
        <v>94.98</v>
      </c>
      <c r="W150" s="38">
        <v>22.61</v>
      </c>
      <c r="X150" s="36">
        <v>11.03</v>
      </c>
      <c r="Y150" s="36">
        <v>41.68</v>
      </c>
      <c r="Z150" s="36">
        <v>88.72</v>
      </c>
      <c r="AA150" s="36">
        <v>506.7</v>
      </c>
      <c r="AB150" s="36">
        <v>204.3</v>
      </c>
      <c r="AC150" s="36">
        <v>14.78</v>
      </c>
      <c r="AD150" s="36">
        <v>27.43</v>
      </c>
      <c r="AE150" s="36">
        <v>167.7</v>
      </c>
    </row>
    <row r="151" spans="1:31" x14ac:dyDescent="0.25">
      <c r="A151" s="26">
        <v>44932</v>
      </c>
      <c r="B151" s="27">
        <v>7090.46</v>
      </c>
      <c r="C151" s="33">
        <v>54.47</v>
      </c>
      <c r="D151" s="33">
        <v>771.5</v>
      </c>
      <c r="E151" s="33">
        <v>26.78</v>
      </c>
      <c r="F151" s="33">
        <v>107.02</v>
      </c>
      <c r="G151" s="33">
        <v>55.35</v>
      </c>
      <c r="H151" s="33">
        <v>10.69</v>
      </c>
      <c r="I151" s="33">
        <v>133</v>
      </c>
      <c r="J151" s="33">
        <v>52.59</v>
      </c>
      <c r="K151" s="33">
        <v>14.09</v>
      </c>
      <c r="L151" s="34">
        <v>21.69</v>
      </c>
      <c r="M151" s="35">
        <v>805.8</v>
      </c>
      <c r="N151" s="35">
        <v>400.15</v>
      </c>
      <c r="O151" s="36">
        <v>1908.6</v>
      </c>
      <c r="P151" s="36">
        <v>125.94</v>
      </c>
      <c r="Q151" s="36">
        <v>163.19999999999999</v>
      </c>
      <c r="R151" s="36">
        <v>166.6</v>
      </c>
      <c r="S151" s="36">
        <v>137.5</v>
      </c>
      <c r="T151" s="36">
        <v>53.79</v>
      </c>
      <c r="U151" s="37">
        <v>143.69</v>
      </c>
      <c r="V151" s="36">
        <v>94.21</v>
      </c>
      <c r="W151" s="38">
        <v>21.69</v>
      </c>
      <c r="X151" s="36">
        <v>11.18</v>
      </c>
      <c r="Y151" s="36">
        <v>41.4</v>
      </c>
      <c r="Z151" s="36">
        <v>90</v>
      </c>
      <c r="AA151" s="36">
        <v>496.2</v>
      </c>
      <c r="AB151" s="36">
        <v>201.2</v>
      </c>
      <c r="AC151" s="36">
        <v>14.38</v>
      </c>
      <c r="AD151" s="36">
        <v>26.71</v>
      </c>
      <c r="AE151" s="36">
        <v>167.8</v>
      </c>
    </row>
    <row r="152" spans="1:31" x14ac:dyDescent="0.25">
      <c r="A152" s="26" t="s">
        <v>411</v>
      </c>
      <c r="B152" s="27">
        <v>7083.6</v>
      </c>
      <c r="C152" s="33">
        <v>54.01</v>
      </c>
      <c r="D152" s="33">
        <v>773.5</v>
      </c>
      <c r="E152" s="33">
        <v>26.42</v>
      </c>
      <c r="F152" s="33">
        <v>106.32</v>
      </c>
      <c r="G152" s="33">
        <v>55.34</v>
      </c>
      <c r="H152" s="33">
        <v>10.69</v>
      </c>
      <c r="I152" s="33">
        <v>130.30000000000001</v>
      </c>
      <c r="J152" s="33">
        <v>51.8</v>
      </c>
      <c r="K152" s="33">
        <v>14.04</v>
      </c>
      <c r="L152" s="34">
        <v>21.63</v>
      </c>
      <c r="M152" s="35">
        <v>813.9</v>
      </c>
      <c r="N152" s="35">
        <v>399</v>
      </c>
      <c r="O152" s="36">
        <v>1901.8</v>
      </c>
      <c r="P152" s="36">
        <v>122.54</v>
      </c>
      <c r="Q152" s="36">
        <v>161.34</v>
      </c>
      <c r="R152" s="36">
        <v>168.44</v>
      </c>
      <c r="S152" s="36">
        <v>135.44</v>
      </c>
      <c r="T152" s="36">
        <v>53.08</v>
      </c>
      <c r="U152" s="37">
        <v>142.4</v>
      </c>
      <c r="V152" s="36">
        <v>94.88</v>
      </c>
      <c r="W152" s="38">
        <v>21.63</v>
      </c>
      <c r="X152" s="36">
        <v>11.17</v>
      </c>
      <c r="Y152" s="36">
        <v>41.11</v>
      </c>
      <c r="Z152" s="36">
        <v>88.46</v>
      </c>
      <c r="AA152" s="36">
        <v>498.35</v>
      </c>
      <c r="AB152" s="36">
        <v>202.1</v>
      </c>
      <c r="AC152" s="36">
        <v>14.19</v>
      </c>
      <c r="AD152" s="36">
        <v>26.56</v>
      </c>
      <c r="AE152" s="36">
        <v>162.80000000000001</v>
      </c>
    </row>
    <row r="153" spans="1:31" x14ac:dyDescent="0.25">
      <c r="A153" s="26" t="s">
        <v>412</v>
      </c>
      <c r="B153" s="27">
        <v>7195.38</v>
      </c>
      <c r="C153" s="33">
        <v>55.29</v>
      </c>
      <c r="D153" s="33">
        <v>793</v>
      </c>
      <c r="E153" s="33">
        <v>26.97</v>
      </c>
      <c r="F153" s="33">
        <v>107.52</v>
      </c>
      <c r="G153" s="33">
        <v>55.72</v>
      </c>
      <c r="H153" s="33">
        <v>10.73</v>
      </c>
      <c r="I153" s="33">
        <v>132.30000000000001</v>
      </c>
      <c r="J153" s="33">
        <v>53.25</v>
      </c>
      <c r="K153" s="33">
        <v>14.06</v>
      </c>
      <c r="L153" s="34">
        <v>22.31</v>
      </c>
      <c r="M153" s="35">
        <v>836</v>
      </c>
      <c r="N153" s="35">
        <v>404.2</v>
      </c>
      <c r="O153" s="36">
        <v>1953.4</v>
      </c>
      <c r="P153" s="36">
        <v>124.44</v>
      </c>
      <c r="Q153" s="36">
        <v>164.6</v>
      </c>
      <c r="R153" s="36">
        <v>174.98</v>
      </c>
      <c r="S153" s="36">
        <v>137.76</v>
      </c>
      <c r="T153" s="36">
        <v>53.82</v>
      </c>
      <c r="U153" s="37">
        <v>145.07</v>
      </c>
      <c r="V153" s="36">
        <v>94.31</v>
      </c>
      <c r="W153" s="38">
        <v>22.31</v>
      </c>
      <c r="X153" s="36">
        <v>11.22</v>
      </c>
      <c r="Y153" s="36">
        <v>40.75</v>
      </c>
      <c r="Z153" s="36">
        <v>89.02</v>
      </c>
      <c r="AA153" s="36">
        <v>513.29999999999995</v>
      </c>
      <c r="AB153" s="36">
        <v>204.8</v>
      </c>
      <c r="AC153" s="36">
        <v>14.7</v>
      </c>
      <c r="AD153" s="36">
        <v>27.43</v>
      </c>
      <c r="AE153" s="36">
        <v>152.4</v>
      </c>
    </row>
    <row r="154" spans="1:31" x14ac:dyDescent="0.25">
      <c r="A154" s="26" t="s">
        <v>413</v>
      </c>
      <c r="B154" s="27">
        <v>7292.11</v>
      </c>
      <c r="C154" s="33">
        <v>56.1</v>
      </c>
      <c r="D154" s="33">
        <v>797</v>
      </c>
      <c r="E154" s="33">
        <v>27.25</v>
      </c>
      <c r="F154" s="33">
        <v>108.52</v>
      </c>
      <c r="G154" s="33">
        <v>57.3</v>
      </c>
      <c r="H154" s="33">
        <v>11.93</v>
      </c>
      <c r="I154" s="33">
        <v>134.15</v>
      </c>
      <c r="J154" s="33">
        <v>53.63</v>
      </c>
      <c r="K154" s="33">
        <v>13.92</v>
      </c>
      <c r="L154" s="34">
        <v>23.7</v>
      </c>
      <c r="M154" s="35">
        <v>840</v>
      </c>
      <c r="N154" s="35">
        <v>408.15</v>
      </c>
      <c r="O154" s="36">
        <v>1948.2</v>
      </c>
      <c r="P154" s="36">
        <v>125.28</v>
      </c>
      <c r="Q154" s="36">
        <v>164.1</v>
      </c>
      <c r="R154" s="36">
        <v>175.36</v>
      </c>
      <c r="S154" s="36">
        <v>139.18</v>
      </c>
      <c r="T154" s="36">
        <v>55.73</v>
      </c>
      <c r="U154" s="37">
        <v>145.15</v>
      </c>
      <c r="V154" s="36">
        <v>98.95</v>
      </c>
      <c r="W154" s="38">
        <v>23.7</v>
      </c>
      <c r="X154" s="36">
        <v>11.38</v>
      </c>
      <c r="Y154" s="36">
        <v>40.32</v>
      </c>
      <c r="Z154" s="36">
        <v>88.52</v>
      </c>
      <c r="AA154" s="36">
        <v>514.70000000000005</v>
      </c>
      <c r="AB154" s="36">
        <v>210.9</v>
      </c>
      <c r="AC154" s="36">
        <v>14.76</v>
      </c>
      <c r="AD154" s="36">
        <v>27.47</v>
      </c>
      <c r="AE154" s="36">
        <v>157.5</v>
      </c>
    </row>
    <row r="155" spans="1:31" x14ac:dyDescent="0.25">
      <c r="A155" s="26" t="s">
        <v>414</v>
      </c>
      <c r="B155" s="27">
        <v>7208.44</v>
      </c>
      <c r="C155" s="33">
        <v>56.31</v>
      </c>
      <c r="D155" s="33">
        <v>800</v>
      </c>
      <c r="E155" s="33">
        <v>27.1</v>
      </c>
      <c r="F155" s="33">
        <v>108.36</v>
      </c>
      <c r="G155" s="33">
        <v>57.16</v>
      </c>
      <c r="H155" s="33">
        <v>11.91</v>
      </c>
      <c r="I155" s="33">
        <v>134.05000000000001</v>
      </c>
      <c r="J155" s="33">
        <v>53.62</v>
      </c>
      <c r="K155" s="33">
        <v>13.9</v>
      </c>
      <c r="L155" s="34">
        <v>23.84</v>
      </c>
      <c r="M155" s="35">
        <v>843.5</v>
      </c>
      <c r="N155" s="35">
        <v>411</v>
      </c>
      <c r="O155" s="36">
        <v>1959.2</v>
      </c>
      <c r="P155" s="36">
        <v>125.68</v>
      </c>
      <c r="Q155" s="36">
        <v>164</v>
      </c>
      <c r="R155" s="36">
        <v>176.92</v>
      </c>
      <c r="S155" s="36">
        <v>139.06</v>
      </c>
      <c r="T155" s="36">
        <v>55.76</v>
      </c>
      <c r="U155" s="37">
        <v>144.85</v>
      </c>
      <c r="V155" s="36">
        <v>99.4</v>
      </c>
      <c r="W155" s="38">
        <v>23.84</v>
      </c>
      <c r="X155" s="36">
        <v>11.39</v>
      </c>
      <c r="Y155" s="36">
        <v>40.72</v>
      </c>
      <c r="Z155" s="36">
        <v>88.34</v>
      </c>
      <c r="AA155" s="36">
        <v>517.70000000000005</v>
      </c>
      <c r="AB155" s="36">
        <v>210.3</v>
      </c>
      <c r="AC155" s="36">
        <v>14.76</v>
      </c>
      <c r="AD155" s="36">
        <v>27.54</v>
      </c>
      <c r="AE155" s="36">
        <v>157</v>
      </c>
    </row>
    <row r="156" spans="1:31" x14ac:dyDescent="0.25">
      <c r="A156" s="26" t="s">
        <v>415</v>
      </c>
      <c r="B156" s="27">
        <v>7197.4</v>
      </c>
      <c r="C156" s="33">
        <v>56.18</v>
      </c>
      <c r="D156" s="33">
        <v>781.5</v>
      </c>
      <c r="E156" s="33">
        <v>26.97</v>
      </c>
      <c r="F156" s="33">
        <v>107.8</v>
      </c>
      <c r="G156" s="33">
        <v>57.16</v>
      </c>
      <c r="H156" s="33">
        <v>11.82</v>
      </c>
      <c r="I156" s="33">
        <v>132.9</v>
      </c>
      <c r="J156" s="33">
        <v>53.44</v>
      </c>
      <c r="K156" s="33">
        <v>13.94</v>
      </c>
      <c r="L156" s="34">
        <v>23.84</v>
      </c>
      <c r="M156" s="35">
        <v>823.4</v>
      </c>
      <c r="N156" s="35">
        <v>406.65</v>
      </c>
      <c r="O156" s="36">
        <v>1914.8</v>
      </c>
      <c r="P156" s="36">
        <v>124.54</v>
      </c>
      <c r="Q156" s="36">
        <v>161.22</v>
      </c>
      <c r="R156" s="36">
        <v>174.4</v>
      </c>
      <c r="S156" s="36">
        <v>137.13999999999999</v>
      </c>
      <c r="T156" s="36">
        <v>55</v>
      </c>
      <c r="U156" s="37">
        <v>143.4</v>
      </c>
      <c r="V156" s="36">
        <v>98.5</v>
      </c>
      <c r="W156" s="38">
        <v>23.84</v>
      </c>
      <c r="X156" s="36">
        <v>11.44</v>
      </c>
      <c r="Y156" s="36">
        <v>39.840000000000003</v>
      </c>
      <c r="Z156" s="36">
        <v>86.54</v>
      </c>
      <c r="AA156" s="36">
        <v>510.4</v>
      </c>
      <c r="AB156" s="36">
        <v>208.8</v>
      </c>
      <c r="AC156" s="36">
        <v>14.48</v>
      </c>
      <c r="AD156" s="36">
        <v>27.17</v>
      </c>
      <c r="AE156" s="36">
        <v>154.44999999999999</v>
      </c>
    </row>
    <row r="157" spans="1:31" x14ac:dyDescent="0.25">
      <c r="A157" s="26" t="s">
        <v>416</v>
      </c>
      <c r="B157" s="27">
        <v>7223.58</v>
      </c>
      <c r="C157" s="33">
        <v>56.04</v>
      </c>
      <c r="D157" s="33">
        <v>780.5</v>
      </c>
      <c r="E157" s="33">
        <v>27.16</v>
      </c>
      <c r="F157" s="33">
        <v>108.46</v>
      </c>
      <c r="G157" s="33">
        <v>57.52</v>
      </c>
      <c r="H157" s="33">
        <v>11.83</v>
      </c>
      <c r="I157" s="33">
        <v>133.69999999999999</v>
      </c>
      <c r="J157" s="33">
        <v>53.31</v>
      </c>
      <c r="K157" s="33">
        <v>14.25</v>
      </c>
      <c r="L157" s="34">
        <v>23.77</v>
      </c>
      <c r="M157" s="35">
        <v>817.1</v>
      </c>
      <c r="N157" s="35">
        <v>404</v>
      </c>
      <c r="O157" s="36">
        <v>1886.4</v>
      </c>
      <c r="P157" s="36">
        <v>123.8</v>
      </c>
      <c r="Q157" s="36">
        <v>157.66</v>
      </c>
      <c r="R157" s="36">
        <v>175.04</v>
      </c>
      <c r="S157" s="36">
        <v>136.58000000000001</v>
      </c>
      <c r="T157" s="36">
        <v>56.86</v>
      </c>
      <c r="U157" s="37">
        <v>143.49</v>
      </c>
      <c r="V157" s="36">
        <v>100.88</v>
      </c>
      <c r="W157" s="38">
        <v>23.77</v>
      </c>
      <c r="X157" s="36">
        <v>11.58</v>
      </c>
      <c r="Y157" s="36">
        <v>38.979999999999997</v>
      </c>
      <c r="Z157" s="36">
        <v>85.52</v>
      </c>
      <c r="AA157" s="36">
        <v>513.5</v>
      </c>
      <c r="AB157" s="36">
        <v>210</v>
      </c>
      <c r="AC157" s="36">
        <v>14.63</v>
      </c>
      <c r="AD157" s="36">
        <v>27.22</v>
      </c>
      <c r="AE157" s="36">
        <v>158.65</v>
      </c>
    </row>
    <row r="158" spans="1:31" x14ac:dyDescent="0.25">
      <c r="A158" s="26" t="s">
        <v>417</v>
      </c>
      <c r="B158" s="27">
        <v>7378.71</v>
      </c>
      <c r="C158" s="33">
        <v>57.08</v>
      </c>
      <c r="D158" s="33">
        <v>788</v>
      </c>
      <c r="E158" s="33">
        <v>27.86</v>
      </c>
      <c r="F158" s="33">
        <v>109.68</v>
      </c>
      <c r="G158" s="33">
        <v>58.27</v>
      </c>
      <c r="H158" s="33">
        <v>11.96</v>
      </c>
      <c r="I158" s="33">
        <v>134.25</v>
      </c>
      <c r="J158" s="33">
        <v>54.85</v>
      </c>
      <c r="K158" s="33">
        <v>14.41</v>
      </c>
      <c r="L158" s="34">
        <v>24.27</v>
      </c>
      <c r="M158" s="35">
        <v>834.2</v>
      </c>
      <c r="N158" s="35">
        <v>412.6</v>
      </c>
      <c r="O158" s="36">
        <v>1890.2</v>
      </c>
      <c r="P158" s="36">
        <v>126.28</v>
      </c>
      <c r="Q158" s="36">
        <v>163.28</v>
      </c>
      <c r="R158" s="36">
        <v>177.16</v>
      </c>
      <c r="S158" s="36">
        <v>139.88</v>
      </c>
      <c r="T158" s="36">
        <v>57.02</v>
      </c>
      <c r="U158" s="37">
        <v>145.44999999999999</v>
      </c>
      <c r="V158" s="36">
        <v>101.1</v>
      </c>
      <c r="W158" s="38">
        <v>24.27</v>
      </c>
      <c r="X158" s="36">
        <v>11.6</v>
      </c>
      <c r="Y158" s="36">
        <v>39.4</v>
      </c>
      <c r="Z158" s="36">
        <v>86.66</v>
      </c>
      <c r="AA158" s="36">
        <v>525.9</v>
      </c>
      <c r="AB158" s="36">
        <v>211.9</v>
      </c>
      <c r="AC158" s="36">
        <v>15.25</v>
      </c>
      <c r="AD158" s="36">
        <v>27.88</v>
      </c>
      <c r="AE158" s="36">
        <v>162.80000000000001</v>
      </c>
    </row>
    <row r="159" spans="1:31" x14ac:dyDescent="0.25">
      <c r="A159" s="26" t="s">
        <v>418</v>
      </c>
      <c r="B159" s="27">
        <v>7452.69</v>
      </c>
      <c r="C159" s="33">
        <v>57.31</v>
      </c>
      <c r="D159" s="33">
        <v>834.5</v>
      </c>
      <c r="E159" s="33">
        <v>27.75</v>
      </c>
      <c r="F159" s="33">
        <v>110.3</v>
      </c>
      <c r="G159" s="33">
        <v>58.4</v>
      </c>
      <c r="H159" s="33">
        <v>11.92</v>
      </c>
      <c r="I159" s="33">
        <v>139.94999999999999</v>
      </c>
      <c r="J159" s="33">
        <v>55.31</v>
      </c>
      <c r="K159" s="33">
        <v>14.43</v>
      </c>
      <c r="L159" s="34">
        <v>23.36</v>
      </c>
      <c r="M159" s="35">
        <v>878.2</v>
      </c>
      <c r="N159" s="35">
        <v>418.75</v>
      </c>
      <c r="O159" s="36">
        <v>2022.5</v>
      </c>
      <c r="P159" s="36">
        <v>128.19999999999999</v>
      </c>
      <c r="Q159" s="36">
        <v>165.44</v>
      </c>
      <c r="R159" s="36">
        <v>180.22</v>
      </c>
      <c r="S159" s="36">
        <v>143.36000000000001</v>
      </c>
      <c r="T159" s="36">
        <v>55.92</v>
      </c>
      <c r="U159" s="37">
        <v>147.69</v>
      </c>
      <c r="V159" s="36">
        <v>100.3</v>
      </c>
      <c r="W159" s="38">
        <v>23.36</v>
      </c>
      <c r="X159" s="36">
        <v>11.5</v>
      </c>
      <c r="Y159" s="36">
        <v>39.6</v>
      </c>
      <c r="Z159" s="36">
        <v>87.84</v>
      </c>
      <c r="AA159" s="36">
        <v>542</v>
      </c>
      <c r="AB159" s="36">
        <v>213.4</v>
      </c>
      <c r="AC159" s="36">
        <v>15.31</v>
      </c>
      <c r="AD159" s="36">
        <v>27.94</v>
      </c>
      <c r="AE159" s="36">
        <v>165.2</v>
      </c>
    </row>
    <row r="160" spans="1:31" x14ac:dyDescent="0.25">
      <c r="A160" s="26" t="s">
        <v>419</v>
      </c>
      <c r="B160" s="27">
        <v>7463.96</v>
      </c>
      <c r="C160" s="33">
        <v>59.85</v>
      </c>
      <c r="D160" s="33">
        <v>833</v>
      </c>
      <c r="E160" s="33">
        <v>27.77</v>
      </c>
      <c r="F160" s="33">
        <v>110.9</v>
      </c>
      <c r="G160" s="33">
        <v>58.75</v>
      </c>
      <c r="H160" s="33">
        <v>11.87</v>
      </c>
      <c r="I160" s="33">
        <v>139.15</v>
      </c>
      <c r="J160" s="33">
        <v>55.4</v>
      </c>
      <c r="K160" s="33">
        <v>14.5</v>
      </c>
      <c r="L160" s="34">
        <v>23.19</v>
      </c>
      <c r="M160" s="35">
        <v>874.3</v>
      </c>
      <c r="N160" s="35">
        <v>421.6</v>
      </c>
      <c r="O160" s="36">
        <v>2002.5</v>
      </c>
      <c r="P160" s="36">
        <v>129.24</v>
      </c>
      <c r="Q160" s="36">
        <v>164.6</v>
      </c>
      <c r="R160" s="36">
        <v>183.42</v>
      </c>
      <c r="S160" s="36">
        <v>143.13999999999999</v>
      </c>
      <c r="T160" s="36">
        <v>56.12</v>
      </c>
      <c r="U160" s="37">
        <v>148.11000000000001</v>
      </c>
      <c r="V160" s="36">
        <v>101.62</v>
      </c>
      <c r="W160" s="38">
        <v>23.19</v>
      </c>
      <c r="X160" s="36">
        <v>11.32</v>
      </c>
      <c r="Y160" s="36">
        <v>37.94</v>
      </c>
      <c r="Z160" s="36">
        <v>87.92</v>
      </c>
      <c r="AA160" s="36">
        <v>535.1</v>
      </c>
      <c r="AB160" s="36">
        <v>212</v>
      </c>
      <c r="AC160" s="36">
        <v>15.43</v>
      </c>
      <c r="AD160" s="36">
        <v>27.99</v>
      </c>
      <c r="AE160" s="36">
        <v>164.1</v>
      </c>
    </row>
    <row r="161" spans="1:31" x14ac:dyDescent="0.25">
      <c r="A161" s="26" t="s">
        <v>420</v>
      </c>
      <c r="B161" s="27">
        <v>7426.39</v>
      </c>
      <c r="C161" s="33">
        <v>59.64</v>
      </c>
      <c r="D161" s="33">
        <v>827.5</v>
      </c>
      <c r="E161" s="33">
        <v>27.75</v>
      </c>
      <c r="F161" s="33">
        <v>110.18</v>
      </c>
      <c r="G161" s="33">
        <v>58.45</v>
      </c>
      <c r="H161" s="33">
        <v>11.81</v>
      </c>
      <c r="I161" s="33">
        <v>140.30000000000001</v>
      </c>
      <c r="J161" s="33">
        <v>54.44</v>
      </c>
      <c r="K161" s="33">
        <v>14.5</v>
      </c>
      <c r="L161" s="34">
        <v>22.98</v>
      </c>
      <c r="M161" s="35">
        <v>872.5</v>
      </c>
      <c r="N161" s="35">
        <v>417</v>
      </c>
      <c r="O161" s="36">
        <v>1983.8</v>
      </c>
      <c r="P161" s="36">
        <v>128.80000000000001</v>
      </c>
      <c r="Q161" s="36">
        <v>162.12</v>
      </c>
      <c r="R161" s="36">
        <v>186.38</v>
      </c>
      <c r="S161" s="36">
        <v>143.19999999999999</v>
      </c>
      <c r="T161" s="36">
        <v>55.69</v>
      </c>
      <c r="U161" s="37">
        <v>146.63999999999999</v>
      </c>
      <c r="V161" s="36">
        <v>99.86</v>
      </c>
      <c r="W161" s="38">
        <v>22.98</v>
      </c>
      <c r="X161" s="36">
        <v>11.33</v>
      </c>
      <c r="Y161" s="36">
        <v>37.479999999999997</v>
      </c>
      <c r="Z161" s="36">
        <v>86.84</v>
      </c>
      <c r="AA161" s="36">
        <v>544.79999999999995</v>
      </c>
      <c r="AB161" s="36">
        <v>211.3</v>
      </c>
      <c r="AC161" s="36">
        <v>15.14</v>
      </c>
      <c r="AD161" s="36">
        <v>27.91</v>
      </c>
      <c r="AE161" s="36">
        <v>161.75</v>
      </c>
    </row>
    <row r="162" spans="1:31" x14ac:dyDescent="0.25">
      <c r="A162" s="26" t="s">
        <v>421</v>
      </c>
      <c r="B162" s="27">
        <v>7354.54</v>
      </c>
      <c r="C162" s="33">
        <v>58.63</v>
      </c>
      <c r="D162" s="33">
        <v>827.5</v>
      </c>
      <c r="E162" s="33">
        <v>27.65</v>
      </c>
      <c r="F162" s="33">
        <v>110.62</v>
      </c>
      <c r="G162" s="33">
        <v>58.63</v>
      </c>
      <c r="H162" s="33">
        <v>11.69</v>
      </c>
      <c r="I162" s="33">
        <v>140.1</v>
      </c>
      <c r="J162" s="33">
        <v>53.19</v>
      </c>
      <c r="K162" s="33">
        <v>14.73</v>
      </c>
      <c r="L162" s="34">
        <v>22.52</v>
      </c>
      <c r="M162" s="35">
        <v>874.4</v>
      </c>
      <c r="N162" s="35">
        <v>415.5</v>
      </c>
      <c r="O162" s="36">
        <v>1979</v>
      </c>
      <c r="P162" s="36">
        <v>128.19999999999999</v>
      </c>
      <c r="Q162" s="36">
        <v>159.52000000000001</v>
      </c>
      <c r="R162" s="36">
        <v>186.16</v>
      </c>
      <c r="S162" s="36">
        <v>143.86000000000001</v>
      </c>
      <c r="T162" s="36">
        <v>55.19</v>
      </c>
      <c r="U162" s="37">
        <v>145.09</v>
      </c>
      <c r="V162" s="36">
        <v>98.86</v>
      </c>
      <c r="W162" s="38">
        <v>22.52</v>
      </c>
      <c r="X162" s="36">
        <v>11.43</v>
      </c>
      <c r="Y162" s="36">
        <v>36.46</v>
      </c>
      <c r="Z162" s="36">
        <v>85.68</v>
      </c>
      <c r="AA162" s="36">
        <v>542</v>
      </c>
      <c r="AB162" s="36">
        <v>210.4</v>
      </c>
      <c r="AC162" s="36">
        <v>14.84</v>
      </c>
      <c r="AD162" s="36">
        <v>27.46</v>
      </c>
      <c r="AE162" s="36">
        <v>158.80000000000001</v>
      </c>
    </row>
    <row r="163" spans="1:31" x14ac:dyDescent="0.25">
      <c r="A163" s="26" t="s">
        <v>422</v>
      </c>
      <c r="B163" s="27">
        <v>7377.81</v>
      </c>
      <c r="C163" s="33">
        <v>58.43</v>
      </c>
      <c r="D163" s="33">
        <v>830</v>
      </c>
      <c r="E163" s="33">
        <v>27.76</v>
      </c>
      <c r="F163" s="33">
        <v>109.7</v>
      </c>
      <c r="G163" s="33">
        <v>59.19</v>
      </c>
      <c r="H163" s="33">
        <v>11.73</v>
      </c>
      <c r="I163" s="33">
        <v>139.44999999999999</v>
      </c>
      <c r="J163" s="33">
        <v>52.94</v>
      </c>
      <c r="K163" s="33">
        <v>14.81</v>
      </c>
      <c r="L163" s="34">
        <v>22.08</v>
      </c>
      <c r="M163" s="35">
        <v>876</v>
      </c>
      <c r="N163" s="35">
        <v>419.55</v>
      </c>
      <c r="O163" s="36">
        <v>1976</v>
      </c>
      <c r="P163" s="36">
        <v>126.24</v>
      </c>
      <c r="Q163" s="36">
        <v>158.38</v>
      </c>
      <c r="R163" s="36">
        <v>186.56</v>
      </c>
      <c r="S163" s="36">
        <v>142.4</v>
      </c>
      <c r="T163" s="36">
        <v>55.14</v>
      </c>
      <c r="U163" s="37">
        <v>145.04</v>
      </c>
      <c r="V163" s="36">
        <v>100.34</v>
      </c>
      <c r="W163" s="38">
        <v>22.08</v>
      </c>
      <c r="X163" s="36">
        <v>11.52</v>
      </c>
      <c r="Y163" s="36">
        <v>36.49</v>
      </c>
      <c r="Z163" s="36">
        <v>85.6</v>
      </c>
      <c r="AA163" s="36">
        <v>546.5</v>
      </c>
      <c r="AB163" s="36">
        <v>213.3</v>
      </c>
      <c r="AC163" s="36">
        <v>14.69</v>
      </c>
      <c r="AD163" s="36">
        <v>28.57</v>
      </c>
      <c r="AE163" s="36">
        <v>160.69999999999999</v>
      </c>
    </row>
    <row r="164" spans="1:31" x14ac:dyDescent="0.25">
      <c r="A164" s="26" t="s">
        <v>423</v>
      </c>
      <c r="B164" s="27">
        <v>7397.86</v>
      </c>
      <c r="C164" s="33">
        <v>58.64</v>
      </c>
      <c r="D164" s="33">
        <v>833</v>
      </c>
      <c r="E164" s="33">
        <v>27.6</v>
      </c>
      <c r="F164" s="33">
        <v>109.22</v>
      </c>
      <c r="G164" s="33">
        <v>59.1</v>
      </c>
      <c r="H164" s="33">
        <v>11.68</v>
      </c>
      <c r="I164" s="33">
        <v>139.15</v>
      </c>
      <c r="J164" s="33">
        <v>54.09</v>
      </c>
      <c r="K164" s="33">
        <v>14.78</v>
      </c>
      <c r="L164" s="34">
        <v>22.28</v>
      </c>
      <c r="M164" s="35">
        <v>881.1</v>
      </c>
      <c r="N164" s="35">
        <v>421.2</v>
      </c>
      <c r="O164" s="36">
        <v>1979.2</v>
      </c>
      <c r="P164" s="36">
        <v>123.06</v>
      </c>
      <c r="Q164" s="36">
        <v>158.46</v>
      </c>
      <c r="R164" s="36">
        <v>184.76</v>
      </c>
      <c r="S164" s="36">
        <v>139.63999999999999</v>
      </c>
      <c r="T164" s="36">
        <v>55.88</v>
      </c>
      <c r="U164" s="37">
        <v>145.96</v>
      </c>
      <c r="V164" s="36">
        <v>99.68</v>
      </c>
      <c r="W164" s="38">
        <v>22.28</v>
      </c>
      <c r="X164" s="36">
        <v>11.56</v>
      </c>
      <c r="Y164" s="36">
        <v>36.76</v>
      </c>
      <c r="Z164" s="36">
        <v>86.24</v>
      </c>
      <c r="AA164" s="36">
        <v>551.4</v>
      </c>
      <c r="AB164" s="36">
        <v>214.1</v>
      </c>
      <c r="AC164" s="36">
        <v>14.89</v>
      </c>
      <c r="AD164" s="36">
        <v>29.23</v>
      </c>
      <c r="AE164" s="36">
        <v>162.55000000000001</v>
      </c>
    </row>
    <row r="165" spans="1:31" x14ac:dyDescent="0.25">
      <c r="A165" s="26">
        <v>45265</v>
      </c>
      <c r="B165" s="27">
        <v>7395.6</v>
      </c>
      <c r="C165" s="33">
        <v>58.49</v>
      </c>
      <c r="D165" s="33">
        <v>833</v>
      </c>
      <c r="E165" s="33">
        <v>26.95</v>
      </c>
      <c r="F165" s="33">
        <v>109.24</v>
      </c>
      <c r="G165" s="33">
        <v>59.09</v>
      </c>
      <c r="H165" s="33">
        <v>11.72</v>
      </c>
      <c r="I165" s="33">
        <v>138.5</v>
      </c>
      <c r="J165" s="33">
        <v>53.51</v>
      </c>
      <c r="K165" s="33">
        <v>14.87</v>
      </c>
      <c r="L165" s="34">
        <v>22.06</v>
      </c>
      <c r="M165" s="35">
        <v>885.4</v>
      </c>
      <c r="N165" s="35">
        <v>421.1</v>
      </c>
      <c r="O165" s="36">
        <v>1975.4</v>
      </c>
      <c r="P165" s="36">
        <v>122.8</v>
      </c>
      <c r="Q165" s="36">
        <v>158.16</v>
      </c>
      <c r="R165" s="36">
        <v>186.14</v>
      </c>
      <c r="S165" s="36">
        <v>140</v>
      </c>
      <c r="T165" s="36">
        <v>55.76</v>
      </c>
      <c r="U165" s="37">
        <v>148.82</v>
      </c>
      <c r="V165" s="36">
        <v>99.3</v>
      </c>
      <c r="W165" s="38">
        <v>22.06</v>
      </c>
      <c r="X165" s="36">
        <v>11.56</v>
      </c>
      <c r="Y165" s="36">
        <v>36.46</v>
      </c>
      <c r="Z165" s="36">
        <v>86.3</v>
      </c>
      <c r="AA165" s="36">
        <v>545.4</v>
      </c>
      <c r="AB165" s="36">
        <v>214.1</v>
      </c>
      <c r="AC165" s="36">
        <v>14.94</v>
      </c>
      <c r="AD165" s="36">
        <v>29.05</v>
      </c>
      <c r="AE165" s="36">
        <v>163.35</v>
      </c>
    </row>
    <row r="166" spans="1:31" x14ac:dyDescent="0.25">
      <c r="A166" s="26">
        <v>45235</v>
      </c>
      <c r="B166" s="27">
        <v>7333.92</v>
      </c>
      <c r="C166" s="33">
        <v>57.35</v>
      </c>
      <c r="D166" s="33">
        <v>839</v>
      </c>
      <c r="E166" s="33">
        <v>26.93</v>
      </c>
      <c r="F166" s="33">
        <v>108.68</v>
      </c>
      <c r="G166" s="33">
        <v>59.02</v>
      </c>
      <c r="H166" s="33">
        <v>11.55</v>
      </c>
      <c r="I166" s="33">
        <v>136.1</v>
      </c>
      <c r="J166" s="33">
        <v>53.05</v>
      </c>
      <c r="K166" s="33">
        <v>14.79</v>
      </c>
      <c r="L166" s="34">
        <v>21.8</v>
      </c>
      <c r="M166" s="35">
        <v>887.6</v>
      </c>
      <c r="N166" s="35">
        <v>423.7</v>
      </c>
      <c r="O166" s="36">
        <v>1988.8</v>
      </c>
      <c r="P166" s="36">
        <v>121.32</v>
      </c>
      <c r="Q166" s="36">
        <v>157.12</v>
      </c>
      <c r="R166" s="36">
        <v>185.7</v>
      </c>
      <c r="S166" s="36">
        <v>139.47999999999999</v>
      </c>
      <c r="T166" s="36">
        <v>54.87</v>
      </c>
      <c r="U166" s="37">
        <v>147.93</v>
      </c>
      <c r="V166" s="36">
        <v>99.16</v>
      </c>
      <c r="W166" s="38">
        <v>21.8</v>
      </c>
      <c r="X166" s="36">
        <v>11.57</v>
      </c>
      <c r="Y166" s="36">
        <v>36.229999999999997</v>
      </c>
      <c r="Z166" s="36">
        <v>85.82</v>
      </c>
      <c r="AA166" s="36">
        <v>544.9</v>
      </c>
      <c r="AB166" s="36">
        <v>215</v>
      </c>
      <c r="AC166" s="36">
        <v>14.92</v>
      </c>
      <c r="AD166" s="36">
        <v>28.55</v>
      </c>
      <c r="AE166" s="36">
        <v>160.30000000000001</v>
      </c>
    </row>
    <row r="167" spans="1:31" x14ac:dyDescent="0.25">
      <c r="A167" s="26">
        <v>45204</v>
      </c>
      <c r="B167" s="27">
        <v>7337.66</v>
      </c>
      <c r="C167" s="33">
        <v>57.92</v>
      </c>
      <c r="D167" s="33">
        <v>830</v>
      </c>
      <c r="E167" s="33">
        <v>27.16</v>
      </c>
      <c r="F167" s="33">
        <v>109.38</v>
      </c>
      <c r="G167" s="33">
        <v>58.21</v>
      </c>
      <c r="H167" s="33">
        <v>11.71</v>
      </c>
      <c r="I167" s="33">
        <v>137.65</v>
      </c>
      <c r="J167" s="33">
        <v>52.84</v>
      </c>
      <c r="K167" s="33">
        <v>14.69</v>
      </c>
      <c r="L167" s="34">
        <v>21.91</v>
      </c>
      <c r="M167" s="35">
        <v>872.3</v>
      </c>
      <c r="N167" s="35">
        <v>417.2</v>
      </c>
      <c r="O167" s="36">
        <v>1959.8</v>
      </c>
      <c r="P167" s="36">
        <v>121.7</v>
      </c>
      <c r="Q167" s="36">
        <v>155.56</v>
      </c>
      <c r="R167" s="36">
        <v>184.18</v>
      </c>
      <c r="S167" s="36">
        <v>138.97999999999999</v>
      </c>
      <c r="T167" s="36">
        <v>55.59</v>
      </c>
      <c r="U167" s="37">
        <v>147.27000000000001</v>
      </c>
      <c r="V167" s="36">
        <v>98.81</v>
      </c>
      <c r="W167" s="38">
        <v>21.91</v>
      </c>
      <c r="X167" s="36">
        <v>11.63</v>
      </c>
      <c r="Y167" s="36">
        <v>36.21</v>
      </c>
      <c r="Z167" s="36">
        <v>85.08</v>
      </c>
      <c r="AA167" s="36">
        <v>541.5</v>
      </c>
      <c r="AB167" s="36">
        <v>213.1</v>
      </c>
      <c r="AC167" s="36">
        <v>14.97</v>
      </c>
      <c r="AD167" s="36">
        <v>29.17</v>
      </c>
      <c r="AE167" s="36">
        <v>163.44999999999999</v>
      </c>
    </row>
    <row r="168" spans="1:31" x14ac:dyDescent="0.25">
      <c r="A168" s="26">
        <v>45174</v>
      </c>
      <c r="B168" s="27">
        <v>7358.45</v>
      </c>
      <c r="C168" s="33">
        <v>58.42</v>
      </c>
      <c r="D168" s="33">
        <v>839</v>
      </c>
      <c r="E168" s="33">
        <v>27.55</v>
      </c>
      <c r="F168" s="33">
        <v>109.8</v>
      </c>
      <c r="G168" s="33">
        <v>58.81</v>
      </c>
      <c r="H168" s="33">
        <v>11.14</v>
      </c>
      <c r="I168" s="33">
        <v>138.19999999999999</v>
      </c>
      <c r="J168" s="33">
        <v>52.63</v>
      </c>
      <c r="K168" s="33">
        <v>14.73</v>
      </c>
      <c r="L168" s="34">
        <v>21.66</v>
      </c>
      <c r="M168" s="35">
        <v>880.4</v>
      </c>
      <c r="N168" s="35">
        <v>422.7</v>
      </c>
      <c r="O168" s="36">
        <v>1988.2</v>
      </c>
      <c r="P168" s="36">
        <v>121.62</v>
      </c>
      <c r="Q168" s="36">
        <v>155.4</v>
      </c>
      <c r="R168" s="36">
        <v>183.08</v>
      </c>
      <c r="S168" s="36">
        <v>137.5</v>
      </c>
      <c r="T168" s="36">
        <v>55.45</v>
      </c>
      <c r="U168" s="37">
        <v>148.63999999999999</v>
      </c>
      <c r="V168" s="36">
        <v>100.84</v>
      </c>
      <c r="W168" s="38">
        <v>21.66</v>
      </c>
      <c r="X168" s="36">
        <v>11.71</v>
      </c>
      <c r="Y168" s="36">
        <v>35.6</v>
      </c>
      <c r="Z168" s="36">
        <v>85.64</v>
      </c>
      <c r="AA168" s="36">
        <v>549.20000000000005</v>
      </c>
      <c r="AB168" s="36">
        <v>214.6</v>
      </c>
      <c r="AC168" s="36">
        <v>14.93</v>
      </c>
      <c r="AD168" s="36">
        <v>29.37</v>
      </c>
      <c r="AE168" s="36">
        <v>162</v>
      </c>
    </row>
    <row r="169" spans="1:31" x14ac:dyDescent="0.25">
      <c r="A169" s="26">
        <v>45143</v>
      </c>
      <c r="B169" s="27">
        <v>7416.22</v>
      </c>
      <c r="C169" s="33">
        <v>58.29</v>
      </c>
      <c r="D169" s="33">
        <v>842.5</v>
      </c>
      <c r="E169" s="33">
        <v>27.66</v>
      </c>
      <c r="F169" s="33">
        <v>109.84</v>
      </c>
      <c r="G169" s="33">
        <v>60.48</v>
      </c>
      <c r="H169" s="33">
        <v>11.14</v>
      </c>
      <c r="I169" s="33">
        <v>136.65</v>
      </c>
      <c r="J169" s="33">
        <v>52.47</v>
      </c>
      <c r="K169" s="33">
        <v>14.67</v>
      </c>
      <c r="L169" s="34">
        <v>21.62</v>
      </c>
      <c r="M169" s="35">
        <v>884.5</v>
      </c>
      <c r="N169" s="35">
        <v>428.3</v>
      </c>
      <c r="O169" s="36">
        <v>2009.5</v>
      </c>
      <c r="P169" s="36">
        <v>121.26</v>
      </c>
      <c r="Q169" s="36">
        <v>158.80000000000001</v>
      </c>
      <c r="R169" s="36">
        <v>184.42</v>
      </c>
      <c r="S169" s="36">
        <v>137.44</v>
      </c>
      <c r="T169" s="36">
        <v>56.2</v>
      </c>
      <c r="U169" s="37">
        <v>148.51</v>
      </c>
      <c r="V169" s="36">
        <v>100.26</v>
      </c>
      <c r="W169" s="38">
        <v>21.62</v>
      </c>
      <c r="X169" s="36">
        <v>11.65</v>
      </c>
      <c r="Y169" s="36">
        <v>36.270000000000003</v>
      </c>
      <c r="Z169" s="36">
        <v>85.48</v>
      </c>
      <c r="AA169" s="36">
        <v>564.5</v>
      </c>
      <c r="AB169" s="36">
        <v>216.9</v>
      </c>
      <c r="AC169" s="36">
        <v>14.81</v>
      </c>
      <c r="AD169" s="36">
        <v>29.41</v>
      </c>
      <c r="AE169" s="36">
        <v>164.7</v>
      </c>
    </row>
    <row r="170" spans="1:31" x14ac:dyDescent="0.25">
      <c r="A170" s="26">
        <v>45051</v>
      </c>
      <c r="B170" s="27">
        <v>7354.6</v>
      </c>
      <c r="C170" s="33">
        <v>57.89</v>
      </c>
      <c r="D170" s="33">
        <v>834.5</v>
      </c>
      <c r="E170" s="33">
        <v>28.86</v>
      </c>
      <c r="F170" s="33">
        <v>109.08</v>
      </c>
      <c r="G170" s="33">
        <v>60.39</v>
      </c>
      <c r="H170" s="33">
        <v>11.06</v>
      </c>
      <c r="I170" s="33">
        <v>136.35</v>
      </c>
      <c r="J170" s="33">
        <v>52.1</v>
      </c>
      <c r="K170" s="33">
        <v>14.55</v>
      </c>
      <c r="L170" s="34">
        <v>21.62</v>
      </c>
      <c r="M170" s="35">
        <v>876.9</v>
      </c>
      <c r="N170" s="35">
        <v>424.45</v>
      </c>
      <c r="O170" s="36">
        <v>1993.8</v>
      </c>
      <c r="P170" s="36">
        <v>122.2</v>
      </c>
      <c r="Q170" s="36">
        <v>158.63999999999999</v>
      </c>
      <c r="R170" s="36">
        <v>183.86</v>
      </c>
      <c r="S170" s="36">
        <v>137.69999999999999</v>
      </c>
      <c r="T170" s="36">
        <v>56.13</v>
      </c>
      <c r="U170" s="37">
        <v>148.55000000000001</v>
      </c>
      <c r="V170" s="36">
        <v>101.56</v>
      </c>
      <c r="W170" s="38">
        <v>21.62</v>
      </c>
      <c r="X170" s="36">
        <v>11.64</v>
      </c>
      <c r="Y170" s="36">
        <v>36.520000000000003</v>
      </c>
      <c r="Z170" s="36">
        <v>85.18</v>
      </c>
      <c r="AA170" s="36">
        <v>561.4</v>
      </c>
      <c r="AB170" s="36">
        <v>214.5</v>
      </c>
      <c r="AC170" s="36">
        <v>14.72</v>
      </c>
      <c r="AD170" s="36">
        <v>29.43</v>
      </c>
      <c r="AE170" s="36">
        <v>167.45</v>
      </c>
    </row>
    <row r="171" spans="1:31" x14ac:dyDescent="0.25">
      <c r="A171" s="26">
        <v>45021</v>
      </c>
      <c r="B171" s="27">
        <v>7316.14</v>
      </c>
      <c r="C171" s="33">
        <v>55.94</v>
      </c>
      <c r="D171" s="33">
        <v>832</v>
      </c>
      <c r="E171" s="33">
        <v>28.15</v>
      </c>
      <c r="F171" s="33">
        <v>108.58</v>
      </c>
      <c r="G171" s="33">
        <v>60.34</v>
      </c>
      <c r="H171" s="33">
        <v>10.74</v>
      </c>
      <c r="I171" s="33">
        <v>136.75</v>
      </c>
      <c r="J171" s="33">
        <v>50.8</v>
      </c>
      <c r="K171" s="33">
        <v>14.61</v>
      </c>
      <c r="L171" s="34">
        <v>21</v>
      </c>
      <c r="M171" s="35">
        <v>873.7</v>
      </c>
      <c r="N171" s="35">
        <v>421.2</v>
      </c>
      <c r="O171" s="36">
        <v>1980.2</v>
      </c>
      <c r="P171" s="36">
        <v>122.1</v>
      </c>
      <c r="Q171" s="36">
        <v>156.04</v>
      </c>
      <c r="R171" s="36">
        <v>182.82</v>
      </c>
      <c r="S171" s="36">
        <v>137.30000000000001</v>
      </c>
      <c r="T171" s="36">
        <v>54.66</v>
      </c>
      <c r="U171" s="37">
        <v>147.94999999999999</v>
      </c>
      <c r="V171" s="36">
        <v>99.15</v>
      </c>
      <c r="W171" s="38">
        <v>21</v>
      </c>
      <c r="X171" s="36">
        <v>11.67</v>
      </c>
      <c r="Y171" s="36">
        <v>36.72</v>
      </c>
      <c r="Z171" s="36">
        <v>84.34</v>
      </c>
      <c r="AA171" s="36">
        <v>558.5</v>
      </c>
      <c r="AB171" s="36">
        <v>214.9</v>
      </c>
      <c r="AC171" s="36">
        <v>14.36</v>
      </c>
      <c r="AD171" s="36">
        <v>28.86</v>
      </c>
      <c r="AE171" s="36">
        <v>162.1</v>
      </c>
    </row>
    <row r="172" spans="1:31" x14ac:dyDescent="0.25">
      <c r="A172" s="26">
        <v>44990</v>
      </c>
      <c r="B172" s="27">
        <v>7395.82</v>
      </c>
      <c r="C172" s="33">
        <v>56.29</v>
      </c>
      <c r="D172" s="33">
        <v>839</v>
      </c>
      <c r="E172" s="33">
        <v>28.8</v>
      </c>
      <c r="F172" s="33">
        <v>109.58</v>
      </c>
      <c r="G172" s="33">
        <v>60.42</v>
      </c>
      <c r="H172" s="33">
        <v>10.87</v>
      </c>
      <c r="I172" s="33">
        <v>139.80000000000001</v>
      </c>
      <c r="J172" s="33">
        <v>51.43</v>
      </c>
      <c r="K172" s="33">
        <v>14.43</v>
      </c>
      <c r="L172" s="34">
        <v>21.44</v>
      </c>
      <c r="M172" s="35">
        <v>879.2</v>
      </c>
      <c r="N172" s="35">
        <v>428.7</v>
      </c>
      <c r="O172" s="36">
        <v>1994.2</v>
      </c>
      <c r="P172" s="36">
        <v>124.4</v>
      </c>
      <c r="Q172" s="36">
        <v>157.86000000000001</v>
      </c>
      <c r="R172" s="36">
        <v>182.78</v>
      </c>
      <c r="S172" s="36">
        <v>139.58000000000001</v>
      </c>
      <c r="T172" s="36">
        <v>54.63</v>
      </c>
      <c r="U172" s="37">
        <v>148</v>
      </c>
      <c r="V172" s="36">
        <v>97.91</v>
      </c>
      <c r="W172" s="38">
        <v>21.44</v>
      </c>
      <c r="X172" s="36">
        <v>11.72</v>
      </c>
      <c r="Y172" s="36">
        <v>37.159999999999997</v>
      </c>
      <c r="Z172" s="36">
        <v>85.8</v>
      </c>
      <c r="AA172" s="36">
        <v>566.6</v>
      </c>
      <c r="AB172" s="36">
        <v>212.3</v>
      </c>
      <c r="AC172" s="36">
        <v>14.46</v>
      </c>
      <c r="AD172" s="36">
        <v>28.93</v>
      </c>
      <c r="AE172" s="36">
        <v>166.25</v>
      </c>
    </row>
    <row r="173" spans="1:31" x14ac:dyDescent="0.25">
      <c r="A173" s="26">
        <v>44962</v>
      </c>
      <c r="B173" s="27">
        <v>7374.06</v>
      </c>
      <c r="C173" s="33">
        <v>56.96</v>
      </c>
      <c r="D173" s="33">
        <v>825.5</v>
      </c>
      <c r="E173" s="33">
        <v>28.84</v>
      </c>
      <c r="F173" s="33">
        <v>108.74</v>
      </c>
      <c r="G173" s="33">
        <v>60.08</v>
      </c>
      <c r="H173" s="33">
        <v>10.95</v>
      </c>
      <c r="I173" s="33">
        <v>138.5</v>
      </c>
      <c r="J173" s="33">
        <v>51.32</v>
      </c>
      <c r="K173" s="33">
        <v>14.37</v>
      </c>
      <c r="L173" s="34">
        <v>21.63</v>
      </c>
      <c r="M173" s="35">
        <v>868.7</v>
      </c>
      <c r="N173" s="35">
        <v>430.75</v>
      </c>
      <c r="O173" s="36">
        <v>1953.6</v>
      </c>
      <c r="P173" s="36">
        <v>125.36</v>
      </c>
      <c r="Q173" s="36">
        <v>156.02000000000001</v>
      </c>
      <c r="R173" s="36">
        <v>180.24</v>
      </c>
      <c r="S173" s="36">
        <v>138.86000000000001</v>
      </c>
      <c r="T173" s="36">
        <v>55</v>
      </c>
      <c r="U173" s="37">
        <v>147.24</v>
      </c>
      <c r="V173" s="36">
        <v>97.17</v>
      </c>
      <c r="W173" s="38">
        <v>21.63</v>
      </c>
      <c r="X173" s="36">
        <v>11.63</v>
      </c>
      <c r="Y173" s="36">
        <v>36.51</v>
      </c>
      <c r="Z173" s="36">
        <v>85.36</v>
      </c>
      <c r="AA173" s="36">
        <v>562.79999999999995</v>
      </c>
      <c r="AB173" s="36">
        <v>211.4</v>
      </c>
      <c r="AC173" s="36">
        <v>14.73</v>
      </c>
      <c r="AD173" s="36">
        <v>28.75</v>
      </c>
      <c r="AE173" s="36">
        <v>164.35</v>
      </c>
    </row>
    <row r="174" spans="1:31" x14ac:dyDescent="0.25">
      <c r="A174" s="26" t="s">
        <v>424</v>
      </c>
      <c r="B174" s="27">
        <v>7403.2</v>
      </c>
      <c r="C174" s="33">
        <v>58.59</v>
      </c>
      <c r="D174" s="33">
        <v>832</v>
      </c>
      <c r="E174" s="33">
        <v>29.57</v>
      </c>
      <c r="F174" s="33">
        <v>112.2</v>
      </c>
      <c r="G174" s="33">
        <v>59.99</v>
      </c>
      <c r="H174" s="33">
        <v>11.08</v>
      </c>
      <c r="I174" s="33">
        <v>138.4</v>
      </c>
      <c r="J174" s="33">
        <v>52.42</v>
      </c>
      <c r="K174" s="33">
        <v>14.52</v>
      </c>
      <c r="L174" s="34">
        <v>22.03</v>
      </c>
      <c r="M174" s="35">
        <v>871</v>
      </c>
      <c r="N174" s="35">
        <v>432.75</v>
      </c>
      <c r="O174" s="36">
        <v>1966.8</v>
      </c>
      <c r="P174" s="36">
        <v>127.14</v>
      </c>
      <c r="Q174" s="36">
        <v>157.82</v>
      </c>
      <c r="R174" s="36">
        <v>179.4</v>
      </c>
      <c r="S174" s="36">
        <v>140.94</v>
      </c>
      <c r="T174" s="36">
        <v>57.94</v>
      </c>
      <c r="U174" s="37">
        <v>148.35</v>
      </c>
      <c r="V174" s="36">
        <v>100</v>
      </c>
      <c r="W174" s="38">
        <v>22.03</v>
      </c>
      <c r="X174" s="36">
        <v>11.82</v>
      </c>
      <c r="Y174" s="36">
        <v>36.67</v>
      </c>
      <c r="Z174" s="36">
        <v>85.7</v>
      </c>
      <c r="AA174" s="36">
        <v>579.70000000000005</v>
      </c>
      <c r="AB174" s="36">
        <v>209.4</v>
      </c>
      <c r="AC174" s="36">
        <v>14.99</v>
      </c>
      <c r="AD174" s="36">
        <v>28.83</v>
      </c>
      <c r="AE174" s="36">
        <v>164.9</v>
      </c>
    </row>
    <row r="175" spans="1:31" x14ac:dyDescent="0.25">
      <c r="A175" s="26" t="s">
        <v>425</v>
      </c>
      <c r="B175" s="27">
        <v>7446.66</v>
      </c>
      <c r="C175" s="33">
        <v>58.74</v>
      </c>
      <c r="D175" s="33">
        <v>839.5</v>
      </c>
      <c r="E175" s="33">
        <v>29.46</v>
      </c>
      <c r="F175" s="33">
        <v>111.14</v>
      </c>
      <c r="G175" s="33">
        <v>59.46</v>
      </c>
      <c r="H175" s="33">
        <v>11.06</v>
      </c>
      <c r="I175" s="33">
        <v>138.44999999999999</v>
      </c>
      <c r="J175" s="33">
        <v>51.09</v>
      </c>
      <c r="K175" s="33">
        <v>15.41</v>
      </c>
      <c r="L175" s="34">
        <v>21.96</v>
      </c>
      <c r="M175" s="35">
        <v>877.1</v>
      </c>
      <c r="N175" s="35">
        <v>433.75</v>
      </c>
      <c r="O175" s="36">
        <v>1974.4</v>
      </c>
      <c r="P175" s="36">
        <v>125.54</v>
      </c>
      <c r="Q175" s="36">
        <v>157.84</v>
      </c>
      <c r="R175" s="36">
        <v>180.18</v>
      </c>
      <c r="S175" s="36">
        <v>140.1</v>
      </c>
      <c r="T175" s="36">
        <v>56.87</v>
      </c>
      <c r="U175" s="37">
        <v>147.62</v>
      </c>
      <c r="V175" s="36">
        <v>101.82</v>
      </c>
      <c r="W175" s="38">
        <v>21.96</v>
      </c>
      <c r="X175" s="36">
        <v>11.8</v>
      </c>
      <c r="Y175" s="36">
        <v>35.76</v>
      </c>
      <c r="Z175" s="36">
        <v>84.58</v>
      </c>
      <c r="AA175" s="36">
        <v>579.79999999999995</v>
      </c>
      <c r="AB175" s="36">
        <v>215</v>
      </c>
      <c r="AC175" s="36">
        <v>14.75</v>
      </c>
      <c r="AD175" s="36">
        <v>28.3</v>
      </c>
      <c r="AE175" s="36">
        <v>162.85</v>
      </c>
    </row>
    <row r="176" spans="1:31" x14ac:dyDescent="0.25">
      <c r="A176" s="26" t="s">
        <v>426</v>
      </c>
      <c r="B176" s="27">
        <v>7427.53</v>
      </c>
      <c r="C176" s="33">
        <v>57.61</v>
      </c>
      <c r="D176" s="33">
        <v>832.5</v>
      </c>
      <c r="E176" s="33">
        <v>29.27</v>
      </c>
      <c r="F176" s="33">
        <v>111.44</v>
      </c>
      <c r="G176" s="33">
        <v>60.35</v>
      </c>
      <c r="H176" s="33">
        <v>10.92</v>
      </c>
      <c r="I176" s="33">
        <v>137.19999999999999</v>
      </c>
      <c r="J176" s="33">
        <v>50.45</v>
      </c>
      <c r="K176" s="33">
        <v>15.42</v>
      </c>
      <c r="L176" s="34">
        <v>21.72</v>
      </c>
      <c r="M176" s="35">
        <v>875.4</v>
      </c>
      <c r="N176" s="35">
        <v>427.7</v>
      </c>
      <c r="O176" s="36">
        <v>1961.6</v>
      </c>
      <c r="P176" s="36">
        <v>124.08</v>
      </c>
      <c r="Q176" s="36">
        <v>151.91999999999999</v>
      </c>
      <c r="R176" s="36">
        <v>182.64</v>
      </c>
      <c r="S176" s="36">
        <v>139.76</v>
      </c>
      <c r="T176" s="36">
        <v>58.4</v>
      </c>
      <c r="U176" s="37">
        <v>146.16</v>
      </c>
      <c r="V176" s="36">
        <v>102.5</v>
      </c>
      <c r="W176" s="38">
        <v>21.72</v>
      </c>
      <c r="X176" s="36">
        <v>11.67</v>
      </c>
      <c r="Y176" s="36">
        <v>34.89</v>
      </c>
      <c r="Z176" s="36">
        <v>83.62</v>
      </c>
      <c r="AA176" s="36">
        <v>571.79999999999995</v>
      </c>
      <c r="AB176" s="36">
        <v>216.2</v>
      </c>
      <c r="AC176" s="36">
        <v>14.66</v>
      </c>
      <c r="AD176" s="36">
        <v>28.02</v>
      </c>
      <c r="AE176" s="36">
        <v>161.30000000000001</v>
      </c>
    </row>
    <row r="177" spans="1:31" x14ac:dyDescent="0.25">
      <c r="A177" s="26" t="s">
        <v>427</v>
      </c>
      <c r="B177" s="27">
        <v>7504.26</v>
      </c>
      <c r="C177" s="33">
        <v>57.73</v>
      </c>
      <c r="D177" s="33">
        <v>854</v>
      </c>
      <c r="E177" s="33">
        <v>29.29</v>
      </c>
      <c r="F177" s="33">
        <v>108.7</v>
      </c>
      <c r="G177" s="33">
        <v>60.44</v>
      </c>
      <c r="H177" s="33">
        <v>10.81</v>
      </c>
      <c r="I177" s="33">
        <v>140.5</v>
      </c>
      <c r="J177" s="33">
        <v>50.68</v>
      </c>
      <c r="K177" s="33">
        <v>15.43</v>
      </c>
      <c r="L177" s="34">
        <v>21.59</v>
      </c>
      <c r="M177" s="35">
        <v>889.4</v>
      </c>
      <c r="N177" s="35">
        <v>432.4</v>
      </c>
      <c r="O177" s="36">
        <v>1992.6</v>
      </c>
      <c r="P177" s="36">
        <v>125.9</v>
      </c>
      <c r="Q177" s="36">
        <v>155.91999999999999</v>
      </c>
      <c r="R177" s="36">
        <v>184.84</v>
      </c>
      <c r="S177" s="36">
        <v>142.06</v>
      </c>
      <c r="T177" s="36">
        <v>57.65</v>
      </c>
      <c r="U177" s="37">
        <v>148.44</v>
      </c>
      <c r="V177" s="36">
        <v>104.62</v>
      </c>
      <c r="W177" s="38">
        <v>21.59</v>
      </c>
      <c r="X177" s="36">
        <v>11.44</v>
      </c>
      <c r="Y177" s="36">
        <v>37.44</v>
      </c>
      <c r="Z177" s="36">
        <v>85.38</v>
      </c>
      <c r="AA177" s="36">
        <v>585.20000000000005</v>
      </c>
      <c r="AB177" s="36">
        <v>217.4</v>
      </c>
      <c r="AC177" s="36">
        <v>14.76</v>
      </c>
      <c r="AD177" s="36">
        <v>27.91</v>
      </c>
      <c r="AE177" s="36">
        <v>160.9</v>
      </c>
    </row>
    <row r="178" spans="1:31" x14ac:dyDescent="0.25">
      <c r="A178" s="26" t="s">
        <v>428</v>
      </c>
      <c r="B178" s="27">
        <v>7545.6</v>
      </c>
      <c r="C178" s="33">
        <v>59.14</v>
      </c>
      <c r="D178" s="33">
        <v>865.5</v>
      </c>
      <c r="E178" s="33">
        <v>29.32</v>
      </c>
      <c r="F178" s="33">
        <v>111.08</v>
      </c>
      <c r="G178" s="33">
        <v>60.11</v>
      </c>
      <c r="H178" s="33">
        <v>10.98</v>
      </c>
      <c r="I178" s="33">
        <v>141.15</v>
      </c>
      <c r="J178" s="33">
        <v>51.18</v>
      </c>
      <c r="K178" s="33">
        <v>15.32</v>
      </c>
      <c r="L178" s="34">
        <v>22.32</v>
      </c>
      <c r="M178" s="35">
        <v>902</v>
      </c>
      <c r="N178" s="35">
        <v>437.2</v>
      </c>
      <c r="O178" s="36">
        <v>2014</v>
      </c>
      <c r="P178" s="36">
        <v>128.24</v>
      </c>
      <c r="Q178" s="36">
        <v>153.24</v>
      </c>
      <c r="R178" s="36">
        <v>184.78</v>
      </c>
      <c r="S178" s="36">
        <v>142.41999999999999</v>
      </c>
      <c r="T178" s="36">
        <v>58.21</v>
      </c>
      <c r="U178" s="37">
        <v>148.44</v>
      </c>
      <c r="V178" s="36">
        <v>102.82</v>
      </c>
      <c r="W178" s="38">
        <v>22.32</v>
      </c>
      <c r="X178" s="36">
        <v>11.39</v>
      </c>
      <c r="Y178" s="36">
        <v>37.53</v>
      </c>
      <c r="Z178" s="36">
        <v>84.24</v>
      </c>
      <c r="AA178" s="36">
        <v>584.79999999999995</v>
      </c>
      <c r="AB178" s="36">
        <v>216.6</v>
      </c>
      <c r="AC178" s="36">
        <v>14.94</v>
      </c>
      <c r="AD178" s="36">
        <v>28.35</v>
      </c>
      <c r="AE178" s="36">
        <v>161.4</v>
      </c>
    </row>
    <row r="179" spans="1:31" x14ac:dyDescent="0.25">
      <c r="A179" s="26" t="s">
        <v>429</v>
      </c>
      <c r="B179" s="27">
        <v>7518.32</v>
      </c>
      <c r="C179" s="33">
        <v>58.66</v>
      </c>
      <c r="D179" s="33">
        <v>865</v>
      </c>
      <c r="E179" s="33">
        <v>29.27</v>
      </c>
      <c r="F179" s="33">
        <v>110.26</v>
      </c>
      <c r="G179" s="33">
        <v>59.86</v>
      </c>
      <c r="H179" s="33">
        <v>10.89</v>
      </c>
      <c r="I179" s="33">
        <v>142.05000000000001</v>
      </c>
      <c r="J179" s="33">
        <v>51.3</v>
      </c>
      <c r="K179" s="33">
        <v>15.47</v>
      </c>
      <c r="L179" s="34">
        <v>22.24</v>
      </c>
      <c r="M179" s="35">
        <v>901.1</v>
      </c>
      <c r="N179" s="35">
        <v>442.6</v>
      </c>
      <c r="O179" s="36">
        <v>2003.5</v>
      </c>
      <c r="P179" s="36">
        <v>127.32</v>
      </c>
      <c r="Q179" s="36">
        <v>152.6</v>
      </c>
      <c r="R179" s="36">
        <v>186.52</v>
      </c>
      <c r="S179" s="36">
        <v>142.46</v>
      </c>
      <c r="T179" s="36">
        <v>57.7</v>
      </c>
      <c r="U179" s="37">
        <v>148.09</v>
      </c>
      <c r="V179" s="36">
        <v>102.88</v>
      </c>
      <c r="W179" s="38">
        <v>22.24</v>
      </c>
      <c r="X179" s="36">
        <v>11.54</v>
      </c>
      <c r="Y179" s="36">
        <v>37.53</v>
      </c>
      <c r="Z179" s="36">
        <v>84.12</v>
      </c>
      <c r="AA179" s="36">
        <v>578</v>
      </c>
      <c r="AB179" s="36">
        <v>214.6</v>
      </c>
      <c r="AC179" s="36">
        <v>15.95</v>
      </c>
      <c r="AD179" s="36">
        <v>28.38</v>
      </c>
      <c r="AE179" s="36">
        <v>161.85</v>
      </c>
    </row>
    <row r="180" spans="1:31" x14ac:dyDescent="0.25">
      <c r="A180" s="26" t="s">
        <v>430</v>
      </c>
      <c r="B180" s="27">
        <v>7506.92</v>
      </c>
      <c r="C180" s="33">
        <v>58.85</v>
      </c>
      <c r="D180" s="33">
        <v>862.5</v>
      </c>
      <c r="E180" s="33">
        <v>29.28</v>
      </c>
      <c r="F180" s="33">
        <v>110.3</v>
      </c>
      <c r="G180" s="33">
        <v>59.8</v>
      </c>
      <c r="H180" s="33">
        <v>10.98</v>
      </c>
      <c r="I180" s="33">
        <v>142.6</v>
      </c>
      <c r="J180" s="33">
        <v>51.35</v>
      </c>
      <c r="K180" s="33">
        <v>15.42</v>
      </c>
      <c r="L180" s="34">
        <v>22.33</v>
      </c>
      <c r="M180" s="35">
        <v>896.5</v>
      </c>
      <c r="N180" s="35">
        <v>429.55</v>
      </c>
      <c r="O180" s="36">
        <v>1996.2</v>
      </c>
      <c r="P180" s="36">
        <v>129.28</v>
      </c>
      <c r="Q180" s="36">
        <v>152.69999999999999</v>
      </c>
      <c r="R180" s="36">
        <v>175.52</v>
      </c>
      <c r="S180" s="36">
        <v>142.78</v>
      </c>
      <c r="T180" s="36">
        <v>57.58</v>
      </c>
      <c r="U180" s="37">
        <v>147.55000000000001</v>
      </c>
      <c r="V180" s="36">
        <v>101.5</v>
      </c>
      <c r="W180" s="38">
        <v>22.33</v>
      </c>
      <c r="X180" s="36">
        <v>11.49</v>
      </c>
      <c r="Y180" s="36">
        <v>37.270000000000003</v>
      </c>
      <c r="Z180" s="36">
        <v>84.14</v>
      </c>
      <c r="AA180" s="36">
        <v>576.1</v>
      </c>
      <c r="AB180" s="36">
        <v>211.5</v>
      </c>
      <c r="AC180" s="36">
        <v>16.05</v>
      </c>
      <c r="AD180" s="36">
        <v>28.35</v>
      </c>
      <c r="AE180" s="36">
        <v>160.4</v>
      </c>
    </row>
    <row r="181" spans="1:31" x14ac:dyDescent="0.25">
      <c r="A181" s="26" t="s">
        <v>431</v>
      </c>
      <c r="B181" s="27">
        <v>7513.77</v>
      </c>
      <c r="C181" s="33">
        <v>59.6</v>
      </c>
      <c r="D181" s="33">
        <v>850.5</v>
      </c>
      <c r="E181" s="33">
        <v>29.28</v>
      </c>
      <c r="F181" s="33">
        <v>110.82</v>
      </c>
      <c r="G181" s="33">
        <v>59.46</v>
      </c>
      <c r="H181" s="33">
        <v>11.02</v>
      </c>
      <c r="I181" s="33">
        <v>141.75</v>
      </c>
      <c r="J181" s="33">
        <v>51.86</v>
      </c>
      <c r="K181" s="33">
        <v>15.44</v>
      </c>
      <c r="L181" s="34">
        <v>22.61</v>
      </c>
      <c r="M181" s="35">
        <v>885</v>
      </c>
      <c r="N181" s="35">
        <v>422.3</v>
      </c>
      <c r="O181" s="36">
        <v>1964.2</v>
      </c>
      <c r="P181" s="36">
        <v>128.52000000000001</v>
      </c>
      <c r="Q181" s="36">
        <v>152.62</v>
      </c>
      <c r="R181" s="36">
        <v>175.62</v>
      </c>
      <c r="S181" s="36">
        <v>142.36000000000001</v>
      </c>
      <c r="T181" s="36">
        <v>58.07</v>
      </c>
      <c r="U181" s="37">
        <v>146.97999999999999</v>
      </c>
      <c r="V181" s="36">
        <v>101.96</v>
      </c>
      <c r="W181" s="38">
        <v>22.61</v>
      </c>
      <c r="X181" s="36">
        <v>11.46</v>
      </c>
      <c r="Y181" s="36">
        <v>37.479999999999997</v>
      </c>
      <c r="Z181" s="36">
        <v>84.36</v>
      </c>
      <c r="AA181" s="36">
        <v>572</v>
      </c>
      <c r="AB181" s="36">
        <v>210</v>
      </c>
      <c r="AC181" s="36">
        <v>16.95</v>
      </c>
      <c r="AD181" s="36">
        <v>29.63</v>
      </c>
      <c r="AE181" s="36">
        <v>163.9</v>
      </c>
    </row>
    <row r="182" spans="1:31" x14ac:dyDescent="0.25">
      <c r="A182" s="26" t="s">
        <v>432</v>
      </c>
      <c r="B182" s="27">
        <v>7509</v>
      </c>
      <c r="C182" s="33">
        <v>59.41</v>
      </c>
      <c r="D182" s="33">
        <v>851.5</v>
      </c>
      <c r="E182" s="33">
        <v>28.84</v>
      </c>
      <c r="F182" s="33">
        <v>109.46</v>
      </c>
      <c r="G182" s="33">
        <v>59.09</v>
      </c>
      <c r="H182" s="33">
        <v>10.88</v>
      </c>
      <c r="I182" s="33">
        <v>141.4</v>
      </c>
      <c r="J182" s="33">
        <v>51.69</v>
      </c>
      <c r="K182" s="33">
        <v>15.29</v>
      </c>
      <c r="L182" s="34">
        <v>22.4</v>
      </c>
      <c r="M182" s="35">
        <v>877.5</v>
      </c>
      <c r="N182" s="35">
        <v>424.3</v>
      </c>
      <c r="O182" s="36">
        <v>1972</v>
      </c>
      <c r="P182" s="36">
        <v>128.32</v>
      </c>
      <c r="Q182" s="36">
        <v>152.1</v>
      </c>
      <c r="R182" s="36">
        <v>173.06</v>
      </c>
      <c r="S182" s="36">
        <v>141.69999999999999</v>
      </c>
      <c r="T182" s="36">
        <v>58.65</v>
      </c>
      <c r="U182" s="37">
        <v>146.22</v>
      </c>
      <c r="V182" s="36">
        <v>101.38</v>
      </c>
      <c r="W182" s="38">
        <v>22.4</v>
      </c>
      <c r="X182" s="36">
        <v>11.45</v>
      </c>
      <c r="Y182" s="36">
        <v>37.869999999999997</v>
      </c>
      <c r="Z182" s="36">
        <v>83.76</v>
      </c>
      <c r="AA182" s="36">
        <v>571.70000000000005</v>
      </c>
      <c r="AB182" s="36">
        <v>208.7</v>
      </c>
      <c r="AC182" s="36">
        <v>17.03</v>
      </c>
      <c r="AD182" s="36">
        <v>29.77</v>
      </c>
      <c r="AE182" s="36">
        <v>166.3</v>
      </c>
    </row>
    <row r="183" spans="1:31" x14ac:dyDescent="0.25">
      <c r="A183" s="26" t="s">
        <v>433</v>
      </c>
      <c r="B183" s="27">
        <v>7498.07</v>
      </c>
      <c r="C183" s="33">
        <v>58.19</v>
      </c>
      <c r="D183" s="33">
        <v>846</v>
      </c>
      <c r="E183" s="33">
        <v>28.34</v>
      </c>
      <c r="F183" s="33">
        <v>108.7</v>
      </c>
      <c r="G183" s="33">
        <v>59.5</v>
      </c>
      <c r="H183" s="33">
        <v>10.82</v>
      </c>
      <c r="I183" s="33">
        <v>141.44999999999999</v>
      </c>
      <c r="J183" s="33">
        <v>51.36</v>
      </c>
      <c r="K183" s="33">
        <v>15.21</v>
      </c>
      <c r="L183" s="34">
        <v>21.94</v>
      </c>
      <c r="M183" s="35">
        <v>873.6</v>
      </c>
      <c r="N183" s="35">
        <v>423.15</v>
      </c>
      <c r="O183" s="36">
        <v>1937.8</v>
      </c>
      <c r="P183" s="36">
        <v>128.08000000000001</v>
      </c>
      <c r="Q183" s="36">
        <v>151.38</v>
      </c>
      <c r="R183" s="36">
        <v>171.9</v>
      </c>
      <c r="S183" s="36">
        <v>139.9</v>
      </c>
      <c r="T183" s="36">
        <v>58.73</v>
      </c>
      <c r="U183" s="37">
        <v>145.47</v>
      </c>
      <c r="V183" s="36">
        <v>102.48</v>
      </c>
      <c r="W183" s="38">
        <v>21.94</v>
      </c>
      <c r="X183" s="36">
        <v>11.38</v>
      </c>
      <c r="Y183" s="36">
        <v>37.71</v>
      </c>
      <c r="Z183" s="36">
        <v>82.96</v>
      </c>
      <c r="AA183" s="36">
        <v>567.9</v>
      </c>
      <c r="AB183" s="36">
        <v>211.5</v>
      </c>
      <c r="AC183" s="36">
        <v>16.98</v>
      </c>
      <c r="AD183" s="36">
        <v>29.66</v>
      </c>
      <c r="AE183" s="36">
        <v>162.94999999999999</v>
      </c>
    </row>
    <row r="184" spans="1:31" x14ac:dyDescent="0.25">
      <c r="A184" s="26" t="s">
        <v>434</v>
      </c>
      <c r="B184" s="27">
        <v>7491.43</v>
      </c>
      <c r="C184" s="33">
        <v>59.39</v>
      </c>
      <c r="D184" s="33">
        <v>866</v>
      </c>
      <c r="E184" s="33">
        <v>28.72</v>
      </c>
      <c r="F184" s="33">
        <v>108.32</v>
      </c>
      <c r="G184" s="33">
        <v>58.83</v>
      </c>
      <c r="H184" s="33">
        <v>10.96</v>
      </c>
      <c r="I184" s="33">
        <v>140.9</v>
      </c>
      <c r="J184" s="33">
        <v>51.58</v>
      </c>
      <c r="K184" s="33">
        <v>15.08</v>
      </c>
      <c r="L184" s="34">
        <v>22.4</v>
      </c>
      <c r="M184" s="35">
        <v>892.8</v>
      </c>
      <c r="N184" s="35">
        <v>420.65</v>
      </c>
      <c r="O184" s="36">
        <v>1975</v>
      </c>
      <c r="P184" s="36">
        <v>126.28</v>
      </c>
      <c r="Q184" s="36">
        <v>150.41999999999999</v>
      </c>
      <c r="R184" s="36">
        <v>175.58</v>
      </c>
      <c r="S184" s="36">
        <v>136.9</v>
      </c>
      <c r="T184" s="36">
        <v>58.72</v>
      </c>
      <c r="U184" s="37">
        <v>144.05000000000001</v>
      </c>
      <c r="V184" s="36">
        <v>102.04</v>
      </c>
      <c r="W184" s="38">
        <v>22.4</v>
      </c>
      <c r="X184" s="36">
        <v>11.26</v>
      </c>
      <c r="Y184" s="36">
        <v>37.76</v>
      </c>
      <c r="Z184" s="36">
        <v>82.64</v>
      </c>
      <c r="AA184" s="36">
        <v>576</v>
      </c>
      <c r="AB184" s="36">
        <v>209</v>
      </c>
      <c r="AC184" s="36">
        <v>17.170000000000002</v>
      </c>
      <c r="AD184" s="36">
        <v>29.43</v>
      </c>
      <c r="AE184" s="36">
        <v>168.65</v>
      </c>
    </row>
    <row r="185" spans="1:31" x14ac:dyDescent="0.25">
      <c r="A185" s="26" t="s">
        <v>435</v>
      </c>
      <c r="B185" s="27">
        <v>7450.76</v>
      </c>
      <c r="C185" s="33">
        <v>57.54</v>
      </c>
      <c r="D185" s="33">
        <v>853.5</v>
      </c>
      <c r="E185" s="33">
        <v>29.07</v>
      </c>
      <c r="F185" s="33">
        <v>109.2</v>
      </c>
      <c r="G185" s="33">
        <v>58.92</v>
      </c>
      <c r="H185" s="33">
        <v>10.71</v>
      </c>
      <c r="I185" s="33">
        <v>141</v>
      </c>
      <c r="J185" s="33">
        <v>50.8</v>
      </c>
      <c r="K185" s="33">
        <v>15.21</v>
      </c>
      <c r="L185" s="34">
        <v>21.62</v>
      </c>
      <c r="M185" s="35">
        <v>883.9</v>
      </c>
      <c r="N185" s="35">
        <v>424.1</v>
      </c>
      <c r="O185" s="36">
        <v>1945.4</v>
      </c>
      <c r="P185" s="36">
        <v>125.92</v>
      </c>
      <c r="Q185" s="36">
        <v>148.1</v>
      </c>
      <c r="R185" s="36">
        <v>174.7</v>
      </c>
      <c r="S185" s="36">
        <v>138.02000000000001</v>
      </c>
      <c r="T185" s="36">
        <v>58.23</v>
      </c>
      <c r="U185" s="37">
        <v>144.33000000000001</v>
      </c>
      <c r="V185" s="36">
        <v>101.76</v>
      </c>
      <c r="W185" s="38">
        <v>21.62</v>
      </c>
      <c r="X185" s="36">
        <v>11.35</v>
      </c>
      <c r="Y185" s="36">
        <v>37.82</v>
      </c>
      <c r="Z185" s="36">
        <v>81.16</v>
      </c>
      <c r="AA185" s="36">
        <v>568.6</v>
      </c>
      <c r="AB185" s="36">
        <v>208.4</v>
      </c>
      <c r="AC185" s="36">
        <v>16.82</v>
      </c>
      <c r="AD185" s="36">
        <v>29.3</v>
      </c>
      <c r="AE185" s="36">
        <v>168.75</v>
      </c>
    </row>
    <row r="186" spans="1:31" x14ac:dyDescent="0.25">
      <c r="A186" s="26">
        <v>45264</v>
      </c>
      <c r="B186" s="27">
        <v>7379.79</v>
      </c>
      <c r="C186" s="33">
        <v>57.07</v>
      </c>
      <c r="D186" s="33">
        <v>808.5</v>
      </c>
      <c r="E186" s="33">
        <v>29.15</v>
      </c>
      <c r="F186" s="33">
        <v>108.46</v>
      </c>
      <c r="G186" s="33">
        <v>58.94</v>
      </c>
      <c r="H186" s="33">
        <v>10.71</v>
      </c>
      <c r="I186" s="33">
        <v>140.85</v>
      </c>
      <c r="J186" s="33">
        <v>50.6</v>
      </c>
      <c r="K186" s="33">
        <v>15.26</v>
      </c>
      <c r="L186" s="34">
        <v>21.65</v>
      </c>
      <c r="M186" s="35">
        <v>836.6</v>
      </c>
      <c r="N186" s="35">
        <v>412.15</v>
      </c>
      <c r="O186" s="36">
        <v>1887.4</v>
      </c>
      <c r="P186" s="36">
        <v>126.24</v>
      </c>
      <c r="Q186" s="36">
        <v>147.68</v>
      </c>
      <c r="R186" s="36">
        <v>170.88</v>
      </c>
      <c r="S186" s="36">
        <v>137.46</v>
      </c>
      <c r="T186" s="36">
        <v>58.46</v>
      </c>
      <c r="U186" s="37">
        <v>144.53</v>
      </c>
      <c r="V186" s="36">
        <v>101.84</v>
      </c>
      <c r="W186" s="38">
        <v>21.65</v>
      </c>
      <c r="X186" s="36">
        <v>11.42</v>
      </c>
      <c r="Y186" s="36">
        <v>38.06</v>
      </c>
      <c r="Z186" s="36">
        <v>81.36</v>
      </c>
      <c r="AA186" s="36">
        <v>554.1</v>
      </c>
      <c r="AB186" s="36">
        <v>209.4</v>
      </c>
      <c r="AC186" s="36">
        <v>16.8</v>
      </c>
      <c r="AD186" s="36">
        <v>28.87</v>
      </c>
      <c r="AE186" s="36">
        <v>171</v>
      </c>
    </row>
    <row r="187" spans="1:31" x14ac:dyDescent="0.25">
      <c r="A187" s="26">
        <v>45234</v>
      </c>
      <c r="B187" s="27">
        <v>7370.09</v>
      </c>
      <c r="C187" s="33">
        <v>56.92</v>
      </c>
      <c r="D187" s="33">
        <v>814</v>
      </c>
      <c r="E187" s="33">
        <v>28.94</v>
      </c>
      <c r="F187" s="33">
        <v>108.38</v>
      </c>
      <c r="G187" s="33">
        <v>59.15</v>
      </c>
      <c r="H187" s="33">
        <v>10.66</v>
      </c>
      <c r="I187" s="33">
        <v>140.30000000000001</v>
      </c>
      <c r="J187" s="33">
        <v>50.42</v>
      </c>
      <c r="K187" s="33">
        <v>15.2</v>
      </c>
      <c r="L187" s="34">
        <v>21.56</v>
      </c>
      <c r="M187" s="35">
        <v>840.7</v>
      </c>
      <c r="N187" s="35">
        <v>417.15</v>
      </c>
      <c r="O187" s="36">
        <v>1886.2</v>
      </c>
      <c r="P187" s="36">
        <v>126</v>
      </c>
      <c r="Q187" s="36">
        <v>146.46</v>
      </c>
      <c r="R187" s="36">
        <v>169.12</v>
      </c>
      <c r="S187" s="36">
        <v>137</v>
      </c>
      <c r="T187" s="36">
        <v>58.45</v>
      </c>
      <c r="U187" s="37">
        <v>144.38</v>
      </c>
      <c r="V187" s="36">
        <v>101.5</v>
      </c>
      <c r="W187" s="38">
        <v>21.56</v>
      </c>
      <c r="X187" s="36">
        <v>11.43</v>
      </c>
      <c r="Y187" s="36">
        <v>37.61</v>
      </c>
      <c r="Z187" s="36">
        <v>80.42</v>
      </c>
      <c r="AA187" s="36">
        <v>556.9</v>
      </c>
      <c r="AB187" s="36">
        <v>207.9</v>
      </c>
      <c r="AC187" s="36">
        <v>16.77</v>
      </c>
      <c r="AD187" s="36">
        <v>28.57</v>
      </c>
      <c r="AE187" s="36">
        <v>170.1</v>
      </c>
    </row>
    <row r="188" spans="1:31" x14ac:dyDescent="0.25">
      <c r="A188" s="26">
        <v>45081</v>
      </c>
      <c r="B188" s="27">
        <v>7312.61</v>
      </c>
      <c r="C188" s="33">
        <v>57.23</v>
      </c>
      <c r="D188" s="33">
        <v>798</v>
      </c>
      <c r="E188" s="33">
        <v>28.7</v>
      </c>
      <c r="F188" s="33">
        <v>107.16</v>
      </c>
      <c r="G188" s="33">
        <v>59.53</v>
      </c>
      <c r="H188" s="33">
        <v>10.61</v>
      </c>
      <c r="I188" s="33">
        <v>140.30000000000001</v>
      </c>
      <c r="J188" s="33">
        <v>49.05</v>
      </c>
      <c r="K188" s="33">
        <v>15.07</v>
      </c>
      <c r="L188" s="34">
        <v>21.39</v>
      </c>
      <c r="M188" s="35">
        <v>829.1</v>
      </c>
      <c r="N188" s="35">
        <v>410.1</v>
      </c>
      <c r="O188" s="36">
        <v>1872</v>
      </c>
      <c r="P188" s="36">
        <v>126.18</v>
      </c>
      <c r="Q188" s="36">
        <v>142.63999999999999</v>
      </c>
      <c r="R188" s="36">
        <v>167.58</v>
      </c>
      <c r="S188" s="36">
        <v>136.41999999999999</v>
      </c>
      <c r="T188" s="36">
        <v>57.5</v>
      </c>
      <c r="U188" s="37">
        <v>143.66999999999999</v>
      </c>
      <c r="V188" s="36">
        <v>102.44</v>
      </c>
      <c r="W188" s="38">
        <v>21.39</v>
      </c>
      <c r="X188" s="36">
        <v>11.46</v>
      </c>
      <c r="Y188" s="36">
        <v>37.5</v>
      </c>
      <c r="Z188" s="36">
        <v>78.62</v>
      </c>
      <c r="AA188" s="36">
        <v>555.4</v>
      </c>
      <c r="AB188" s="36">
        <v>207.3</v>
      </c>
      <c r="AC188" s="36">
        <v>16.239999999999998</v>
      </c>
      <c r="AD188" s="36">
        <v>28.11</v>
      </c>
      <c r="AE188" s="36">
        <v>170.05</v>
      </c>
    </row>
    <row r="189" spans="1:31" x14ac:dyDescent="0.25">
      <c r="A189" s="26">
        <v>45050</v>
      </c>
      <c r="B189" s="27">
        <v>7300.33</v>
      </c>
      <c r="C189" s="33">
        <v>55.83</v>
      </c>
      <c r="D189" s="33">
        <v>821</v>
      </c>
      <c r="E189" s="33">
        <v>28.27</v>
      </c>
      <c r="F189" s="33">
        <v>105.66</v>
      </c>
      <c r="G189" s="33">
        <v>59.49</v>
      </c>
      <c r="H189" s="33">
        <v>10.47</v>
      </c>
      <c r="I189" s="33">
        <v>136.65</v>
      </c>
      <c r="J189" s="33">
        <v>49.38</v>
      </c>
      <c r="K189" s="33">
        <v>14.93</v>
      </c>
      <c r="L189" s="34">
        <v>21.05</v>
      </c>
      <c r="M189" s="35">
        <v>844.6</v>
      </c>
      <c r="N189" s="35">
        <v>423.7</v>
      </c>
      <c r="O189" s="36">
        <v>1909.2</v>
      </c>
      <c r="P189" s="36">
        <v>124.38</v>
      </c>
      <c r="Q189" s="36">
        <v>142.86000000000001</v>
      </c>
      <c r="R189" s="36">
        <v>166.9</v>
      </c>
      <c r="S189" s="36">
        <v>134.69999999999999</v>
      </c>
      <c r="T189" s="36">
        <v>57.14</v>
      </c>
      <c r="U189" s="37">
        <v>141.15</v>
      </c>
      <c r="V189" s="36">
        <v>101.4</v>
      </c>
      <c r="W189" s="38">
        <v>21.05</v>
      </c>
      <c r="X189" s="36">
        <v>11.28</v>
      </c>
      <c r="Y189" s="36">
        <v>37.46</v>
      </c>
      <c r="Z189" s="36">
        <v>78.94</v>
      </c>
      <c r="AA189" s="36">
        <v>565.5</v>
      </c>
      <c r="AB189" s="36">
        <v>209.2</v>
      </c>
      <c r="AC189" s="36">
        <v>16.11</v>
      </c>
      <c r="AD189" s="36">
        <v>27.95</v>
      </c>
      <c r="AE189" s="36">
        <v>169.05</v>
      </c>
    </row>
    <row r="190" spans="1:31" x14ac:dyDescent="0.25">
      <c r="A190" s="26">
        <v>45020</v>
      </c>
      <c r="B190" s="27">
        <v>7344.34</v>
      </c>
      <c r="C190" s="33">
        <v>56.34</v>
      </c>
      <c r="D190" s="33">
        <v>823.5</v>
      </c>
      <c r="E190" s="33">
        <v>28.32</v>
      </c>
      <c r="F190" s="33">
        <v>104.56</v>
      </c>
      <c r="G190" s="33">
        <v>58.91</v>
      </c>
      <c r="H190" s="33">
        <v>10.47</v>
      </c>
      <c r="I190" s="33">
        <v>136.6</v>
      </c>
      <c r="J190" s="33">
        <v>51.72</v>
      </c>
      <c r="K190" s="33">
        <v>14.75</v>
      </c>
      <c r="L190" s="34">
        <v>21.16</v>
      </c>
      <c r="M190" s="35">
        <v>851</v>
      </c>
      <c r="N190" s="35">
        <v>420.35</v>
      </c>
      <c r="O190" s="36">
        <v>1894</v>
      </c>
      <c r="P190" s="36">
        <v>125.44</v>
      </c>
      <c r="Q190" s="36">
        <v>148.46</v>
      </c>
      <c r="R190" s="36">
        <v>163.5</v>
      </c>
      <c r="S190" s="36">
        <v>135.68</v>
      </c>
      <c r="T190" s="36">
        <v>56.73</v>
      </c>
      <c r="U190" s="37">
        <v>140.4</v>
      </c>
      <c r="V190" s="36">
        <v>99.6</v>
      </c>
      <c r="W190" s="38">
        <v>21.16</v>
      </c>
      <c r="X190" s="36">
        <v>10.99</v>
      </c>
      <c r="Y190" s="36">
        <v>37.409999999999997</v>
      </c>
      <c r="Z190" s="36">
        <v>82.7</v>
      </c>
      <c r="AA190" s="36">
        <v>584.20000000000005</v>
      </c>
      <c r="AB190" s="36">
        <v>207.6</v>
      </c>
      <c r="AC190" s="36">
        <v>16.43</v>
      </c>
      <c r="AD190" s="36">
        <v>28.67</v>
      </c>
      <c r="AE190" s="36">
        <v>169.9</v>
      </c>
    </row>
    <row r="191" spans="1:31" x14ac:dyDescent="0.25">
      <c r="A191" s="26">
        <v>44989</v>
      </c>
      <c r="B191" s="27">
        <v>7332.64</v>
      </c>
      <c r="C191" s="33">
        <v>55.8</v>
      </c>
      <c r="D191" s="33">
        <v>817.5</v>
      </c>
      <c r="E191" s="33">
        <v>28.22</v>
      </c>
      <c r="F191" s="33">
        <v>104.3</v>
      </c>
      <c r="G191" s="33">
        <v>57.94</v>
      </c>
      <c r="H191" s="33">
        <v>10.47</v>
      </c>
      <c r="I191" s="33">
        <v>136.44999999999999</v>
      </c>
      <c r="J191" s="33">
        <v>52.18</v>
      </c>
      <c r="K191" s="33">
        <v>14.67</v>
      </c>
      <c r="L191" s="34">
        <v>21.3</v>
      </c>
      <c r="M191" s="35">
        <v>844.1</v>
      </c>
      <c r="N191" s="35">
        <v>415.45</v>
      </c>
      <c r="O191" s="36">
        <v>1861</v>
      </c>
      <c r="P191" s="36">
        <v>125.2</v>
      </c>
      <c r="Q191" s="36">
        <v>151.18</v>
      </c>
      <c r="R191" s="36">
        <v>163.26</v>
      </c>
      <c r="S191" s="36">
        <v>135.47999999999999</v>
      </c>
      <c r="T191" s="36">
        <v>57.56</v>
      </c>
      <c r="U191" s="37">
        <v>139.96</v>
      </c>
      <c r="V191" s="36">
        <v>99.64</v>
      </c>
      <c r="W191" s="38">
        <v>21.3</v>
      </c>
      <c r="X191" s="36">
        <v>11</v>
      </c>
      <c r="Y191" s="36">
        <v>37.380000000000003</v>
      </c>
      <c r="Z191" s="36">
        <v>83.82</v>
      </c>
      <c r="AA191" s="36">
        <v>593.70000000000005</v>
      </c>
      <c r="AB191" s="36">
        <v>208.6</v>
      </c>
      <c r="AC191" s="36">
        <v>16.670000000000002</v>
      </c>
      <c r="AD191" s="36">
        <v>28.23</v>
      </c>
      <c r="AE191" s="36">
        <v>169.05</v>
      </c>
    </row>
    <row r="192" spans="1:31" x14ac:dyDescent="0.25">
      <c r="A192" s="26" t="s">
        <v>436</v>
      </c>
      <c r="B192" s="27">
        <v>7264.82</v>
      </c>
      <c r="C192" s="33">
        <v>55.21</v>
      </c>
      <c r="D192" s="33">
        <v>823</v>
      </c>
      <c r="E192" s="33">
        <v>28.17</v>
      </c>
      <c r="F192" s="33">
        <v>105.72</v>
      </c>
      <c r="G192" s="33">
        <v>57.31</v>
      </c>
      <c r="H192" s="33">
        <v>10.4</v>
      </c>
      <c r="I192" s="33">
        <v>136.35</v>
      </c>
      <c r="J192" s="33">
        <v>52.32</v>
      </c>
      <c r="K192" s="33">
        <v>14.57</v>
      </c>
      <c r="L192" s="34">
        <v>20.79</v>
      </c>
      <c r="M192" s="35">
        <v>844.4</v>
      </c>
      <c r="N192" s="35">
        <v>411.25</v>
      </c>
      <c r="O192" s="36">
        <v>1864</v>
      </c>
      <c r="P192" s="36">
        <v>123.28</v>
      </c>
      <c r="Q192" s="36">
        <v>153.68</v>
      </c>
      <c r="R192" s="36">
        <v>166</v>
      </c>
      <c r="S192" s="36">
        <v>136.54</v>
      </c>
      <c r="T192" s="36">
        <v>54.36</v>
      </c>
      <c r="U192" s="37">
        <v>140.18</v>
      </c>
      <c r="V192" s="36">
        <v>100.24</v>
      </c>
      <c r="W192" s="38">
        <v>20.79</v>
      </c>
      <c r="X192" s="36">
        <v>10.95</v>
      </c>
      <c r="Y192" s="36">
        <v>37.880000000000003</v>
      </c>
      <c r="Z192" s="36">
        <v>84.08</v>
      </c>
      <c r="AA192" s="36">
        <v>600</v>
      </c>
      <c r="AB192" s="36">
        <v>208.7</v>
      </c>
      <c r="AC192" s="36">
        <v>16.73</v>
      </c>
      <c r="AD192" s="36">
        <v>28.15</v>
      </c>
      <c r="AE192" s="36">
        <v>170.75</v>
      </c>
    </row>
    <row r="193" spans="1:31" x14ac:dyDescent="0.25">
      <c r="A193" s="26" t="s">
        <v>437</v>
      </c>
      <c r="B193" s="27">
        <v>7222.69</v>
      </c>
      <c r="C193" s="33">
        <v>54.53</v>
      </c>
      <c r="D193" s="33">
        <v>805.5</v>
      </c>
      <c r="E193" s="33">
        <v>28.29</v>
      </c>
      <c r="F193" s="33">
        <v>105.42</v>
      </c>
      <c r="G193" s="33">
        <v>56.59</v>
      </c>
      <c r="H193" s="33">
        <v>10.37</v>
      </c>
      <c r="I193" s="33">
        <v>136.5</v>
      </c>
      <c r="J193" s="33">
        <v>52.16</v>
      </c>
      <c r="K193" s="33">
        <v>14.56</v>
      </c>
      <c r="L193" s="34">
        <v>20.78</v>
      </c>
      <c r="M193" s="35">
        <v>827</v>
      </c>
      <c r="N193" s="35">
        <v>405.55</v>
      </c>
      <c r="O193" s="36">
        <v>1841</v>
      </c>
      <c r="P193" s="36">
        <v>122.24</v>
      </c>
      <c r="Q193" s="36">
        <v>153.1</v>
      </c>
      <c r="R193" s="36">
        <v>163.85</v>
      </c>
      <c r="S193" s="36">
        <v>136.96</v>
      </c>
      <c r="T193" s="36">
        <v>54.41</v>
      </c>
      <c r="U193" s="37">
        <v>138.82</v>
      </c>
      <c r="V193" s="36">
        <v>99.43</v>
      </c>
      <c r="W193" s="38">
        <v>20.78</v>
      </c>
      <c r="X193" s="36">
        <v>10.82</v>
      </c>
      <c r="Y193" s="36">
        <v>37.28</v>
      </c>
      <c r="Z193" s="36">
        <v>83.6</v>
      </c>
      <c r="AA193" s="36">
        <v>594.6</v>
      </c>
      <c r="AB193" s="36">
        <v>206.5</v>
      </c>
      <c r="AC193" s="36">
        <v>16.579999999999998</v>
      </c>
      <c r="AD193" s="36">
        <v>28.08</v>
      </c>
      <c r="AE193" s="36">
        <v>170.5</v>
      </c>
    </row>
    <row r="194" spans="1:31" x14ac:dyDescent="0.25">
      <c r="A194" s="26" t="s">
        <v>438</v>
      </c>
      <c r="B194" s="27">
        <v>7125.12</v>
      </c>
      <c r="C194" s="33">
        <v>53.37</v>
      </c>
      <c r="D194" s="33">
        <v>800</v>
      </c>
      <c r="E194" s="33">
        <v>27.89</v>
      </c>
      <c r="F194" s="33">
        <v>104.4</v>
      </c>
      <c r="G194" s="33">
        <v>57.04</v>
      </c>
      <c r="H194" s="33">
        <v>10.25</v>
      </c>
      <c r="I194" s="33">
        <v>137.35</v>
      </c>
      <c r="J194" s="33">
        <v>51.64</v>
      </c>
      <c r="K194" s="33">
        <v>14.21</v>
      </c>
      <c r="L194" s="34">
        <v>20.13</v>
      </c>
      <c r="M194" s="35">
        <v>822</v>
      </c>
      <c r="N194" s="35">
        <v>402.9</v>
      </c>
      <c r="O194" s="36">
        <v>1818.5</v>
      </c>
      <c r="P194" s="36">
        <v>120.9</v>
      </c>
      <c r="Q194" s="36">
        <v>149.02000000000001</v>
      </c>
      <c r="R194" s="36">
        <v>160.25</v>
      </c>
      <c r="S194" s="36">
        <v>137.46</v>
      </c>
      <c r="T194" s="36">
        <v>53.84</v>
      </c>
      <c r="U194" s="37">
        <v>137.36000000000001</v>
      </c>
      <c r="V194" s="36">
        <v>101</v>
      </c>
      <c r="W194" s="38">
        <v>20.13</v>
      </c>
      <c r="X194" s="36">
        <v>10.8</v>
      </c>
      <c r="Y194" s="36">
        <v>36.130000000000003</v>
      </c>
      <c r="Z194" s="36">
        <v>82.74</v>
      </c>
      <c r="AA194" s="36">
        <v>584.20000000000005</v>
      </c>
      <c r="AB194" s="36">
        <v>206.4</v>
      </c>
      <c r="AC194" s="36">
        <v>16.399999999999999</v>
      </c>
      <c r="AD194" s="36">
        <v>27.59</v>
      </c>
      <c r="AE194" s="36">
        <v>165.65</v>
      </c>
    </row>
    <row r="195" spans="1:31" x14ac:dyDescent="0.25">
      <c r="A195" s="26" t="s">
        <v>439</v>
      </c>
      <c r="B195" s="27">
        <v>7066.27</v>
      </c>
      <c r="C195" s="33">
        <v>51.97</v>
      </c>
      <c r="D195" s="33">
        <v>791</v>
      </c>
      <c r="E195" s="33">
        <v>27.17</v>
      </c>
      <c r="F195" s="33">
        <v>102.72</v>
      </c>
      <c r="G195" s="33">
        <v>56.76</v>
      </c>
      <c r="H195" s="33">
        <v>10.07</v>
      </c>
      <c r="I195" s="33">
        <v>136.75</v>
      </c>
      <c r="J195" s="33">
        <v>50.85</v>
      </c>
      <c r="K195" s="33">
        <v>13.93</v>
      </c>
      <c r="L195" s="34">
        <v>19.75</v>
      </c>
      <c r="M195" s="35">
        <v>814.2</v>
      </c>
      <c r="N195" s="35">
        <v>398.1</v>
      </c>
      <c r="O195" s="36">
        <v>1798.5</v>
      </c>
      <c r="P195" s="36">
        <v>118.72</v>
      </c>
      <c r="Q195" s="36">
        <v>146.08000000000001</v>
      </c>
      <c r="R195" s="36">
        <v>158.6</v>
      </c>
      <c r="S195" s="36">
        <v>135.04</v>
      </c>
      <c r="T195" s="36">
        <v>53.51</v>
      </c>
      <c r="U195" s="37">
        <v>136.51</v>
      </c>
      <c r="V195" s="36">
        <v>100</v>
      </c>
      <c r="W195" s="38">
        <v>19.75</v>
      </c>
      <c r="X195" s="36">
        <v>10.85</v>
      </c>
      <c r="Y195" s="36">
        <v>36.04</v>
      </c>
      <c r="Z195" s="36">
        <v>81.64</v>
      </c>
      <c r="AA195" s="36">
        <v>575.4</v>
      </c>
      <c r="AB195" s="36">
        <v>203.8</v>
      </c>
      <c r="AC195" s="36">
        <v>16.239999999999998</v>
      </c>
      <c r="AD195" s="36">
        <v>27.42</v>
      </c>
      <c r="AE195" s="36">
        <v>162.6</v>
      </c>
    </row>
    <row r="196" spans="1:31" x14ac:dyDescent="0.25">
      <c r="A196" s="26" t="s">
        <v>440</v>
      </c>
      <c r="B196" s="27">
        <v>7039.09</v>
      </c>
      <c r="C196" s="33">
        <v>51.79</v>
      </c>
      <c r="D196" s="33">
        <v>793</v>
      </c>
      <c r="E196" s="33">
        <v>26.96</v>
      </c>
      <c r="F196" s="33">
        <v>102.18</v>
      </c>
      <c r="G196" s="33">
        <v>56.82</v>
      </c>
      <c r="H196" s="33">
        <v>10.029999999999999</v>
      </c>
      <c r="I196" s="33">
        <v>136.55000000000001</v>
      </c>
      <c r="J196" s="33">
        <v>50.26</v>
      </c>
      <c r="K196" s="33">
        <v>13.84</v>
      </c>
      <c r="L196" s="34">
        <v>19.96</v>
      </c>
      <c r="M196" s="35">
        <v>817</v>
      </c>
      <c r="N196" s="35">
        <v>400.65</v>
      </c>
      <c r="O196" s="36">
        <v>1806</v>
      </c>
      <c r="P196" s="36">
        <v>119.08</v>
      </c>
      <c r="Q196" s="36">
        <v>144.97999999999999</v>
      </c>
      <c r="R196" s="36">
        <v>162.6</v>
      </c>
      <c r="S196" s="36">
        <v>135.13999999999999</v>
      </c>
      <c r="T196" s="36">
        <v>52.13</v>
      </c>
      <c r="U196" s="37">
        <v>136.24</v>
      </c>
      <c r="V196" s="36">
        <v>98.44</v>
      </c>
      <c r="W196" s="38">
        <v>19.96</v>
      </c>
      <c r="X196" s="36">
        <v>10.9</v>
      </c>
      <c r="Y196" s="36">
        <v>37.01</v>
      </c>
      <c r="Z196" s="36">
        <v>81.599999999999994</v>
      </c>
      <c r="AA196" s="36">
        <v>573.29999999999995</v>
      </c>
      <c r="AB196" s="36">
        <v>204.9</v>
      </c>
      <c r="AC196" s="36">
        <v>16.239999999999998</v>
      </c>
      <c r="AD196" s="36">
        <v>27.29</v>
      </c>
      <c r="AE196" s="36">
        <v>164.15</v>
      </c>
    </row>
    <row r="197" spans="1:31" x14ac:dyDescent="0.25">
      <c r="A197" s="26" t="s">
        <v>441</v>
      </c>
      <c r="B197" s="27">
        <v>6953.58</v>
      </c>
      <c r="C197" s="33">
        <v>50.47</v>
      </c>
      <c r="D197" s="33">
        <v>790.5</v>
      </c>
      <c r="E197" s="33">
        <v>26.64</v>
      </c>
      <c r="F197" s="33">
        <v>101.36</v>
      </c>
      <c r="G197" s="33">
        <v>56.27</v>
      </c>
      <c r="H197" s="33">
        <v>9.94</v>
      </c>
      <c r="I197" s="33">
        <v>135.1</v>
      </c>
      <c r="J197" s="33">
        <v>49.3</v>
      </c>
      <c r="K197" s="33">
        <v>13.57</v>
      </c>
      <c r="L197" s="34">
        <v>19.899999999999999</v>
      </c>
      <c r="M197" s="35">
        <v>813.4</v>
      </c>
      <c r="N197" s="35">
        <v>398.05</v>
      </c>
      <c r="O197" s="36">
        <v>1787</v>
      </c>
      <c r="P197" s="36">
        <v>117.4</v>
      </c>
      <c r="Q197" s="36">
        <v>142.30000000000001</v>
      </c>
      <c r="R197" s="36">
        <v>162.1</v>
      </c>
      <c r="S197" s="36">
        <v>133.30000000000001</v>
      </c>
      <c r="T197" s="36">
        <v>51.81</v>
      </c>
      <c r="U197" s="37">
        <v>136</v>
      </c>
      <c r="V197" s="36">
        <v>97.1</v>
      </c>
      <c r="W197" s="38">
        <v>19.899999999999999</v>
      </c>
      <c r="X197" s="36">
        <v>10.68</v>
      </c>
      <c r="Y197" s="36">
        <v>37.200000000000003</v>
      </c>
      <c r="Z197" s="36">
        <v>80.62</v>
      </c>
      <c r="AA197" s="36">
        <v>580.5</v>
      </c>
      <c r="AB197" s="36">
        <v>207.7</v>
      </c>
      <c r="AC197" s="36">
        <v>15.92</v>
      </c>
      <c r="AD197" s="36">
        <v>26.96</v>
      </c>
      <c r="AE197" s="36">
        <v>165.7</v>
      </c>
    </row>
    <row r="198" spans="1:31" x14ac:dyDescent="0.25">
      <c r="A198" s="26" t="s">
        <v>442</v>
      </c>
      <c r="B198" s="27">
        <v>7073.5</v>
      </c>
      <c r="C198" s="33">
        <v>53.28</v>
      </c>
      <c r="D198" s="33">
        <v>796</v>
      </c>
      <c r="E198" s="33">
        <v>27.23</v>
      </c>
      <c r="F198" s="33">
        <v>104.1</v>
      </c>
      <c r="G198" s="33">
        <v>56.11</v>
      </c>
      <c r="H198" s="33">
        <v>10.15</v>
      </c>
      <c r="I198" s="33">
        <v>136.35</v>
      </c>
      <c r="J198" s="33">
        <v>52.06</v>
      </c>
      <c r="K198" s="33">
        <v>13.9</v>
      </c>
      <c r="L198" s="34">
        <v>21.2</v>
      </c>
      <c r="M198" s="35">
        <v>820.8</v>
      </c>
      <c r="N198" s="35">
        <v>397.5</v>
      </c>
      <c r="O198" s="36">
        <v>1801</v>
      </c>
      <c r="P198" s="36">
        <v>119.94</v>
      </c>
      <c r="Q198" s="36">
        <v>149.88</v>
      </c>
      <c r="R198" s="36">
        <v>162.80000000000001</v>
      </c>
      <c r="S198" s="36">
        <v>134.69999999999999</v>
      </c>
      <c r="T198" s="36">
        <v>53.43</v>
      </c>
      <c r="U198" s="37">
        <v>137.58000000000001</v>
      </c>
      <c r="V198" s="36">
        <v>95.84</v>
      </c>
      <c r="W198" s="38">
        <v>21.2</v>
      </c>
      <c r="X198" s="36">
        <v>10.83</v>
      </c>
      <c r="Y198" s="36">
        <v>37.74</v>
      </c>
      <c r="Z198" s="36">
        <v>84.22</v>
      </c>
      <c r="AA198" s="36">
        <v>578.1</v>
      </c>
      <c r="AB198" s="36">
        <v>206.4</v>
      </c>
      <c r="AC198" s="36">
        <v>16.190000000000001</v>
      </c>
      <c r="AD198" s="36">
        <v>27.63</v>
      </c>
      <c r="AE198" s="36">
        <v>168.35</v>
      </c>
    </row>
    <row r="199" spans="1:31" x14ac:dyDescent="0.25">
      <c r="A199" s="26" t="s">
        <v>443</v>
      </c>
      <c r="B199" s="27">
        <v>7080.18</v>
      </c>
      <c r="C199" s="33">
        <v>54.47</v>
      </c>
      <c r="D199" s="33">
        <v>793</v>
      </c>
      <c r="E199" s="33">
        <v>27.5</v>
      </c>
      <c r="F199" s="33">
        <v>106.72</v>
      </c>
      <c r="G199" s="33">
        <v>56.21</v>
      </c>
      <c r="H199" s="33">
        <v>10.26</v>
      </c>
      <c r="I199" s="33">
        <v>135.19999999999999</v>
      </c>
      <c r="J199" s="33">
        <v>52.67</v>
      </c>
      <c r="K199" s="33">
        <v>13.88</v>
      </c>
      <c r="L199" s="34">
        <v>21.71</v>
      </c>
      <c r="M199" s="35">
        <v>814.9</v>
      </c>
      <c r="N199" s="35">
        <v>393.8</v>
      </c>
      <c r="O199" s="36">
        <v>1774</v>
      </c>
      <c r="P199" s="36">
        <v>121</v>
      </c>
      <c r="Q199" s="36">
        <v>149.38</v>
      </c>
      <c r="R199" s="36">
        <v>163.30000000000001</v>
      </c>
      <c r="S199" s="36">
        <v>134.84</v>
      </c>
      <c r="T199" s="36">
        <v>54.43</v>
      </c>
      <c r="U199" s="37">
        <v>137.44</v>
      </c>
      <c r="V199" s="36">
        <v>90.86</v>
      </c>
      <c r="W199" s="38">
        <v>21.71</v>
      </c>
      <c r="X199" s="36">
        <v>10.82</v>
      </c>
      <c r="Y199" s="36">
        <v>37.35</v>
      </c>
      <c r="Z199" s="36">
        <v>85.56</v>
      </c>
      <c r="AA199" s="36">
        <v>572</v>
      </c>
      <c r="AB199" s="36">
        <v>206.5</v>
      </c>
      <c r="AC199" s="36">
        <v>16.190000000000001</v>
      </c>
      <c r="AD199" s="36">
        <v>27.8</v>
      </c>
      <c r="AE199" s="36">
        <v>167.45</v>
      </c>
    </row>
    <row r="200" spans="1:31" x14ac:dyDescent="0.25">
      <c r="A200" s="26" t="s">
        <v>444</v>
      </c>
      <c r="B200" s="27">
        <v>7083.81</v>
      </c>
      <c r="C200" s="33">
        <v>54.74</v>
      </c>
      <c r="D200" s="33">
        <v>788</v>
      </c>
      <c r="E200" s="33">
        <v>27.72</v>
      </c>
      <c r="F200" s="33">
        <v>107.04</v>
      </c>
      <c r="G200" s="33">
        <v>55.35</v>
      </c>
      <c r="H200" s="33">
        <v>10.28</v>
      </c>
      <c r="I200" s="33">
        <v>133.9</v>
      </c>
      <c r="J200" s="33">
        <v>52.79</v>
      </c>
      <c r="K200" s="33">
        <v>13.85</v>
      </c>
      <c r="L200" s="34">
        <v>21.93</v>
      </c>
      <c r="M200" s="35">
        <v>806.7</v>
      </c>
      <c r="N200" s="35">
        <v>385.6</v>
      </c>
      <c r="O200" s="36">
        <v>1754</v>
      </c>
      <c r="P200" s="36">
        <v>121.6</v>
      </c>
      <c r="Q200" s="36">
        <v>148.97999999999999</v>
      </c>
      <c r="R200" s="36">
        <v>163</v>
      </c>
      <c r="S200" s="36">
        <v>134.13999999999999</v>
      </c>
      <c r="T200" s="36">
        <v>55.21</v>
      </c>
      <c r="U200" s="37">
        <v>136.38</v>
      </c>
      <c r="V200" s="36">
        <v>90.18</v>
      </c>
      <c r="W200" s="38">
        <v>21.93</v>
      </c>
      <c r="X200" s="36">
        <v>10.82</v>
      </c>
      <c r="Y200" s="36">
        <v>37.5</v>
      </c>
      <c r="Z200" s="36">
        <v>86.26</v>
      </c>
      <c r="AA200" s="36">
        <v>568</v>
      </c>
      <c r="AB200" s="36">
        <v>202.4</v>
      </c>
      <c r="AC200" s="36">
        <v>16.2</v>
      </c>
      <c r="AD200" s="36">
        <v>27.8</v>
      </c>
      <c r="AE200" s="36">
        <v>170.5</v>
      </c>
    </row>
    <row r="201" spans="1:31" x14ac:dyDescent="0.25">
      <c r="A201" s="26" t="s">
        <v>445</v>
      </c>
      <c r="B201" s="27">
        <v>6796.21</v>
      </c>
      <c r="C201" s="33">
        <v>52.56</v>
      </c>
      <c r="D201" s="33">
        <v>782.5</v>
      </c>
      <c r="E201" s="33">
        <v>26.61</v>
      </c>
      <c r="F201" s="33">
        <v>104.76</v>
      </c>
      <c r="G201" s="33">
        <v>54.86</v>
      </c>
      <c r="H201" s="33">
        <v>10.06</v>
      </c>
      <c r="I201" s="33">
        <v>132.25</v>
      </c>
      <c r="J201" s="33">
        <v>51.47</v>
      </c>
      <c r="K201" s="33">
        <v>13.57</v>
      </c>
      <c r="L201" s="34">
        <v>21.03</v>
      </c>
      <c r="M201" s="35">
        <v>804.5</v>
      </c>
      <c r="N201" s="35">
        <v>386.95</v>
      </c>
      <c r="O201" s="36">
        <v>1760</v>
      </c>
      <c r="P201" s="36">
        <v>118.6</v>
      </c>
      <c r="Q201" s="36">
        <v>147.28</v>
      </c>
      <c r="R201" s="36">
        <v>162.35</v>
      </c>
      <c r="S201" s="36">
        <v>130.38</v>
      </c>
      <c r="T201" s="36">
        <v>53.86</v>
      </c>
      <c r="U201" s="37">
        <v>136.80000000000001</v>
      </c>
      <c r="V201" s="36">
        <v>89.46</v>
      </c>
      <c r="W201" s="38">
        <v>21.03</v>
      </c>
      <c r="X201" s="36">
        <v>10.69</v>
      </c>
      <c r="Y201" s="36">
        <v>37.72</v>
      </c>
      <c r="Z201" s="36">
        <v>85.06</v>
      </c>
      <c r="AA201" s="36">
        <v>556</v>
      </c>
      <c r="AB201" s="36">
        <v>200.6</v>
      </c>
      <c r="AC201" s="36">
        <v>15.85</v>
      </c>
      <c r="AD201" s="36">
        <v>27.31</v>
      </c>
      <c r="AE201" s="36">
        <v>167.4</v>
      </c>
    </row>
    <row r="202" spans="1:31" x14ac:dyDescent="0.25">
      <c r="A202" s="26" t="s">
        <v>446</v>
      </c>
      <c r="B202" s="27">
        <v>6895.73</v>
      </c>
      <c r="C202" s="33">
        <v>51.68</v>
      </c>
      <c r="D202" s="33">
        <v>767</v>
      </c>
      <c r="E202" s="33">
        <v>25.97</v>
      </c>
      <c r="F202" s="33">
        <v>103.46</v>
      </c>
      <c r="G202" s="33">
        <v>54.46</v>
      </c>
      <c r="H202" s="33">
        <v>9.99</v>
      </c>
      <c r="I202" s="33">
        <v>127.5</v>
      </c>
      <c r="J202" s="33">
        <v>51.11</v>
      </c>
      <c r="K202" s="33">
        <v>13.43</v>
      </c>
      <c r="L202" s="34">
        <v>21.2</v>
      </c>
      <c r="M202" s="35">
        <v>787.3</v>
      </c>
      <c r="N202" s="35">
        <v>380.25</v>
      </c>
      <c r="O202" s="36">
        <v>1730</v>
      </c>
      <c r="P202" s="36">
        <v>116.74</v>
      </c>
      <c r="Q202" s="36">
        <v>146.08000000000001</v>
      </c>
      <c r="R202" s="36">
        <v>159.75</v>
      </c>
      <c r="S202" s="36">
        <v>128.38</v>
      </c>
      <c r="T202" s="36">
        <v>53.14</v>
      </c>
      <c r="U202" s="37">
        <v>133.84</v>
      </c>
      <c r="V202" s="36">
        <v>89.8</v>
      </c>
      <c r="W202" s="38">
        <v>21.2</v>
      </c>
      <c r="X202" s="36">
        <v>10.57</v>
      </c>
      <c r="Y202" s="36">
        <v>37.619999999999997</v>
      </c>
      <c r="Z202" s="36">
        <v>84.78</v>
      </c>
      <c r="AA202" s="36">
        <v>547.1</v>
      </c>
      <c r="AB202" s="36">
        <v>199.05</v>
      </c>
      <c r="AC202" s="36">
        <v>15.72</v>
      </c>
      <c r="AD202" s="36">
        <v>27.16</v>
      </c>
      <c r="AE202" s="36">
        <v>167.15</v>
      </c>
    </row>
    <row r="203" spans="1:31" x14ac:dyDescent="0.25">
      <c r="A203" s="26" t="s">
        <v>447</v>
      </c>
      <c r="B203" s="27">
        <v>6876.61</v>
      </c>
      <c r="C203" s="33">
        <v>52.71</v>
      </c>
      <c r="D203" s="33">
        <v>782.5</v>
      </c>
      <c r="E203" s="33">
        <v>26.85</v>
      </c>
      <c r="F203" s="33">
        <v>104.68</v>
      </c>
      <c r="G203" s="33">
        <v>55.03</v>
      </c>
      <c r="H203" s="33">
        <v>10.220000000000001</v>
      </c>
      <c r="I203" s="33">
        <v>129.15</v>
      </c>
      <c r="J203" s="33">
        <v>52.28</v>
      </c>
      <c r="K203" s="33">
        <v>13.78</v>
      </c>
      <c r="L203" s="34">
        <v>21.24</v>
      </c>
      <c r="M203" s="35">
        <v>801.7</v>
      </c>
      <c r="N203" s="35">
        <v>383.7</v>
      </c>
      <c r="O203" s="36">
        <v>1765</v>
      </c>
      <c r="P203" s="36">
        <v>119.28</v>
      </c>
      <c r="Q203" s="36">
        <v>148.88</v>
      </c>
      <c r="R203" s="36">
        <v>161</v>
      </c>
      <c r="S203" s="36">
        <v>130.91999999999999</v>
      </c>
      <c r="T203" s="36">
        <v>53.31</v>
      </c>
      <c r="U203" s="37">
        <v>136.19999999999999</v>
      </c>
      <c r="V203" s="36">
        <v>90.23</v>
      </c>
      <c r="W203" s="38">
        <v>21.24</v>
      </c>
      <c r="X203" s="36">
        <v>10.72</v>
      </c>
      <c r="Y203" s="36">
        <v>38.090000000000003</v>
      </c>
      <c r="Z203" s="36">
        <v>85.3</v>
      </c>
      <c r="AA203" s="36">
        <v>552.9</v>
      </c>
      <c r="AB203" s="36">
        <v>203.2</v>
      </c>
      <c r="AC203" s="36">
        <v>15.9</v>
      </c>
      <c r="AD203" s="36">
        <v>27.46</v>
      </c>
      <c r="AE203" s="36">
        <v>169.85</v>
      </c>
    </row>
    <row r="204" spans="1:31" x14ac:dyDescent="0.25">
      <c r="A204" s="26" t="s">
        <v>448</v>
      </c>
      <c r="B204" s="27">
        <v>6861.63</v>
      </c>
      <c r="C204" s="33">
        <v>52.03</v>
      </c>
      <c r="D204" s="33">
        <v>753.5</v>
      </c>
      <c r="E204" s="33">
        <v>26.29</v>
      </c>
      <c r="F204" s="33">
        <v>102.4</v>
      </c>
      <c r="G204" s="33">
        <v>54.33</v>
      </c>
      <c r="H204" s="33">
        <v>10.220000000000001</v>
      </c>
      <c r="I204" s="33">
        <v>127.75</v>
      </c>
      <c r="J204" s="33">
        <v>51.27</v>
      </c>
      <c r="K204" s="33">
        <v>13.56</v>
      </c>
      <c r="L204" s="34">
        <v>21.5</v>
      </c>
      <c r="M204" s="35">
        <v>774.7</v>
      </c>
      <c r="N204" s="35">
        <v>371.15</v>
      </c>
      <c r="O204" s="36">
        <v>1686</v>
      </c>
      <c r="P204" s="36">
        <v>116.3</v>
      </c>
      <c r="Q204" s="36">
        <v>144.5</v>
      </c>
      <c r="R204" s="36">
        <v>157.44999999999999</v>
      </c>
      <c r="S204" s="36">
        <v>127.14</v>
      </c>
      <c r="T204" s="36">
        <v>53.27</v>
      </c>
      <c r="U204" s="37">
        <v>133.71</v>
      </c>
      <c r="V204" s="36">
        <v>89.77</v>
      </c>
      <c r="W204" s="38">
        <v>21.5</v>
      </c>
      <c r="X204" s="36">
        <v>10.74</v>
      </c>
      <c r="Y204" s="36">
        <v>36.549999999999997</v>
      </c>
      <c r="Z204" s="36">
        <v>83.92</v>
      </c>
      <c r="AA204" s="36">
        <v>539.29999999999995</v>
      </c>
      <c r="AB204" s="36">
        <v>198.55</v>
      </c>
      <c r="AC204" s="36">
        <v>15.78</v>
      </c>
      <c r="AD204" s="36">
        <v>27.1</v>
      </c>
      <c r="AE204" s="36">
        <v>165.75</v>
      </c>
    </row>
    <row r="205" spans="1:31" x14ac:dyDescent="0.25">
      <c r="A205" s="26" t="s">
        <v>449</v>
      </c>
      <c r="B205" s="27">
        <v>6989.96</v>
      </c>
      <c r="C205" s="33">
        <v>57.88</v>
      </c>
      <c r="D205" s="33">
        <v>783.5</v>
      </c>
      <c r="E205" s="33">
        <v>27.72</v>
      </c>
      <c r="F205" s="33">
        <v>107.06</v>
      </c>
      <c r="G205" s="33">
        <v>54.55</v>
      </c>
      <c r="H205" s="33">
        <v>10.78</v>
      </c>
      <c r="I205" s="33">
        <v>132.4</v>
      </c>
      <c r="J205" s="33">
        <v>53.46</v>
      </c>
      <c r="K205" s="33">
        <v>14.07</v>
      </c>
      <c r="L205" s="34">
        <v>24.48</v>
      </c>
      <c r="M205" s="35">
        <v>800.5</v>
      </c>
      <c r="N205" s="35">
        <v>377.6</v>
      </c>
      <c r="O205" s="36">
        <v>1734.5</v>
      </c>
      <c r="P205" s="36">
        <v>122.18</v>
      </c>
      <c r="Q205" s="36">
        <v>152.56</v>
      </c>
      <c r="R205" s="36">
        <v>158.94999999999999</v>
      </c>
      <c r="S205" s="36">
        <v>133.13999999999999</v>
      </c>
      <c r="T205" s="36">
        <v>56.45</v>
      </c>
      <c r="U205" s="37">
        <v>135.82</v>
      </c>
      <c r="V205" s="36">
        <v>88.98</v>
      </c>
      <c r="W205" s="38">
        <v>24.48</v>
      </c>
      <c r="X205" s="36">
        <v>10.68</v>
      </c>
      <c r="Y205" s="36">
        <v>36.81</v>
      </c>
      <c r="Z205" s="36">
        <v>86.54</v>
      </c>
      <c r="AA205" s="36">
        <v>565.20000000000005</v>
      </c>
      <c r="AB205" s="36">
        <v>199.8</v>
      </c>
      <c r="AC205" s="36">
        <v>16.399999999999999</v>
      </c>
      <c r="AD205" s="36">
        <v>28.06</v>
      </c>
      <c r="AE205" s="36">
        <v>171.55</v>
      </c>
    </row>
    <row r="206" spans="1:31" x14ac:dyDescent="0.25">
      <c r="A206" s="26" t="s">
        <v>450</v>
      </c>
      <c r="B206" s="27">
        <v>6979.55</v>
      </c>
      <c r="C206" s="33">
        <v>56.15</v>
      </c>
      <c r="D206" s="33">
        <v>774.5</v>
      </c>
      <c r="E206" s="33">
        <v>27.68</v>
      </c>
      <c r="F206" s="33">
        <v>105.58</v>
      </c>
      <c r="G206" s="33">
        <v>54.33</v>
      </c>
      <c r="H206" s="33">
        <v>10.68</v>
      </c>
      <c r="I206" s="33">
        <v>127.55</v>
      </c>
      <c r="J206" s="33">
        <v>53.15</v>
      </c>
      <c r="K206" s="33">
        <v>13.91</v>
      </c>
      <c r="L206" s="34">
        <v>23.94</v>
      </c>
      <c r="M206" s="35">
        <v>781.7</v>
      </c>
      <c r="N206" s="35">
        <v>373.2</v>
      </c>
      <c r="O206" s="36">
        <v>1691</v>
      </c>
      <c r="P206" s="36">
        <v>118.16</v>
      </c>
      <c r="Q206" s="36">
        <v>148.68</v>
      </c>
      <c r="R206" s="36">
        <v>157.6</v>
      </c>
      <c r="S206" s="36">
        <v>128.6</v>
      </c>
      <c r="T206" s="36">
        <v>55.14</v>
      </c>
      <c r="U206" s="37">
        <v>133.18</v>
      </c>
      <c r="V206" s="36">
        <v>88.03</v>
      </c>
      <c r="W206" s="38">
        <v>23.94</v>
      </c>
      <c r="X206" s="36">
        <v>10.75</v>
      </c>
      <c r="Y206" s="36">
        <v>36.18</v>
      </c>
      <c r="Z206" s="36">
        <v>85.02</v>
      </c>
      <c r="AA206" s="36">
        <v>550.20000000000005</v>
      </c>
      <c r="AB206" s="36">
        <v>197</v>
      </c>
      <c r="AC206" s="36">
        <v>16.2</v>
      </c>
      <c r="AD206" s="36">
        <v>27.87</v>
      </c>
      <c r="AE206" s="36">
        <v>170.9</v>
      </c>
    </row>
    <row r="207" spans="1:31" x14ac:dyDescent="0.25">
      <c r="A207" s="26">
        <v>45202</v>
      </c>
      <c r="B207" s="27">
        <v>7166.89</v>
      </c>
      <c r="C207" s="33">
        <v>60.25</v>
      </c>
      <c r="D207" s="33">
        <v>794.5</v>
      </c>
      <c r="E207" s="33">
        <v>29.41</v>
      </c>
      <c r="F207" s="33">
        <v>108.24</v>
      </c>
      <c r="G207" s="33">
        <v>55.01</v>
      </c>
      <c r="H207" s="33">
        <v>11.02</v>
      </c>
      <c r="I207" s="33">
        <v>132.19999999999999</v>
      </c>
      <c r="J207" s="33">
        <v>55.63</v>
      </c>
      <c r="K207" s="33">
        <v>14.1</v>
      </c>
      <c r="L207" s="34">
        <v>25.53</v>
      </c>
      <c r="M207" s="35">
        <v>802.6</v>
      </c>
      <c r="N207" s="35">
        <v>373.8</v>
      </c>
      <c r="O207" s="36">
        <v>1720</v>
      </c>
      <c r="P207" s="36">
        <v>121.62</v>
      </c>
      <c r="Q207" s="36">
        <v>152.32</v>
      </c>
      <c r="R207" s="36">
        <v>159.6</v>
      </c>
      <c r="S207" s="36">
        <v>133.44</v>
      </c>
      <c r="T207" s="36">
        <v>58.04</v>
      </c>
      <c r="U207" s="37">
        <v>135.33000000000001</v>
      </c>
      <c r="V207" s="36">
        <v>89.55</v>
      </c>
      <c r="W207" s="38">
        <v>25.53</v>
      </c>
      <c r="X207" s="36">
        <v>10.88</v>
      </c>
      <c r="Y207" s="36">
        <v>36.24</v>
      </c>
      <c r="Z207" s="36">
        <v>86.12</v>
      </c>
      <c r="AA207" s="36">
        <v>573.6</v>
      </c>
      <c r="AB207" s="36">
        <v>200.1</v>
      </c>
      <c r="AC207" s="36">
        <v>16.88</v>
      </c>
      <c r="AD207" s="36">
        <v>28.91</v>
      </c>
      <c r="AE207" s="36">
        <v>176.65</v>
      </c>
    </row>
    <row r="208" spans="1:31" x14ac:dyDescent="0.25">
      <c r="A208" s="26">
        <v>45172</v>
      </c>
      <c r="B208" s="27">
        <v>7274.05</v>
      </c>
      <c r="C208" s="33">
        <v>62.64</v>
      </c>
      <c r="D208" s="33">
        <v>797</v>
      </c>
      <c r="E208" s="33">
        <v>30.1</v>
      </c>
      <c r="F208" s="33">
        <v>108.54</v>
      </c>
      <c r="G208" s="33">
        <v>54.98</v>
      </c>
      <c r="H208" s="33">
        <v>11.3</v>
      </c>
      <c r="I208" s="33">
        <v>131.5</v>
      </c>
      <c r="J208" s="33">
        <v>56.38</v>
      </c>
      <c r="K208" s="33">
        <v>14.1</v>
      </c>
      <c r="L208" s="34">
        <v>26.73</v>
      </c>
      <c r="M208" s="35">
        <v>805.2</v>
      </c>
      <c r="N208" s="35">
        <v>375.85</v>
      </c>
      <c r="O208" s="36">
        <v>1728</v>
      </c>
      <c r="P208" s="36">
        <v>124.5</v>
      </c>
      <c r="Q208" s="36">
        <v>157.6</v>
      </c>
      <c r="R208" s="36">
        <v>161.85</v>
      </c>
      <c r="S208" s="36">
        <v>135.91999999999999</v>
      </c>
      <c r="T208" s="36">
        <v>58.48</v>
      </c>
      <c r="U208" s="37">
        <v>136.66999999999999</v>
      </c>
      <c r="V208" s="36">
        <v>89.88</v>
      </c>
      <c r="W208" s="38">
        <v>26.73</v>
      </c>
      <c r="X208" s="36">
        <v>10.84</v>
      </c>
      <c r="Y208" s="36">
        <v>36.76</v>
      </c>
      <c r="Z208" s="36">
        <v>89.42</v>
      </c>
      <c r="AA208" s="36">
        <v>579</v>
      </c>
      <c r="AB208" s="36">
        <v>201.3</v>
      </c>
      <c r="AC208" s="36">
        <v>17.190000000000001</v>
      </c>
      <c r="AD208" s="36">
        <v>29.41</v>
      </c>
      <c r="AE208" s="36">
        <v>179.75</v>
      </c>
    </row>
    <row r="209" spans="1:31" x14ac:dyDescent="0.25">
      <c r="A209" s="26">
        <v>45141</v>
      </c>
      <c r="B209" s="27">
        <v>7305.92</v>
      </c>
      <c r="C209" s="33">
        <v>64</v>
      </c>
      <c r="D209" s="33">
        <v>802</v>
      </c>
      <c r="E209" s="33">
        <v>30.17</v>
      </c>
      <c r="F209" s="33">
        <v>108.82</v>
      </c>
      <c r="G209" s="33">
        <v>54.49</v>
      </c>
      <c r="H209" s="33">
        <v>11.44</v>
      </c>
      <c r="I209" s="33">
        <v>127.85</v>
      </c>
      <c r="J209" s="33">
        <v>57.04</v>
      </c>
      <c r="K209" s="33">
        <v>14.13</v>
      </c>
      <c r="L209" s="34">
        <v>27.15</v>
      </c>
      <c r="M209" s="35">
        <v>810.4</v>
      </c>
      <c r="N209" s="35">
        <v>376.2</v>
      </c>
      <c r="O209" s="36">
        <v>1730</v>
      </c>
      <c r="P209" s="36">
        <v>123.98</v>
      </c>
      <c r="Q209" s="36">
        <v>155.13999999999999</v>
      </c>
      <c r="R209" s="36">
        <v>160.65</v>
      </c>
      <c r="S209" s="36">
        <v>134.44</v>
      </c>
      <c r="T209" s="36">
        <v>58.9</v>
      </c>
      <c r="U209" s="37">
        <v>135.47</v>
      </c>
      <c r="V209" s="36">
        <v>89.79</v>
      </c>
      <c r="W209" s="38">
        <v>27.15</v>
      </c>
      <c r="X209" s="36">
        <v>10.83</v>
      </c>
      <c r="Y209" s="36">
        <v>36.9</v>
      </c>
      <c r="Z209" s="36">
        <v>89</v>
      </c>
      <c r="AA209" s="36">
        <v>579.9</v>
      </c>
      <c r="AB209" s="36">
        <v>199.85</v>
      </c>
      <c r="AC209" s="36">
        <v>17.48</v>
      </c>
      <c r="AD209" s="36">
        <v>29.74</v>
      </c>
      <c r="AE209" s="36">
        <v>178.55</v>
      </c>
    </row>
    <row r="210" spans="1:31" x14ac:dyDescent="0.25">
      <c r="A210" s="26">
        <v>45110</v>
      </c>
      <c r="B210" s="27">
        <v>7336.2</v>
      </c>
      <c r="C210" s="33">
        <v>63.92</v>
      </c>
      <c r="D210" s="33">
        <v>805</v>
      </c>
      <c r="E210" s="33">
        <v>29.95</v>
      </c>
      <c r="F210" s="33">
        <v>108.36</v>
      </c>
      <c r="G210" s="33">
        <v>54.01</v>
      </c>
      <c r="H210" s="33">
        <v>11.4</v>
      </c>
      <c r="I210" s="33">
        <v>132.65</v>
      </c>
      <c r="J210" s="33">
        <v>57.18</v>
      </c>
      <c r="K210" s="33">
        <v>14.07</v>
      </c>
      <c r="L210" s="34">
        <v>27.14</v>
      </c>
      <c r="M210" s="35">
        <v>816.1</v>
      </c>
      <c r="N210" s="35">
        <v>377.1</v>
      </c>
      <c r="O210" s="36">
        <v>1751</v>
      </c>
      <c r="P210" s="36">
        <v>124.02</v>
      </c>
      <c r="Q210" s="36">
        <v>154.58000000000001</v>
      </c>
      <c r="R210" s="36">
        <v>163.55000000000001</v>
      </c>
      <c r="S210" s="36">
        <v>135.78</v>
      </c>
      <c r="T210" s="36">
        <v>59</v>
      </c>
      <c r="U210" s="37">
        <v>136.18</v>
      </c>
      <c r="V210" s="36">
        <v>89.96</v>
      </c>
      <c r="W210" s="38">
        <v>27.14</v>
      </c>
      <c r="X210" s="36">
        <v>10.79</v>
      </c>
      <c r="Y210" s="36">
        <v>37.17</v>
      </c>
      <c r="Z210" s="36">
        <v>88.76</v>
      </c>
      <c r="AA210" s="36">
        <v>575.9</v>
      </c>
      <c r="AB210" s="36">
        <v>200.3</v>
      </c>
      <c r="AC210" s="36">
        <v>17.53</v>
      </c>
      <c r="AD210" s="36">
        <v>29.83</v>
      </c>
      <c r="AE210" s="36">
        <v>179.3</v>
      </c>
    </row>
    <row r="211" spans="1:31" x14ac:dyDescent="0.25">
      <c r="A211" s="26">
        <v>45080</v>
      </c>
      <c r="B211" s="27">
        <v>7349.98</v>
      </c>
      <c r="C211" s="33">
        <v>64.94</v>
      </c>
      <c r="D211" s="33">
        <v>812</v>
      </c>
      <c r="E211" s="33">
        <v>30.11</v>
      </c>
      <c r="F211" s="33">
        <v>109.2</v>
      </c>
      <c r="G211" s="33">
        <v>53.42</v>
      </c>
      <c r="H211" s="33">
        <v>11.53</v>
      </c>
      <c r="I211" s="33">
        <v>131.55000000000001</v>
      </c>
      <c r="J211" s="33">
        <v>57.79</v>
      </c>
      <c r="K211" s="33">
        <v>14.01</v>
      </c>
      <c r="L211" s="34">
        <v>27.44</v>
      </c>
      <c r="M211" s="35">
        <v>825</v>
      </c>
      <c r="N211" s="35">
        <v>378.25</v>
      </c>
      <c r="O211" s="36">
        <v>1741.5</v>
      </c>
      <c r="P211" s="36">
        <v>123.9</v>
      </c>
      <c r="Q211" s="36">
        <v>155.56</v>
      </c>
      <c r="R211" s="36">
        <v>165.45</v>
      </c>
      <c r="S211" s="36">
        <v>135.78</v>
      </c>
      <c r="T211" s="36">
        <v>59.3</v>
      </c>
      <c r="U211" s="37">
        <v>135.31</v>
      </c>
      <c r="V211" s="36">
        <v>89.18</v>
      </c>
      <c r="W211" s="38">
        <v>27.44</v>
      </c>
      <c r="X211" s="36">
        <v>10.87</v>
      </c>
      <c r="Y211" s="36">
        <v>37.17</v>
      </c>
      <c r="Z211" s="36">
        <v>89.16</v>
      </c>
      <c r="AA211" s="36">
        <v>578.9</v>
      </c>
      <c r="AB211" s="36">
        <v>200.5</v>
      </c>
      <c r="AC211" s="36">
        <v>17.579999999999998</v>
      </c>
      <c r="AD211" s="36">
        <v>30.44</v>
      </c>
      <c r="AE211" s="36">
        <v>181.4</v>
      </c>
    </row>
    <row r="212" spans="1:31" x14ac:dyDescent="0.25">
      <c r="A212" s="26">
        <v>44988</v>
      </c>
      <c r="B212" s="27">
        <v>7308.15</v>
      </c>
      <c r="C212" s="33">
        <v>64.260000000000005</v>
      </c>
      <c r="D212" s="33">
        <v>803.5</v>
      </c>
      <c r="E212" s="33">
        <v>29.89</v>
      </c>
      <c r="F212" s="33">
        <v>108.68</v>
      </c>
      <c r="G212" s="33">
        <v>53.82</v>
      </c>
      <c r="H212" s="33">
        <v>11.42</v>
      </c>
      <c r="I212" s="33">
        <v>132.80000000000001</v>
      </c>
      <c r="J212" s="33">
        <v>58.22</v>
      </c>
      <c r="K212" s="33">
        <v>13.86</v>
      </c>
      <c r="L212" s="34">
        <v>26.93</v>
      </c>
      <c r="M212" s="35">
        <v>815.1</v>
      </c>
      <c r="N212" s="35">
        <v>379.85</v>
      </c>
      <c r="O212" s="36">
        <v>1735.5</v>
      </c>
      <c r="P212" s="36">
        <v>124.16</v>
      </c>
      <c r="Q212" s="36">
        <v>154.88</v>
      </c>
      <c r="R212" s="36">
        <v>163.75</v>
      </c>
      <c r="S212" s="36">
        <v>135.22</v>
      </c>
      <c r="T212" s="36">
        <v>59.01</v>
      </c>
      <c r="U212" s="37">
        <v>136.69</v>
      </c>
      <c r="V212" s="36">
        <v>89.18</v>
      </c>
      <c r="W212" s="38">
        <v>26.93</v>
      </c>
      <c r="X212" s="36">
        <v>10.75</v>
      </c>
      <c r="Y212" s="36">
        <v>37.07</v>
      </c>
      <c r="Z212" s="36">
        <v>89.12</v>
      </c>
      <c r="AA212" s="36">
        <v>577.4</v>
      </c>
      <c r="AB212" s="36">
        <v>201.2</v>
      </c>
      <c r="AC212" s="36">
        <v>17.66</v>
      </c>
      <c r="AD212" s="36">
        <v>29.71</v>
      </c>
      <c r="AE212" s="36">
        <v>180.75</v>
      </c>
    </row>
    <row r="213" spans="1:31" x14ac:dyDescent="0.25">
      <c r="A213" s="26">
        <v>44960</v>
      </c>
      <c r="B213" s="27">
        <v>7169.66</v>
      </c>
      <c r="C213" s="33">
        <v>63.37</v>
      </c>
      <c r="D213" s="33">
        <v>797</v>
      </c>
      <c r="E213" s="33">
        <v>29.67</v>
      </c>
      <c r="F213" s="33">
        <v>107.98</v>
      </c>
      <c r="G213" s="33">
        <v>53.66</v>
      </c>
      <c r="H213" s="33">
        <v>11.3</v>
      </c>
      <c r="I213" s="33">
        <v>133.30000000000001</v>
      </c>
      <c r="J213" s="33">
        <v>57.25</v>
      </c>
      <c r="K213" s="33">
        <v>13.76</v>
      </c>
      <c r="L213" s="34">
        <v>26.49</v>
      </c>
      <c r="M213" s="35">
        <v>804.3</v>
      </c>
      <c r="N213" s="35">
        <v>378.35</v>
      </c>
      <c r="O213" s="36">
        <v>1728</v>
      </c>
      <c r="P213" s="36">
        <v>122.9</v>
      </c>
      <c r="Q213" s="36">
        <v>153.08000000000001</v>
      </c>
      <c r="R213" s="36">
        <v>162.85</v>
      </c>
      <c r="S213" s="36">
        <v>133.78</v>
      </c>
      <c r="T213" s="36">
        <v>59.12</v>
      </c>
      <c r="U213" s="37">
        <v>135.96</v>
      </c>
      <c r="V213" s="36">
        <v>89.2</v>
      </c>
      <c r="W213" s="38">
        <v>26.49</v>
      </c>
      <c r="X213" s="36">
        <v>10.75</v>
      </c>
      <c r="Y213" s="36">
        <v>36.49</v>
      </c>
      <c r="Z213" s="36">
        <v>88.02</v>
      </c>
      <c r="AA213" s="36">
        <v>571.70000000000005</v>
      </c>
      <c r="AB213" s="36">
        <v>201.2</v>
      </c>
      <c r="AC213" s="36">
        <v>17.170000000000002</v>
      </c>
      <c r="AD213" s="36">
        <v>29.47</v>
      </c>
      <c r="AE213" s="36">
        <v>178.15</v>
      </c>
    </row>
    <row r="214" spans="1:31" x14ac:dyDescent="0.25">
      <c r="A214" s="26">
        <v>44929</v>
      </c>
      <c r="B214" s="27">
        <v>7219.4</v>
      </c>
      <c r="C214" s="33">
        <v>63.4</v>
      </c>
      <c r="D214" s="33">
        <v>789</v>
      </c>
      <c r="E214" s="33">
        <v>29.77</v>
      </c>
      <c r="F214" s="33">
        <v>107.52</v>
      </c>
      <c r="G214" s="33">
        <v>53.04</v>
      </c>
      <c r="H214" s="33">
        <v>11.39</v>
      </c>
      <c r="I214" s="33">
        <v>133.69999999999999</v>
      </c>
      <c r="J214" s="33">
        <v>57.51</v>
      </c>
      <c r="K214" s="33">
        <v>13.6</v>
      </c>
      <c r="L214" s="34">
        <v>26.56</v>
      </c>
      <c r="M214" s="35">
        <v>792.2</v>
      </c>
      <c r="N214" s="35">
        <v>372</v>
      </c>
      <c r="O214" s="36">
        <v>1711</v>
      </c>
      <c r="P214" s="36">
        <v>122.32</v>
      </c>
      <c r="Q214" s="36">
        <v>153.56</v>
      </c>
      <c r="R214" s="36">
        <v>163.35</v>
      </c>
      <c r="S214" s="36">
        <v>133.96</v>
      </c>
      <c r="T214" s="36">
        <v>57.98</v>
      </c>
      <c r="U214" s="37">
        <v>135.75</v>
      </c>
      <c r="V214" s="36">
        <v>88.35</v>
      </c>
      <c r="W214" s="38">
        <v>26.56</v>
      </c>
      <c r="X214" s="36">
        <v>10.75</v>
      </c>
      <c r="Y214" s="36">
        <v>36.08</v>
      </c>
      <c r="Z214" s="36">
        <v>87.94</v>
      </c>
      <c r="AA214" s="36">
        <v>561.70000000000005</v>
      </c>
      <c r="AB214" s="36">
        <v>196.45</v>
      </c>
      <c r="AC214" s="36">
        <v>17.07</v>
      </c>
      <c r="AD214" s="36">
        <v>29.68</v>
      </c>
      <c r="AE214" s="36">
        <v>178.35</v>
      </c>
    </row>
    <row r="215" spans="1:31" x14ac:dyDescent="0.25">
      <c r="A215" s="26" t="s">
        <v>451</v>
      </c>
      <c r="B215" s="27">
        <v>7249.47</v>
      </c>
      <c r="C215" s="33">
        <v>66.150000000000006</v>
      </c>
      <c r="D215" s="33">
        <v>787</v>
      </c>
      <c r="E215" s="33">
        <v>29.85</v>
      </c>
      <c r="F215" s="33">
        <v>107.84</v>
      </c>
      <c r="G215" s="33">
        <v>53.24</v>
      </c>
      <c r="H215" s="33">
        <v>11.56</v>
      </c>
      <c r="I215" s="33">
        <v>132.19999999999999</v>
      </c>
      <c r="J215" s="33">
        <v>56.33</v>
      </c>
      <c r="K215" s="33">
        <v>13.84</v>
      </c>
      <c r="L215" s="34">
        <v>27.32</v>
      </c>
      <c r="M215" s="35">
        <v>789</v>
      </c>
      <c r="N215" s="35">
        <v>375.1</v>
      </c>
      <c r="O215" s="36">
        <v>1715.5</v>
      </c>
      <c r="P215" s="36">
        <v>124.02</v>
      </c>
      <c r="Q215" s="36">
        <v>152.12</v>
      </c>
      <c r="R215" s="36">
        <v>164.4</v>
      </c>
      <c r="S215" s="36">
        <v>133.96</v>
      </c>
      <c r="T215" s="36">
        <v>58.57</v>
      </c>
      <c r="U215" s="37">
        <v>136.87</v>
      </c>
      <c r="V215" s="36">
        <v>88.89</v>
      </c>
      <c r="W215" s="38">
        <v>27.32</v>
      </c>
      <c r="X215" s="36">
        <v>10.79</v>
      </c>
      <c r="Y215" s="36">
        <v>36.58</v>
      </c>
      <c r="Z215" s="36">
        <v>87.6</v>
      </c>
      <c r="AA215" s="36">
        <v>555</v>
      </c>
      <c r="AB215" s="36">
        <v>197.7</v>
      </c>
      <c r="AC215" s="36">
        <v>16.53</v>
      </c>
      <c r="AD215" s="36">
        <v>29.74</v>
      </c>
      <c r="AE215" s="36">
        <v>177.85</v>
      </c>
    </row>
    <row r="216" spans="1:31" x14ac:dyDescent="0.25">
      <c r="A216" s="26" t="s">
        <v>452</v>
      </c>
      <c r="B216" s="27">
        <v>7243.03</v>
      </c>
      <c r="C216" s="33">
        <v>65.459999999999994</v>
      </c>
      <c r="D216" s="33">
        <v>789.5</v>
      </c>
      <c r="E216" s="33">
        <v>29.38</v>
      </c>
      <c r="F216" s="33">
        <v>107.58</v>
      </c>
      <c r="G216" s="33">
        <v>53.75</v>
      </c>
      <c r="H216" s="33">
        <v>11.47</v>
      </c>
      <c r="I216" s="33">
        <v>133.75</v>
      </c>
      <c r="J216" s="33">
        <v>55.72</v>
      </c>
      <c r="K216" s="33">
        <v>13.96</v>
      </c>
      <c r="L216" s="34">
        <v>26.79</v>
      </c>
      <c r="M216" s="35">
        <v>794.8</v>
      </c>
      <c r="N216" s="35">
        <v>378.25</v>
      </c>
      <c r="O216" s="36">
        <v>1715.5</v>
      </c>
      <c r="P216" s="36">
        <v>123.64</v>
      </c>
      <c r="Q216" s="36">
        <v>152.02000000000001</v>
      </c>
      <c r="R216" s="36">
        <v>164.85</v>
      </c>
      <c r="S216" s="36">
        <v>134.9</v>
      </c>
      <c r="T216" s="36">
        <v>59.22</v>
      </c>
      <c r="U216" s="37">
        <v>137.82</v>
      </c>
      <c r="V216" s="36">
        <v>90.55</v>
      </c>
      <c r="W216" s="38">
        <v>26.79</v>
      </c>
      <c r="X216" s="36">
        <v>10.86</v>
      </c>
      <c r="Y216" s="36">
        <v>36.9</v>
      </c>
      <c r="Z216" s="36">
        <v>87.42</v>
      </c>
      <c r="AA216" s="36">
        <v>561.4</v>
      </c>
      <c r="AB216" s="36">
        <v>200.1</v>
      </c>
      <c r="AC216" s="36">
        <v>16.63</v>
      </c>
      <c r="AD216" s="36">
        <v>30.21</v>
      </c>
      <c r="AE216" s="36">
        <v>176.55</v>
      </c>
    </row>
    <row r="217" spans="1:31" x14ac:dyDescent="0.25">
      <c r="A217" s="26" t="s">
        <v>453</v>
      </c>
      <c r="B217" s="27">
        <v>7187.27</v>
      </c>
      <c r="C217" s="33">
        <v>63.89</v>
      </c>
      <c r="D217" s="33">
        <v>778</v>
      </c>
      <c r="E217" s="33">
        <v>28.41</v>
      </c>
      <c r="F217" s="33">
        <v>105.64</v>
      </c>
      <c r="G217" s="33">
        <v>53.77</v>
      </c>
      <c r="H217" s="33">
        <v>11.35</v>
      </c>
      <c r="I217" s="33">
        <v>133.55000000000001</v>
      </c>
      <c r="J217" s="33">
        <v>55.93</v>
      </c>
      <c r="K217" s="33">
        <v>14.02</v>
      </c>
      <c r="L217" s="34">
        <v>26.39</v>
      </c>
      <c r="M217" s="35">
        <v>777.3</v>
      </c>
      <c r="N217" s="35">
        <v>372.95</v>
      </c>
      <c r="O217" s="36">
        <v>1677.5</v>
      </c>
      <c r="P217" s="36">
        <v>121.94</v>
      </c>
      <c r="Q217" s="36">
        <v>149</v>
      </c>
      <c r="R217" s="36">
        <v>164.75</v>
      </c>
      <c r="S217" s="36">
        <v>133.30000000000001</v>
      </c>
      <c r="T217" s="36">
        <v>58.19</v>
      </c>
      <c r="U217" s="37">
        <v>134.31</v>
      </c>
      <c r="V217" s="36">
        <v>89.91</v>
      </c>
      <c r="W217" s="38">
        <v>26.39</v>
      </c>
      <c r="X217" s="36">
        <v>10.88</v>
      </c>
      <c r="Y217" s="36">
        <v>36.909999999999997</v>
      </c>
      <c r="Z217" s="36">
        <v>86.22</v>
      </c>
      <c r="AA217" s="36">
        <v>553.79999999999995</v>
      </c>
      <c r="AB217" s="36">
        <v>198.15</v>
      </c>
      <c r="AC217" s="36">
        <v>16.440000000000001</v>
      </c>
      <c r="AD217" s="36">
        <v>29.4</v>
      </c>
      <c r="AE217" s="36">
        <v>175.95</v>
      </c>
    </row>
    <row r="218" spans="1:31" x14ac:dyDescent="0.25">
      <c r="A218" s="26" t="s">
        <v>454</v>
      </c>
      <c r="B218" s="27">
        <v>7301.42</v>
      </c>
      <c r="C218" s="33">
        <v>64.790000000000006</v>
      </c>
      <c r="D218" s="33">
        <v>803</v>
      </c>
      <c r="E218" s="33">
        <v>28.71</v>
      </c>
      <c r="F218" s="33">
        <v>107.74</v>
      </c>
      <c r="G218" s="33">
        <v>53.9</v>
      </c>
      <c r="H218" s="33">
        <v>11.47</v>
      </c>
      <c r="I218" s="33">
        <v>131.35</v>
      </c>
      <c r="J218" s="33">
        <v>53.36</v>
      </c>
      <c r="K218" s="33">
        <v>14.14</v>
      </c>
      <c r="L218" s="34">
        <v>26.81</v>
      </c>
      <c r="M218" s="35">
        <v>809</v>
      </c>
      <c r="N218" s="35">
        <v>384.4</v>
      </c>
      <c r="O218" s="36">
        <v>1722.5</v>
      </c>
      <c r="P218" s="36">
        <v>124.44</v>
      </c>
      <c r="Q218" s="36">
        <v>154.46</v>
      </c>
      <c r="R218" s="36">
        <v>167.15</v>
      </c>
      <c r="S218" s="36">
        <v>134.84</v>
      </c>
      <c r="T218" s="36">
        <v>59.11</v>
      </c>
      <c r="U218" s="37">
        <v>135.07</v>
      </c>
      <c r="V218" s="36">
        <v>90.11</v>
      </c>
      <c r="W218" s="38">
        <v>26.81</v>
      </c>
      <c r="X218" s="36">
        <v>10.77</v>
      </c>
      <c r="Y218" s="36">
        <v>37.380000000000003</v>
      </c>
      <c r="Z218" s="36">
        <v>88.44</v>
      </c>
      <c r="AA218" s="36">
        <v>578.6</v>
      </c>
      <c r="AB218" s="36">
        <v>202.6</v>
      </c>
      <c r="AC218" s="36">
        <v>16.8</v>
      </c>
      <c r="AD218" s="36">
        <v>29.72</v>
      </c>
      <c r="AE218" s="36">
        <v>181</v>
      </c>
    </row>
    <row r="219" spans="1:31" x14ac:dyDescent="0.25">
      <c r="A219" s="26" t="s">
        <v>455</v>
      </c>
      <c r="B219" s="27">
        <v>7231.63</v>
      </c>
      <c r="C219" s="33">
        <v>63.96</v>
      </c>
      <c r="D219" s="33">
        <v>803.5</v>
      </c>
      <c r="E219" s="33">
        <v>27.81</v>
      </c>
      <c r="F219" s="33">
        <v>109.14</v>
      </c>
      <c r="G219" s="33">
        <v>54.66</v>
      </c>
      <c r="H219" s="33">
        <v>11.39</v>
      </c>
      <c r="I219" s="33">
        <v>132.19999999999999</v>
      </c>
      <c r="J219" s="33">
        <v>53.53</v>
      </c>
      <c r="K219" s="33">
        <v>14.09</v>
      </c>
      <c r="L219" s="34">
        <v>26.75</v>
      </c>
      <c r="M219" s="35">
        <v>809.5</v>
      </c>
      <c r="N219" s="35">
        <v>386.25</v>
      </c>
      <c r="O219" s="36">
        <v>1720.5</v>
      </c>
      <c r="P219" s="36">
        <v>122.78</v>
      </c>
      <c r="Q219" s="36">
        <v>153.69999999999999</v>
      </c>
      <c r="R219" s="36">
        <v>174.55</v>
      </c>
      <c r="S219" s="36">
        <v>134.13999999999999</v>
      </c>
      <c r="T219" s="36">
        <v>58.4</v>
      </c>
      <c r="U219" s="37">
        <v>136.02000000000001</v>
      </c>
      <c r="V219" s="36">
        <v>90.15</v>
      </c>
      <c r="W219" s="38">
        <v>26.75</v>
      </c>
      <c r="X219" s="36">
        <v>10.88</v>
      </c>
      <c r="Y219" s="36">
        <v>37.69</v>
      </c>
      <c r="Z219" s="36">
        <v>88.34</v>
      </c>
      <c r="AA219" s="36">
        <v>576.9</v>
      </c>
      <c r="AB219" s="36">
        <v>200.7</v>
      </c>
      <c r="AC219" s="36">
        <v>16.22</v>
      </c>
      <c r="AD219" s="36">
        <v>29.6</v>
      </c>
      <c r="AE219" s="36">
        <v>179.85</v>
      </c>
    </row>
    <row r="220" spans="1:31" x14ac:dyDescent="0.25">
      <c r="A220" s="26" t="s">
        <v>456</v>
      </c>
      <c r="B220" s="27">
        <v>7241.21</v>
      </c>
      <c r="C220" s="33">
        <v>65.400000000000006</v>
      </c>
      <c r="D220" s="33">
        <v>801.5</v>
      </c>
      <c r="E220" s="33">
        <v>28.11</v>
      </c>
      <c r="F220" s="33">
        <v>108.9</v>
      </c>
      <c r="G220" s="33">
        <v>52.31</v>
      </c>
      <c r="H220" s="33">
        <v>11.62</v>
      </c>
      <c r="I220" s="33">
        <v>132</v>
      </c>
      <c r="J220" s="33">
        <v>53.1</v>
      </c>
      <c r="K220" s="33">
        <v>14.25</v>
      </c>
      <c r="L220" s="34">
        <v>27.28</v>
      </c>
      <c r="M220" s="35">
        <v>808.9</v>
      </c>
      <c r="N220" s="35">
        <v>385.85</v>
      </c>
      <c r="O220" s="36">
        <v>1704</v>
      </c>
      <c r="P220" s="36">
        <v>122.82</v>
      </c>
      <c r="Q220" s="36">
        <v>153.04</v>
      </c>
      <c r="R220" s="36">
        <v>175.75</v>
      </c>
      <c r="S220" s="36">
        <v>134.36000000000001</v>
      </c>
      <c r="T220" s="36">
        <v>58.64</v>
      </c>
      <c r="U220" s="37">
        <v>137.19999999999999</v>
      </c>
      <c r="V220" s="36">
        <v>89.45</v>
      </c>
      <c r="W220" s="38">
        <v>27.28</v>
      </c>
      <c r="X220" s="36">
        <v>10.79</v>
      </c>
      <c r="Y220" s="36">
        <v>37.17</v>
      </c>
      <c r="Z220" s="36">
        <v>87.88</v>
      </c>
      <c r="AA220" s="36">
        <v>585.29999999999995</v>
      </c>
      <c r="AB220" s="36">
        <v>199.3</v>
      </c>
      <c r="AC220" s="36">
        <v>15.87</v>
      </c>
      <c r="AD220" s="36">
        <v>30.04</v>
      </c>
      <c r="AE220" s="36">
        <v>182</v>
      </c>
    </row>
    <row r="221" spans="1:31" x14ac:dyDescent="0.25">
      <c r="A221" s="26" t="s">
        <v>457</v>
      </c>
      <c r="B221" s="27">
        <v>7318.73</v>
      </c>
      <c r="C221" s="33">
        <v>65.5</v>
      </c>
      <c r="D221" s="33">
        <v>804.5</v>
      </c>
      <c r="E221" s="33">
        <v>28.29</v>
      </c>
      <c r="F221" s="33">
        <v>109.08</v>
      </c>
      <c r="G221" s="33">
        <v>52.26</v>
      </c>
      <c r="H221" s="33">
        <v>11.69</v>
      </c>
      <c r="I221" s="33">
        <v>129.1</v>
      </c>
      <c r="J221" s="33">
        <v>54.32</v>
      </c>
      <c r="K221" s="33">
        <v>13.59</v>
      </c>
      <c r="L221" s="34">
        <v>27.73</v>
      </c>
      <c r="M221" s="35">
        <v>813.6</v>
      </c>
      <c r="N221" s="35">
        <v>380.95</v>
      </c>
      <c r="O221" s="36">
        <v>1714</v>
      </c>
      <c r="P221" s="36">
        <v>122.84</v>
      </c>
      <c r="Q221" s="36">
        <v>156.56</v>
      </c>
      <c r="R221" s="36">
        <v>175.35</v>
      </c>
      <c r="S221" s="36">
        <v>134.78</v>
      </c>
      <c r="T221" s="36">
        <v>58.92</v>
      </c>
      <c r="U221" s="37">
        <v>138.25</v>
      </c>
      <c r="V221" s="36">
        <v>89.11</v>
      </c>
      <c r="W221" s="38">
        <v>27.73</v>
      </c>
      <c r="X221" s="36">
        <v>10.83</v>
      </c>
      <c r="Y221" s="36">
        <v>37.409999999999997</v>
      </c>
      <c r="Z221" s="36">
        <v>88.3</v>
      </c>
      <c r="AA221" s="36">
        <v>591.1</v>
      </c>
      <c r="AB221" s="36">
        <v>198.05</v>
      </c>
      <c r="AC221" s="36">
        <v>16.13</v>
      </c>
      <c r="AD221" s="36">
        <v>30.12</v>
      </c>
      <c r="AE221" s="36">
        <v>187.2</v>
      </c>
    </row>
    <row r="222" spans="1:31" x14ac:dyDescent="0.25">
      <c r="A222" s="26" t="s">
        <v>458</v>
      </c>
      <c r="B222" s="27">
        <v>7267.77</v>
      </c>
      <c r="C222" s="33">
        <v>65.430000000000007</v>
      </c>
      <c r="D222" s="33">
        <v>808.5</v>
      </c>
      <c r="E222" s="33">
        <v>28.33</v>
      </c>
      <c r="F222" s="33">
        <v>109.54</v>
      </c>
      <c r="G222" s="33">
        <v>52.09</v>
      </c>
      <c r="H222" s="33">
        <v>11.75</v>
      </c>
      <c r="I222" s="33">
        <v>129.69999999999999</v>
      </c>
      <c r="J222" s="33">
        <v>54.52</v>
      </c>
      <c r="K222" s="33">
        <v>13.5</v>
      </c>
      <c r="L222" s="34">
        <v>27.86</v>
      </c>
      <c r="M222" s="35">
        <v>818.4</v>
      </c>
      <c r="N222" s="35">
        <v>384.6</v>
      </c>
      <c r="O222" s="36">
        <v>1747</v>
      </c>
      <c r="P222" s="36">
        <v>125.66</v>
      </c>
      <c r="Q222" s="36">
        <v>156.26</v>
      </c>
      <c r="R222" s="36">
        <v>174.6</v>
      </c>
      <c r="S222" s="36">
        <v>136.86000000000001</v>
      </c>
      <c r="T222" s="36">
        <v>58.66</v>
      </c>
      <c r="U222" s="37">
        <v>135.84</v>
      </c>
      <c r="V222" s="36">
        <v>89.1</v>
      </c>
      <c r="W222" s="38">
        <v>27.86</v>
      </c>
      <c r="X222" s="36">
        <v>10.71</v>
      </c>
      <c r="Y222" s="36">
        <v>37.450000000000003</v>
      </c>
      <c r="Z222" s="36">
        <v>89.52</v>
      </c>
      <c r="AA222" s="36">
        <v>590</v>
      </c>
      <c r="AB222" s="36">
        <v>194.95</v>
      </c>
      <c r="AC222" s="36">
        <v>15.95</v>
      </c>
      <c r="AD222" s="36">
        <v>30.34</v>
      </c>
      <c r="AE222" s="36">
        <v>186</v>
      </c>
    </row>
    <row r="223" spans="1:31" x14ac:dyDescent="0.25">
      <c r="A223" s="26" t="s">
        <v>459</v>
      </c>
      <c r="B223" s="27">
        <v>7325.75</v>
      </c>
      <c r="C223" s="33">
        <v>65.8</v>
      </c>
      <c r="D223" s="33">
        <v>816.5</v>
      </c>
      <c r="E223" s="33">
        <v>28.3</v>
      </c>
      <c r="F223" s="33">
        <v>108.6</v>
      </c>
      <c r="G223" s="33">
        <v>51.69</v>
      </c>
      <c r="H223" s="33">
        <v>11.8</v>
      </c>
      <c r="I223" s="33">
        <v>128.80000000000001</v>
      </c>
      <c r="J223" s="33">
        <v>53.09</v>
      </c>
      <c r="K223" s="33">
        <v>13.37</v>
      </c>
      <c r="L223" s="34">
        <v>28</v>
      </c>
      <c r="M223" s="35">
        <v>823.3</v>
      </c>
      <c r="N223" s="35">
        <v>391.6</v>
      </c>
      <c r="O223" s="36">
        <v>1741</v>
      </c>
      <c r="P223" s="36">
        <v>124.94</v>
      </c>
      <c r="Q223" s="36">
        <v>156</v>
      </c>
      <c r="R223" s="36">
        <v>175.55</v>
      </c>
      <c r="S223" s="36">
        <v>134.1</v>
      </c>
      <c r="T223" s="36">
        <v>59.94</v>
      </c>
      <c r="U223" s="37">
        <v>134.88999999999999</v>
      </c>
      <c r="V223" s="36">
        <v>87.85</v>
      </c>
      <c r="W223" s="38">
        <v>28</v>
      </c>
      <c r="X223" s="36">
        <v>10.62</v>
      </c>
      <c r="Y223" s="36">
        <v>38.299999999999997</v>
      </c>
      <c r="Z223" s="36">
        <v>89.18</v>
      </c>
      <c r="AA223" s="36">
        <v>596.70000000000005</v>
      </c>
      <c r="AB223" s="36">
        <v>195.8</v>
      </c>
      <c r="AC223" s="36">
        <v>15.9</v>
      </c>
      <c r="AD223" s="36">
        <v>30.17</v>
      </c>
      <c r="AE223" s="36">
        <v>188.55</v>
      </c>
    </row>
    <row r="224" spans="1:31" x14ac:dyDescent="0.25">
      <c r="A224" s="26" t="s">
        <v>460</v>
      </c>
      <c r="B224" s="27">
        <v>7200.73</v>
      </c>
      <c r="C224" s="33">
        <v>64.2</v>
      </c>
      <c r="D224" s="33">
        <v>810</v>
      </c>
      <c r="E224" s="33">
        <v>28.16</v>
      </c>
      <c r="F224" s="33">
        <v>109.22</v>
      </c>
      <c r="G224" s="33">
        <v>51.8</v>
      </c>
      <c r="H224" s="33">
        <v>11.58</v>
      </c>
      <c r="I224" s="33">
        <v>128.5</v>
      </c>
      <c r="J224" s="33">
        <v>53.61</v>
      </c>
      <c r="K224" s="33">
        <v>13.29</v>
      </c>
      <c r="L224" s="34">
        <v>26.8</v>
      </c>
      <c r="M224" s="35">
        <v>822.6</v>
      </c>
      <c r="N224" s="35">
        <v>390</v>
      </c>
      <c r="O224" s="36">
        <v>1732</v>
      </c>
      <c r="P224" s="36">
        <v>119.06</v>
      </c>
      <c r="Q224" s="36">
        <v>154.63999999999999</v>
      </c>
      <c r="R224" s="36">
        <v>173.8</v>
      </c>
      <c r="S224" s="36">
        <v>132.32</v>
      </c>
      <c r="T224" s="36">
        <v>60</v>
      </c>
      <c r="U224" s="37">
        <v>132.53</v>
      </c>
      <c r="V224" s="36">
        <v>88.64</v>
      </c>
      <c r="W224" s="38">
        <v>26.8</v>
      </c>
      <c r="X224" s="36">
        <v>9.9700000000000006</v>
      </c>
      <c r="Y224" s="36">
        <v>38.01</v>
      </c>
      <c r="Z224" s="36">
        <v>89.44</v>
      </c>
      <c r="AA224" s="36">
        <v>578.4</v>
      </c>
      <c r="AB224" s="36">
        <v>189.35</v>
      </c>
      <c r="AC224" s="36">
        <v>15.88</v>
      </c>
      <c r="AD224" s="36">
        <v>30</v>
      </c>
      <c r="AE224" s="36">
        <v>187.15</v>
      </c>
    </row>
    <row r="225" spans="1:31" x14ac:dyDescent="0.25">
      <c r="A225" s="26" t="s">
        <v>461</v>
      </c>
      <c r="B225" s="27">
        <v>7204.51</v>
      </c>
      <c r="C225" s="33">
        <v>64.38</v>
      </c>
      <c r="D225" s="33">
        <v>799.5</v>
      </c>
      <c r="E225" s="33">
        <v>28.22</v>
      </c>
      <c r="F225" s="33">
        <v>107.62</v>
      </c>
      <c r="G225" s="33">
        <v>50.67</v>
      </c>
      <c r="H225" s="33">
        <v>11.56</v>
      </c>
      <c r="I225" s="33">
        <v>127.45</v>
      </c>
      <c r="J225" s="33">
        <v>52.78</v>
      </c>
      <c r="K225" s="33">
        <v>13.24</v>
      </c>
      <c r="L225" s="34">
        <v>26.51</v>
      </c>
      <c r="M225" s="35">
        <v>810.5</v>
      </c>
      <c r="N225" s="35">
        <v>387.75</v>
      </c>
      <c r="O225" s="36">
        <v>1712.5</v>
      </c>
      <c r="P225" s="36">
        <v>115.98</v>
      </c>
      <c r="Q225" s="36">
        <v>151.47999999999999</v>
      </c>
      <c r="R225" s="36">
        <v>171.4</v>
      </c>
      <c r="S225" s="36">
        <v>129.76</v>
      </c>
      <c r="T225" s="36">
        <v>59.98</v>
      </c>
      <c r="U225" s="37">
        <v>131.31</v>
      </c>
      <c r="V225" s="36">
        <v>88.11</v>
      </c>
      <c r="W225" s="38">
        <v>26.51</v>
      </c>
      <c r="X225" s="36">
        <v>9.93</v>
      </c>
      <c r="Y225" s="36">
        <v>37.86</v>
      </c>
      <c r="Z225" s="36">
        <v>87.18</v>
      </c>
      <c r="AA225" s="36">
        <v>561.4</v>
      </c>
      <c r="AB225" s="36">
        <v>187.15</v>
      </c>
      <c r="AC225" s="36">
        <v>15.57</v>
      </c>
      <c r="AD225" s="36">
        <v>29.45</v>
      </c>
      <c r="AE225" s="36">
        <v>184.95</v>
      </c>
    </row>
    <row r="226" spans="1:31" x14ac:dyDescent="0.25">
      <c r="A226" s="26" t="s">
        <v>462</v>
      </c>
      <c r="B226" s="27">
        <v>7138.91</v>
      </c>
      <c r="C226" s="33">
        <v>63.32</v>
      </c>
      <c r="D226" s="33">
        <v>797</v>
      </c>
      <c r="E226" s="33">
        <v>28.4</v>
      </c>
      <c r="F226" s="33">
        <v>108.18</v>
      </c>
      <c r="G226" s="33">
        <v>50.59</v>
      </c>
      <c r="H226" s="33">
        <v>11.54</v>
      </c>
      <c r="I226" s="33">
        <v>125</v>
      </c>
      <c r="J226" s="33">
        <v>52.68</v>
      </c>
      <c r="K226" s="33">
        <v>13.13</v>
      </c>
      <c r="L226" s="34">
        <v>26.45</v>
      </c>
      <c r="M226" s="35">
        <v>810.3</v>
      </c>
      <c r="N226" s="35">
        <v>389.65</v>
      </c>
      <c r="O226" s="36">
        <v>1711.5</v>
      </c>
      <c r="P226" s="36">
        <v>115.6</v>
      </c>
      <c r="Q226" s="36">
        <v>153.46</v>
      </c>
      <c r="R226" s="36">
        <v>172.1</v>
      </c>
      <c r="S226" s="36">
        <v>132.56</v>
      </c>
      <c r="T226" s="36">
        <v>59.54</v>
      </c>
      <c r="U226" s="37">
        <v>131.56</v>
      </c>
      <c r="V226" s="36">
        <v>87.65</v>
      </c>
      <c r="W226" s="38">
        <v>26.45</v>
      </c>
      <c r="X226" s="36">
        <v>9.6999999999999993</v>
      </c>
      <c r="Y226" s="36">
        <v>37.46</v>
      </c>
      <c r="Z226" s="36">
        <v>87.28</v>
      </c>
      <c r="AA226" s="36">
        <v>566.6</v>
      </c>
      <c r="AB226" s="36">
        <v>188.7</v>
      </c>
      <c r="AC226" s="36">
        <v>15.49</v>
      </c>
      <c r="AD226" s="36">
        <v>29.43</v>
      </c>
      <c r="AE226" s="36">
        <v>184.4</v>
      </c>
    </row>
    <row r="227" spans="1:31" x14ac:dyDescent="0.25">
      <c r="A227" s="26">
        <v>45201</v>
      </c>
      <c r="B227" s="27">
        <v>7074.63</v>
      </c>
      <c r="C227" s="33">
        <v>63.59</v>
      </c>
      <c r="D227" s="33">
        <v>781</v>
      </c>
      <c r="E227" s="33">
        <v>28.43</v>
      </c>
      <c r="F227" s="33">
        <v>105.08</v>
      </c>
      <c r="G227" s="33">
        <v>50.17</v>
      </c>
      <c r="H227" s="33">
        <v>11.56</v>
      </c>
      <c r="I227" s="33">
        <v>122</v>
      </c>
      <c r="J227" s="33">
        <v>52.45</v>
      </c>
      <c r="K227" s="33">
        <v>13.21</v>
      </c>
      <c r="L227" s="34">
        <v>26.25</v>
      </c>
      <c r="M227" s="35">
        <v>797.6</v>
      </c>
      <c r="N227" s="35">
        <v>375.6</v>
      </c>
      <c r="O227" s="36">
        <v>1675</v>
      </c>
      <c r="P227" s="36">
        <v>113.74</v>
      </c>
      <c r="Q227" s="36">
        <v>150.02000000000001</v>
      </c>
      <c r="R227" s="36">
        <v>168.7</v>
      </c>
      <c r="S227" s="36">
        <v>129.97999999999999</v>
      </c>
      <c r="T227" s="36">
        <v>59.35</v>
      </c>
      <c r="U227" s="37">
        <v>129.38</v>
      </c>
      <c r="V227" s="36">
        <v>88.7</v>
      </c>
      <c r="W227" s="38">
        <v>26.25</v>
      </c>
      <c r="X227" s="36">
        <v>9.69</v>
      </c>
      <c r="Y227" s="36">
        <v>37.01</v>
      </c>
      <c r="Z227" s="36">
        <v>85.8</v>
      </c>
      <c r="AA227" s="36">
        <v>559.5</v>
      </c>
      <c r="AB227" s="36">
        <v>186.6</v>
      </c>
      <c r="AC227" s="36">
        <v>15.4</v>
      </c>
      <c r="AD227" s="36">
        <v>29.31</v>
      </c>
      <c r="AE227" s="36">
        <v>183.1</v>
      </c>
    </row>
    <row r="228" spans="1:31" x14ac:dyDescent="0.25">
      <c r="A228" s="26">
        <v>45171</v>
      </c>
      <c r="B228" s="27">
        <v>7179.64</v>
      </c>
      <c r="C228" s="33">
        <v>64.41</v>
      </c>
      <c r="D228" s="33">
        <v>794</v>
      </c>
      <c r="E228" s="33">
        <v>28.71</v>
      </c>
      <c r="F228" s="33">
        <v>105.82</v>
      </c>
      <c r="G228" s="33">
        <v>50.41</v>
      </c>
      <c r="H228" s="33">
        <v>11.69</v>
      </c>
      <c r="I228" s="33">
        <v>119</v>
      </c>
      <c r="J228" s="33">
        <v>52.46</v>
      </c>
      <c r="K228" s="33">
        <v>13.08</v>
      </c>
      <c r="L228" s="34">
        <v>26.55</v>
      </c>
      <c r="M228" s="35">
        <v>809.2</v>
      </c>
      <c r="N228" s="35">
        <v>378.75</v>
      </c>
      <c r="O228" s="36">
        <v>1700</v>
      </c>
      <c r="P228" s="36">
        <v>113.66</v>
      </c>
      <c r="Q228" s="36">
        <v>151.72</v>
      </c>
      <c r="R228" s="36">
        <v>172.1</v>
      </c>
      <c r="S228" s="36">
        <v>130.9</v>
      </c>
      <c r="T228" s="36">
        <v>57.85</v>
      </c>
      <c r="U228" s="37">
        <v>132.02000000000001</v>
      </c>
      <c r="V228" s="36">
        <v>89.2</v>
      </c>
      <c r="W228" s="38">
        <v>26.55</v>
      </c>
      <c r="X228" s="36">
        <v>9.56</v>
      </c>
      <c r="Y228" s="36">
        <v>37.61</v>
      </c>
      <c r="Z228" s="36">
        <v>85.12</v>
      </c>
      <c r="AA228" s="36">
        <v>579.20000000000005</v>
      </c>
      <c r="AB228" s="36">
        <v>188</v>
      </c>
      <c r="AC228" s="36">
        <v>15.67</v>
      </c>
      <c r="AD228" s="36">
        <v>30.09</v>
      </c>
      <c r="AE228" s="36">
        <v>186.3</v>
      </c>
    </row>
    <row r="229" spans="1:31" x14ac:dyDescent="0.25">
      <c r="A229" s="26">
        <v>45140</v>
      </c>
      <c r="B229" s="27">
        <v>7119.83</v>
      </c>
      <c r="C229" s="33">
        <v>63.85</v>
      </c>
      <c r="D229" s="33">
        <v>785.5</v>
      </c>
      <c r="E229" s="33">
        <v>28.52</v>
      </c>
      <c r="F229" s="33">
        <v>104.32</v>
      </c>
      <c r="G229" s="33">
        <v>50.44</v>
      </c>
      <c r="H229" s="33">
        <v>11.22</v>
      </c>
      <c r="I229" s="33">
        <v>118.8</v>
      </c>
      <c r="J229" s="33">
        <v>51.68</v>
      </c>
      <c r="K229" s="33">
        <v>13.09</v>
      </c>
      <c r="L229" s="34">
        <v>26.62</v>
      </c>
      <c r="M229" s="35">
        <v>800.1</v>
      </c>
      <c r="N229" s="35">
        <v>375.35</v>
      </c>
      <c r="O229" s="36">
        <v>1690</v>
      </c>
      <c r="P229" s="36">
        <v>113.3</v>
      </c>
      <c r="Q229" s="36">
        <v>148.58000000000001</v>
      </c>
      <c r="R229" s="36">
        <v>174.2</v>
      </c>
      <c r="S229" s="36">
        <v>130.18</v>
      </c>
      <c r="T229" s="36">
        <v>56.44</v>
      </c>
      <c r="U229" s="37">
        <v>133.31</v>
      </c>
      <c r="V229" s="36">
        <v>88.51</v>
      </c>
      <c r="W229" s="38">
        <v>26.62</v>
      </c>
      <c r="X229" s="36">
        <v>9.6199999999999992</v>
      </c>
      <c r="Y229" s="36">
        <v>37.78</v>
      </c>
      <c r="Z229" s="36">
        <v>81.8</v>
      </c>
      <c r="AA229" s="36">
        <v>567.9</v>
      </c>
      <c r="AB229" s="36">
        <v>187.9</v>
      </c>
      <c r="AC229" s="36">
        <v>15.12</v>
      </c>
      <c r="AD229" s="36">
        <v>29.86</v>
      </c>
      <c r="AE229" s="36">
        <v>184.7</v>
      </c>
    </row>
    <row r="230" spans="1:31" x14ac:dyDescent="0.25">
      <c r="A230" s="26">
        <v>45109</v>
      </c>
      <c r="B230" s="27">
        <v>7108.46</v>
      </c>
      <c r="C230" s="33">
        <v>62.34</v>
      </c>
      <c r="D230" s="33">
        <v>791.5</v>
      </c>
      <c r="E230" s="33">
        <v>28.41</v>
      </c>
      <c r="F230" s="33">
        <v>103.7</v>
      </c>
      <c r="G230" s="33">
        <v>50.42</v>
      </c>
      <c r="H230" s="33">
        <v>11.14</v>
      </c>
      <c r="I230" s="33">
        <v>116.95</v>
      </c>
      <c r="J230" s="33">
        <v>53.83</v>
      </c>
      <c r="K230" s="33">
        <v>12.84</v>
      </c>
      <c r="L230" s="34">
        <v>28.03</v>
      </c>
      <c r="M230" s="35">
        <v>807.4</v>
      </c>
      <c r="N230" s="35">
        <v>376.85</v>
      </c>
      <c r="O230" s="36">
        <v>1714</v>
      </c>
      <c r="P230" s="36">
        <v>112.3</v>
      </c>
      <c r="Q230" s="36">
        <v>150.52000000000001</v>
      </c>
      <c r="R230" s="36">
        <v>173.15</v>
      </c>
      <c r="S230" s="36">
        <v>129.4</v>
      </c>
      <c r="T230" s="36">
        <v>57.54</v>
      </c>
      <c r="U230" s="37">
        <v>131.24</v>
      </c>
      <c r="V230" s="36">
        <v>87.29</v>
      </c>
      <c r="W230" s="38">
        <v>28.03</v>
      </c>
      <c r="X230" s="36">
        <v>9.5500000000000007</v>
      </c>
      <c r="Y230" s="36">
        <v>37.99</v>
      </c>
      <c r="Z230" s="36">
        <v>82.68</v>
      </c>
      <c r="AA230" s="36">
        <v>573.4</v>
      </c>
      <c r="AB230" s="36">
        <v>188.6</v>
      </c>
      <c r="AC230" s="36">
        <v>15.08</v>
      </c>
      <c r="AD230" s="36">
        <v>29.85</v>
      </c>
      <c r="AE230" s="36">
        <v>185.15</v>
      </c>
    </row>
    <row r="231" spans="1:31" x14ac:dyDescent="0.25">
      <c r="A231" s="26">
        <v>45079</v>
      </c>
      <c r="B231" s="27">
        <v>7104.52</v>
      </c>
      <c r="C231" s="33">
        <v>60.75</v>
      </c>
      <c r="D231" s="33">
        <v>798</v>
      </c>
      <c r="E231" s="33">
        <v>28.49</v>
      </c>
      <c r="F231" s="33">
        <v>104.5</v>
      </c>
      <c r="G231" s="33">
        <v>50.5</v>
      </c>
      <c r="H231" s="33">
        <v>11.05</v>
      </c>
      <c r="I231" s="33">
        <v>119</v>
      </c>
      <c r="J231" s="33">
        <v>54.51</v>
      </c>
      <c r="K231" s="33">
        <v>13.03</v>
      </c>
      <c r="L231" s="34">
        <v>27.56</v>
      </c>
      <c r="M231" s="35">
        <v>814.2</v>
      </c>
      <c r="N231" s="35">
        <v>381.95</v>
      </c>
      <c r="O231" s="36">
        <v>1742.5</v>
      </c>
      <c r="P231" s="36">
        <v>115.74</v>
      </c>
      <c r="Q231" s="36">
        <v>152.06</v>
      </c>
      <c r="R231" s="36">
        <v>175</v>
      </c>
      <c r="S231" s="36">
        <v>130.76</v>
      </c>
      <c r="T231" s="36">
        <v>55.66</v>
      </c>
      <c r="U231" s="37">
        <v>130.58000000000001</v>
      </c>
      <c r="V231" s="36">
        <v>84.91</v>
      </c>
      <c r="W231" s="38">
        <v>27.56</v>
      </c>
      <c r="X231" s="36">
        <v>9.57</v>
      </c>
      <c r="Y231" s="36">
        <v>38.11</v>
      </c>
      <c r="Z231" s="36">
        <v>83.78</v>
      </c>
      <c r="AA231" s="36">
        <v>576</v>
      </c>
      <c r="AB231" s="36">
        <v>192.25</v>
      </c>
      <c r="AC231" s="36">
        <v>15.06</v>
      </c>
      <c r="AD231" s="36">
        <v>30.03</v>
      </c>
      <c r="AE231" s="36">
        <v>185.5</v>
      </c>
    </row>
    <row r="232" spans="1:31" x14ac:dyDescent="0.25">
      <c r="A232" s="26">
        <v>44987</v>
      </c>
      <c r="B232" s="27">
        <v>7113.42</v>
      </c>
      <c r="C232" s="33">
        <v>61.72</v>
      </c>
      <c r="D232" s="33">
        <v>817.5</v>
      </c>
      <c r="E232" s="33">
        <v>28.62</v>
      </c>
      <c r="F232" s="33">
        <v>105.34</v>
      </c>
      <c r="G232" s="33">
        <v>50.74</v>
      </c>
      <c r="H232" s="33">
        <v>11.26</v>
      </c>
      <c r="I232" s="33">
        <v>118.95</v>
      </c>
      <c r="J232" s="33">
        <v>55.53</v>
      </c>
      <c r="K232" s="33">
        <v>13.1</v>
      </c>
      <c r="L232" s="34">
        <v>27.84</v>
      </c>
      <c r="M232" s="35">
        <v>829.4</v>
      </c>
      <c r="N232" s="35">
        <v>384.4</v>
      </c>
      <c r="O232" s="36">
        <v>1778</v>
      </c>
      <c r="P232" s="36">
        <v>117.12</v>
      </c>
      <c r="Q232" s="36">
        <v>154.84</v>
      </c>
      <c r="R232" s="36">
        <v>178.65</v>
      </c>
      <c r="S232" s="36">
        <v>132.4</v>
      </c>
      <c r="T232" s="36">
        <v>56.35</v>
      </c>
      <c r="U232" s="37">
        <v>132.11000000000001</v>
      </c>
      <c r="V232" s="36">
        <v>85.14</v>
      </c>
      <c r="W232" s="38">
        <v>27.84</v>
      </c>
      <c r="X232" s="36">
        <v>9.59</v>
      </c>
      <c r="Y232" s="36">
        <v>38.51</v>
      </c>
      <c r="Z232" s="36">
        <v>84.84</v>
      </c>
      <c r="AA232" s="36">
        <v>598.6</v>
      </c>
      <c r="AB232" s="36">
        <v>194.3</v>
      </c>
      <c r="AC232" s="36">
        <v>15.23</v>
      </c>
      <c r="AD232" s="36">
        <v>30.38</v>
      </c>
      <c r="AE232" s="36">
        <v>189</v>
      </c>
    </row>
    <row r="233" spans="1:31" x14ac:dyDescent="0.25">
      <c r="A233" s="26">
        <v>44959</v>
      </c>
      <c r="B233" s="27">
        <v>7079.41</v>
      </c>
      <c r="C233" s="33">
        <v>61.6</v>
      </c>
      <c r="D233" s="33">
        <v>797</v>
      </c>
      <c r="E233" s="33">
        <v>28.83</v>
      </c>
      <c r="F233" s="33">
        <v>105.04</v>
      </c>
      <c r="G233" s="33">
        <v>50.52</v>
      </c>
      <c r="H233" s="33">
        <v>11.19</v>
      </c>
      <c r="I233" s="33">
        <v>118.2</v>
      </c>
      <c r="J233" s="33">
        <v>55.34</v>
      </c>
      <c r="K233" s="33">
        <v>12.91</v>
      </c>
      <c r="L233" s="34">
        <v>27.5</v>
      </c>
      <c r="M233" s="35">
        <v>809.1</v>
      </c>
      <c r="N233" s="35">
        <v>377.4</v>
      </c>
      <c r="O233" s="36">
        <v>1740.5</v>
      </c>
      <c r="P233" s="36">
        <v>117.76</v>
      </c>
      <c r="Q233" s="36">
        <v>152.4</v>
      </c>
      <c r="R233" s="36">
        <v>170.75</v>
      </c>
      <c r="S233" s="36">
        <v>132.63999999999999</v>
      </c>
      <c r="T233" s="36">
        <v>55.18</v>
      </c>
      <c r="U233" s="37">
        <v>133.36000000000001</v>
      </c>
      <c r="V233" s="36">
        <v>86.77</v>
      </c>
      <c r="W233" s="38">
        <v>27.5</v>
      </c>
      <c r="X233" s="36">
        <v>9.65</v>
      </c>
      <c r="Y233" s="36">
        <v>38.51</v>
      </c>
      <c r="Z233" s="36">
        <v>83.74</v>
      </c>
      <c r="AA233" s="36">
        <v>592.29999999999995</v>
      </c>
      <c r="AB233" s="36">
        <v>191.15</v>
      </c>
      <c r="AC233" s="36">
        <v>15.2</v>
      </c>
      <c r="AD233" s="36">
        <v>30.25</v>
      </c>
      <c r="AE233" s="36">
        <v>188.35</v>
      </c>
    </row>
    <row r="234" spans="1:31" x14ac:dyDescent="0.25">
      <c r="A234" s="26">
        <v>44928</v>
      </c>
      <c r="B234" s="27">
        <v>7059.61</v>
      </c>
      <c r="C234" s="33">
        <v>63.19</v>
      </c>
      <c r="D234" s="33">
        <v>784.5</v>
      </c>
      <c r="E234" s="33">
        <v>28.61</v>
      </c>
      <c r="F234" s="33">
        <v>104.72</v>
      </c>
      <c r="G234" s="33">
        <v>50.7</v>
      </c>
      <c r="H234" s="33">
        <v>11.07</v>
      </c>
      <c r="I234" s="33">
        <v>122.25</v>
      </c>
      <c r="J234" s="33">
        <v>53.36</v>
      </c>
      <c r="K234" s="33">
        <v>13.15</v>
      </c>
      <c r="L234" s="34">
        <v>27.38</v>
      </c>
      <c r="M234" s="35">
        <v>795.5</v>
      </c>
      <c r="N234" s="35">
        <v>372.4</v>
      </c>
      <c r="O234" s="36">
        <v>1695.5</v>
      </c>
      <c r="P234" s="36">
        <v>116.04</v>
      </c>
      <c r="Q234" s="36">
        <v>149.4</v>
      </c>
      <c r="R234" s="36">
        <v>168.25</v>
      </c>
      <c r="S234" s="36">
        <v>131.4</v>
      </c>
      <c r="T234" s="36">
        <v>55.97</v>
      </c>
      <c r="U234" s="37">
        <v>132.41999999999999</v>
      </c>
      <c r="V234" s="36">
        <v>88.7</v>
      </c>
      <c r="W234" s="38">
        <v>27.38</v>
      </c>
      <c r="X234" s="36">
        <v>9.7200000000000006</v>
      </c>
      <c r="Y234" s="36">
        <v>34.26</v>
      </c>
      <c r="Z234" s="36">
        <v>82.46</v>
      </c>
      <c r="AA234" s="36">
        <v>563.4</v>
      </c>
      <c r="AB234" s="36">
        <v>190.25</v>
      </c>
      <c r="AC234" s="36">
        <v>14.49</v>
      </c>
      <c r="AD234" s="36">
        <v>29.09</v>
      </c>
      <c r="AE234" s="36">
        <v>176.8</v>
      </c>
    </row>
    <row r="235" spans="1:31" x14ac:dyDescent="0.25">
      <c r="A235" s="26" t="s">
        <v>463</v>
      </c>
      <c r="B235" s="27">
        <v>7025.53</v>
      </c>
      <c r="C235" s="33">
        <v>62.9</v>
      </c>
      <c r="D235" s="33">
        <v>792</v>
      </c>
      <c r="E235" s="33">
        <v>28.62</v>
      </c>
      <c r="F235" s="33">
        <v>103.64</v>
      </c>
      <c r="G235" s="33">
        <v>50.31</v>
      </c>
      <c r="H235" s="33">
        <v>11.04</v>
      </c>
      <c r="I235" s="33">
        <v>121.4</v>
      </c>
      <c r="J235" s="33">
        <v>52.55</v>
      </c>
      <c r="K235" s="33">
        <v>13.02</v>
      </c>
      <c r="L235" s="34">
        <v>27.28</v>
      </c>
      <c r="M235" s="35">
        <v>800</v>
      </c>
      <c r="N235" s="35">
        <v>378.05</v>
      </c>
      <c r="O235" s="36">
        <v>1714.5</v>
      </c>
      <c r="P235" s="36">
        <v>114.84</v>
      </c>
      <c r="Q235" s="36">
        <v>148.32</v>
      </c>
      <c r="R235" s="36">
        <v>167.9</v>
      </c>
      <c r="S235" s="36">
        <v>131.80000000000001</v>
      </c>
      <c r="T235" s="36">
        <v>56.98</v>
      </c>
      <c r="U235" s="37">
        <v>132.78</v>
      </c>
      <c r="V235" s="36">
        <v>89.67</v>
      </c>
      <c r="W235" s="38">
        <v>27.28</v>
      </c>
      <c r="X235" s="36">
        <v>9.7200000000000006</v>
      </c>
      <c r="Y235" s="36">
        <v>34.06</v>
      </c>
      <c r="Z235" s="36">
        <v>81.72</v>
      </c>
      <c r="AA235" s="36">
        <v>570.5</v>
      </c>
      <c r="AB235" s="36">
        <v>189.9</v>
      </c>
      <c r="AC235" s="36">
        <v>14.39</v>
      </c>
      <c r="AD235" s="36">
        <v>28.96</v>
      </c>
      <c r="AE235" s="36">
        <v>173.9</v>
      </c>
    </row>
    <row r="236" spans="1:31" x14ac:dyDescent="0.25">
      <c r="A236" s="26" t="s">
        <v>464</v>
      </c>
      <c r="B236" s="27">
        <v>7030.95</v>
      </c>
      <c r="C236" s="33">
        <v>62.11</v>
      </c>
      <c r="D236" s="33">
        <v>785</v>
      </c>
      <c r="E236" s="33">
        <v>28.64</v>
      </c>
      <c r="F236" s="33">
        <v>103.92</v>
      </c>
      <c r="G236" s="33">
        <v>50.1</v>
      </c>
      <c r="H236" s="33">
        <v>10.94</v>
      </c>
      <c r="I236" s="33">
        <v>123.2</v>
      </c>
      <c r="J236" s="33">
        <v>53.4</v>
      </c>
      <c r="K236" s="33">
        <v>12.97</v>
      </c>
      <c r="L236" s="34">
        <v>26.62</v>
      </c>
      <c r="M236" s="35">
        <v>798.8</v>
      </c>
      <c r="N236" s="35">
        <v>380.3</v>
      </c>
      <c r="O236" s="36">
        <v>1706</v>
      </c>
      <c r="P236" s="36">
        <v>115.52</v>
      </c>
      <c r="Q236" s="36">
        <v>147.18</v>
      </c>
      <c r="R236" s="36">
        <v>166.4</v>
      </c>
      <c r="S236" s="36">
        <v>131.80000000000001</v>
      </c>
      <c r="T236" s="36">
        <v>57.91</v>
      </c>
      <c r="U236" s="37">
        <v>134.4</v>
      </c>
      <c r="V236" s="36">
        <v>89.79</v>
      </c>
      <c r="W236" s="38">
        <v>26.62</v>
      </c>
      <c r="X236" s="36">
        <v>9.6199999999999992</v>
      </c>
      <c r="Y236" s="36">
        <v>33.53</v>
      </c>
      <c r="Z236" s="36">
        <v>82.5</v>
      </c>
      <c r="AA236" s="36">
        <v>566</v>
      </c>
      <c r="AB236" s="36">
        <v>186.1</v>
      </c>
      <c r="AC236" s="36">
        <v>14.02</v>
      </c>
      <c r="AD236" s="36">
        <v>28.62</v>
      </c>
      <c r="AE236" s="36">
        <v>172.85</v>
      </c>
    </row>
    <row r="237" spans="1:31" x14ac:dyDescent="0.25">
      <c r="A237" s="26" t="s">
        <v>465</v>
      </c>
      <c r="B237" s="27">
        <v>7062.69</v>
      </c>
      <c r="C237" s="33">
        <v>62.03</v>
      </c>
      <c r="D237" s="33">
        <v>788</v>
      </c>
      <c r="E237" s="33">
        <v>28.64</v>
      </c>
      <c r="F237" s="33">
        <v>105.04</v>
      </c>
      <c r="G237" s="33">
        <v>49.53</v>
      </c>
      <c r="H237" s="33">
        <v>10.96</v>
      </c>
      <c r="I237" s="33">
        <v>121.3</v>
      </c>
      <c r="J237" s="33">
        <v>54.19</v>
      </c>
      <c r="K237" s="33">
        <v>13</v>
      </c>
      <c r="L237" s="34">
        <v>26.6</v>
      </c>
      <c r="M237" s="35">
        <v>801</v>
      </c>
      <c r="N237" s="35">
        <v>378.45</v>
      </c>
      <c r="O237" s="36">
        <v>1697.5</v>
      </c>
      <c r="P237" s="36">
        <v>116.62</v>
      </c>
      <c r="Q237" s="36">
        <v>147.88</v>
      </c>
      <c r="R237" s="36">
        <v>166.15</v>
      </c>
      <c r="S237" s="36">
        <v>132.19999999999999</v>
      </c>
      <c r="T237" s="36">
        <v>58.62</v>
      </c>
      <c r="U237" s="37">
        <v>134.78</v>
      </c>
      <c r="V237" s="36">
        <v>89.55</v>
      </c>
      <c r="W237" s="38">
        <v>26.6</v>
      </c>
      <c r="X237" s="36">
        <v>9.5500000000000007</v>
      </c>
      <c r="Y237" s="36">
        <v>33.69</v>
      </c>
      <c r="Z237" s="36">
        <v>82.96</v>
      </c>
      <c r="AA237" s="36">
        <v>557.70000000000005</v>
      </c>
      <c r="AB237" s="36">
        <v>184.2</v>
      </c>
      <c r="AC237" s="36">
        <v>14.21</v>
      </c>
      <c r="AD237" s="36">
        <v>28.91</v>
      </c>
      <c r="AE237" s="36">
        <v>173</v>
      </c>
    </row>
    <row r="238" spans="1:31" x14ac:dyDescent="0.25">
      <c r="A238" s="26" t="s">
        <v>466</v>
      </c>
      <c r="B238" s="27">
        <v>7078.02</v>
      </c>
      <c r="C238" s="33">
        <v>61.73</v>
      </c>
      <c r="D238" s="33">
        <v>790</v>
      </c>
      <c r="E238" s="33">
        <v>28.65</v>
      </c>
      <c r="F238" s="33">
        <v>104.6</v>
      </c>
      <c r="G238" s="33">
        <v>49.2</v>
      </c>
      <c r="H238" s="33">
        <v>10.85</v>
      </c>
      <c r="I238" s="33">
        <v>123.15</v>
      </c>
      <c r="J238" s="33">
        <v>52.65</v>
      </c>
      <c r="K238" s="33">
        <v>13.07</v>
      </c>
      <c r="L238" s="34">
        <v>25.46</v>
      </c>
      <c r="M238" s="35">
        <v>801.6</v>
      </c>
      <c r="N238" s="35">
        <v>385.3</v>
      </c>
      <c r="O238" s="36">
        <v>1696.5</v>
      </c>
      <c r="P238" s="36">
        <v>120.94</v>
      </c>
      <c r="Q238" s="36">
        <v>146.84</v>
      </c>
      <c r="R238" s="36">
        <v>167.9</v>
      </c>
      <c r="S238" s="36">
        <v>132</v>
      </c>
      <c r="T238" s="36">
        <v>58.51</v>
      </c>
      <c r="U238" s="37">
        <v>133.94999999999999</v>
      </c>
      <c r="V238" s="36">
        <v>89.72</v>
      </c>
      <c r="W238" s="38">
        <v>25.46</v>
      </c>
      <c r="X238" s="36">
        <v>9.56</v>
      </c>
      <c r="Y238" s="36">
        <v>34.31</v>
      </c>
      <c r="Z238" s="36">
        <v>82.66</v>
      </c>
      <c r="AA238" s="36">
        <v>547.9</v>
      </c>
      <c r="AB238" s="36">
        <v>187.65</v>
      </c>
      <c r="AC238" s="36">
        <v>14.06</v>
      </c>
      <c r="AD238" s="36">
        <v>28.97</v>
      </c>
      <c r="AE238" s="36">
        <v>172</v>
      </c>
    </row>
    <row r="239" spans="1:31" x14ac:dyDescent="0.25">
      <c r="A239" s="26" t="s">
        <v>467</v>
      </c>
      <c r="B239" s="27">
        <v>6999.93</v>
      </c>
      <c r="C239" s="33">
        <v>60.99</v>
      </c>
      <c r="D239" s="33">
        <v>784</v>
      </c>
      <c r="E239" s="33">
        <v>28.53</v>
      </c>
      <c r="F239" s="33">
        <v>103.68</v>
      </c>
      <c r="G239" s="33">
        <v>49.8</v>
      </c>
      <c r="H239" s="33">
        <v>10.69</v>
      </c>
      <c r="I239" s="33">
        <v>121.2</v>
      </c>
      <c r="J239" s="33">
        <v>52.98</v>
      </c>
      <c r="K239" s="33">
        <v>13.1</v>
      </c>
      <c r="L239" s="34">
        <v>24.99</v>
      </c>
      <c r="M239" s="35">
        <v>792.3</v>
      </c>
      <c r="N239" s="35">
        <v>381.25</v>
      </c>
      <c r="O239" s="36">
        <v>1658</v>
      </c>
      <c r="P239" s="36">
        <v>120.14</v>
      </c>
      <c r="Q239" s="36">
        <v>145.9</v>
      </c>
      <c r="R239" s="36">
        <v>171.25</v>
      </c>
      <c r="S239" s="36">
        <v>130.30000000000001</v>
      </c>
      <c r="T239" s="36">
        <v>58.39</v>
      </c>
      <c r="U239" s="37">
        <v>132.85</v>
      </c>
      <c r="V239" s="36">
        <v>89.91</v>
      </c>
      <c r="W239" s="38">
        <v>24.99</v>
      </c>
      <c r="X239" s="36">
        <v>9.61</v>
      </c>
      <c r="Y239" s="36">
        <v>34.1</v>
      </c>
      <c r="Z239" s="36">
        <v>82.3</v>
      </c>
      <c r="AA239" s="36">
        <v>534.20000000000005</v>
      </c>
      <c r="AB239" s="36">
        <v>193.15</v>
      </c>
      <c r="AC239" s="36">
        <v>13.92</v>
      </c>
      <c r="AD239" s="36">
        <v>28.87</v>
      </c>
      <c r="AE239" s="36">
        <v>171.85</v>
      </c>
    </row>
    <row r="240" spans="1:31" x14ac:dyDescent="0.25">
      <c r="A240" s="26" t="s">
        <v>468</v>
      </c>
      <c r="B240" s="27">
        <v>7011.4</v>
      </c>
      <c r="C240" s="33">
        <v>60.75</v>
      </c>
      <c r="D240" s="33">
        <v>786</v>
      </c>
      <c r="E240" s="33">
        <v>28.27</v>
      </c>
      <c r="F240" s="33">
        <v>104.54</v>
      </c>
      <c r="G240" s="33">
        <v>50.15</v>
      </c>
      <c r="H240" s="33">
        <v>10.65</v>
      </c>
      <c r="I240" s="33">
        <v>122.9</v>
      </c>
      <c r="J240" s="33">
        <v>53.34</v>
      </c>
      <c r="K240" s="33">
        <v>12.96</v>
      </c>
      <c r="L240" s="34">
        <v>25.1</v>
      </c>
      <c r="M240" s="35">
        <v>794.8</v>
      </c>
      <c r="N240" s="35">
        <v>379.5</v>
      </c>
      <c r="O240" s="36">
        <v>1650.5</v>
      </c>
      <c r="P240" s="36">
        <v>120.78</v>
      </c>
      <c r="Q240" s="36">
        <v>146.08000000000001</v>
      </c>
      <c r="R240" s="36">
        <v>170.95</v>
      </c>
      <c r="S240" s="36">
        <v>131.28</v>
      </c>
      <c r="T240" s="36">
        <v>58.69</v>
      </c>
      <c r="U240" s="37">
        <v>131.53</v>
      </c>
      <c r="V240" s="36">
        <v>89.38</v>
      </c>
      <c r="W240" s="38">
        <v>25.1</v>
      </c>
      <c r="X240" s="36">
        <v>9.6300000000000008</v>
      </c>
      <c r="Y240" s="36">
        <v>34.729999999999997</v>
      </c>
      <c r="Z240" s="36">
        <v>82.34</v>
      </c>
      <c r="AA240" s="36">
        <v>538.79999999999995</v>
      </c>
      <c r="AB240" s="36">
        <v>193.75</v>
      </c>
      <c r="AC240" s="36">
        <v>14.03</v>
      </c>
      <c r="AD240" s="36">
        <v>28.86</v>
      </c>
      <c r="AE240" s="36">
        <v>173.15</v>
      </c>
    </row>
    <row r="241" spans="1:31" x14ac:dyDescent="0.25">
      <c r="A241" s="26" t="s">
        <v>469</v>
      </c>
      <c r="B241" s="27">
        <v>6988.51</v>
      </c>
      <c r="C241" s="33">
        <v>60.2</v>
      </c>
      <c r="D241" s="33">
        <v>781</v>
      </c>
      <c r="E241" s="33">
        <v>28.04</v>
      </c>
      <c r="F241" s="33">
        <v>102.9</v>
      </c>
      <c r="G241" s="33">
        <v>50.31</v>
      </c>
      <c r="H241" s="33">
        <v>10.58</v>
      </c>
      <c r="I241" s="33">
        <v>121.5</v>
      </c>
      <c r="J241" s="33">
        <v>53.48</v>
      </c>
      <c r="K241" s="33">
        <v>12.61</v>
      </c>
      <c r="L241" s="34">
        <v>24.7</v>
      </c>
      <c r="M241" s="35">
        <v>788.1</v>
      </c>
      <c r="N241" s="35">
        <v>383</v>
      </c>
      <c r="O241" s="36">
        <v>1643</v>
      </c>
      <c r="P241" s="36">
        <v>119.22</v>
      </c>
      <c r="Q241" s="36">
        <v>145.58000000000001</v>
      </c>
      <c r="R241" s="36">
        <v>174.1</v>
      </c>
      <c r="S241" s="36">
        <v>131.38</v>
      </c>
      <c r="T241" s="36">
        <v>59.2</v>
      </c>
      <c r="U241" s="37">
        <v>130.58000000000001</v>
      </c>
      <c r="V241" s="36">
        <v>89.93</v>
      </c>
      <c r="W241" s="38">
        <v>24.7</v>
      </c>
      <c r="X241" s="36">
        <v>9.59</v>
      </c>
      <c r="Y241" s="36">
        <v>34.42</v>
      </c>
      <c r="Z241" s="36">
        <v>81.680000000000007</v>
      </c>
      <c r="AA241" s="36">
        <v>537.29999999999995</v>
      </c>
      <c r="AB241" s="36">
        <v>195.05</v>
      </c>
      <c r="AC241" s="36">
        <v>14.01</v>
      </c>
      <c r="AD241" s="36">
        <v>28.83</v>
      </c>
      <c r="AE241" s="36">
        <v>173.55</v>
      </c>
    </row>
    <row r="242" spans="1:31" x14ac:dyDescent="0.25">
      <c r="A242" s="26" t="s">
        <v>470</v>
      </c>
      <c r="B242" s="27">
        <v>6965.45</v>
      </c>
      <c r="C242" s="33">
        <v>59.65</v>
      </c>
      <c r="D242" s="33">
        <v>772</v>
      </c>
      <c r="E242" s="33">
        <v>28.26</v>
      </c>
      <c r="F242" s="33">
        <v>103.68</v>
      </c>
      <c r="G242" s="33">
        <v>50.35</v>
      </c>
      <c r="H242" s="33">
        <v>10.51</v>
      </c>
      <c r="I242" s="33">
        <v>120.25</v>
      </c>
      <c r="J242" s="33">
        <v>52.82</v>
      </c>
      <c r="K242" s="33">
        <v>12.52</v>
      </c>
      <c r="L242" s="34">
        <v>24.48</v>
      </c>
      <c r="M242" s="35">
        <v>782.8</v>
      </c>
      <c r="N242" s="35">
        <v>380.4</v>
      </c>
      <c r="O242" s="36">
        <v>1628</v>
      </c>
      <c r="P242" s="36">
        <v>118.92</v>
      </c>
      <c r="Q242" s="36">
        <v>143.44</v>
      </c>
      <c r="R242" s="36">
        <v>174.45</v>
      </c>
      <c r="S242" s="36">
        <v>129.41999999999999</v>
      </c>
      <c r="T242" s="36">
        <v>58.85</v>
      </c>
      <c r="U242" s="37">
        <v>131.66999999999999</v>
      </c>
      <c r="V242" s="36">
        <v>90.73</v>
      </c>
      <c r="W242" s="38">
        <v>24.48</v>
      </c>
      <c r="X242" s="36">
        <v>9.6199999999999992</v>
      </c>
      <c r="Y242" s="36">
        <v>34.29</v>
      </c>
      <c r="Z242" s="36">
        <v>81.02</v>
      </c>
      <c r="AA242" s="36">
        <v>531.6</v>
      </c>
      <c r="AB242" s="36">
        <v>191.5</v>
      </c>
      <c r="AC242" s="36">
        <v>14.01</v>
      </c>
      <c r="AD242" s="36">
        <v>28.29</v>
      </c>
      <c r="AE242" s="36">
        <v>170.8</v>
      </c>
    </row>
    <row r="243" spans="1:31" x14ac:dyDescent="0.25">
      <c r="A243" s="26" t="s">
        <v>471</v>
      </c>
      <c r="B243" s="27">
        <v>6946.74</v>
      </c>
      <c r="C243" s="33">
        <v>58.9</v>
      </c>
      <c r="D243" s="33">
        <v>765.5</v>
      </c>
      <c r="E243" s="33">
        <v>27.88</v>
      </c>
      <c r="F243" s="33">
        <v>102.38</v>
      </c>
      <c r="G243" s="33">
        <v>50.21</v>
      </c>
      <c r="H243" s="33">
        <v>10.43</v>
      </c>
      <c r="I243" s="33">
        <v>118</v>
      </c>
      <c r="J243" s="33">
        <v>53.08</v>
      </c>
      <c r="K243" s="33">
        <v>12.47</v>
      </c>
      <c r="L243" s="34">
        <v>24.22</v>
      </c>
      <c r="M243" s="35">
        <v>776.6</v>
      </c>
      <c r="N243" s="35">
        <v>376.6</v>
      </c>
      <c r="O243" s="36">
        <v>1614.5</v>
      </c>
      <c r="P243" s="36">
        <v>116.92</v>
      </c>
      <c r="Q243" s="36">
        <v>142.97999999999999</v>
      </c>
      <c r="R243" s="36">
        <v>170.95</v>
      </c>
      <c r="S243" s="36">
        <v>127.22</v>
      </c>
      <c r="T243" s="36">
        <v>58.34</v>
      </c>
      <c r="U243" s="37">
        <v>131.63999999999999</v>
      </c>
      <c r="V243" s="36">
        <v>91.25</v>
      </c>
      <c r="W243" s="38">
        <v>24.22</v>
      </c>
      <c r="X243" s="36">
        <v>9.57</v>
      </c>
      <c r="Y243" s="36">
        <v>34.840000000000003</v>
      </c>
      <c r="Z243" s="36">
        <v>80.56</v>
      </c>
      <c r="AA243" s="36">
        <v>530</v>
      </c>
      <c r="AB243" s="36">
        <v>192.3</v>
      </c>
      <c r="AC243" s="36">
        <v>13.91</v>
      </c>
      <c r="AD243" s="36">
        <v>28.86</v>
      </c>
      <c r="AE243" s="36">
        <v>172</v>
      </c>
    </row>
    <row r="244" spans="1:31" x14ac:dyDescent="0.25">
      <c r="A244" s="26" t="s">
        <v>472</v>
      </c>
      <c r="B244" s="27">
        <v>7072.45</v>
      </c>
      <c r="C244" s="33">
        <v>59.64</v>
      </c>
      <c r="D244" s="33">
        <v>785.5</v>
      </c>
      <c r="E244" s="33">
        <v>28.26</v>
      </c>
      <c r="F244" s="33">
        <v>103.88</v>
      </c>
      <c r="G244" s="33">
        <v>49.98</v>
      </c>
      <c r="H244" s="33">
        <v>10.6</v>
      </c>
      <c r="I244" s="33">
        <v>116.15</v>
      </c>
      <c r="J244" s="33">
        <v>54.5</v>
      </c>
      <c r="K244" s="33">
        <v>12.53</v>
      </c>
      <c r="L244" s="34">
        <v>24.74</v>
      </c>
      <c r="M244" s="35">
        <v>801.9</v>
      </c>
      <c r="N244" s="35">
        <v>383.6</v>
      </c>
      <c r="O244" s="36">
        <v>1662</v>
      </c>
      <c r="P244" s="36">
        <v>118.54</v>
      </c>
      <c r="Q244" s="36">
        <v>148.34</v>
      </c>
      <c r="R244" s="36">
        <v>175.65</v>
      </c>
      <c r="S244" s="36">
        <v>129.30000000000001</v>
      </c>
      <c r="T244" s="36">
        <v>59.6</v>
      </c>
      <c r="U244" s="37">
        <v>131.19999999999999</v>
      </c>
      <c r="V244" s="36">
        <v>91.33</v>
      </c>
      <c r="W244" s="38">
        <v>24.74</v>
      </c>
      <c r="X244" s="36">
        <v>9.6199999999999992</v>
      </c>
      <c r="Y244" s="36">
        <v>35.58</v>
      </c>
      <c r="Z244" s="36">
        <v>82.4</v>
      </c>
      <c r="AA244" s="36">
        <v>543.70000000000005</v>
      </c>
      <c r="AB244" s="36">
        <v>191.05</v>
      </c>
      <c r="AC244" s="36">
        <v>14.26</v>
      </c>
      <c r="AD244" s="36">
        <v>29.45</v>
      </c>
      <c r="AE244" s="36">
        <v>176.3</v>
      </c>
    </row>
    <row r="245" spans="1:31" x14ac:dyDescent="0.25">
      <c r="A245" s="26" t="s">
        <v>473</v>
      </c>
      <c r="B245" s="27">
        <v>7020.82</v>
      </c>
      <c r="C245" s="33">
        <v>59.49</v>
      </c>
      <c r="D245" s="33">
        <v>778</v>
      </c>
      <c r="E245" s="33">
        <v>28.06</v>
      </c>
      <c r="F245" s="33">
        <v>102.88</v>
      </c>
      <c r="G245" s="33">
        <v>50.08</v>
      </c>
      <c r="H245" s="33">
        <v>10.57</v>
      </c>
      <c r="I245" s="33">
        <v>116.95</v>
      </c>
      <c r="J245" s="33">
        <v>53.8</v>
      </c>
      <c r="K245" s="33">
        <v>12.47</v>
      </c>
      <c r="L245" s="34">
        <v>24.57</v>
      </c>
      <c r="M245" s="35">
        <v>797.4</v>
      </c>
      <c r="N245" s="35">
        <v>387</v>
      </c>
      <c r="O245" s="36">
        <v>1658</v>
      </c>
      <c r="P245" s="36">
        <v>116.32</v>
      </c>
      <c r="Q245" s="36">
        <v>148.16</v>
      </c>
      <c r="R245" s="36">
        <v>176.75</v>
      </c>
      <c r="S245" s="36">
        <v>127.98</v>
      </c>
      <c r="T245" s="36">
        <v>59.6</v>
      </c>
      <c r="U245" s="37">
        <v>131.53</v>
      </c>
      <c r="V245" s="36">
        <v>91.9</v>
      </c>
      <c r="W245" s="38">
        <v>24.57</v>
      </c>
      <c r="X245" s="36">
        <v>9.68</v>
      </c>
      <c r="Y245" s="36">
        <v>35.840000000000003</v>
      </c>
      <c r="Z245" s="36">
        <v>82.5</v>
      </c>
      <c r="AA245" s="36">
        <v>555.1</v>
      </c>
      <c r="AB245" s="36">
        <v>196.75</v>
      </c>
      <c r="AC245" s="36">
        <v>14.36</v>
      </c>
      <c r="AD245" s="36">
        <v>29.54</v>
      </c>
      <c r="AE245" s="36">
        <v>171.25</v>
      </c>
    </row>
    <row r="246" spans="1:31" x14ac:dyDescent="0.25">
      <c r="A246" s="26" t="s">
        <v>474</v>
      </c>
      <c r="B246" s="27">
        <v>7016.32</v>
      </c>
      <c r="C246" s="33">
        <v>59.56</v>
      </c>
      <c r="D246" s="33">
        <v>777.5</v>
      </c>
      <c r="E246" s="33">
        <v>28.05</v>
      </c>
      <c r="F246" s="33">
        <v>101.1</v>
      </c>
      <c r="G246" s="33">
        <v>50.13</v>
      </c>
      <c r="H246" s="33">
        <v>10.61</v>
      </c>
      <c r="I246" s="33">
        <v>115.65</v>
      </c>
      <c r="J246" s="33">
        <v>53.94</v>
      </c>
      <c r="K246" s="33">
        <v>13.19</v>
      </c>
      <c r="L246" s="34">
        <v>24.79</v>
      </c>
      <c r="M246" s="35">
        <v>792.7</v>
      </c>
      <c r="N246" s="35">
        <v>377.45</v>
      </c>
      <c r="O246" s="36">
        <v>1629</v>
      </c>
      <c r="P246" s="36">
        <v>115.32</v>
      </c>
      <c r="Q246" s="36">
        <v>147.34</v>
      </c>
      <c r="R246" s="36">
        <v>173.75</v>
      </c>
      <c r="S246" s="36">
        <v>126.7</v>
      </c>
      <c r="T246" s="36">
        <v>59.38</v>
      </c>
      <c r="U246" s="37">
        <v>131.11000000000001</v>
      </c>
      <c r="V246" s="36">
        <v>91.85</v>
      </c>
      <c r="W246" s="38">
        <v>24.79</v>
      </c>
      <c r="X246" s="36">
        <v>9.6999999999999993</v>
      </c>
      <c r="Y246" s="36">
        <v>35.53</v>
      </c>
      <c r="Z246" s="36">
        <v>82.02</v>
      </c>
      <c r="AA246" s="36">
        <v>560.6</v>
      </c>
      <c r="AB246" s="36">
        <v>195.2</v>
      </c>
      <c r="AC246" s="36">
        <v>14.32</v>
      </c>
      <c r="AD246" s="36">
        <v>29.75</v>
      </c>
      <c r="AE246" s="36">
        <v>172.75</v>
      </c>
    </row>
    <row r="247" spans="1:31" x14ac:dyDescent="0.25">
      <c r="A247" s="26" t="s">
        <v>475</v>
      </c>
      <c r="B247" s="27">
        <v>6977.86</v>
      </c>
      <c r="C247" s="33">
        <v>59.86</v>
      </c>
      <c r="D247" s="33">
        <v>774.5</v>
      </c>
      <c r="E247" s="33">
        <v>27.81</v>
      </c>
      <c r="F247" s="33">
        <v>101.38</v>
      </c>
      <c r="G247" s="33">
        <v>49.72</v>
      </c>
      <c r="H247" s="33">
        <v>10.49</v>
      </c>
      <c r="I247" s="33">
        <v>112.85</v>
      </c>
      <c r="J247" s="33">
        <v>53.25</v>
      </c>
      <c r="K247" s="33">
        <v>13.32</v>
      </c>
      <c r="L247" s="34">
        <v>24.7</v>
      </c>
      <c r="M247" s="35">
        <v>785.3</v>
      </c>
      <c r="N247" s="35">
        <v>373.9</v>
      </c>
      <c r="O247" s="36">
        <v>1651</v>
      </c>
      <c r="P247" s="36">
        <v>116.84</v>
      </c>
      <c r="Q247" s="36">
        <v>148.38</v>
      </c>
      <c r="R247" s="36">
        <v>173.85</v>
      </c>
      <c r="S247" s="36">
        <v>126.54</v>
      </c>
      <c r="T247" s="36">
        <v>59.73</v>
      </c>
      <c r="U247" s="37">
        <v>129.27000000000001</v>
      </c>
      <c r="V247" s="36">
        <v>91.18</v>
      </c>
      <c r="W247" s="38">
        <v>24.7</v>
      </c>
      <c r="X247" s="36">
        <v>9.92</v>
      </c>
      <c r="Y247" s="36">
        <v>35.6</v>
      </c>
      <c r="Z247" s="36">
        <v>81.58</v>
      </c>
      <c r="AA247" s="36">
        <v>563.6</v>
      </c>
      <c r="AB247" s="36">
        <v>193.9</v>
      </c>
      <c r="AC247" s="36">
        <v>14.22</v>
      </c>
      <c r="AD247" s="36">
        <v>29.31</v>
      </c>
      <c r="AE247" s="36">
        <v>170.9</v>
      </c>
    </row>
    <row r="248" spans="1:31" x14ac:dyDescent="0.25">
      <c r="A248" s="26">
        <v>45261</v>
      </c>
      <c r="B248" s="27">
        <v>6946.3</v>
      </c>
      <c r="C248" s="33">
        <v>59.68</v>
      </c>
      <c r="D248" s="33">
        <v>762.5</v>
      </c>
      <c r="E248" s="33">
        <v>27.81</v>
      </c>
      <c r="F248" s="33">
        <v>101.04</v>
      </c>
      <c r="G248" s="33">
        <v>49.36</v>
      </c>
      <c r="H248" s="33">
        <v>10.52</v>
      </c>
      <c r="I248" s="33">
        <v>113.85</v>
      </c>
      <c r="J248" s="33">
        <v>52.7</v>
      </c>
      <c r="K248" s="33">
        <v>13.43</v>
      </c>
      <c r="L248" s="34">
        <v>24.84</v>
      </c>
      <c r="M248" s="35">
        <v>773.7</v>
      </c>
      <c r="N248" s="35">
        <v>367.15</v>
      </c>
      <c r="O248" s="36">
        <v>1615.5</v>
      </c>
      <c r="P248" s="36">
        <v>116.24</v>
      </c>
      <c r="Q248" s="36">
        <v>147.06</v>
      </c>
      <c r="R248" s="36">
        <v>170.45</v>
      </c>
      <c r="S248" s="36">
        <v>125.24</v>
      </c>
      <c r="T248" s="36">
        <v>59.45</v>
      </c>
      <c r="U248" s="37">
        <v>130.41999999999999</v>
      </c>
      <c r="V248" s="36">
        <v>90.3</v>
      </c>
      <c r="W248" s="38">
        <v>24.84</v>
      </c>
      <c r="X248" s="36">
        <v>9.91</v>
      </c>
      <c r="Y248" s="36">
        <v>34.950000000000003</v>
      </c>
      <c r="Z248" s="36">
        <v>81.36</v>
      </c>
      <c r="AA248" s="36">
        <v>554</v>
      </c>
      <c r="AB248" s="36">
        <v>191.35</v>
      </c>
      <c r="AC248" s="36">
        <v>14.78</v>
      </c>
      <c r="AD248" s="36">
        <v>29.3</v>
      </c>
      <c r="AE248" s="36">
        <v>168.95</v>
      </c>
    </row>
    <row r="249" spans="1:31" x14ac:dyDescent="0.25">
      <c r="A249" s="26">
        <v>45231</v>
      </c>
      <c r="B249" s="27">
        <v>6874.71</v>
      </c>
      <c r="C249" s="33">
        <v>58.6</v>
      </c>
      <c r="D249" s="33">
        <v>763</v>
      </c>
      <c r="E249" s="33">
        <v>27.33</v>
      </c>
      <c r="F249" s="33">
        <v>99.68</v>
      </c>
      <c r="G249" s="33">
        <v>49.78</v>
      </c>
      <c r="H249" s="33">
        <v>10.43</v>
      </c>
      <c r="I249" s="33">
        <v>113.5</v>
      </c>
      <c r="J249" s="33">
        <v>52.04</v>
      </c>
      <c r="K249" s="33">
        <v>13.3</v>
      </c>
      <c r="L249" s="34">
        <v>24.26</v>
      </c>
      <c r="M249" s="35">
        <v>772.3</v>
      </c>
      <c r="N249" s="35">
        <v>367.7</v>
      </c>
      <c r="O249" s="36">
        <v>1620.5</v>
      </c>
      <c r="P249" s="36">
        <v>113.9</v>
      </c>
      <c r="Q249" s="36">
        <v>146.78</v>
      </c>
      <c r="R249" s="36">
        <v>173.15</v>
      </c>
      <c r="S249" s="36">
        <v>123.1</v>
      </c>
      <c r="T249" s="36">
        <v>58.79</v>
      </c>
      <c r="U249" s="37">
        <v>131.36000000000001</v>
      </c>
      <c r="V249" s="36">
        <v>90.07</v>
      </c>
      <c r="W249" s="38">
        <v>24.26</v>
      </c>
      <c r="X249" s="36">
        <v>9.7899999999999991</v>
      </c>
      <c r="Y249" s="36">
        <v>34.97</v>
      </c>
      <c r="Z249" s="36">
        <v>80.900000000000006</v>
      </c>
      <c r="AA249" s="36">
        <v>543.4</v>
      </c>
      <c r="AB249" s="36">
        <v>190.2</v>
      </c>
      <c r="AC249" s="36">
        <v>14.64</v>
      </c>
      <c r="AD249" s="36">
        <v>28.85</v>
      </c>
      <c r="AE249" s="36">
        <v>163.55000000000001</v>
      </c>
    </row>
    <row r="250" spans="1:31" x14ac:dyDescent="0.25">
      <c r="A250" s="26">
        <v>45200</v>
      </c>
      <c r="B250" s="27">
        <v>6845.81</v>
      </c>
      <c r="C250" s="33">
        <v>58.35</v>
      </c>
      <c r="D250" s="33">
        <v>745</v>
      </c>
      <c r="E250" s="33">
        <v>27.45</v>
      </c>
      <c r="F250" s="33">
        <v>99.4</v>
      </c>
      <c r="G250" s="33">
        <v>49.49</v>
      </c>
      <c r="H250" s="33">
        <v>10.48</v>
      </c>
      <c r="I250" s="33">
        <v>115.6</v>
      </c>
      <c r="J250" s="33">
        <v>51.72</v>
      </c>
      <c r="K250" s="33">
        <v>13.16</v>
      </c>
      <c r="L250" s="34">
        <v>24.55</v>
      </c>
      <c r="M250" s="35">
        <v>756.3</v>
      </c>
      <c r="N250" s="35">
        <v>364.35</v>
      </c>
      <c r="O250" s="36">
        <v>1606.5</v>
      </c>
      <c r="P250" s="36">
        <v>115.1</v>
      </c>
      <c r="Q250" s="36">
        <v>144.28</v>
      </c>
      <c r="R250" s="36">
        <v>172.65</v>
      </c>
      <c r="S250" s="36">
        <v>121.84</v>
      </c>
      <c r="T250" s="36">
        <v>58.41</v>
      </c>
      <c r="U250" s="37">
        <v>128.82</v>
      </c>
      <c r="V250" s="36">
        <v>90.07</v>
      </c>
      <c r="W250" s="38">
        <v>24.55</v>
      </c>
      <c r="X250" s="36">
        <v>9.89</v>
      </c>
      <c r="Y250" s="36">
        <v>34.39</v>
      </c>
      <c r="Z250" s="36">
        <v>79.36</v>
      </c>
      <c r="AA250" s="36">
        <v>524.29999999999995</v>
      </c>
      <c r="AB250" s="36">
        <v>187.5</v>
      </c>
      <c r="AC250" s="36">
        <v>14.66</v>
      </c>
      <c r="AD250" s="36">
        <v>28.71</v>
      </c>
      <c r="AE250" s="36">
        <v>163.6</v>
      </c>
    </row>
    <row r="251" spans="1:31" x14ac:dyDescent="0.25">
      <c r="A251" s="26">
        <v>45170</v>
      </c>
      <c r="B251" s="27">
        <v>6851.66</v>
      </c>
      <c r="C251" s="33">
        <v>59.02</v>
      </c>
      <c r="D251" s="33">
        <v>752.5</v>
      </c>
      <c r="E251" s="33">
        <v>27.41</v>
      </c>
      <c r="F251" s="33">
        <v>99.75</v>
      </c>
      <c r="G251" s="33">
        <v>49.14</v>
      </c>
      <c r="H251" s="33">
        <v>10.53</v>
      </c>
      <c r="I251" s="33">
        <v>114.6</v>
      </c>
      <c r="J251" s="33">
        <v>52.99</v>
      </c>
      <c r="K251" s="33">
        <v>13.16</v>
      </c>
      <c r="L251" s="34">
        <v>25.07</v>
      </c>
      <c r="M251" s="35">
        <v>759.6</v>
      </c>
      <c r="N251" s="35">
        <v>365.85</v>
      </c>
      <c r="O251" s="36">
        <v>1611</v>
      </c>
      <c r="P251" s="36">
        <v>117.5</v>
      </c>
      <c r="Q251" s="36">
        <v>144.82</v>
      </c>
      <c r="R251" s="36">
        <v>175.85</v>
      </c>
      <c r="S251" s="36">
        <v>122.14</v>
      </c>
      <c r="T251" s="36">
        <v>58.32</v>
      </c>
      <c r="U251" s="37">
        <v>129.58000000000001</v>
      </c>
      <c r="V251" s="36">
        <v>90.44</v>
      </c>
      <c r="W251" s="38">
        <v>25.07</v>
      </c>
      <c r="X251" s="36">
        <v>9.89</v>
      </c>
      <c r="Y251" s="36">
        <v>34.99</v>
      </c>
      <c r="Z251" s="36">
        <v>80.819999999999993</v>
      </c>
      <c r="AA251" s="36">
        <v>526.5</v>
      </c>
      <c r="AB251" s="36">
        <v>187.85</v>
      </c>
      <c r="AC251" s="36">
        <v>14.55</v>
      </c>
      <c r="AD251" s="36">
        <v>29.24</v>
      </c>
      <c r="AE251" s="36">
        <v>166.8</v>
      </c>
    </row>
    <row r="252" spans="1:31" x14ac:dyDescent="0.25">
      <c r="A252" s="26">
        <v>45078</v>
      </c>
      <c r="B252" s="27">
        <v>6757.46</v>
      </c>
      <c r="C252" s="33">
        <v>59.11</v>
      </c>
      <c r="D252" s="33">
        <v>742.5</v>
      </c>
      <c r="E252" s="33">
        <v>27.35</v>
      </c>
      <c r="F252" s="33">
        <v>98.48</v>
      </c>
      <c r="G252" s="33">
        <v>49.65</v>
      </c>
      <c r="H252" s="33">
        <v>10.52</v>
      </c>
      <c r="I252" s="33">
        <v>115.95</v>
      </c>
      <c r="J252" s="33">
        <v>52.38</v>
      </c>
      <c r="K252" s="33">
        <v>12.95</v>
      </c>
      <c r="L252" s="34">
        <v>25.51</v>
      </c>
      <c r="M252" s="35">
        <v>748.8</v>
      </c>
      <c r="N252" s="35">
        <v>358.6</v>
      </c>
      <c r="O252" s="36">
        <v>1591.5</v>
      </c>
      <c r="P252" s="36">
        <v>116.54</v>
      </c>
      <c r="Q252" s="36">
        <v>141.9</v>
      </c>
      <c r="R252" s="36">
        <v>176.1</v>
      </c>
      <c r="S252" s="36">
        <v>122.4</v>
      </c>
      <c r="T252" s="36">
        <v>58.68</v>
      </c>
      <c r="U252" s="37">
        <v>128.44</v>
      </c>
      <c r="V252" s="36">
        <v>91.12</v>
      </c>
      <c r="W252" s="38">
        <v>25.51</v>
      </c>
      <c r="X252" s="36">
        <v>9.89</v>
      </c>
      <c r="Y252" s="36">
        <v>35.090000000000003</v>
      </c>
      <c r="Z252" s="36">
        <v>79.48</v>
      </c>
      <c r="AA252" s="36">
        <v>527.6</v>
      </c>
      <c r="AB252" s="36">
        <v>186.3</v>
      </c>
      <c r="AC252" s="36">
        <v>14.44</v>
      </c>
      <c r="AD252" s="36">
        <v>28.92</v>
      </c>
      <c r="AE252" s="36">
        <v>165.65</v>
      </c>
    </row>
    <row r="253" spans="1:31" x14ac:dyDescent="0.25">
      <c r="A253" s="26">
        <v>45047</v>
      </c>
      <c r="B253" s="27">
        <v>6732.04</v>
      </c>
      <c r="C253" s="33">
        <v>58.61</v>
      </c>
      <c r="D253" s="33">
        <v>726</v>
      </c>
      <c r="E253" s="33">
        <v>26.75</v>
      </c>
      <c r="F253" s="33">
        <v>97.41</v>
      </c>
      <c r="G253" s="33">
        <v>50.57</v>
      </c>
      <c r="H253" s="33">
        <v>10.4</v>
      </c>
      <c r="I253" s="33">
        <v>113.5</v>
      </c>
      <c r="J253" s="33">
        <v>51.37</v>
      </c>
      <c r="K253" s="33">
        <v>13.35</v>
      </c>
      <c r="L253" s="34">
        <v>25.44</v>
      </c>
      <c r="M253" s="35">
        <v>728.4</v>
      </c>
      <c r="N253" s="35">
        <v>354.05</v>
      </c>
      <c r="O253" s="36">
        <v>1548.5</v>
      </c>
      <c r="P253" s="36">
        <v>115.2</v>
      </c>
      <c r="Q253" s="36">
        <v>139.62</v>
      </c>
      <c r="R253" s="36">
        <v>173.95</v>
      </c>
      <c r="S253" s="36">
        <v>118.8</v>
      </c>
      <c r="T253" s="36">
        <v>57.94</v>
      </c>
      <c r="U253" s="37">
        <v>125.09</v>
      </c>
      <c r="V253" s="36">
        <v>90.35</v>
      </c>
      <c r="W253" s="38">
        <v>25.44</v>
      </c>
      <c r="X253" s="36">
        <v>9.9</v>
      </c>
      <c r="Y253" s="36">
        <v>35.1</v>
      </c>
      <c r="Z253" s="36">
        <v>78.400000000000006</v>
      </c>
      <c r="AA253" s="36">
        <v>518</v>
      </c>
      <c r="AB253" s="36">
        <v>184.3</v>
      </c>
      <c r="AC253" s="36">
        <v>14.34</v>
      </c>
      <c r="AD253" s="36">
        <v>28.38</v>
      </c>
      <c r="AE253" s="36">
        <v>163.69999999999999</v>
      </c>
    </row>
    <row r="254" spans="1:31" x14ac:dyDescent="0.25">
      <c r="A254" s="26">
        <v>45017</v>
      </c>
      <c r="B254" s="27">
        <v>6659.83</v>
      </c>
      <c r="C254" s="33">
        <v>58.31</v>
      </c>
      <c r="D254" s="33">
        <v>731</v>
      </c>
      <c r="E254" s="33">
        <v>27.05</v>
      </c>
      <c r="F254" s="33">
        <v>97.08</v>
      </c>
      <c r="G254" s="33">
        <v>50.42</v>
      </c>
      <c r="H254" s="33">
        <v>10.38</v>
      </c>
      <c r="I254" s="33">
        <v>113.95</v>
      </c>
      <c r="J254" s="33">
        <v>50.34</v>
      </c>
      <c r="K254" s="33">
        <v>13.25</v>
      </c>
      <c r="L254" s="34">
        <v>25.47</v>
      </c>
      <c r="M254" s="35">
        <v>738</v>
      </c>
      <c r="N254" s="35">
        <v>356.15</v>
      </c>
      <c r="O254" s="36">
        <v>1553</v>
      </c>
      <c r="P254" s="36">
        <v>115.38</v>
      </c>
      <c r="Q254" s="36">
        <v>139.80000000000001</v>
      </c>
      <c r="R254" s="36">
        <v>173.3</v>
      </c>
      <c r="S254" s="36">
        <v>119</v>
      </c>
      <c r="T254" s="36">
        <v>57.6</v>
      </c>
      <c r="U254" s="37">
        <v>125.71</v>
      </c>
      <c r="V254" s="36">
        <v>92.27</v>
      </c>
      <c r="W254" s="38">
        <v>25.47</v>
      </c>
      <c r="X254" s="36">
        <v>9.81</v>
      </c>
      <c r="Y254" s="36">
        <v>34.94</v>
      </c>
      <c r="Z254" s="36">
        <v>77.760000000000005</v>
      </c>
      <c r="AA254" s="36">
        <v>511</v>
      </c>
      <c r="AB254" s="36">
        <v>186.4</v>
      </c>
      <c r="AC254" s="36">
        <v>14.18</v>
      </c>
      <c r="AD254" s="36">
        <v>28.28</v>
      </c>
      <c r="AE254" s="36">
        <v>163.30000000000001</v>
      </c>
    </row>
    <row r="255" spans="1:31" x14ac:dyDescent="0.25">
      <c r="A255" s="26">
        <v>44986</v>
      </c>
      <c r="B255" s="27">
        <v>6580.09</v>
      </c>
      <c r="C255" s="33">
        <v>56.01</v>
      </c>
      <c r="D255" s="33">
        <v>699.5</v>
      </c>
      <c r="E255" s="33">
        <v>26.66</v>
      </c>
      <c r="F255" s="33">
        <v>94.84</v>
      </c>
      <c r="G255" s="33">
        <v>49.96</v>
      </c>
      <c r="H255" s="33">
        <v>10.11</v>
      </c>
      <c r="I255" s="33">
        <v>116.05</v>
      </c>
      <c r="J255" s="33">
        <v>48.19</v>
      </c>
      <c r="K255" s="33">
        <v>13.51</v>
      </c>
      <c r="L255" s="34">
        <v>24.57</v>
      </c>
      <c r="M255" s="35">
        <v>702.8</v>
      </c>
      <c r="N255" s="35">
        <v>338.4</v>
      </c>
      <c r="O255" s="36">
        <v>1490</v>
      </c>
      <c r="P255" s="36">
        <v>114.54</v>
      </c>
      <c r="Q255" s="36">
        <v>133.9</v>
      </c>
      <c r="R255" s="36">
        <v>170.1</v>
      </c>
      <c r="S255" s="36">
        <v>118</v>
      </c>
      <c r="T255" s="36">
        <v>58.98</v>
      </c>
      <c r="U255" s="37">
        <v>122.42</v>
      </c>
      <c r="V255" s="36">
        <v>92.33</v>
      </c>
      <c r="W255" s="38">
        <v>24.57</v>
      </c>
      <c r="X255" s="36">
        <v>9.5299999999999994</v>
      </c>
      <c r="Y255" s="36">
        <v>34.1</v>
      </c>
      <c r="Z255" s="36">
        <v>75.900000000000006</v>
      </c>
      <c r="AA255" s="36">
        <v>489.1</v>
      </c>
      <c r="AB255" s="36">
        <v>184.45</v>
      </c>
      <c r="AC255" s="36">
        <v>13.81</v>
      </c>
      <c r="AD255" s="36">
        <v>27.63</v>
      </c>
      <c r="AE255" s="36">
        <v>159.65</v>
      </c>
    </row>
    <row r="256" spans="1:31" x14ac:dyDescent="0.25">
      <c r="A256" s="26">
        <v>44958</v>
      </c>
      <c r="B256" s="27">
        <v>6518.21</v>
      </c>
      <c r="C256" s="33">
        <v>54.93</v>
      </c>
      <c r="D256" s="33">
        <v>687</v>
      </c>
      <c r="E256" s="33">
        <v>26.49</v>
      </c>
      <c r="F256" s="33">
        <v>94.95</v>
      </c>
      <c r="G256" s="33">
        <v>49.58</v>
      </c>
      <c r="H256" s="33">
        <v>9.99</v>
      </c>
      <c r="I256" s="33">
        <v>120</v>
      </c>
      <c r="J256" s="33">
        <v>46.96</v>
      </c>
      <c r="K256" s="33">
        <v>13.56</v>
      </c>
      <c r="L256" s="34">
        <v>24.19</v>
      </c>
      <c r="M256" s="35">
        <v>694.1</v>
      </c>
      <c r="N256" s="35">
        <v>337.1</v>
      </c>
      <c r="O256" s="36">
        <v>1473</v>
      </c>
      <c r="P256" s="36">
        <v>113.86</v>
      </c>
      <c r="Q256" s="36">
        <v>132.74</v>
      </c>
      <c r="R256" s="36">
        <v>170.95</v>
      </c>
      <c r="S256" s="36">
        <v>118.54</v>
      </c>
      <c r="T256" s="36">
        <v>60.02</v>
      </c>
      <c r="U256" s="37">
        <v>122.73</v>
      </c>
      <c r="V256" s="36">
        <v>91.68</v>
      </c>
      <c r="W256" s="38">
        <v>24.19</v>
      </c>
      <c r="X256" s="36">
        <v>9.39</v>
      </c>
      <c r="Y256" s="36">
        <v>33.78</v>
      </c>
      <c r="Z256" s="36">
        <v>75.22</v>
      </c>
      <c r="AA256" s="36">
        <v>483.6</v>
      </c>
      <c r="AB256" s="36">
        <v>184.9</v>
      </c>
      <c r="AC256" s="36">
        <v>13.65</v>
      </c>
      <c r="AD256" s="36">
        <v>26.92</v>
      </c>
      <c r="AE256" s="36">
        <v>158.6</v>
      </c>
    </row>
    <row r="257" spans="1:31" x14ac:dyDescent="0.25">
      <c r="A257" s="26" t="s">
        <v>476</v>
      </c>
      <c r="B257" s="27">
        <v>6470.64</v>
      </c>
      <c r="C257" s="33">
        <v>53.25</v>
      </c>
      <c r="D257" s="33">
        <v>681</v>
      </c>
      <c r="E257" s="33">
        <v>26.06</v>
      </c>
      <c r="F257" s="33">
        <v>93.29</v>
      </c>
      <c r="G257" s="33">
        <v>49.23</v>
      </c>
      <c r="H257" s="33">
        <v>9.83</v>
      </c>
      <c r="I257" s="33">
        <v>119.3</v>
      </c>
      <c r="J257" s="33">
        <v>45.65</v>
      </c>
      <c r="K257" s="33">
        <v>13.39</v>
      </c>
      <c r="L257" s="34">
        <v>23.48</v>
      </c>
      <c r="M257" s="35">
        <v>679.9</v>
      </c>
      <c r="N257" s="35">
        <v>333.6</v>
      </c>
      <c r="O257" s="36">
        <v>1445</v>
      </c>
      <c r="P257" s="36">
        <v>111.02</v>
      </c>
      <c r="Q257" s="36">
        <v>130.72</v>
      </c>
      <c r="R257" s="36">
        <v>169.2</v>
      </c>
      <c r="S257" s="36">
        <v>116.92</v>
      </c>
      <c r="T257" s="36">
        <v>58.65</v>
      </c>
      <c r="U257" s="37">
        <v>120.36</v>
      </c>
      <c r="V257" s="36">
        <v>89.84</v>
      </c>
      <c r="W257" s="38">
        <v>23.48</v>
      </c>
      <c r="X257" s="36">
        <v>9.2799999999999994</v>
      </c>
      <c r="Y257" s="36">
        <v>33.49</v>
      </c>
      <c r="Z257" s="36">
        <v>74.819999999999993</v>
      </c>
      <c r="AA257" s="36">
        <v>475.5</v>
      </c>
      <c r="AB257" s="36">
        <v>183.75</v>
      </c>
      <c r="AC257" s="36">
        <v>13.27</v>
      </c>
      <c r="AD257" s="36">
        <v>25.99</v>
      </c>
      <c r="AE257" s="36">
        <v>155.94999999999999</v>
      </c>
    </row>
    <row r="258" spans="1:31" x14ac:dyDescent="0.25">
      <c r="A258" s="26" t="s">
        <v>477</v>
      </c>
      <c r="B258" s="27">
        <v>6474.73</v>
      </c>
      <c r="C258" s="33">
        <v>53.91</v>
      </c>
      <c r="D258" s="33">
        <v>693.5</v>
      </c>
      <c r="E258" s="33">
        <v>26.4</v>
      </c>
      <c r="F258" s="33">
        <v>94.25</v>
      </c>
      <c r="G258" s="33">
        <v>50.06</v>
      </c>
      <c r="H258" s="33">
        <v>9.86</v>
      </c>
      <c r="I258" s="33">
        <v>119.4</v>
      </c>
      <c r="J258" s="33">
        <v>46.38</v>
      </c>
      <c r="K258" s="33">
        <v>13.53</v>
      </c>
      <c r="L258" s="34">
        <v>23.62</v>
      </c>
      <c r="M258" s="35">
        <v>696.5</v>
      </c>
      <c r="N258" s="35">
        <v>338.7</v>
      </c>
      <c r="O258" s="36">
        <v>1485</v>
      </c>
      <c r="P258" s="36">
        <v>112.02</v>
      </c>
      <c r="Q258" s="36">
        <v>133.5</v>
      </c>
      <c r="R258" s="36">
        <v>171.95</v>
      </c>
      <c r="S258" s="36">
        <v>118.02</v>
      </c>
      <c r="T258" s="36">
        <v>59.38</v>
      </c>
      <c r="U258" s="37">
        <v>122.45</v>
      </c>
      <c r="V258" s="36">
        <v>90.98</v>
      </c>
      <c r="W258" s="38">
        <v>23.62</v>
      </c>
      <c r="X258" s="36">
        <v>9.39</v>
      </c>
      <c r="Y258" s="36">
        <v>34.04</v>
      </c>
      <c r="Z258" s="36">
        <v>76.28</v>
      </c>
      <c r="AA258" s="36">
        <v>482.6</v>
      </c>
      <c r="AB258" s="36">
        <v>186.25</v>
      </c>
      <c r="AC258" s="36">
        <v>13.39</v>
      </c>
      <c r="AD258" s="36">
        <v>26.8</v>
      </c>
      <c r="AE258" s="36">
        <v>158</v>
      </c>
    </row>
    <row r="259" spans="1:31" x14ac:dyDescent="0.25">
      <c r="A259" s="26" t="s">
        <v>478</v>
      </c>
      <c r="B259" s="27">
        <v>6505.67</v>
      </c>
      <c r="C259" s="33">
        <v>53.56</v>
      </c>
      <c r="D259" s="33">
        <v>684.5</v>
      </c>
      <c r="E259" s="33">
        <v>26.35</v>
      </c>
      <c r="F259" s="33">
        <v>93.49</v>
      </c>
      <c r="G259" s="33">
        <v>49.84</v>
      </c>
      <c r="H259" s="33">
        <v>9.82</v>
      </c>
      <c r="I259" s="33">
        <v>118.4</v>
      </c>
      <c r="J259" s="33">
        <v>45.69</v>
      </c>
      <c r="K259" s="33">
        <v>13.41</v>
      </c>
      <c r="L259" s="34">
        <v>23.52</v>
      </c>
      <c r="M259" s="35">
        <v>686.6</v>
      </c>
      <c r="N259" s="35">
        <v>335.4</v>
      </c>
      <c r="O259" s="36">
        <v>1462.5</v>
      </c>
      <c r="P259" s="36">
        <v>111.62</v>
      </c>
      <c r="Q259" s="36">
        <v>131.82</v>
      </c>
      <c r="R259" s="36">
        <v>169.75</v>
      </c>
      <c r="S259" s="36">
        <v>117.98</v>
      </c>
      <c r="T259" s="36">
        <v>59.37</v>
      </c>
      <c r="U259" s="37">
        <v>121.24</v>
      </c>
      <c r="V259" s="36">
        <v>89.94</v>
      </c>
      <c r="W259" s="38">
        <v>23.52</v>
      </c>
      <c r="X259" s="36">
        <v>9.33</v>
      </c>
      <c r="Y259" s="36">
        <v>33.299999999999997</v>
      </c>
      <c r="Z259" s="36">
        <v>75.3</v>
      </c>
      <c r="AA259" s="36">
        <v>476.3</v>
      </c>
      <c r="AB259" s="36">
        <v>184.7</v>
      </c>
      <c r="AC259" s="36">
        <v>13.11</v>
      </c>
      <c r="AD259" s="36">
        <v>26.64</v>
      </c>
      <c r="AE259" s="36">
        <v>155.55000000000001</v>
      </c>
    </row>
    <row r="260" spans="1:31" x14ac:dyDescent="0.25">
      <c r="A260" s="26" t="s">
        <v>479</v>
      </c>
      <c r="B260" s="27">
        <v>6543.26</v>
      </c>
      <c r="C260" s="33">
        <v>54</v>
      </c>
      <c r="D260" s="33">
        <v>689</v>
      </c>
      <c r="E260" s="33">
        <v>26.51</v>
      </c>
      <c r="F260" s="33">
        <v>93.95</v>
      </c>
      <c r="G260" s="33">
        <v>49.97</v>
      </c>
      <c r="H260" s="33">
        <v>9.83</v>
      </c>
      <c r="I260" s="33">
        <v>119.15</v>
      </c>
      <c r="J260" s="33">
        <v>46.27</v>
      </c>
      <c r="K260" s="33">
        <v>13.62</v>
      </c>
      <c r="L260" s="34">
        <v>23.63</v>
      </c>
      <c r="M260" s="35">
        <v>690.2</v>
      </c>
      <c r="N260" s="35">
        <v>336.75</v>
      </c>
      <c r="O260" s="36">
        <v>1472.5</v>
      </c>
      <c r="P260" s="36">
        <v>112.82</v>
      </c>
      <c r="Q260" s="36">
        <v>132.47999999999999</v>
      </c>
      <c r="R260" s="36">
        <v>171.65</v>
      </c>
      <c r="S260" s="36">
        <v>119.36</v>
      </c>
      <c r="T260" s="36">
        <v>59.63</v>
      </c>
      <c r="U260" s="37">
        <v>121.75</v>
      </c>
      <c r="V260" s="36">
        <v>90.41</v>
      </c>
      <c r="W260" s="38">
        <v>23.63</v>
      </c>
      <c r="X260" s="36">
        <v>9.3699999999999992</v>
      </c>
      <c r="Y260" s="36">
        <v>33.54</v>
      </c>
      <c r="Z260" s="36">
        <v>75.86</v>
      </c>
      <c r="AA260" s="36">
        <v>478.5</v>
      </c>
      <c r="AB260" s="36">
        <v>185.5</v>
      </c>
      <c r="AC260" s="36">
        <v>13.15</v>
      </c>
      <c r="AD260" s="36">
        <v>26.8</v>
      </c>
      <c r="AE260" s="36">
        <v>156.30000000000001</v>
      </c>
    </row>
    <row r="261" spans="1:31" x14ac:dyDescent="0.25">
      <c r="A261" s="26" t="s">
        <v>480</v>
      </c>
      <c r="B261" s="27">
        <v>6476.05</v>
      </c>
      <c r="C261" s="33">
        <v>53.8</v>
      </c>
      <c r="D261" s="33">
        <v>673</v>
      </c>
      <c r="E261" s="33">
        <v>26.43</v>
      </c>
      <c r="F261" s="33">
        <v>94.19</v>
      </c>
      <c r="G261" s="33">
        <v>49.97</v>
      </c>
      <c r="H261" s="33">
        <v>9.77</v>
      </c>
      <c r="I261" s="33">
        <v>118.6</v>
      </c>
      <c r="J261" s="33">
        <v>46.14</v>
      </c>
      <c r="K261" s="33">
        <v>13.58</v>
      </c>
      <c r="L261" s="34">
        <v>23.57</v>
      </c>
      <c r="M261" s="35">
        <v>673.8</v>
      </c>
      <c r="N261" s="35">
        <v>333.25</v>
      </c>
      <c r="O261" s="36">
        <v>1443</v>
      </c>
      <c r="P261" s="36">
        <v>111.74</v>
      </c>
      <c r="Q261" s="36">
        <v>131.18</v>
      </c>
      <c r="R261" s="36">
        <v>170.05</v>
      </c>
      <c r="S261" s="36">
        <v>117.56</v>
      </c>
      <c r="T261" s="36">
        <v>59.21</v>
      </c>
      <c r="U261" s="37">
        <v>121.55</v>
      </c>
      <c r="V261" s="36">
        <v>90.98</v>
      </c>
      <c r="W261" s="38">
        <v>23.57</v>
      </c>
      <c r="X261" s="36">
        <v>9.36</v>
      </c>
      <c r="Y261" s="36">
        <v>33.31</v>
      </c>
      <c r="Z261" s="36">
        <v>75.58</v>
      </c>
      <c r="AA261" s="36">
        <v>471.95</v>
      </c>
      <c r="AB261" s="36">
        <v>184.95</v>
      </c>
      <c r="AC261" s="36">
        <v>13.19</v>
      </c>
      <c r="AD261" s="36">
        <v>26.61</v>
      </c>
      <c r="AE261" s="36">
        <v>155.6</v>
      </c>
    </row>
    <row r="262" spans="1:31" x14ac:dyDescent="0.25">
      <c r="A262" s="26" t="s">
        <v>481</v>
      </c>
      <c r="B262" s="27">
        <v>6503.88</v>
      </c>
      <c r="C262" s="33">
        <v>53.81</v>
      </c>
      <c r="D262" s="33">
        <v>683.5</v>
      </c>
      <c r="E262" s="33">
        <v>26.58</v>
      </c>
      <c r="F262" s="33">
        <v>93.76</v>
      </c>
      <c r="G262" s="33">
        <v>49.73</v>
      </c>
      <c r="H262" s="33">
        <v>9.75</v>
      </c>
      <c r="I262" s="33">
        <v>120.5</v>
      </c>
      <c r="J262" s="33">
        <v>45.62</v>
      </c>
      <c r="K262" s="33">
        <v>13.61</v>
      </c>
      <c r="L262" s="34">
        <v>23.38</v>
      </c>
      <c r="M262" s="35">
        <v>684</v>
      </c>
      <c r="N262" s="35">
        <v>334.7</v>
      </c>
      <c r="O262" s="36">
        <v>1464.5</v>
      </c>
      <c r="P262" s="36">
        <v>111.84</v>
      </c>
      <c r="Q262" s="36">
        <v>130.84</v>
      </c>
      <c r="R262" s="36">
        <v>171.65</v>
      </c>
      <c r="S262" s="36">
        <v>117.88</v>
      </c>
      <c r="T262" s="36">
        <v>59</v>
      </c>
      <c r="U262" s="37">
        <v>121.49</v>
      </c>
      <c r="V262" s="36">
        <v>91.29</v>
      </c>
      <c r="W262" s="38">
        <v>23.38</v>
      </c>
      <c r="X262" s="36">
        <v>9.3000000000000007</v>
      </c>
      <c r="Y262" s="36">
        <v>33.340000000000003</v>
      </c>
      <c r="Z262" s="36">
        <v>75.040000000000006</v>
      </c>
      <c r="AA262" s="36">
        <v>475.1</v>
      </c>
      <c r="AB262" s="36">
        <v>186.05</v>
      </c>
      <c r="AC262" s="36">
        <v>13.11</v>
      </c>
      <c r="AD262" s="36">
        <v>26.04</v>
      </c>
      <c r="AE262" s="36">
        <v>156.75</v>
      </c>
    </row>
    <row r="263" spans="1:31" x14ac:dyDescent="0.25">
      <c r="A263" s="26" t="s">
        <v>482</v>
      </c>
      <c r="B263" s="27">
        <v>6467.57</v>
      </c>
      <c r="C263" s="33">
        <v>54.02</v>
      </c>
      <c r="D263" s="33">
        <v>690</v>
      </c>
      <c r="E263" s="33">
        <v>26.7</v>
      </c>
      <c r="F263" s="33">
        <v>94.18</v>
      </c>
      <c r="G263" s="33">
        <v>49.71</v>
      </c>
      <c r="H263" s="33">
        <v>9.73</v>
      </c>
      <c r="I263" s="33">
        <v>121.3</v>
      </c>
      <c r="J263" s="33">
        <v>46.02</v>
      </c>
      <c r="K263" s="33">
        <v>13.72</v>
      </c>
      <c r="L263" s="34">
        <v>23.55</v>
      </c>
      <c r="M263" s="35">
        <v>691.5</v>
      </c>
      <c r="N263" s="35">
        <v>340.1</v>
      </c>
      <c r="O263" s="36">
        <v>1495.5</v>
      </c>
      <c r="P263" s="36">
        <v>113.3</v>
      </c>
      <c r="Q263" s="36">
        <v>133.91999999999999</v>
      </c>
      <c r="R263" s="36">
        <v>172.5</v>
      </c>
      <c r="S263" s="36">
        <v>119.54</v>
      </c>
      <c r="T263" s="36">
        <v>58.99</v>
      </c>
      <c r="U263" s="37">
        <v>123.18</v>
      </c>
      <c r="V263" s="36">
        <v>91.09</v>
      </c>
      <c r="W263" s="38">
        <v>23.55</v>
      </c>
      <c r="X263" s="36">
        <v>9.24</v>
      </c>
      <c r="Y263" s="36">
        <v>33.770000000000003</v>
      </c>
      <c r="Z263" s="36">
        <v>76.66</v>
      </c>
      <c r="AA263" s="36">
        <v>481.35</v>
      </c>
      <c r="AB263" s="36">
        <v>187.15</v>
      </c>
      <c r="AC263" s="36">
        <v>13.54</v>
      </c>
      <c r="AD263" s="36">
        <v>26.37</v>
      </c>
      <c r="AE263" s="36">
        <v>157.5</v>
      </c>
    </row>
    <row r="264" spans="1:31" x14ac:dyDescent="0.25">
      <c r="A264" s="26" t="s">
        <v>483</v>
      </c>
      <c r="B264" s="27">
        <v>6388.23</v>
      </c>
      <c r="C264" s="33">
        <v>52.94</v>
      </c>
      <c r="D264" s="33">
        <v>680</v>
      </c>
      <c r="E264" s="33">
        <v>26.39</v>
      </c>
      <c r="F264" s="33">
        <v>93.43</v>
      </c>
      <c r="G264" s="33">
        <v>48.82</v>
      </c>
      <c r="H264" s="33">
        <v>9.5299999999999994</v>
      </c>
      <c r="I264" s="33">
        <v>119.5</v>
      </c>
      <c r="J264" s="33">
        <v>44.94</v>
      </c>
      <c r="K264" s="33">
        <v>13.49</v>
      </c>
      <c r="L264" s="34">
        <v>22.9</v>
      </c>
      <c r="M264" s="35">
        <v>682.9</v>
      </c>
      <c r="N264" s="35">
        <v>330</v>
      </c>
      <c r="O264" s="36">
        <v>1466</v>
      </c>
      <c r="P264" s="36">
        <v>111.08</v>
      </c>
      <c r="Q264" s="36">
        <v>130.72</v>
      </c>
      <c r="R264" s="36">
        <v>170.45</v>
      </c>
      <c r="S264" s="36">
        <v>116.9</v>
      </c>
      <c r="T264" s="36">
        <v>57.3</v>
      </c>
      <c r="U264" s="37">
        <v>121.45</v>
      </c>
      <c r="V264" s="36">
        <v>88.81</v>
      </c>
      <c r="W264" s="38">
        <v>22.9</v>
      </c>
      <c r="X264" s="36">
        <v>9.14</v>
      </c>
      <c r="Y264" s="36">
        <v>33.380000000000003</v>
      </c>
      <c r="Z264" s="36">
        <v>75.72</v>
      </c>
      <c r="AA264" s="36">
        <v>467.35</v>
      </c>
      <c r="AB264" s="36">
        <v>183.1</v>
      </c>
      <c r="AC264" s="36">
        <v>13.25</v>
      </c>
      <c r="AD264" s="36">
        <v>25.85</v>
      </c>
      <c r="AE264" s="36">
        <v>156.1</v>
      </c>
    </row>
    <row r="265" spans="1:31" x14ac:dyDescent="0.25">
      <c r="A265" s="26" t="s">
        <v>484</v>
      </c>
      <c r="B265" s="27">
        <v>6470.93</v>
      </c>
      <c r="C265" s="33">
        <v>52.2</v>
      </c>
      <c r="D265" s="33">
        <v>688</v>
      </c>
      <c r="E265" s="33">
        <v>26.26</v>
      </c>
      <c r="F265" s="33">
        <v>92.86</v>
      </c>
      <c r="G265" s="33">
        <v>49.56</v>
      </c>
      <c r="H265" s="33">
        <v>9.4499999999999993</v>
      </c>
      <c r="I265" s="33">
        <v>119.6</v>
      </c>
      <c r="J265" s="33">
        <v>44.63</v>
      </c>
      <c r="K265" s="33">
        <v>13.95</v>
      </c>
      <c r="L265" s="34">
        <v>22.39</v>
      </c>
      <c r="M265" s="35">
        <v>687.3</v>
      </c>
      <c r="N265" s="35">
        <v>335.05</v>
      </c>
      <c r="O265" s="36">
        <v>1478.5</v>
      </c>
      <c r="P265" s="36">
        <v>110.94</v>
      </c>
      <c r="Q265" s="36">
        <v>131.96</v>
      </c>
      <c r="R265" s="36">
        <v>171.75</v>
      </c>
      <c r="S265" s="36">
        <v>116.58</v>
      </c>
      <c r="T265" s="36">
        <v>56.65</v>
      </c>
      <c r="U265" s="37">
        <v>121</v>
      </c>
      <c r="V265" s="36">
        <v>88.76</v>
      </c>
      <c r="W265" s="38">
        <v>22.39</v>
      </c>
      <c r="X265" s="36">
        <v>9.23</v>
      </c>
      <c r="Y265" s="36">
        <v>34.090000000000003</v>
      </c>
      <c r="Z265" s="36">
        <v>76.64</v>
      </c>
      <c r="AA265" s="36">
        <v>485.85</v>
      </c>
      <c r="AB265" s="36">
        <v>183.15</v>
      </c>
      <c r="AC265" s="36">
        <v>13.48</v>
      </c>
      <c r="AD265" s="36">
        <v>25.9</v>
      </c>
      <c r="AE265" s="36">
        <v>157.5</v>
      </c>
    </row>
    <row r="266" spans="1:31" x14ac:dyDescent="0.25">
      <c r="A266" s="26" t="s">
        <v>485</v>
      </c>
      <c r="B266" s="27">
        <v>6418.95</v>
      </c>
      <c r="C266" s="33">
        <v>52.54</v>
      </c>
      <c r="D266" s="33">
        <v>692</v>
      </c>
      <c r="E266" s="33">
        <v>26.03</v>
      </c>
      <c r="F266" s="33">
        <v>92.39</v>
      </c>
      <c r="G266" s="33">
        <v>48.63</v>
      </c>
      <c r="H266" s="33">
        <v>9.3800000000000008</v>
      </c>
      <c r="I266" s="33">
        <v>119.5</v>
      </c>
      <c r="J266" s="33">
        <v>44.61</v>
      </c>
      <c r="K266" s="33">
        <v>13.89</v>
      </c>
      <c r="L266" s="34">
        <v>22.41</v>
      </c>
      <c r="M266" s="35">
        <v>693.8</v>
      </c>
      <c r="N266" s="35">
        <v>335.75</v>
      </c>
      <c r="O266" s="36">
        <v>1486.5</v>
      </c>
      <c r="P266" s="36">
        <v>109.98</v>
      </c>
      <c r="Q266" s="36">
        <v>130.82</v>
      </c>
      <c r="R266" s="36">
        <v>170.95</v>
      </c>
      <c r="S266" s="36">
        <v>115.82</v>
      </c>
      <c r="T266" s="36">
        <v>55.66</v>
      </c>
      <c r="U266" s="37">
        <v>120.69</v>
      </c>
      <c r="V266" s="36">
        <v>87.62</v>
      </c>
      <c r="W266" s="38">
        <v>22.41</v>
      </c>
      <c r="X266" s="36">
        <v>9.18</v>
      </c>
      <c r="Y266" s="36">
        <v>34.17</v>
      </c>
      <c r="Z266" s="36">
        <v>76.66</v>
      </c>
      <c r="AA266" s="36">
        <v>491.05</v>
      </c>
      <c r="AB266" s="36">
        <v>182.95</v>
      </c>
      <c r="AC266" s="36">
        <v>13.36</v>
      </c>
      <c r="AD266" s="36">
        <v>25.84</v>
      </c>
      <c r="AE266" s="36">
        <v>159.44999999999999</v>
      </c>
    </row>
    <row r="267" spans="1:31" x14ac:dyDescent="0.25">
      <c r="A267" s="26" t="s">
        <v>486</v>
      </c>
      <c r="B267" s="27">
        <v>6503</v>
      </c>
      <c r="C267" s="33">
        <v>51.67</v>
      </c>
      <c r="D267" s="33">
        <v>696</v>
      </c>
      <c r="E267" s="33">
        <v>26.22</v>
      </c>
      <c r="F267" s="33">
        <v>93.93</v>
      </c>
      <c r="G267" s="33">
        <v>48.63</v>
      </c>
      <c r="H267" s="33">
        <v>9.35</v>
      </c>
      <c r="I267" s="33">
        <v>119.7</v>
      </c>
      <c r="J267" s="33">
        <v>45.24</v>
      </c>
      <c r="K267" s="33">
        <v>13.99</v>
      </c>
      <c r="L267" s="34">
        <v>22.13</v>
      </c>
      <c r="M267" s="35">
        <v>701.6</v>
      </c>
      <c r="N267" s="35">
        <v>339.15</v>
      </c>
      <c r="O267" s="36">
        <v>1499</v>
      </c>
      <c r="P267" s="36">
        <v>110.68</v>
      </c>
      <c r="Q267" s="36">
        <v>132.78</v>
      </c>
      <c r="R267" s="36">
        <v>174.95</v>
      </c>
      <c r="S267" s="36">
        <v>115.92</v>
      </c>
      <c r="T267" s="36">
        <v>56.43</v>
      </c>
      <c r="U267" s="37">
        <v>121.89</v>
      </c>
      <c r="V267" s="36">
        <v>88.93</v>
      </c>
      <c r="W267" s="38">
        <v>22.13</v>
      </c>
      <c r="X267" s="36">
        <v>9.27</v>
      </c>
      <c r="Y267" s="36">
        <v>34.840000000000003</v>
      </c>
      <c r="Z267" s="36">
        <v>77.38</v>
      </c>
      <c r="AA267" s="36">
        <v>495.5</v>
      </c>
      <c r="AB267" s="36">
        <v>183.7</v>
      </c>
      <c r="AC267" s="36">
        <v>13.54</v>
      </c>
      <c r="AD267" s="36">
        <v>26.48</v>
      </c>
      <c r="AE267" s="36">
        <v>165.15</v>
      </c>
    </row>
    <row r="268" spans="1:31" x14ac:dyDescent="0.25">
      <c r="A268" s="26" t="s">
        <v>487</v>
      </c>
      <c r="B268" s="27">
        <v>6694.33</v>
      </c>
      <c r="C268" s="33">
        <v>53.51</v>
      </c>
      <c r="D268" s="33">
        <v>726</v>
      </c>
      <c r="E268" s="33">
        <v>27.08</v>
      </c>
      <c r="F268" s="33">
        <v>95.48</v>
      </c>
      <c r="G268" s="33">
        <v>49.73</v>
      </c>
      <c r="H268" s="33">
        <v>9.67</v>
      </c>
      <c r="I268" s="33">
        <v>119.65</v>
      </c>
      <c r="J268" s="33">
        <v>47</v>
      </c>
      <c r="K268" s="33">
        <v>14.35</v>
      </c>
      <c r="L268" s="34">
        <v>22.72</v>
      </c>
      <c r="M268" s="35">
        <v>727.4</v>
      </c>
      <c r="N268" s="35">
        <v>355.5</v>
      </c>
      <c r="O268" s="36">
        <v>1578</v>
      </c>
      <c r="P268" s="36">
        <v>113</v>
      </c>
      <c r="Q268" s="36">
        <v>139.5</v>
      </c>
      <c r="R268" s="36">
        <v>183.9</v>
      </c>
      <c r="S268" s="36">
        <v>118.16</v>
      </c>
      <c r="T268" s="36">
        <v>57.48</v>
      </c>
      <c r="U268" s="37">
        <v>125.6</v>
      </c>
      <c r="V268" s="36">
        <v>90.02</v>
      </c>
      <c r="W268" s="38">
        <v>22.72</v>
      </c>
      <c r="X268" s="36">
        <v>9.27</v>
      </c>
      <c r="Y268" s="36">
        <v>36.4</v>
      </c>
      <c r="Z268" s="36">
        <v>80.02</v>
      </c>
      <c r="AA268" s="36">
        <v>524.70000000000005</v>
      </c>
      <c r="AB268" s="36">
        <v>189</v>
      </c>
      <c r="AC268" s="36">
        <v>13.89</v>
      </c>
      <c r="AD268" s="36">
        <v>27.02</v>
      </c>
      <c r="AE268" s="36">
        <v>172.35</v>
      </c>
    </row>
    <row r="269" spans="1:31" x14ac:dyDescent="0.25">
      <c r="A269" s="26" t="s">
        <v>488</v>
      </c>
      <c r="B269" s="27">
        <v>6642.09</v>
      </c>
      <c r="C269" s="33">
        <v>53.63</v>
      </c>
      <c r="D269" s="33">
        <v>723.5</v>
      </c>
      <c r="E269" s="33">
        <v>27.41</v>
      </c>
      <c r="F269" s="33">
        <v>97.45</v>
      </c>
      <c r="G269" s="33">
        <v>49.73</v>
      </c>
      <c r="H269" s="33">
        <v>9.6999999999999993</v>
      </c>
      <c r="I269" s="33">
        <v>118.15</v>
      </c>
      <c r="J269" s="33">
        <v>47.03</v>
      </c>
      <c r="K269" s="33">
        <v>14.35</v>
      </c>
      <c r="L269" s="34">
        <v>23.09</v>
      </c>
      <c r="M269" s="35">
        <v>726.7</v>
      </c>
      <c r="N269" s="35">
        <v>354.3</v>
      </c>
      <c r="O269" s="36">
        <v>1562</v>
      </c>
      <c r="P269" s="36">
        <v>113.48</v>
      </c>
      <c r="Q269" s="36">
        <v>141.04</v>
      </c>
      <c r="R269" s="36">
        <v>183.7</v>
      </c>
      <c r="S269" s="36">
        <v>118.1</v>
      </c>
      <c r="T269" s="36">
        <v>57.89</v>
      </c>
      <c r="U269" s="37">
        <v>125.64</v>
      </c>
      <c r="V269" s="36">
        <v>88.93</v>
      </c>
      <c r="W269" s="38">
        <v>23.09</v>
      </c>
      <c r="X269" s="36">
        <v>9.23</v>
      </c>
      <c r="Y269" s="36">
        <v>36.57</v>
      </c>
      <c r="Z269" s="36">
        <v>80.099999999999994</v>
      </c>
      <c r="AA269" s="36">
        <v>524</v>
      </c>
      <c r="AB269" s="36">
        <v>188.45</v>
      </c>
      <c r="AC269" s="36">
        <v>13.8</v>
      </c>
      <c r="AD269" s="36">
        <v>27.06</v>
      </c>
      <c r="AE269" s="36">
        <v>174.7</v>
      </c>
    </row>
    <row r="270" spans="1:31" x14ac:dyDescent="0.25">
      <c r="A270" s="26">
        <v>44907</v>
      </c>
      <c r="B270" s="27">
        <v>6634.97</v>
      </c>
      <c r="C270" s="33">
        <v>52.68</v>
      </c>
      <c r="D270" s="33">
        <v>712</v>
      </c>
      <c r="E270" s="33">
        <v>27.03</v>
      </c>
      <c r="F270" s="33">
        <v>97.38</v>
      </c>
      <c r="G270" s="33">
        <v>49.62</v>
      </c>
      <c r="H270" s="33">
        <v>9.57</v>
      </c>
      <c r="I270" s="33">
        <v>121.5</v>
      </c>
      <c r="J270" s="33">
        <v>46.12</v>
      </c>
      <c r="K270" s="33">
        <v>14.39</v>
      </c>
      <c r="L270" s="34">
        <v>22.44</v>
      </c>
      <c r="M270" s="35">
        <v>716.2</v>
      </c>
      <c r="N270" s="35">
        <v>349.7</v>
      </c>
      <c r="O270" s="36">
        <v>1536</v>
      </c>
      <c r="P270" s="36">
        <v>112.1</v>
      </c>
      <c r="Q270" s="36">
        <v>137.16</v>
      </c>
      <c r="R270" s="36">
        <v>181.65</v>
      </c>
      <c r="S270" s="36">
        <v>117.1</v>
      </c>
      <c r="T270" s="36">
        <v>56.62</v>
      </c>
      <c r="U270" s="37">
        <v>123.82</v>
      </c>
      <c r="V270" s="36">
        <v>88.52</v>
      </c>
      <c r="W270" s="38">
        <v>22.44</v>
      </c>
      <c r="X270" s="36">
        <v>9.26</v>
      </c>
      <c r="Y270" s="36">
        <v>35.42</v>
      </c>
      <c r="Z270" s="36">
        <v>78.34</v>
      </c>
      <c r="AA270" s="36">
        <v>517.9</v>
      </c>
      <c r="AB270" s="36">
        <v>184.45</v>
      </c>
      <c r="AC270" s="36">
        <v>13.77</v>
      </c>
      <c r="AD270" s="36">
        <v>26.57</v>
      </c>
      <c r="AE270" s="36">
        <v>171.9</v>
      </c>
    </row>
    <row r="271" spans="1:31" x14ac:dyDescent="0.25">
      <c r="A271" s="26">
        <v>44816</v>
      </c>
      <c r="B271" s="27">
        <v>6618.27</v>
      </c>
      <c r="C271" s="33">
        <v>52.89</v>
      </c>
      <c r="D271" s="33">
        <v>714</v>
      </c>
      <c r="E271" s="33">
        <v>27.35</v>
      </c>
      <c r="F271" s="33">
        <v>98.62</v>
      </c>
      <c r="G271" s="33">
        <v>50.21</v>
      </c>
      <c r="H271" s="33">
        <v>9.5500000000000007</v>
      </c>
      <c r="I271" s="33">
        <v>120</v>
      </c>
      <c r="J271" s="33">
        <v>46.8</v>
      </c>
      <c r="K271" s="33">
        <v>14.38</v>
      </c>
      <c r="L271" s="34">
        <v>22.63</v>
      </c>
      <c r="M271" s="35">
        <v>720.3</v>
      </c>
      <c r="N271" s="35">
        <v>355</v>
      </c>
      <c r="O271" s="36">
        <v>1528.5</v>
      </c>
      <c r="P271" s="36">
        <v>111.64</v>
      </c>
      <c r="Q271" s="36">
        <v>138.38</v>
      </c>
      <c r="R271" s="36">
        <v>179.75</v>
      </c>
      <c r="S271" s="36">
        <v>117.18</v>
      </c>
      <c r="T271" s="36">
        <v>56.29</v>
      </c>
      <c r="U271" s="37">
        <v>124.4</v>
      </c>
      <c r="V271" s="36">
        <v>88.73</v>
      </c>
      <c r="W271" s="38">
        <v>22.63</v>
      </c>
      <c r="X271" s="36">
        <v>9.3000000000000007</v>
      </c>
      <c r="Y271" s="36">
        <v>34.78</v>
      </c>
      <c r="Z271" s="36">
        <v>79.12</v>
      </c>
      <c r="AA271" s="36">
        <v>523.5</v>
      </c>
      <c r="AB271" s="36">
        <v>186.35</v>
      </c>
      <c r="AC271" s="36">
        <v>13.77</v>
      </c>
      <c r="AD271" s="36">
        <v>26.65</v>
      </c>
      <c r="AE271" s="36">
        <v>171.95</v>
      </c>
    </row>
    <row r="272" spans="1:31" x14ac:dyDescent="0.25">
      <c r="A272" s="26">
        <v>44785</v>
      </c>
      <c r="B272" s="27">
        <v>6629.36</v>
      </c>
      <c r="C272" s="33">
        <v>52</v>
      </c>
      <c r="D272" s="33">
        <v>717.5</v>
      </c>
      <c r="E272" s="33">
        <v>27.02</v>
      </c>
      <c r="F272" s="33">
        <v>97.94</v>
      </c>
      <c r="G272" s="33">
        <v>49.88</v>
      </c>
      <c r="H272" s="33">
        <v>9.34</v>
      </c>
      <c r="I272" s="33">
        <v>122.75</v>
      </c>
      <c r="J272" s="33">
        <v>45.21</v>
      </c>
      <c r="K272" s="33">
        <v>14.29</v>
      </c>
      <c r="L272" s="34">
        <v>22.31</v>
      </c>
      <c r="M272" s="35">
        <v>719</v>
      </c>
      <c r="N272" s="35">
        <v>355</v>
      </c>
      <c r="O272" s="36">
        <v>1517.5</v>
      </c>
      <c r="P272" s="36">
        <v>110.14</v>
      </c>
      <c r="Q272" s="36">
        <v>136.08000000000001</v>
      </c>
      <c r="R272" s="36">
        <v>178.4</v>
      </c>
      <c r="S272" s="36">
        <v>116.78</v>
      </c>
      <c r="T272" s="36">
        <v>56.81</v>
      </c>
      <c r="U272" s="37">
        <v>125.45</v>
      </c>
      <c r="V272" s="36">
        <v>89</v>
      </c>
      <c r="W272" s="38">
        <v>22.31</v>
      </c>
      <c r="X272" s="36">
        <v>9.2200000000000006</v>
      </c>
      <c r="Y272" s="36">
        <v>34.479999999999997</v>
      </c>
      <c r="Z272" s="36">
        <v>77.92</v>
      </c>
      <c r="AA272" s="36">
        <v>522.6</v>
      </c>
      <c r="AB272" s="36">
        <v>186.15</v>
      </c>
      <c r="AC272" s="36">
        <v>14.08</v>
      </c>
      <c r="AD272" s="36">
        <v>26.21</v>
      </c>
      <c r="AE272" s="36">
        <v>168.35</v>
      </c>
    </row>
    <row r="273" spans="1:31" x14ac:dyDescent="0.25">
      <c r="A273" s="26">
        <v>44754</v>
      </c>
      <c r="B273" s="27">
        <v>6642.44</v>
      </c>
      <c r="C273" s="33">
        <v>52</v>
      </c>
      <c r="D273" s="33">
        <v>712</v>
      </c>
      <c r="E273" s="33">
        <v>27.27</v>
      </c>
      <c r="F273" s="33">
        <v>97.85</v>
      </c>
      <c r="G273" s="33">
        <v>50.56</v>
      </c>
      <c r="H273" s="33">
        <v>9.35</v>
      </c>
      <c r="I273" s="33">
        <v>120.5</v>
      </c>
      <c r="J273" s="33">
        <v>45.86</v>
      </c>
      <c r="K273" s="33">
        <v>14.49</v>
      </c>
      <c r="L273" s="34">
        <v>22.5</v>
      </c>
      <c r="M273" s="35">
        <v>712.8</v>
      </c>
      <c r="N273" s="35">
        <v>356.45</v>
      </c>
      <c r="O273" s="36">
        <v>1516.5</v>
      </c>
      <c r="P273" s="36">
        <v>108.4</v>
      </c>
      <c r="Q273" s="36">
        <v>137.54</v>
      </c>
      <c r="R273" s="36">
        <v>178.2</v>
      </c>
      <c r="S273" s="36">
        <v>115.94</v>
      </c>
      <c r="T273" s="36">
        <v>56.54</v>
      </c>
      <c r="U273" s="37">
        <v>125.56</v>
      </c>
      <c r="V273" s="36">
        <v>90.6</v>
      </c>
      <c r="W273" s="38">
        <v>22.5</v>
      </c>
      <c r="X273" s="36">
        <v>9.33</v>
      </c>
      <c r="Y273" s="36">
        <v>34.9</v>
      </c>
      <c r="Z273" s="36">
        <v>79.2</v>
      </c>
      <c r="AA273" s="36">
        <v>522.6</v>
      </c>
      <c r="AB273" s="36">
        <v>187.7</v>
      </c>
      <c r="AC273" s="36">
        <v>14.45</v>
      </c>
      <c r="AD273" s="36">
        <v>26.39</v>
      </c>
      <c r="AE273" s="36">
        <v>169.6</v>
      </c>
    </row>
    <row r="274" spans="1:31" x14ac:dyDescent="0.25">
      <c r="A274" s="26">
        <v>44724</v>
      </c>
      <c r="B274" s="27">
        <v>6656.93</v>
      </c>
      <c r="C274" s="33">
        <v>52.46</v>
      </c>
      <c r="D274" s="33">
        <v>709.5</v>
      </c>
      <c r="E274" s="33">
        <v>27.46</v>
      </c>
      <c r="F274" s="33">
        <v>97.9</v>
      </c>
      <c r="G274" s="33">
        <v>50.82</v>
      </c>
      <c r="H274" s="33">
        <v>9.44</v>
      </c>
      <c r="I274" s="33">
        <v>123.3</v>
      </c>
      <c r="J274" s="33">
        <v>46.05</v>
      </c>
      <c r="K274" s="33">
        <v>14.5</v>
      </c>
      <c r="L274" s="34">
        <v>22.75</v>
      </c>
      <c r="M274" s="35">
        <v>714.2</v>
      </c>
      <c r="N274" s="35">
        <v>358.95</v>
      </c>
      <c r="O274" s="36">
        <v>1517.5</v>
      </c>
      <c r="P274" s="36">
        <v>110.84</v>
      </c>
      <c r="Q274" s="36">
        <v>138.24</v>
      </c>
      <c r="R274" s="36">
        <v>178.3</v>
      </c>
      <c r="S274" s="36">
        <v>116.1</v>
      </c>
      <c r="T274" s="36">
        <v>57.72</v>
      </c>
      <c r="U274" s="37">
        <v>126.82</v>
      </c>
      <c r="V274" s="36">
        <v>85.39</v>
      </c>
      <c r="W274" s="38">
        <v>22.75</v>
      </c>
      <c r="X274" s="36">
        <v>9.4700000000000006</v>
      </c>
      <c r="Y274" s="36">
        <v>35.08</v>
      </c>
      <c r="Z274" s="36">
        <v>78.86</v>
      </c>
      <c r="AA274" s="36">
        <v>545.20000000000005</v>
      </c>
      <c r="AB274" s="36">
        <v>189.15</v>
      </c>
      <c r="AC274" s="36">
        <v>14.46</v>
      </c>
      <c r="AD274" s="36">
        <v>26.87</v>
      </c>
      <c r="AE274" s="36">
        <v>169.95</v>
      </c>
    </row>
    <row r="275" spans="1:31" x14ac:dyDescent="0.25">
      <c r="A275" s="26">
        <v>44693</v>
      </c>
      <c r="B275" s="27">
        <v>6685.52</v>
      </c>
      <c r="C275" s="33">
        <v>52.32</v>
      </c>
      <c r="D275" s="33">
        <v>707.5</v>
      </c>
      <c r="E275" s="33">
        <v>27.31</v>
      </c>
      <c r="F275" s="33">
        <v>97.71</v>
      </c>
      <c r="G275" s="33">
        <v>50.48</v>
      </c>
      <c r="H275" s="33">
        <v>9.51</v>
      </c>
      <c r="I275" s="33">
        <v>122.4</v>
      </c>
      <c r="J275" s="33">
        <v>45.86</v>
      </c>
      <c r="K275" s="33">
        <v>14.44</v>
      </c>
      <c r="L275" s="34">
        <v>23.13</v>
      </c>
      <c r="M275" s="35">
        <v>714.5</v>
      </c>
      <c r="N275" s="35">
        <v>356.8</v>
      </c>
      <c r="O275" s="36">
        <v>1509.5</v>
      </c>
      <c r="P275" s="36">
        <v>110.32</v>
      </c>
      <c r="Q275" s="36">
        <v>139.5</v>
      </c>
      <c r="R275" s="36">
        <v>176.85</v>
      </c>
      <c r="S275" s="36">
        <v>116.6</v>
      </c>
      <c r="T275" s="36">
        <v>58.76</v>
      </c>
      <c r="U275" s="37">
        <v>127.49</v>
      </c>
      <c r="V275" s="36">
        <v>85.94</v>
      </c>
      <c r="W275" s="38">
        <v>23.13</v>
      </c>
      <c r="X275" s="36">
        <v>9.3699999999999992</v>
      </c>
      <c r="Y275" s="36">
        <v>35.909999999999997</v>
      </c>
      <c r="Z275" s="36">
        <v>79.400000000000006</v>
      </c>
      <c r="AA275" s="36">
        <v>546.20000000000005</v>
      </c>
      <c r="AB275" s="36">
        <v>187.75</v>
      </c>
      <c r="AC275" s="36">
        <v>14.66</v>
      </c>
      <c r="AD275" s="36">
        <v>26.78</v>
      </c>
      <c r="AE275" s="36">
        <v>173.4</v>
      </c>
    </row>
    <row r="276" spans="1:31" x14ac:dyDescent="0.25">
      <c r="A276" s="26">
        <v>44604</v>
      </c>
      <c r="B276" s="27">
        <v>6689.76</v>
      </c>
      <c r="C276" s="33">
        <v>52.75</v>
      </c>
      <c r="D276" s="33">
        <v>714</v>
      </c>
      <c r="E276" s="33">
        <v>27.39</v>
      </c>
      <c r="F276" s="33">
        <v>98.25</v>
      </c>
      <c r="G276" s="33">
        <v>51.22</v>
      </c>
      <c r="H276" s="33">
        <v>9.5299999999999994</v>
      </c>
      <c r="I276" s="33">
        <v>121.9</v>
      </c>
      <c r="J276" s="33">
        <v>45.69</v>
      </c>
      <c r="K276" s="33">
        <v>14.45</v>
      </c>
      <c r="L276" s="34">
        <v>23.39</v>
      </c>
      <c r="M276" s="35">
        <v>715.3</v>
      </c>
      <c r="N276" s="35">
        <v>360.75</v>
      </c>
      <c r="O276" s="36">
        <v>1520.5</v>
      </c>
      <c r="P276" s="36">
        <v>110.98</v>
      </c>
      <c r="Q276" s="36">
        <v>140.47999999999999</v>
      </c>
      <c r="R276" s="36">
        <v>180.55</v>
      </c>
      <c r="S276" s="36">
        <v>117.16</v>
      </c>
      <c r="T276" s="36">
        <v>58.89</v>
      </c>
      <c r="U276" s="37">
        <v>127.73</v>
      </c>
      <c r="V276" s="36">
        <v>85.77</v>
      </c>
      <c r="W276" s="38">
        <v>23.39</v>
      </c>
      <c r="X276" s="36">
        <v>9.65</v>
      </c>
      <c r="Y276" s="36">
        <v>36.72</v>
      </c>
      <c r="Z276" s="36">
        <v>79.599999999999994</v>
      </c>
      <c r="AA276" s="36">
        <v>559.70000000000005</v>
      </c>
      <c r="AB276" s="36">
        <v>190.7</v>
      </c>
      <c r="AC276" s="36">
        <v>14.6</v>
      </c>
      <c r="AD276" s="36">
        <v>27.14</v>
      </c>
      <c r="AE276" s="36">
        <v>177.65</v>
      </c>
    </row>
    <row r="277" spans="1:31" x14ac:dyDescent="0.25">
      <c r="A277" s="26">
        <v>44573</v>
      </c>
      <c r="B277" s="27">
        <v>6730.55</v>
      </c>
      <c r="C277" s="33">
        <v>52.63</v>
      </c>
      <c r="D277" s="33">
        <v>715</v>
      </c>
      <c r="E277" s="33">
        <v>27.38</v>
      </c>
      <c r="F277" s="33">
        <v>98.26</v>
      </c>
      <c r="G277" s="33">
        <v>50.83</v>
      </c>
      <c r="H277" s="33">
        <v>9.5</v>
      </c>
      <c r="I277" s="33">
        <v>121.95</v>
      </c>
      <c r="J277" s="33">
        <v>44.99</v>
      </c>
      <c r="K277" s="33">
        <v>14.49</v>
      </c>
      <c r="L277" s="34">
        <v>23.37</v>
      </c>
      <c r="M277" s="35">
        <v>721</v>
      </c>
      <c r="N277" s="35">
        <v>358.4</v>
      </c>
      <c r="O277" s="36">
        <v>1532.5</v>
      </c>
      <c r="P277" s="36">
        <v>110.14</v>
      </c>
      <c r="Q277" s="36">
        <v>141.12</v>
      </c>
      <c r="R277" s="36">
        <v>178</v>
      </c>
      <c r="S277" s="36">
        <v>116.54</v>
      </c>
      <c r="T277" s="36">
        <v>59.27</v>
      </c>
      <c r="U277" s="37">
        <v>126.84</v>
      </c>
      <c r="V277" s="36">
        <v>87.45</v>
      </c>
      <c r="W277" s="38">
        <v>23.37</v>
      </c>
      <c r="X277" s="36">
        <v>9.76</v>
      </c>
      <c r="Y277" s="36">
        <v>36.67</v>
      </c>
      <c r="Z277" s="36">
        <v>79.64</v>
      </c>
      <c r="AA277" s="36">
        <v>567.1</v>
      </c>
      <c r="AB277" s="36">
        <v>190</v>
      </c>
      <c r="AC277" s="36">
        <v>14.91</v>
      </c>
      <c r="AD277" s="36">
        <v>27.04</v>
      </c>
      <c r="AE277" s="36">
        <v>178.6</v>
      </c>
    </row>
    <row r="278" spans="1:31" x14ac:dyDescent="0.25">
      <c r="A278" s="26" t="s">
        <v>489</v>
      </c>
      <c r="B278" s="27">
        <v>6678.75</v>
      </c>
      <c r="C278" s="33">
        <v>53.43</v>
      </c>
      <c r="D278" s="33">
        <v>724</v>
      </c>
      <c r="E278" s="33">
        <v>27.02</v>
      </c>
      <c r="F278" s="33">
        <v>96.62</v>
      </c>
      <c r="G278" s="33">
        <v>50.08</v>
      </c>
      <c r="H278" s="33">
        <v>9.61</v>
      </c>
      <c r="I278" s="33">
        <v>122.15</v>
      </c>
      <c r="J278" s="33">
        <v>43.75</v>
      </c>
      <c r="K278" s="33">
        <v>14.52</v>
      </c>
      <c r="L278" s="34">
        <v>23.99</v>
      </c>
      <c r="M278" s="35">
        <v>737.3</v>
      </c>
      <c r="N278" s="35">
        <v>354.8</v>
      </c>
      <c r="O278" s="36">
        <v>1542.5</v>
      </c>
      <c r="P278" s="36">
        <v>109.2</v>
      </c>
      <c r="Q278" s="36">
        <v>138.91999999999999</v>
      </c>
      <c r="R278" s="36">
        <v>177.3</v>
      </c>
      <c r="S278" s="36">
        <v>117.42</v>
      </c>
      <c r="T278" s="36">
        <v>60.31</v>
      </c>
      <c r="U278" s="37">
        <v>125.65</v>
      </c>
      <c r="V278" s="36">
        <v>86.48</v>
      </c>
      <c r="W278" s="38">
        <v>23.99</v>
      </c>
      <c r="X278" s="36">
        <v>9.77</v>
      </c>
      <c r="Y278" s="36">
        <v>35.090000000000003</v>
      </c>
      <c r="Z278" s="36">
        <v>77.48</v>
      </c>
      <c r="AA278" s="36">
        <v>567.4</v>
      </c>
      <c r="AB278" s="36">
        <v>188.95</v>
      </c>
      <c r="AC278" s="36">
        <v>14.88</v>
      </c>
      <c r="AD278" s="36">
        <v>26.73</v>
      </c>
      <c r="AE278" s="36">
        <v>171</v>
      </c>
    </row>
    <row r="279" spans="1:31" x14ac:dyDescent="0.25">
      <c r="A279" s="26" t="s">
        <v>490</v>
      </c>
      <c r="B279" s="27">
        <v>6649.88</v>
      </c>
      <c r="C279" s="33">
        <v>53.57</v>
      </c>
      <c r="D279" s="33">
        <v>693.5</v>
      </c>
      <c r="E279" s="33">
        <v>27.36</v>
      </c>
      <c r="F279" s="33">
        <v>96.59</v>
      </c>
      <c r="G279" s="33">
        <v>50.3</v>
      </c>
      <c r="H279" s="33">
        <v>9.61</v>
      </c>
      <c r="I279" s="33">
        <v>121.85</v>
      </c>
      <c r="J279" s="33">
        <v>44.18</v>
      </c>
      <c r="K279" s="33">
        <v>14.36</v>
      </c>
      <c r="L279" s="34">
        <v>24.08</v>
      </c>
      <c r="M279" s="35">
        <v>702</v>
      </c>
      <c r="N279" s="35">
        <v>347.5</v>
      </c>
      <c r="O279" s="36">
        <v>1484</v>
      </c>
      <c r="P279" s="36">
        <v>109.18</v>
      </c>
      <c r="Q279" s="36">
        <v>138.88</v>
      </c>
      <c r="R279" s="36">
        <v>175.5</v>
      </c>
      <c r="S279" s="36">
        <v>116.5</v>
      </c>
      <c r="T279" s="36">
        <v>58.94</v>
      </c>
      <c r="U279" s="37">
        <v>126.15</v>
      </c>
      <c r="V279" s="36">
        <v>88.19</v>
      </c>
      <c r="W279" s="38">
        <v>24.08</v>
      </c>
      <c r="X279" s="36">
        <v>9.84</v>
      </c>
      <c r="Y279" s="36">
        <v>34.76</v>
      </c>
      <c r="Z279" s="36">
        <v>78.06</v>
      </c>
      <c r="AA279" s="36">
        <v>552.6</v>
      </c>
      <c r="AB279" s="36">
        <v>186.95</v>
      </c>
      <c r="AC279" s="36">
        <v>14.7</v>
      </c>
      <c r="AD279" s="36">
        <v>26.44</v>
      </c>
      <c r="AE279" s="36">
        <v>172.75</v>
      </c>
    </row>
    <row r="280" spans="1:31" x14ac:dyDescent="0.25">
      <c r="A280" s="26" t="s">
        <v>491</v>
      </c>
      <c r="B280" s="27">
        <v>6641.3</v>
      </c>
      <c r="C280" s="33">
        <v>52.8</v>
      </c>
      <c r="D280" s="33">
        <v>690</v>
      </c>
      <c r="E280" s="33">
        <v>27.1</v>
      </c>
      <c r="F280" s="33">
        <v>96.79</v>
      </c>
      <c r="G280" s="33">
        <v>50.29</v>
      </c>
      <c r="H280" s="33">
        <v>9.6300000000000008</v>
      </c>
      <c r="I280" s="33">
        <v>122.4</v>
      </c>
      <c r="J280" s="33">
        <v>44.21</v>
      </c>
      <c r="K280" s="33">
        <v>14.37</v>
      </c>
      <c r="L280" s="34">
        <v>24.01</v>
      </c>
      <c r="M280" s="35">
        <v>698.7</v>
      </c>
      <c r="N280" s="35">
        <v>352.7</v>
      </c>
      <c r="O280" s="36">
        <v>1496</v>
      </c>
      <c r="P280" s="36">
        <v>107.36</v>
      </c>
      <c r="Q280" s="36">
        <v>141.08000000000001</v>
      </c>
      <c r="R280" s="36">
        <v>175.85</v>
      </c>
      <c r="S280" s="36">
        <v>115.3</v>
      </c>
      <c r="T280" s="36">
        <v>57.74</v>
      </c>
      <c r="U280" s="37">
        <v>128.13</v>
      </c>
      <c r="V280" s="36">
        <v>87.89</v>
      </c>
      <c r="W280" s="38">
        <v>24.01</v>
      </c>
      <c r="X280" s="36">
        <v>9.8800000000000008</v>
      </c>
      <c r="Y280" s="36">
        <v>35.53</v>
      </c>
      <c r="Z280" s="36">
        <v>79</v>
      </c>
      <c r="AA280" s="36">
        <v>545.20000000000005</v>
      </c>
      <c r="AB280" s="36">
        <v>186.4</v>
      </c>
      <c r="AC280" s="36">
        <v>14.55</v>
      </c>
      <c r="AD280" s="36">
        <v>26.8</v>
      </c>
      <c r="AE280" s="36">
        <v>178.05</v>
      </c>
    </row>
    <row r="281" spans="1:31" x14ac:dyDescent="0.25">
      <c r="A281" s="26" t="s">
        <v>492</v>
      </c>
      <c r="B281" s="27">
        <v>6686.63</v>
      </c>
      <c r="C281" s="33">
        <v>53.33</v>
      </c>
      <c r="D281" s="33">
        <v>691</v>
      </c>
      <c r="E281" s="33">
        <v>27.27</v>
      </c>
      <c r="F281" s="33">
        <v>97.08</v>
      </c>
      <c r="G281" s="33">
        <v>50.47</v>
      </c>
      <c r="H281" s="33">
        <v>9.74</v>
      </c>
      <c r="I281" s="33">
        <v>122.8</v>
      </c>
      <c r="J281" s="33">
        <v>45.31</v>
      </c>
      <c r="K281" s="33">
        <v>14.43</v>
      </c>
      <c r="L281" s="34">
        <v>24.3</v>
      </c>
      <c r="M281" s="35">
        <v>700.2</v>
      </c>
      <c r="N281" s="35">
        <v>350.25</v>
      </c>
      <c r="O281" s="36">
        <v>1478.5</v>
      </c>
      <c r="P281" s="36">
        <v>113.82</v>
      </c>
      <c r="Q281" s="36">
        <v>142.32</v>
      </c>
      <c r="R281" s="36">
        <v>175.2</v>
      </c>
      <c r="S281" s="36">
        <v>117.22</v>
      </c>
      <c r="T281" s="36">
        <v>58.44</v>
      </c>
      <c r="U281" s="37">
        <v>128.63999999999999</v>
      </c>
      <c r="V281" s="36">
        <v>87.54</v>
      </c>
      <c r="W281" s="38">
        <v>24.3</v>
      </c>
      <c r="X281" s="36">
        <v>9.93</v>
      </c>
      <c r="Y281" s="36">
        <v>36.29</v>
      </c>
      <c r="Z281" s="36">
        <v>80.16</v>
      </c>
      <c r="AA281" s="36">
        <v>545.29999999999995</v>
      </c>
      <c r="AB281" s="36">
        <v>186.9</v>
      </c>
      <c r="AC281" s="36">
        <v>14.65</v>
      </c>
      <c r="AD281" s="36">
        <v>26.83</v>
      </c>
      <c r="AE281" s="36">
        <v>179.9</v>
      </c>
    </row>
    <row r="282" spans="1:31" x14ac:dyDescent="0.25">
      <c r="A282" s="26" t="s">
        <v>493</v>
      </c>
      <c r="B282" s="27">
        <v>6679.8</v>
      </c>
      <c r="C282" s="33">
        <v>53.23</v>
      </c>
      <c r="D282" s="33">
        <v>689</v>
      </c>
      <c r="E282" s="33">
        <v>27.28</v>
      </c>
      <c r="F282" s="33">
        <v>96.8</v>
      </c>
      <c r="G282" s="33">
        <v>50.47</v>
      </c>
      <c r="H282" s="33">
        <v>9.73</v>
      </c>
      <c r="I282" s="33">
        <v>122.25</v>
      </c>
      <c r="J282" s="33">
        <v>45.1</v>
      </c>
      <c r="K282" s="33">
        <v>14.45</v>
      </c>
      <c r="L282" s="34">
        <v>24.37</v>
      </c>
      <c r="M282" s="35">
        <v>702.2</v>
      </c>
      <c r="N282" s="35">
        <v>351.3</v>
      </c>
      <c r="O282" s="36">
        <v>1487</v>
      </c>
      <c r="P282" s="36">
        <v>113.26</v>
      </c>
      <c r="Q282" s="36">
        <v>142.78</v>
      </c>
      <c r="R282" s="36">
        <v>174.75</v>
      </c>
      <c r="S282" s="36">
        <v>116.44</v>
      </c>
      <c r="T282" s="36">
        <v>57.82</v>
      </c>
      <c r="U282" s="37">
        <v>128.15</v>
      </c>
      <c r="V282" s="36">
        <v>87</v>
      </c>
      <c r="W282" s="38">
        <v>24.37</v>
      </c>
      <c r="X282" s="36">
        <v>9.93</v>
      </c>
      <c r="Y282" s="36">
        <v>36.24</v>
      </c>
      <c r="Z282" s="36">
        <v>79.959999999999994</v>
      </c>
      <c r="AA282" s="36">
        <v>547.70000000000005</v>
      </c>
      <c r="AB282" s="36">
        <v>190.65</v>
      </c>
      <c r="AC282" s="36">
        <v>14.65</v>
      </c>
      <c r="AD282" s="36">
        <v>26.82</v>
      </c>
      <c r="AE282" s="36">
        <v>179.65</v>
      </c>
    </row>
    <row r="283" spans="1:31" x14ac:dyDescent="0.25">
      <c r="A283" s="26" t="s">
        <v>494</v>
      </c>
      <c r="B283" s="27">
        <v>6642.03</v>
      </c>
      <c r="C283" s="33">
        <v>52.74</v>
      </c>
      <c r="D283" s="33">
        <v>690.5</v>
      </c>
      <c r="E283" s="33">
        <v>27.13</v>
      </c>
      <c r="F283" s="33">
        <v>96.26</v>
      </c>
      <c r="G283" s="33">
        <v>50.58</v>
      </c>
      <c r="H283" s="33">
        <v>9.6999999999999993</v>
      </c>
      <c r="I283" s="33">
        <v>121.75</v>
      </c>
      <c r="J283" s="33">
        <v>45.08</v>
      </c>
      <c r="K283" s="33">
        <v>14.39</v>
      </c>
      <c r="L283" s="34">
        <v>24.08</v>
      </c>
      <c r="M283" s="35">
        <v>701.9</v>
      </c>
      <c r="N283" s="35">
        <v>348.95</v>
      </c>
      <c r="O283" s="36">
        <v>1487</v>
      </c>
      <c r="P283" s="36">
        <v>113.76</v>
      </c>
      <c r="Q283" s="36">
        <v>142.08000000000001</v>
      </c>
      <c r="R283" s="36">
        <v>175.15</v>
      </c>
      <c r="S283" s="36">
        <v>116.38</v>
      </c>
      <c r="T283" s="36">
        <v>57.61</v>
      </c>
      <c r="U283" s="37">
        <v>126.96</v>
      </c>
      <c r="V283" s="36">
        <v>86.55</v>
      </c>
      <c r="W283" s="38">
        <v>24.08</v>
      </c>
      <c r="X283" s="36">
        <v>9.8699999999999992</v>
      </c>
      <c r="Y283" s="36">
        <v>36.19</v>
      </c>
      <c r="Z283" s="36">
        <v>79.98</v>
      </c>
      <c r="AA283" s="36">
        <v>546.1</v>
      </c>
      <c r="AB283" s="36">
        <v>189.8</v>
      </c>
      <c r="AC283" s="36">
        <v>14.48</v>
      </c>
      <c r="AD283" s="36">
        <v>26.71</v>
      </c>
      <c r="AE283" s="36">
        <v>179.35</v>
      </c>
    </row>
    <row r="284" spans="1:31" x14ac:dyDescent="0.25">
      <c r="A284" s="26" t="s">
        <v>495</v>
      </c>
      <c r="B284" s="27">
        <v>6615.58</v>
      </c>
      <c r="C284" s="33">
        <v>52.44</v>
      </c>
      <c r="D284" s="33">
        <v>686</v>
      </c>
      <c r="E284" s="33">
        <v>27.17</v>
      </c>
      <c r="F284" s="33">
        <v>96.25</v>
      </c>
      <c r="G284" s="33">
        <v>50.69</v>
      </c>
      <c r="H284" s="33">
        <v>9.6999999999999993</v>
      </c>
      <c r="I284" s="33">
        <v>120.7</v>
      </c>
      <c r="J284" s="33">
        <v>44.61</v>
      </c>
      <c r="K284" s="33">
        <v>14.49</v>
      </c>
      <c r="L284" s="34">
        <v>23.82</v>
      </c>
      <c r="M284" s="35">
        <v>697.9</v>
      </c>
      <c r="N284" s="35">
        <v>344.75</v>
      </c>
      <c r="O284" s="36">
        <v>1463.5</v>
      </c>
      <c r="P284" s="36">
        <v>114.08</v>
      </c>
      <c r="Q284" s="36">
        <v>140.86000000000001</v>
      </c>
      <c r="R284" s="36">
        <v>173.65</v>
      </c>
      <c r="S284" s="36">
        <v>115.56</v>
      </c>
      <c r="T284" s="36">
        <v>58.07</v>
      </c>
      <c r="U284" s="37">
        <v>124.27</v>
      </c>
      <c r="V284" s="36">
        <v>87.27</v>
      </c>
      <c r="W284" s="38">
        <v>23.82</v>
      </c>
      <c r="X284" s="36">
        <v>9.8800000000000008</v>
      </c>
      <c r="Y284" s="36">
        <v>35.92</v>
      </c>
      <c r="Z284" s="36">
        <v>79.16</v>
      </c>
      <c r="AA284" s="36">
        <v>542.9</v>
      </c>
      <c r="AB284" s="36">
        <v>188.7</v>
      </c>
      <c r="AC284" s="36">
        <v>14.69</v>
      </c>
      <c r="AD284" s="36">
        <v>26.63</v>
      </c>
      <c r="AE284" s="36">
        <v>179</v>
      </c>
    </row>
    <row r="285" spans="1:31" x14ac:dyDescent="0.25">
      <c r="A285" s="26" t="s">
        <v>496</v>
      </c>
      <c r="B285" s="27">
        <v>6613.92</v>
      </c>
      <c r="C285" s="33">
        <v>52.62</v>
      </c>
      <c r="D285" s="33">
        <v>688.5</v>
      </c>
      <c r="E285" s="33">
        <v>26.99</v>
      </c>
      <c r="F285" s="33">
        <v>96.28</v>
      </c>
      <c r="G285" s="33">
        <v>50.64</v>
      </c>
      <c r="H285" s="33">
        <v>9.7100000000000009</v>
      </c>
      <c r="I285" s="33">
        <v>118.85</v>
      </c>
      <c r="J285" s="33">
        <v>44.16</v>
      </c>
      <c r="K285" s="33">
        <v>14.51</v>
      </c>
      <c r="L285" s="34">
        <v>23.92</v>
      </c>
      <c r="M285" s="35">
        <v>699.3</v>
      </c>
      <c r="N285" s="35">
        <v>348.25</v>
      </c>
      <c r="O285" s="36">
        <v>1477.5</v>
      </c>
      <c r="P285" s="36">
        <v>114.18</v>
      </c>
      <c r="Q285" s="36">
        <v>140.80000000000001</v>
      </c>
      <c r="R285" s="36">
        <v>174.85</v>
      </c>
      <c r="S285" s="36">
        <v>114.74</v>
      </c>
      <c r="T285" s="36">
        <v>55.63</v>
      </c>
      <c r="U285" s="37">
        <v>124.18</v>
      </c>
      <c r="V285" s="36">
        <v>87.18</v>
      </c>
      <c r="W285" s="38">
        <v>23.92</v>
      </c>
      <c r="X285" s="36">
        <v>9.89</v>
      </c>
      <c r="Y285" s="36">
        <v>36.07</v>
      </c>
      <c r="Z285" s="36">
        <v>78.88</v>
      </c>
      <c r="AA285" s="36">
        <v>549.6</v>
      </c>
      <c r="AB285" s="36">
        <v>189</v>
      </c>
      <c r="AC285" s="36">
        <v>14.55</v>
      </c>
      <c r="AD285" s="36">
        <v>26.25</v>
      </c>
      <c r="AE285" s="36">
        <v>177.8</v>
      </c>
    </row>
    <row r="286" spans="1:31" x14ac:dyDescent="0.25">
      <c r="A286" s="26" t="s">
        <v>497</v>
      </c>
      <c r="B286" s="27">
        <v>6601.56</v>
      </c>
      <c r="C286" s="33">
        <v>53.31</v>
      </c>
      <c r="D286" s="33">
        <v>687</v>
      </c>
      <c r="E286" s="33">
        <v>27.08</v>
      </c>
      <c r="F286" s="33">
        <v>95.44</v>
      </c>
      <c r="G286" s="33">
        <v>49.89</v>
      </c>
      <c r="H286" s="33">
        <v>9.7100000000000009</v>
      </c>
      <c r="I286" s="33">
        <v>117</v>
      </c>
      <c r="J286" s="33">
        <v>44.32</v>
      </c>
      <c r="K286" s="33">
        <v>14.38</v>
      </c>
      <c r="L286" s="34">
        <v>24.03</v>
      </c>
      <c r="M286" s="35">
        <v>698.2</v>
      </c>
      <c r="N286" s="35">
        <v>348.1</v>
      </c>
      <c r="O286" s="36">
        <v>1470</v>
      </c>
      <c r="P286" s="36">
        <v>114.64</v>
      </c>
      <c r="Q286" s="36">
        <v>142.28</v>
      </c>
      <c r="R286" s="36">
        <v>173.35</v>
      </c>
      <c r="S286" s="36">
        <v>114.74</v>
      </c>
      <c r="T286" s="36">
        <v>57.4</v>
      </c>
      <c r="U286" s="37">
        <v>124.22</v>
      </c>
      <c r="V286" s="36">
        <v>86.04</v>
      </c>
      <c r="W286" s="38">
        <v>24.03</v>
      </c>
      <c r="X286" s="36">
        <v>9.81</v>
      </c>
      <c r="Y286" s="36">
        <v>36.24</v>
      </c>
      <c r="Z286" s="36">
        <v>79.44</v>
      </c>
      <c r="AA286" s="36">
        <v>551.1</v>
      </c>
      <c r="AB286" s="36">
        <v>185.7</v>
      </c>
      <c r="AC286" s="36">
        <v>14.4</v>
      </c>
      <c r="AD286" s="36">
        <v>26.27</v>
      </c>
      <c r="AE286" s="36">
        <v>178.05</v>
      </c>
    </row>
    <row r="287" spans="1:31" x14ac:dyDescent="0.25">
      <c r="A287" s="26" t="s">
        <v>498</v>
      </c>
      <c r="B287" s="27">
        <v>6522.28</v>
      </c>
      <c r="C287" s="33">
        <v>52.51</v>
      </c>
      <c r="D287" s="33">
        <v>683</v>
      </c>
      <c r="E287" s="33">
        <v>26.63</v>
      </c>
      <c r="F287" s="33">
        <v>94.64</v>
      </c>
      <c r="G287" s="33">
        <v>49.91</v>
      </c>
      <c r="H287" s="33">
        <v>9.56</v>
      </c>
      <c r="I287" s="33">
        <v>117.4</v>
      </c>
      <c r="J287" s="33">
        <v>43.37</v>
      </c>
      <c r="K287" s="33">
        <v>14.33</v>
      </c>
      <c r="L287" s="34">
        <v>24.08</v>
      </c>
      <c r="M287" s="35">
        <v>696.8</v>
      </c>
      <c r="N287" s="35">
        <v>346.55</v>
      </c>
      <c r="O287" s="36">
        <v>1453.5</v>
      </c>
      <c r="P287" s="36">
        <v>113.06</v>
      </c>
      <c r="Q287" s="36">
        <v>138.4</v>
      </c>
      <c r="R287" s="36">
        <v>169.35</v>
      </c>
      <c r="S287" s="36">
        <v>112.34</v>
      </c>
      <c r="T287" s="36">
        <v>57.43</v>
      </c>
      <c r="U287" s="37">
        <v>122.64</v>
      </c>
      <c r="V287" s="36">
        <v>84.5</v>
      </c>
      <c r="W287" s="38">
        <v>24.08</v>
      </c>
      <c r="X287" s="36">
        <v>9.73</v>
      </c>
      <c r="Y287" s="36">
        <v>36.299999999999997</v>
      </c>
      <c r="Z287" s="36">
        <v>78.2</v>
      </c>
      <c r="AA287" s="36">
        <v>540.4</v>
      </c>
      <c r="AB287" s="36">
        <v>184.15</v>
      </c>
      <c r="AC287" s="36">
        <v>14.12</v>
      </c>
      <c r="AD287" s="36">
        <v>25.99</v>
      </c>
      <c r="AE287" s="36">
        <v>178.65</v>
      </c>
    </row>
    <row r="288" spans="1:31" x14ac:dyDescent="0.25">
      <c r="A288" s="26" t="s">
        <v>499</v>
      </c>
      <c r="B288" s="27">
        <v>6587.2</v>
      </c>
      <c r="C288" s="33">
        <v>52.09</v>
      </c>
      <c r="D288" s="33">
        <v>683.5</v>
      </c>
      <c r="E288" s="33">
        <v>26.7</v>
      </c>
      <c r="F288" s="33">
        <v>95.22</v>
      </c>
      <c r="G288" s="33">
        <v>50.29</v>
      </c>
      <c r="H288" s="33">
        <v>9.5299999999999994</v>
      </c>
      <c r="I288" s="33">
        <v>119.25</v>
      </c>
      <c r="J288" s="33">
        <v>43.51</v>
      </c>
      <c r="K288" s="33">
        <v>14.26</v>
      </c>
      <c r="L288" s="34">
        <v>23.88</v>
      </c>
      <c r="M288" s="35">
        <v>698.6</v>
      </c>
      <c r="N288" s="35">
        <v>345.55</v>
      </c>
      <c r="O288" s="36">
        <v>1442.5</v>
      </c>
      <c r="P288" s="36">
        <v>114.26</v>
      </c>
      <c r="Q288" s="36">
        <v>138.54</v>
      </c>
      <c r="R288" s="36">
        <v>171.25</v>
      </c>
      <c r="S288" s="36">
        <v>112.26</v>
      </c>
      <c r="T288" s="36">
        <v>58.24</v>
      </c>
      <c r="U288" s="37">
        <v>124.29</v>
      </c>
      <c r="V288" s="36">
        <v>84.72</v>
      </c>
      <c r="W288" s="38">
        <v>23.88</v>
      </c>
      <c r="X288" s="36">
        <v>9.76</v>
      </c>
      <c r="Y288" s="36">
        <v>36.56</v>
      </c>
      <c r="Z288" s="36">
        <v>78.36</v>
      </c>
      <c r="AA288" s="36">
        <v>538</v>
      </c>
      <c r="AB288" s="36">
        <v>185.4</v>
      </c>
      <c r="AC288" s="36">
        <v>14.24</v>
      </c>
      <c r="AD288" s="36">
        <v>26.51</v>
      </c>
      <c r="AE288" s="36">
        <v>179.1</v>
      </c>
    </row>
    <row r="289" spans="1:31" x14ac:dyDescent="0.25">
      <c r="A289" s="26" t="s">
        <v>500</v>
      </c>
      <c r="B289" s="27">
        <v>6621.82</v>
      </c>
      <c r="C289" s="33">
        <v>52.47</v>
      </c>
      <c r="D289" s="33">
        <v>691</v>
      </c>
      <c r="E289" s="33">
        <v>26.63</v>
      </c>
      <c r="F289" s="33">
        <v>95.24</v>
      </c>
      <c r="G289" s="33">
        <v>49.86</v>
      </c>
      <c r="H289" s="33">
        <v>9.64</v>
      </c>
      <c r="I289" s="33">
        <v>116.2</v>
      </c>
      <c r="J289" s="33">
        <v>45.12</v>
      </c>
      <c r="K289" s="33">
        <v>14.36</v>
      </c>
      <c r="L289" s="34">
        <v>24.41</v>
      </c>
      <c r="M289" s="35">
        <v>704.2</v>
      </c>
      <c r="N289" s="35">
        <v>342.75</v>
      </c>
      <c r="O289" s="36">
        <v>1455</v>
      </c>
      <c r="P289" s="36">
        <v>114.38</v>
      </c>
      <c r="Q289" s="36">
        <v>140.97999999999999</v>
      </c>
      <c r="R289" s="36">
        <v>170.95</v>
      </c>
      <c r="S289" s="36">
        <v>111.7</v>
      </c>
      <c r="T289" s="36">
        <v>57.78</v>
      </c>
      <c r="U289" s="37">
        <v>124.69</v>
      </c>
      <c r="V289" s="36">
        <v>84.63</v>
      </c>
      <c r="W289" s="38">
        <v>24.41</v>
      </c>
      <c r="X289" s="36">
        <v>9.76</v>
      </c>
      <c r="Y289" s="36">
        <v>37.35</v>
      </c>
      <c r="Z289" s="36">
        <v>79.92</v>
      </c>
      <c r="AA289" s="36">
        <v>547.20000000000005</v>
      </c>
      <c r="AB289" s="36">
        <v>184.5</v>
      </c>
      <c r="AC289" s="36">
        <v>14.53</v>
      </c>
      <c r="AD289" s="36">
        <v>26.9</v>
      </c>
      <c r="AE289" s="36">
        <v>181.85</v>
      </c>
    </row>
    <row r="290" spans="1:31" x14ac:dyDescent="0.25">
      <c r="A290" s="26" t="s">
        <v>501</v>
      </c>
      <c r="B290" s="27">
        <v>6603.56</v>
      </c>
      <c r="C290" s="33">
        <v>52.18</v>
      </c>
      <c r="D290" s="33">
        <v>686</v>
      </c>
      <c r="E290" s="33">
        <v>26.7</v>
      </c>
      <c r="F290" s="33">
        <v>95.14</v>
      </c>
      <c r="G290" s="33">
        <v>50.22</v>
      </c>
      <c r="H290" s="33">
        <v>9.6300000000000008</v>
      </c>
      <c r="I290" s="33">
        <v>112.75</v>
      </c>
      <c r="J290" s="33">
        <v>45.4</v>
      </c>
      <c r="K290" s="33">
        <v>14.24</v>
      </c>
      <c r="L290" s="34">
        <v>24.16</v>
      </c>
      <c r="M290" s="35">
        <v>700.7</v>
      </c>
      <c r="N290" s="35">
        <v>346.5</v>
      </c>
      <c r="O290" s="36">
        <v>1448.5</v>
      </c>
      <c r="P290" s="36">
        <v>112.86</v>
      </c>
      <c r="Q290" s="36">
        <v>141.13999999999999</v>
      </c>
      <c r="R290" s="36">
        <v>170.25</v>
      </c>
      <c r="S290" s="36">
        <v>109.34</v>
      </c>
      <c r="T290" s="36">
        <v>56.92</v>
      </c>
      <c r="U290" s="37">
        <v>124.62</v>
      </c>
      <c r="V290" s="36">
        <v>84.09</v>
      </c>
      <c r="W290" s="38">
        <v>24.16</v>
      </c>
      <c r="X290" s="36">
        <v>9.75</v>
      </c>
      <c r="Y290" s="36">
        <v>37.340000000000003</v>
      </c>
      <c r="Z290" s="36">
        <v>79.739999999999995</v>
      </c>
      <c r="AA290" s="36">
        <v>541.79999999999995</v>
      </c>
      <c r="AB290" s="36">
        <v>188.25</v>
      </c>
      <c r="AC290" s="36">
        <v>14.39</v>
      </c>
      <c r="AD290" s="36">
        <v>26.89</v>
      </c>
      <c r="AE290" s="36">
        <v>181.25</v>
      </c>
    </row>
    <row r="291" spans="1:31" x14ac:dyDescent="0.25">
      <c r="A291" s="26">
        <v>44876</v>
      </c>
      <c r="B291" s="27">
        <v>6573.87</v>
      </c>
      <c r="C291" s="33">
        <v>51.76</v>
      </c>
      <c r="D291" s="33">
        <v>694.5</v>
      </c>
      <c r="E291" s="33">
        <v>26.59</v>
      </c>
      <c r="F291" s="33">
        <v>95.31</v>
      </c>
      <c r="G291" s="33">
        <v>49.33</v>
      </c>
      <c r="H291" s="33">
        <v>9.5399999999999991</v>
      </c>
      <c r="I291" s="33">
        <v>112.25</v>
      </c>
      <c r="J291" s="33">
        <v>45.33</v>
      </c>
      <c r="K291" s="33">
        <v>13.99</v>
      </c>
      <c r="L291" s="34">
        <v>23.93</v>
      </c>
      <c r="M291" s="35">
        <v>706.2</v>
      </c>
      <c r="N291" s="35">
        <v>346.8</v>
      </c>
      <c r="O291" s="36">
        <v>1468</v>
      </c>
      <c r="P291" s="36">
        <v>113</v>
      </c>
      <c r="Q291" s="36">
        <v>141.97999999999999</v>
      </c>
      <c r="R291" s="36">
        <v>170.9</v>
      </c>
      <c r="S291" s="36">
        <v>110.8</v>
      </c>
      <c r="T291" s="36">
        <v>57.03</v>
      </c>
      <c r="U291" s="37">
        <v>122.8</v>
      </c>
      <c r="V291" s="36">
        <v>82.43</v>
      </c>
      <c r="W291" s="38">
        <v>23.93</v>
      </c>
      <c r="X291" s="36">
        <v>9.68</v>
      </c>
      <c r="Y291" s="36">
        <v>37.4</v>
      </c>
      <c r="Z291" s="36">
        <v>80.06</v>
      </c>
      <c r="AA291" s="36">
        <v>543.6</v>
      </c>
      <c r="AB291" s="36">
        <v>186.95</v>
      </c>
      <c r="AC291" s="36">
        <v>14.23</v>
      </c>
      <c r="AD291" s="36">
        <v>26.68</v>
      </c>
      <c r="AE291" s="36">
        <v>181.9</v>
      </c>
    </row>
    <row r="292" spans="1:31" x14ac:dyDescent="0.25">
      <c r="A292" s="26">
        <v>44845</v>
      </c>
      <c r="B292" s="27">
        <v>6381.42</v>
      </c>
      <c r="C292" s="33">
        <v>50.85</v>
      </c>
      <c r="D292" s="33">
        <v>675</v>
      </c>
      <c r="E292" s="33">
        <v>26.62</v>
      </c>
      <c r="F292" s="33">
        <v>95.89</v>
      </c>
      <c r="G292" s="33">
        <v>49.53</v>
      </c>
      <c r="H292" s="33">
        <v>9.4600000000000009</v>
      </c>
      <c r="I292" s="33">
        <v>122.85</v>
      </c>
      <c r="J292" s="33">
        <v>44.36</v>
      </c>
      <c r="K292" s="33">
        <v>13.9</v>
      </c>
      <c r="L292" s="34">
        <v>23.58</v>
      </c>
      <c r="M292" s="35">
        <v>686.8</v>
      </c>
      <c r="N292" s="35">
        <v>338.55</v>
      </c>
      <c r="O292" s="36">
        <v>1434</v>
      </c>
      <c r="P292" s="36">
        <v>113.14</v>
      </c>
      <c r="Q292" s="36">
        <v>140.58000000000001</v>
      </c>
      <c r="R292" s="36">
        <v>172.25</v>
      </c>
      <c r="S292" s="36">
        <v>112.2</v>
      </c>
      <c r="T292" s="36">
        <v>56.52</v>
      </c>
      <c r="U292" s="37">
        <v>124.95</v>
      </c>
      <c r="V292" s="36">
        <v>86.97</v>
      </c>
      <c r="W292" s="38">
        <v>23.58</v>
      </c>
      <c r="X292" s="36">
        <v>9.76</v>
      </c>
      <c r="Y292" s="36">
        <v>36.43</v>
      </c>
      <c r="Z292" s="36">
        <v>78.900000000000006</v>
      </c>
      <c r="AA292" s="36">
        <v>532</v>
      </c>
      <c r="AB292" s="36">
        <v>186.6</v>
      </c>
      <c r="AC292" s="36">
        <v>14.17</v>
      </c>
      <c r="AD292" s="36">
        <v>26.52</v>
      </c>
      <c r="AE292" s="36">
        <v>175.1</v>
      </c>
    </row>
    <row r="293" spans="1:31" x14ac:dyDescent="0.25">
      <c r="A293" s="26">
        <v>44815</v>
      </c>
      <c r="B293" s="27">
        <v>6405.84</v>
      </c>
      <c r="C293" s="33">
        <v>50.26</v>
      </c>
      <c r="D293" s="33">
        <v>643.5</v>
      </c>
      <c r="E293" s="33">
        <v>26.5</v>
      </c>
      <c r="F293" s="33">
        <v>94.43</v>
      </c>
      <c r="G293" s="33">
        <v>49.94</v>
      </c>
      <c r="H293" s="33">
        <v>9.6999999999999993</v>
      </c>
      <c r="I293" s="33">
        <v>125.2</v>
      </c>
      <c r="J293" s="33">
        <v>42.38</v>
      </c>
      <c r="K293" s="33">
        <v>13.37</v>
      </c>
      <c r="L293" s="34">
        <v>23.4</v>
      </c>
      <c r="M293" s="35">
        <v>658</v>
      </c>
      <c r="N293" s="35">
        <v>327.8</v>
      </c>
      <c r="O293" s="36">
        <v>1354.5</v>
      </c>
      <c r="P293" s="36">
        <v>113.3</v>
      </c>
      <c r="Q293" s="36">
        <v>134.56</v>
      </c>
      <c r="R293" s="36">
        <v>165.75</v>
      </c>
      <c r="S293" s="36">
        <v>114</v>
      </c>
      <c r="T293" s="36">
        <v>56.71</v>
      </c>
      <c r="U293" s="37">
        <v>122.33</v>
      </c>
      <c r="V293" s="36">
        <v>86.84</v>
      </c>
      <c r="W293" s="38">
        <v>23.4</v>
      </c>
      <c r="X293" s="36">
        <v>9.75</v>
      </c>
      <c r="Y293" s="36">
        <v>33.82</v>
      </c>
      <c r="Z293" s="36">
        <v>75.7</v>
      </c>
      <c r="AA293" s="36">
        <v>512.20000000000005</v>
      </c>
      <c r="AB293" s="36">
        <v>180.5</v>
      </c>
      <c r="AC293" s="36">
        <v>13.7</v>
      </c>
      <c r="AD293" s="36">
        <v>26.19</v>
      </c>
      <c r="AE293" s="36">
        <v>165.5</v>
      </c>
    </row>
    <row r="294" spans="1:31" x14ac:dyDescent="0.25">
      <c r="A294" s="26">
        <v>44784</v>
      </c>
      <c r="B294" s="27">
        <v>6378.32</v>
      </c>
      <c r="C294" s="33">
        <v>50.69</v>
      </c>
      <c r="D294" s="33">
        <v>645</v>
      </c>
      <c r="E294" s="33">
        <v>26.57</v>
      </c>
      <c r="F294" s="33">
        <v>94.29</v>
      </c>
      <c r="G294" s="33">
        <v>49.28</v>
      </c>
      <c r="H294" s="33">
        <v>9.73</v>
      </c>
      <c r="I294" s="33">
        <v>124.55</v>
      </c>
      <c r="J294" s="33">
        <v>42.33</v>
      </c>
      <c r="K294" s="33">
        <v>13.41</v>
      </c>
      <c r="L294" s="34">
        <v>23.82</v>
      </c>
      <c r="M294" s="35">
        <v>657.5</v>
      </c>
      <c r="N294" s="35">
        <v>327.64999999999998</v>
      </c>
      <c r="O294" s="36">
        <v>1367</v>
      </c>
      <c r="P294" s="36">
        <v>113.16</v>
      </c>
      <c r="Q294" s="36">
        <v>135</v>
      </c>
      <c r="R294" s="36">
        <v>165.5</v>
      </c>
      <c r="S294" s="36">
        <v>113.5</v>
      </c>
      <c r="T294" s="36">
        <v>57.14</v>
      </c>
      <c r="U294" s="37">
        <v>122.4</v>
      </c>
      <c r="V294" s="36">
        <v>86.45</v>
      </c>
      <c r="W294" s="38">
        <v>23.82</v>
      </c>
      <c r="X294" s="36">
        <v>9.7799999999999994</v>
      </c>
      <c r="Y294" s="36">
        <v>34.17</v>
      </c>
      <c r="Z294" s="36">
        <v>75.38</v>
      </c>
      <c r="AA294" s="36">
        <v>515.6</v>
      </c>
      <c r="AB294" s="36">
        <v>179.35</v>
      </c>
      <c r="AC294" s="36">
        <v>13.7</v>
      </c>
      <c r="AD294" s="36">
        <v>26.4</v>
      </c>
      <c r="AE294" s="36">
        <v>166.4</v>
      </c>
    </row>
    <row r="295" spans="1:31" x14ac:dyDescent="0.25">
      <c r="A295" s="26">
        <v>44753</v>
      </c>
      <c r="B295" s="27">
        <v>6363.7</v>
      </c>
      <c r="C295" s="33">
        <v>50.69</v>
      </c>
      <c r="D295" s="33">
        <v>640</v>
      </c>
      <c r="E295" s="33">
        <v>26.49</v>
      </c>
      <c r="F295" s="33">
        <v>93.99</v>
      </c>
      <c r="G295" s="33">
        <v>49.1</v>
      </c>
      <c r="H295" s="33">
        <v>9.73</v>
      </c>
      <c r="I295" s="33">
        <v>124.5</v>
      </c>
      <c r="J295" s="33">
        <v>42.15</v>
      </c>
      <c r="K295" s="33">
        <v>13.48</v>
      </c>
      <c r="L295" s="34">
        <v>23.59</v>
      </c>
      <c r="M295" s="35">
        <v>656</v>
      </c>
      <c r="N295" s="35">
        <v>323.2</v>
      </c>
      <c r="O295" s="36">
        <v>1348</v>
      </c>
      <c r="P295" s="36">
        <v>113.98</v>
      </c>
      <c r="Q295" s="36">
        <v>132.80000000000001</v>
      </c>
      <c r="R295" s="36">
        <v>165.2</v>
      </c>
      <c r="S295" s="36">
        <v>113.34</v>
      </c>
      <c r="T295" s="36">
        <v>58.16</v>
      </c>
      <c r="U295" s="37">
        <v>121.62</v>
      </c>
      <c r="V295" s="36">
        <v>86.79</v>
      </c>
      <c r="W295" s="38">
        <v>23.59</v>
      </c>
      <c r="X295" s="36">
        <v>9.75</v>
      </c>
      <c r="Y295" s="36">
        <v>33.14</v>
      </c>
      <c r="Z295" s="36">
        <v>73.8</v>
      </c>
      <c r="AA295" s="36">
        <v>505</v>
      </c>
      <c r="AB295" s="36">
        <v>180.8</v>
      </c>
      <c r="AC295" s="36">
        <v>13.77</v>
      </c>
      <c r="AD295" s="36">
        <v>26.41</v>
      </c>
      <c r="AE295" s="36">
        <v>160.80000000000001</v>
      </c>
    </row>
    <row r="296" spans="1:31" x14ac:dyDescent="0.25">
      <c r="A296" s="26">
        <v>44662</v>
      </c>
      <c r="B296" s="27">
        <v>6289.07</v>
      </c>
      <c r="C296" s="33">
        <v>50.63</v>
      </c>
      <c r="D296" s="33">
        <v>646.5</v>
      </c>
      <c r="E296" s="33">
        <v>25.92</v>
      </c>
      <c r="F296" s="33">
        <v>96</v>
      </c>
      <c r="G296" s="33">
        <v>50.04</v>
      </c>
      <c r="H296" s="33">
        <v>9.6300000000000008</v>
      </c>
      <c r="I296" s="33">
        <v>125.35</v>
      </c>
      <c r="J296" s="33">
        <v>41.71</v>
      </c>
      <c r="K296" s="33">
        <v>13.54</v>
      </c>
      <c r="L296" s="34">
        <v>24.1</v>
      </c>
      <c r="M296" s="35">
        <v>666.2</v>
      </c>
      <c r="N296" s="35">
        <v>321.39999999999998</v>
      </c>
      <c r="O296" s="36">
        <v>1357</v>
      </c>
      <c r="P296" s="36">
        <v>114</v>
      </c>
      <c r="Q296" s="36">
        <v>131.63999999999999</v>
      </c>
      <c r="R296" s="36">
        <v>161.80000000000001</v>
      </c>
      <c r="S296" s="36">
        <v>113.6</v>
      </c>
      <c r="T296" s="36">
        <v>57.76</v>
      </c>
      <c r="U296" s="37">
        <v>120.84</v>
      </c>
      <c r="V296" s="36">
        <v>87.88</v>
      </c>
      <c r="W296" s="38">
        <v>24.1</v>
      </c>
      <c r="X296" s="36">
        <v>9.76</v>
      </c>
      <c r="Y296" s="36">
        <v>33.42</v>
      </c>
      <c r="Z296" s="36">
        <v>74.08</v>
      </c>
      <c r="AA296" s="36">
        <v>503.4</v>
      </c>
      <c r="AB296" s="36">
        <v>182.8</v>
      </c>
      <c r="AC296" s="36">
        <v>13.57</v>
      </c>
      <c r="AD296" s="36">
        <v>25.73</v>
      </c>
      <c r="AE296" s="36">
        <v>160.30000000000001</v>
      </c>
    </row>
    <row r="297" spans="1:31" x14ac:dyDescent="0.25">
      <c r="A297" s="26">
        <v>44631</v>
      </c>
      <c r="B297" s="27">
        <v>6191.73</v>
      </c>
      <c r="C297" s="33">
        <v>49.39</v>
      </c>
      <c r="D297" s="33">
        <v>613</v>
      </c>
      <c r="E297" s="33">
        <v>25.87</v>
      </c>
      <c r="F297" s="33">
        <v>93.82</v>
      </c>
      <c r="G297" s="33">
        <v>49.68</v>
      </c>
      <c r="H297" s="33">
        <v>9.39</v>
      </c>
      <c r="I297" s="33">
        <v>128.69999999999999</v>
      </c>
      <c r="J297" s="33">
        <v>40.29</v>
      </c>
      <c r="K297" s="33">
        <v>13.31</v>
      </c>
      <c r="L297" s="34">
        <v>23.5</v>
      </c>
      <c r="M297" s="35">
        <v>630</v>
      </c>
      <c r="N297" s="35">
        <v>301</v>
      </c>
      <c r="O297" s="36">
        <v>1308.5</v>
      </c>
      <c r="P297" s="36">
        <v>111.4</v>
      </c>
      <c r="Q297" s="36">
        <v>127.6</v>
      </c>
      <c r="R297" s="36">
        <v>158.55000000000001</v>
      </c>
      <c r="S297" s="36">
        <v>112.08</v>
      </c>
      <c r="T297" s="36">
        <v>56.88</v>
      </c>
      <c r="U297" s="37">
        <v>118.53</v>
      </c>
      <c r="V297" s="36">
        <v>87.4</v>
      </c>
      <c r="W297" s="38">
        <v>23.5</v>
      </c>
      <c r="X297" s="36">
        <v>9.69</v>
      </c>
      <c r="Y297" s="36">
        <v>32.700000000000003</v>
      </c>
      <c r="Z297" s="36">
        <v>73</v>
      </c>
      <c r="AA297" s="36">
        <v>470.15</v>
      </c>
      <c r="AB297" s="36">
        <v>176.85</v>
      </c>
      <c r="AC297" s="36">
        <v>13.29</v>
      </c>
      <c r="AD297" s="36">
        <v>24.82</v>
      </c>
      <c r="AE297" s="36">
        <v>158.4</v>
      </c>
    </row>
    <row r="298" spans="1:31" x14ac:dyDescent="0.25">
      <c r="A298" s="26">
        <v>44603</v>
      </c>
      <c r="B298" s="27">
        <v>6273.55</v>
      </c>
      <c r="C298" s="33">
        <v>47.88</v>
      </c>
      <c r="D298" s="33">
        <v>619.5</v>
      </c>
      <c r="E298" s="33">
        <v>25.09</v>
      </c>
      <c r="F298" s="33">
        <v>94.27</v>
      </c>
      <c r="G298" s="33">
        <v>50.04</v>
      </c>
      <c r="H298" s="33">
        <v>9.33</v>
      </c>
      <c r="I298" s="33">
        <v>129.1</v>
      </c>
      <c r="J298" s="33">
        <v>41.19</v>
      </c>
      <c r="K298" s="33">
        <v>13.3</v>
      </c>
      <c r="L298" s="34">
        <v>23.36</v>
      </c>
      <c r="M298" s="35">
        <v>636.70000000000005</v>
      </c>
      <c r="N298" s="35">
        <v>307.95</v>
      </c>
      <c r="O298" s="36">
        <v>1342.5</v>
      </c>
      <c r="P298" s="36">
        <v>111.86</v>
      </c>
      <c r="Q298" s="36">
        <v>129.4</v>
      </c>
      <c r="R298" s="36">
        <v>159.19999999999999</v>
      </c>
      <c r="S298" s="36">
        <v>111.34</v>
      </c>
      <c r="T298" s="36">
        <v>56.23</v>
      </c>
      <c r="U298" s="37">
        <v>118.18</v>
      </c>
      <c r="V298" s="36">
        <v>87.33</v>
      </c>
      <c r="W298" s="38">
        <v>23.36</v>
      </c>
      <c r="X298" s="36">
        <v>9.77</v>
      </c>
      <c r="Y298" s="36">
        <v>33.71</v>
      </c>
      <c r="Z298" s="36">
        <v>77.2</v>
      </c>
      <c r="AA298" s="36">
        <v>473.05</v>
      </c>
      <c r="AB298" s="36">
        <v>178.45</v>
      </c>
      <c r="AC298" s="36">
        <v>13.71</v>
      </c>
      <c r="AD298" s="36">
        <v>25.55</v>
      </c>
      <c r="AE298" s="36">
        <v>161.9</v>
      </c>
    </row>
    <row r="299" spans="1:31" x14ac:dyDescent="0.25">
      <c r="A299" s="26">
        <v>44572</v>
      </c>
      <c r="B299" s="27">
        <v>6306.05</v>
      </c>
      <c r="C299" s="33">
        <v>47.84</v>
      </c>
      <c r="D299" s="33">
        <v>639</v>
      </c>
      <c r="E299" s="33">
        <v>25.35</v>
      </c>
      <c r="F299" s="33">
        <v>94.23</v>
      </c>
      <c r="G299" s="33">
        <v>50.16</v>
      </c>
      <c r="H299" s="33">
        <v>9.3000000000000007</v>
      </c>
      <c r="I299" s="33">
        <v>127.9</v>
      </c>
      <c r="J299" s="33">
        <v>41.55</v>
      </c>
      <c r="K299" s="33">
        <v>13.4</v>
      </c>
      <c r="L299" s="34">
        <v>23.46</v>
      </c>
      <c r="M299" s="35">
        <v>650.79999999999995</v>
      </c>
      <c r="N299" s="35">
        <v>317.5</v>
      </c>
      <c r="O299" s="36">
        <v>1350</v>
      </c>
      <c r="P299" s="36">
        <v>112.52</v>
      </c>
      <c r="Q299" s="36">
        <v>129.63999999999999</v>
      </c>
      <c r="R299" s="36">
        <v>161.30000000000001</v>
      </c>
      <c r="S299" s="36">
        <v>113.42</v>
      </c>
      <c r="T299" s="36">
        <v>56.5</v>
      </c>
      <c r="U299" s="37">
        <v>119.85</v>
      </c>
      <c r="V299" s="36">
        <v>86.85</v>
      </c>
      <c r="W299" s="38">
        <v>23.46</v>
      </c>
      <c r="X299" s="36">
        <v>9.6999999999999993</v>
      </c>
      <c r="Y299" s="36">
        <v>33.35</v>
      </c>
      <c r="Z299" s="36">
        <v>77.72</v>
      </c>
      <c r="AA299" s="36">
        <v>476.45</v>
      </c>
      <c r="AB299" s="36">
        <v>179.2</v>
      </c>
      <c r="AC299" s="36">
        <v>13.8</v>
      </c>
      <c r="AD299" s="36">
        <v>25.27</v>
      </c>
      <c r="AE299" s="36">
        <v>167.45</v>
      </c>
    </row>
    <row r="300" spans="1:31" x14ac:dyDescent="0.25">
      <c r="A300" s="26" t="s">
        <v>502</v>
      </c>
      <c r="B300" s="27">
        <v>6244.08</v>
      </c>
      <c r="C300" s="33">
        <v>47.5</v>
      </c>
      <c r="D300" s="33">
        <v>626.5</v>
      </c>
      <c r="E300" s="33">
        <v>25</v>
      </c>
      <c r="F300" s="33">
        <v>93.18</v>
      </c>
      <c r="G300" s="33">
        <v>50.34</v>
      </c>
      <c r="H300" s="33">
        <v>9.19</v>
      </c>
      <c r="I300" s="33">
        <v>128.65</v>
      </c>
      <c r="J300" s="33">
        <v>41.4</v>
      </c>
      <c r="K300" s="33">
        <v>13.15</v>
      </c>
      <c r="L300" s="34">
        <v>23.23</v>
      </c>
      <c r="M300" s="35">
        <v>639</v>
      </c>
      <c r="N300" s="35">
        <v>318.10000000000002</v>
      </c>
      <c r="O300" s="36">
        <v>1310.5</v>
      </c>
      <c r="P300" s="36">
        <v>109.58</v>
      </c>
      <c r="Q300" s="36">
        <v>128.26</v>
      </c>
      <c r="R300" s="36">
        <v>160.35</v>
      </c>
      <c r="S300" s="36">
        <v>112.72</v>
      </c>
      <c r="T300" s="36">
        <v>55.1</v>
      </c>
      <c r="U300" s="37">
        <v>120.27</v>
      </c>
      <c r="V300" s="36">
        <v>87.33</v>
      </c>
      <c r="W300" s="38">
        <v>23.23</v>
      </c>
      <c r="X300" s="36">
        <v>9.6300000000000008</v>
      </c>
      <c r="Y300" s="36">
        <v>33.950000000000003</v>
      </c>
      <c r="Z300" s="36">
        <v>77.14</v>
      </c>
      <c r="AA300" s="36">
        <v>463.7</v>
      </c>
      <c r="AB300" s="36">
        <v>177.7</v>
      </c>
      <c r="AC300" s="36">
        <v>13.64</v>
      </c>
      <c r="AD300" s="36">
        <v>25.81</v>
      </c>
      <c r="AE300" s="36">
        <v>166.25</v>
      </c>
    </row>
    <row r="301" spans="1:31" x14ac:dyDescent="0.25">
      <c r="A301" s="26" t="s">
        <v>503</v>
      </c>
      <c r="B301" s="27">
        <v>6183.41</v>
      </c>
      <c r="C301" s="33">
        <v>47.29</v>
      </c>
      <c r="D301" s="33">
        <v>627.5</v>
      </c>
      <c r="E301" s="33">
        <v>24.94</v>
      </c>
      <c r="F301" s="33">
        <v>93.28</v>
      </c>
      <c r="G301" s="33">
        <v>49.81</v>
      </c>
      <c r="H301" s="33">
        <v>9.14</v>
      </c>
      <c r="I301" s="33">
        <v>129</v>
      </c>
      <c r="J301" s="33">
        <v>41.2</v>
      </c>
      <c r="K301" s="33">
        <v>13.1</v>
      </c>
      <c r="L301" s="34">
        <v>22.93</v>
      </c>
      <c r="M301" s="35">
        <v>649.29999999999995</v>
      </c>
      <c r="N301" s="35">
        <v>314.25</v>
      </c>
      <c r="O301" s="36">
        <v>1320</v>
      </c>
      <c r="P301" s="36">
        <v>110</v>
      </c>
      <c r="Q301" s="36">
        <v>130.22</v>
      </c>
      <c r="R301" s="36">
        <v>161.44999999999999</v>
      </c>
      <c r="S301" s="36">
        <v>113.7</v>
      </c>
      <c r="T301" s="36">
        <v>54.59</v>
      </c>
      <c r="U301" s="37">
        <v>121.29</v>
      </c>
      <c r="V301" s="36">
        <v>86.2</v>
      </c>
      <c r="W301" s="38">
        <v>22.93</v>
      </c>
      <c r="X301" s="36">
        <v>9.5500000000000007</v>
      </c>
      <c r="Y301" s="36">
        <v>34.49</v>
      </c>
      <c r="Z301" s="36">
        <v>77.64</v>
      </c>
      <c r="AA301" s="36">
        <v>463.75</v>
      </c>
      <c r="AB301" s="36">
        <v>175.85</v>
      </c>
      <c r="AC301" s="36">
        <v>13.55</v>
      </c>
      <c r="AD301" s="36">
        <v>26.01</v>
      </c>
      <c r="AE301" s="36">
        <v>172.05</v>
      </c>
    </row>
    <row r="302" spans="1:31" x14ac:dyDescent="0.25">
      <c r="A302" s="26" t="s">
        <v>504</v>
      </c>
      <c r="B302" s="27">
        <v>6194.33</v>
      </c>
      <c r="C302" s="33">
        <v>47.4</v>
      </c>
      <c r="D302" s="33">
        <v>638.5</v>
      </c>
      <c r="E302" s="33">
        <v>24.99</v>
      </c>
      <c r="F302" s="33">
        <v>92.29</v>
      </c>
      <c r="G302" s="33">
        <v>48.4</v>
      </c>
      <c r="H302" s="33">
        <v>9.14</v>
      </c>
      <c r="I302" s="33">
        <v>126.8</v>
      </c>
      <c r="J302" s="33">
        <v>41.06</v>
      </c>
      <c r="K302" s="33">
        <v>13.03</v>
      </c>
      <c r="L302" s="34">
        <v>23.28</v>
      </c>
      <c r="M302" s="35">
        <v>655.4</v>
      </c>
      <c r="N302" s="35">
        <v>315.75</v>
      </c>
      <c r="O302" s="36">
        <v>1344</v>
      </c>
      <c r="P302" s="36">
        <v>106.12</v>
      </c>
      <c r="Q302" s="36">
        <v>128.04</v>
      </c>
      <c r="R302" s="36">
        <v>162.5</v>
      </c>
      <c r="S302" s="36">
        <v>111.06</v>
      </c>
      <c r="T302" s="36">
        <v>54.48</v>
      </c>
      <c r="U302" s="37">
        <v>119.73</v>
      </c>
      <c r="V302" s="36">
        <v>83.49</v>
      </c>
      <c r="W302" s="38">
        <v>23.28</v>
      </c>
      <c r="X302" s="36">
        <v>9.43</v>
      </c>
      <c r="Y302" s="36">
        <v>34.58</v>
      </c>
      <c r="Z302" s="36">
        <v>76.959999999999994</v>
      </c>
      <c r="AA302" s="36">
        <v>471.1</v>
      </c>
      <c r="AB302" s="36">
        <v>175.6</v>
      </c>
      <c r="AC302" s="36">
        <v>13.62</v>
      </c>
      <c r="AD302" s="36">
        <v>25.68</v>
      </c>
      <c r="AE302" s="36">
        <v>170.95</v>
      </c>
    </row>
    <row r="303" spans="1:31" x14ac:dyDescent="0.25">
      <c r="A303" s="26" t="s">
        <v>505</v>
      </c>
      <c r="B303" s="27">
        <v>6219.33</v>
      </c>
      <c r="C303" s="33">
        <v>47.23</v>
      </c>
      <c r="D303" s="33">
        <v>644.5</v>
      </c>
      <c r="E303" s="33">
        <v>24.83</v>
      </c>
      <c r="F303" s="33">
        <v>92.03</v>
      </c>
      <c r="G303" s="33">
        <v>48.27</v>
      </c>
      <c r="H303" s="33">
        <v>9.09</v>
      </c>
      <c r="I303" s="33">
        <v>126.25</v>
      </c>
      <c r="J303" s="33">
        <v>41.95</v>
      </c>
      <c r="K303" s="33">
        <v>12.99</v>
      </c>
      <c r="L303" s="34">
        <v>23.27</v>
      </c>
      <c r="M303" s="35">
        <v>663</v>
      </c>
      <c r="N303" s="35">
        <v>319.8</v>
      </c>
      <c r="O303" s="36">
        <v>1367</v>
      </c>
      <c r="P303" s="36">
        <v>105.9</v>
      </c>
      <c r="Q303" s="36">
        <v>132.56</v>
      </c>
      <c r="R303" s="36">
        <v>166.05</v>
      </c>
      <c r="S303" s="36">
        <v>112</v>
      </c>
      <c r="T303" s="36">
        <v>52.92</v>
      </c>
      <c r="U303" s="37">
        <v>120.75</v>
      </c>
      <c r="V303" s="36">
        <v>83.34</v>
      </c>
      <c r="W303" s="38">
        <v>23.27</v>
      </c>
      <c r="X303" s="36">
        <v>9.42</v>
      </c>
      <c r="Y303" s="36">
        <v>35.67</v>
      </c>
      <c r="Z303" s="36">
        <v>78.42</v>
      </c>
      <c r="AA303" s="36">
        <v>477.2</v>
      </c>
      <c r="AB303" s="36">
        <v>176.3</v>
      </c>
      <c r="AC303" s="36">
        <v>13.65</v>
      </c>
      <c r="AD303" s="36">
        <v>25.07</v>
      </c>
      <c r="AE303" s="36">
        <v>174.05</v>
      </c>
    </row>
    <row r="304" spans="1:31" x14ac:dyDescent="0.25">
      <c r="A304" s="26" t="s">
        <v>506</v>
      </c>
      <c r="B304" s="27">
        <v>6135.38</v>
      </c>
      <c r="C304" s="33">
        <v>47.34</v>
      </c>
      <c r="D304" s="33">
        <v>643</v>
      </c>
      <c r="E304" s="33">
        <v>24.97</v>
      </c>
      <c r="F304" s="33">
        <v>90.19</v>
      </c>
      <c r="G304" s="33">
        <v>48.59</v>
      </c>
      <c r="H304" s="33">
        <v>9.09</v>
      </c>
      <c r="I304" s="33">
        <v>121.6</v>
      </c>
      <c r="J304" s="33">
        <v>41.49</v>
      </c>
      <c r="K304" s="33">
        <v>13.04</v>
      </c>
      <c r="L304" s="34">
        <v>23.27</v>
      </c>
      <c r="M304" s="35">
        <v>658</v>
      </c>
      <c r="N304" s="35">
        <v>321.64999999999998</v>
      </c>
      <c r="O304" s="36">
        <v>1354.5</v>
      </c>
      <c r="P304" s="36">
        <v>104.06</v>
      </c>
      <c r="Q304" s="36">
        <v>131.30000000000001</v>
      </c>
      <c r="R304" s="36">
        <v>165</v>
      </c>
      <c r="S304" s="36">
        <v>110.34</v>
      </c>
      <c r="T304" s="36">
        <v>53.25</v>
      </c>
      <c r="U304" s="37">
        <v>120.45</v>
      </c>
      <c r="V304" s="36">
        <v>82.29</v>
      </c>
      <c r="W304" s="38">
        <v>23.27</v>
      </c>
      <c r="X304" s="36">
        <v>9.4</v>
      </c>
      <c r="Y304" s="36">
        <v>36.67</v>
      </c>
      <c r="Z304" s="36">
        <v>76.44</v>
      </c>
      <c r="AA304" s="36">
        <v>472.4</v>
      </c>
      <c r="AB304" s="36">
        <v>177.55</v>
      </c>
      <c r="AC304" s="36">
        <v>13.53</v>
      </c>
      <c r="AD304" s="36">
        <v>25.53</v>
      </c>
      <c r="AE304" s="36">
        <v>173</v>
      </c>
    </row>
    <row r="305" spans="1:31" x14ac:dyDescent="0.25">
      <c r="A305" s="26" t="s">
        <v>507</v>
      </c>
      <c r="B305" s="27">
        <v>6041.14</v>
      </c>
      <c r="C305" s="33">
        <v>46.97</v>
      </c>
      <c r="D305" s="33">
        <v>619</v>
      </c>
      <c r="E305" s="33">
        <v>24.84</v>
      </c>
      <c r="F305" s="33">
        <v>88.63</v>
      </c>
      <c r="G305" s="33">
        <v>48.4</v>
      </c>
      <c r="H305" s="33">
        <v>9.02</v>
      </c>
      <c r="I305" s="33">
        <v>119.2</v>
      </c>
      <c r="J305" s="33">
        <v>40.6</v>
      </c>
      <c r="K305" s="33">
        <v>12.68</v>
      </c>
      <c r="L305" s="34">
        <v>23.01</v>
      </c>
      <c r="M305" s="35">
        <v>635.9</v>
      </c>
      <c r="N305" s="35">
        <v>316.10000000000002</v>
      </c>
      <c r="O305" s="36">
        <v>1292</v>
      </c>
      <c r="P305" s="36">
        <v>102.54</v>
      </c>
      <c r="Q305" s="36">
        <v>127.6</v>
      </c>
      <c r="R305" s="36">
        <v>160.05000000000001</v>
      </c>
      <c r="S305" s="36">
        <v>109.48</v>
      </c>
      <c r="T305" s="36">
        <v>53.5</v>
      </c>
      <c r="U305" s="37">
        <v>112.93</v>
      </c>
      <c r="V305" s="36">
        <v>82.19</v>
      </c>
      <c r="W305" s="38">
        <v>23.01</v>
      </c>
      <c r="X305" s="36">
        <v>9.49</v>
      </c>
      <c r="Y305" s="36">
        <v>34.979999999999997</v>
      </c>
      <c r="Z305" s="36">
        <v>74.42</v>
      </c>
      <c r="AA305" s="36">
        <v>456.4</v>
      </c>
      <c r="AB305" s="36">
        <v>175.5</v>
      </c>
      <c r="AC305" s="36">
        <v>13.47</v>
      </c>
      <c r="AD305" s="36">
        <v>24.92</v>
      </c>
      <c r="AE305" s="36">
        <v>169.35</v>
      </c>
    </row>
    <row r="306" spans="1:31" x14ac:dyDescent="0.25">
      <c r="A306" s="26" t="s">
        <v>508</v>
      </c>
      <c r="B306" s="27">
        <v>5952.88</v>
      </c>
      <c r="C306" s="33">
        <v>46.38</v>
      </c>
      <c r="D306" s="33">
        <v>617</v>
      </c>
      <c r="E306" s="33">
        <v>24.23</v>
      </c>
      <c r="F306" s="33">
        <v>86.14</v>
      </c>
      <c r="G306" s="33">
        <v>47.63</v>
      </c>
      <c r="H306" s="33">
        <v>8.93</v>
      </c>
      <c r="I306" s="33">
        <v>117.95</v>
      </c>
      <c r="J306" s="33">
        <v>39.21</v>
      </c>
      <c r="K306" s="33">
        <v>12.22</v>
      </c>
      <c r="L306" s="34">
        <v>22.63</v>
      </c>
      <c r="M306" s="35">
        <v>631.5</v>
      </c>
      <c r="N306" s="35">
        <v>310.10000000000002</v>
      </c>
      <c r="O306" s="36">
        <v>1304</v>
      </c>
      <c r="P306" s="36">
        <v>100.92</v>
      </c>
      <c r="Q306" s="36">
        <v>125.42</v>
      </c>
      <c r="R306" s="36">
        <v>153.44999999999999</v>
      </c>
      <c r="S306" s="36">
        <v>108.14</v>
      </c>
      <c r="T306" s="36">
        <v>52.97</v>
      </c>
      <c r="U306" s="37">
        <v>110.91</v>
      </c>
      <c r="V306" s="36">
        <v>81.569999999999993</v>
      </c>
      <c r="W306" s="38">
        <v>22.63</v>
      </c>
      <c r="X306" s="36">
        <v>9.4499999999999993</v>
      </c>
      <c r="Y306" s="36">
        <v>34.4</v>
      </c>
      <c r="Z306" s="36">
        <v>72.7</v>
      </c>
      <c r="AA306" s="36">
        <v>454.1</v>
      </c>
      <c r="AB306" s="36">
        <v>172.35</v>
      </c>
      <c r="AC306" s="36">
        <v>13.08</v>
      </c>
      <c r="AD306" s="36">
        <v>23.64</v>
      </c>
      <c r="AE306" s="36">
        <v>164.45</v>
      </c>
    </row>
    <row r="307" spans="1:31" x14ac:dyDescent="0.25">
      <c r="A307" s="26" t="s">
        <v>509</v>
      </c>
      <c r="B307" s="27">
        <v>6029.53</v>
      </c>
      <c r="C307" s="33">
        <v>46.4</v>
      </c>
      <c r="D307" s="33">
        <v>622</v>
      </c>
      <c r="E307" s="33">
        <v>24.29</v>
      </c>
      <c r="F307" s="33">
        <v>86.21</v>
      </c>
      <c r="G307" s="33">
        <v>47.88</v>
      </c>
      <c r="H307" s="33">
        <v>8.9</v>
      </c>
      <c r="I307" s="33">
        <v>118.05</v>
      </c>
      <c r="J307" s="33">
        <v>39.67</v>
      </c>
      <c r="K307" s="33">
        <v>12.24</v>
      </c>
      <c r="L307" s="34">
        <v>22.73</v>
      </c>
      <c r="M307" s="35">
        <v>634</v>
      </c>
      <c r="N307" s="35">
        <v>329.2</v>
      </c>
      <c r="O307" s="36">
        <v>1325.5</v>
      </c>
      <c r="P307" s="36">
        <v>101.36</v>
      </c>
      <c r="Q307" s="36">
        <v>125.74</v>
      </c>
      <c r="R307" s="36">
        <v>158.94999999999999</v>
      </c>
      <c r="S307" s="36">
        <v>107.5</v>
      </c>
      <c r="T307" s="36">
        <v>52.96</v>
      </c>
      <c r="U307" s="37">
        <v>111.47</v>
      </c>
      <c r="V307" s="36">
        <v>80.81</v>
      </c>
      <c r="W307" s="38">
        <v>22.73</v>
      </c>
      <c r="X307" s="36">
        <v>9.48</v>
      </c>
      <c r="Y307" s="36">
        <v>35.450000000000003</v>
      </c>
      <c r="Z307" s="36">
        <v>72.5</v>
      </c>
      <c r="AA307" s="36">
        <v>469.6</v>
      </c>
      <c r="AB307" s="36">
        <v>177.9</v>
      </c>
      <c r="AC307" s="36">
        <v>13.17</v>
      </c>
      <c r="AD307" s="36">
        <v>23.52</v>
      </c>
      <c r="AE307" s="36">
        <v>166.5</v>
      </c>
    </row>
    <row r="308" spans="1:31" x14ac:dyDescent="0.25">
      <c r="A308" s="26" t="s">
        <v>510</v>
      </c>
      <c r="B308" s="27">
        <v>6040.72</v>
      </c>
      <c r="C308" s="33">
        <v>45.92</v>
      </c>
      <c r="D308" s="33">
        <v>613</v>
      </c>
      <c r="E308" s="33">
        <v>24.5</v>
      </c>
      <c r="F308" s="33">
        <v>86.55</v>
      </c>
      <c r="G308" s="33">
        <v>48.09</v>
      </c>
      <c r="H308" s="33">
        <v>8.84</v>
      </c>
      <c r="I308" s="33">
        <v>116</v>
      </c>
      <c r="J308" s="33">
        <v>39.44</v>
      </c>
      <c r="K308" s="33">
        <v>12.26</v>
      </c>
      <c r="L308" s="34">
        <v>22.54</v>
      </c>
      <c r="M308" s="35">
        <v>625</v>
      </c>
      <c r="N308" s="35">
        <v>327.60000000000002</v>
      </c>
      <c r="O308" s="36">
        <v>1305</v>
      </c>
      <c r="P308" s="36">
        <v>100.88</v>
      </c>
      <c r="Q308" s="36">
        <v>125.46</v>
      </c>
      <c r="R308" s="36">
        <v>157.15</v>
      </c>
      <c r="S308" s="36">
        <v>106.04</v>
      </c>
      <c r="T308" s="36">
        <v>52.61</v>
      </c>
      <c r="U308" s="37">
        <v>109.96</v>
      </c>
      <c r="V308" s="36">
        <v>80.930000000000007</v>
      </c>
      <c r="W308" s="38">
        <v>22.54</v>
      </c>
      <c r="X308" s="36">
        <v>9.5299999999999994</v>
      </c>
      <c r="Y308" s="36">
        <v>34.26</v>
      </c>
      <c r="Z308" s="36">
        <v>72.84</v>
      </c>
      <c r="AA308" s="36">
        <v>459</v>
      </c>
      <c r="AB308" s="36">
        <v>180</v>
      </c>
      <c r="AC308" s="36">
        <v>12.97</v>
      </c>
      <c r="AD308" s="36">
        <v>23.3</v>
      </c>
      <c r="AE308" s="36">
        <v>162.9</v>
      </c>
    </row>
    <row r="309" spans="1:31" x14ac:dyDescent="0.25">
      <c r="A309" s="26" t="s">
        <v>511</v>
      </c>
      <c r="B309" s="27">
        <v>6057.38</v>
      </c>
      <c r="C309" s="33">
        <v>46.17</v>
      </c>
      <c r="D309" s="33">
        <v>622.5</v>
      </c>
      <c r="E309" s="33">
        <v>23.97</v>
      </c>
      <c r="F309" s="33">
        <v>86.76</v>
      </c>
      <c r="G309" s="33">
        <v>48.68</v>
      </c>
      <c r="H309" s="33">
        <v>8.82</v>
      </c>
      <c r="I309" s="33">
        <v>114.7</v>
      </c>
      <c r="J309" s="33">
        <v>40.770000000000003</v>
      </c>
      <c r="K309" s="33">
        <v>12.14</v>
      </c>
      <c r="L309" s="34">
        <v>22.75</v>
      </c>
      <c r="M309" s="35">
        <v>636.1</v>
      </c>
      <c r="N309" s="35">
        <v>330.15</v>
      </c>
      <c r="O309" s="36">
        <v>1313</v>
      </c>
      <c r="P309" s="36">
        <v>100.24</v>
      </c>
      <c r="Q309" s="36">
        <v>127.24</v>
      </c>
      <c r="R309" s="36">
        <v>158.35</v>
      </c>
      <c r="S309" s="36">
        <v>106.84</v>
      </c>
      <c r="T309" s="36">
        <v>52.12</v>
      </c>
      <c r="U309" s="37">
        <v>109.05</v>
      </c>
      <c r="V309" s="36">
        <v>81.709999999999994</v>
      </c>
      <c r="W309" s="38">
        <v>22.75</v>
      </c>
      <c r="X309" s="36">
        <v>9.41</v>
      </c>
      <c r="Y309" s="36">
        <v>34.6</v>
      </c>
      <c r="Z309" s="36">
        <v>73.599999999999994</v>
      </c>
      <c r="AA309" s="36">
        <v>465.5</v>
      </c>
      <c r="AB309" s="36">
        <v>181.9</v>
      </c>
      <c r="AC309" s="36">
        <v>13.01</v>
      </c>
      <c r="AD309" s="36">
        <v>23.47</v>
      </c>
      <c r="AE309" s="36">
        <v>165.25</v>
      </c>
    </row>
    <row r="310" spans="1:31" x14ac:dyDescent="0.25">
      <c r="A310" s="26" t="s">
        <v>512</v>
      </c>
      <c r="B310" s="27">
        <v>5910.39</v>
      </c>
      <c r="C310" s="33">
        <v>45.38</v>
      </c>
      <c r="D310" s="33">
        <v>622.5</v>
      </c>
      <c r="E310" s="33">
        <v>23.92</v>
      </c>
      <c r="F310" s="33">
        <v>86.24</v>
      </c>
      <c r="G310" s="33">
        <v>48.25</v>
      </c>
      <c r="H310" s="33">
        <v>8.66</v>
      </c>
      <c r="I310" s="33">
        <v>114.05</v>
      </c>
      <c r="J310" s="33">
        <v>39.659999999999997</v>
      </c>
      <c r="K310" s="33">
        <v>12.14</v>
      </c>
      <c r="L310" s="34">
        <v>22.5</v>
      </c>
      <c r="M310" s="35">
        <v>637.70000000000005</v>
      </c>
      <c r="N310" s="35">
        <v>328.5</v>
      </c>
      <c r="O310" s="36">
        <v>1307.5</v>
      </c>
      <c r="P310" s="36">
        <v>99.1</v>
      </c>
      <c r="Q310" s="36">
        <v>124.8</v>
      </c>
      <c r="R310" s="36">
        <v>157.1</v>
      </c>
      <c r="S310" s="36">
        <v>105.56</v>
      </c>
      <c r="T310" s="36">
        <v>52.99</v>
      </c>
      <c r="U310" s="37">
        <v>108.02</v>
      </c>
      <c r="V310" s="36">
        <v>82.12</v>
      </c>
      <c r="W310" s="38">
        <v>22.5</v>
      </c>
      <c r="X310" s="36">
        <v>9.41</v>
      </c>
      <c r="Y310" s="36">
        <v>34.56</v>
      </c>
      <c r="Z310" s="36">
        <v>71.459999999999994</v>
      </c>
      <c r="AA310" s="36">
        <v>462.9</v>
      </c>
      <c r="AB310" s="36">
        <v>180.9</v>
      </c>
      <c r="AC310" s="36">
        <v>12.82</v>
      </c>
      <c r="AD310" s="36">
        <v>23.5</v>
      </c>
      <c r="AE310" s="36">
        <v>165.8</v>
      </c>
    </row>
    <row r="311" spans="1:31" x14ac:dyDescent="0.25">
      <c r="A311" s="26" t="s">
        <v>513</v>
      </c>
      <c r="B311" s="27">
        <v>5921.15</v>
      </c>
      <c r="C311" s="33">
        <v>44.06</v>
      </c>
      <c r="D311" s="33">
        <v>610.5</v>
      </c>
      <c r="E311" s="33">
        <v>23.72</v>
      </c>
      <c r="F311" s="33">
        <v>84.34</v>
      </c>
      <c r="G311" s="33">
        <v>47.98</v>
      </c>
      <c r="H311" s="33">
        <v>8.5399999999999991</v>
      </c>
      <c r="I311" s="33">
        <v>110.8</v>
      </c>
      <c r="J311" s="33">
        <v>38.82</v>
      </c>
      <c r="K311" s="33">
        <v>11.94</v>
      </c>
      <c r="L311" s="34">
        <v>22.22</v>
      </c>
      <c r="M311" s="35">
        <v>625.20000000000005</v>
      </c>
      <c r="N311" s="35">
        <v>326.35000000000002</v>
      </c>
      <c r="O311" s="36">
        <v>1274.5</v>
      </c>
      <c r="P311" s="36">
        <v>96.59</v>
      </c>
      <c r="Q311" s="36">
        <v>121.88</v>
      </c>
      <c r="R311" s="36">
        <v>155.35</v>
      </c>
      <c r="S311" s="36">
        <v>102.24</v>
      </c>
      <c r="T311" s="36">
        <v>52.2</v>
      </c>
      <c r="U311" s="37">
        <v>107.85</v>
      </c>
      <c r="V311" s="36">
        <v>81.569999999999993</v>
      </c>
      <c r="W311" s="38">
        <v>22.22</v>
      </c>
      <c r="X311" s="36">
        <v>9.32</v>
      </c>
      <c r="Y311" s="36">
        <v>33.53</v>
      </c>
      <c r="Z311" s="36">
        <v>70</v>
      </c>
      <c r="AA311" s="36">
        <v>448</v>
      </c>
      <c r="AB311" s="36">
        <v>177.75</v>
      </c>
      <c r="AC311" s="36">
        <v>12.47</v>
      </c>
      <c r="AD311" s="36">
        <v>22.83</v>
      </c>
      <c r="AE311" s="36">
        <v>161.44999999999999</v>
      </c>
    </row>
    <row r="312" spans="1:31" x14ac:dyDescent="0.25">
      <c r="A312" s="26" t="s">
        <v>514</v>
      </c>
      <c r="B312" s="27">
        <v>5704.87</v>
      </c>
      <c r="C312" s="33">
        <v>43.44</v>
      </c>
      <c r="D312" s="33">
        <v>600</v>
      </c>
      <c r="E312" s="33">
        <v>23.26</v>
      </c>
      <c r="F312" s="33">
        <v>83.92</v>
      </c>
      <c r="G312" s="33">
        <v>47.69</v>
      </c>
      <c r="H312" s="33">
        <v>8.43</v>
      </c>
      <c r="I312" s="33">
        <v>113.25</v>
      </c>
      <c r="J312" s="33">
        <v>38.49</v>
      </c>
      <c r="K312" s="33">
        <v>11.75</v>
      </c>
      <c r="L312" s="34">
        <v>22.06</v>
      </c>
      <c r="M312" s="35">
        <v>617.5</v>
      </c>
      <c r="N312" s="35">
        <v>320.35000000000002</v>
      </c>
      <c r="O312" s="36">
        <v>1254.5</v>
      </c>
      <c r="P312" s="36">
        <v>96.9</v>
      </c>
      <c r="Q312" s="36">
        <v>123.2</v>
      </c>
      <c r="R312" s="36">
        <v>150.55000000000001</v>
      </c>
      <c r="S312" s="36">
        <v>102.04</v>
      </c>
      <c r="T312" s="36">
        <v>51.3</v>
      </c>
      <c r="U312" s="37">
        <v>107.31</v>
      </c>
      <c r="V312" s="36">
        <v>81.23</v>
      </c>
      <c r="W312" s="38">
        <v>22.06</v>
      </c>
      <c r="X312" s="36">
        <v>9.27</v>
      </c>
      <c r="Y312" s="36">
        <v>33.42</v>
      </c>
      <c r="Z312" s="36">
        <v>69.3</v>
      </c>
      <c r="AA312" s="36">
        <v>443.2</v>
      </c>
      <c r="AB312" s="36">
        <v>174.55</v>
      </c>
      <c r="AC312" s="36">
        <v>12.49</v>
      </c>
      <c r="AD312" s="36">
        <v>22.82</v>
      </c>
      <c r="AE312" s="36">
        <v>161.80000000000001</v>
      </c>
    </row>
    <row r="313" spans="1:31" x14ac:dyDescent="0.25">
      <c r="A313" s="26">
        <v>44905</v>
      </c>
      <c r="B313" s="27">
        <v>5788.66</v>
      </c>
      <c r="C313" s="33">
        <v>42.35</v>
      </c>
      <c r="D313" s="33">
        <v>608.5</v>
      </c>
      <c r="E313" s="33">
        <v>22.65</v>
      </c>
      <c r="F313" s="33">
        <v>83</v>
      </c>
      <c r="G313" s="33">
        <v>47.77</v>
      </c>
      <c r="H313" s="33">
        <v>8.26</v>
      </c>
      <c r="I313" s="33">
        <v>110.75</v>
      </c>
      <c r="J313" s="33">
        <v>38.229999999999997</v>
      </c>
      <c r="K313" s="33">
        <v>11.54</v>
      </c>
      <c r="L313" s="34">
        <v>21.23</v>
      </c>
      <c r="M313" s="35">
        <v>621.9</v>
      </c>
      <c r="N313" s="35">
        <v>328.6</v>
      </c>
      <c r="O313" s="36">
        <v>1284</v>
      </c>
      <c r="P313" s="36">
        <v>93.25</v>
      </c>
      <c r="Q313" s="36">
        <v>119.12</v>
      </c>
      <c r="R313" s="36">
        <v>149.94999999999999</v>
      </c>
      <c r="S313" s="36">
        <v>97.32</v>
      </c>
      <c r="T313" s="36">
        <v>49.76</v>
      </c>
      <c r="U313" s="37">
        <v>106.45</v>
      </c>
      <c r="V313" s="36">
        <v>81.39</v>
      </c>
      <c r="W313" s="38">
        <v>21.23</v>
      </c>
      <c r="X313" s="36">
        <v>9.26</v>
      </c>
      <c r="Y313" s="36">
        <v>33.520000000000003</v>
      </c>
      <c r="Z313" s="36">
        <v>68.02</v>
      </c>
      <c r="AA313" s="36">
        <v>445.45</v>
      </c>
      <c r="AB313" s="36">
        <v>179.1</v>
      </c>
      <c r="AC313" s="36">
        <v>12.19</v>
      </c>
      <c r="AD313" s="36">
        <v>22.31</v>
      </c>
      <c r="AE313" s="36">
        <v>159.69999999999999</v>
      </c>
    </row>
    <row r="314" spans="1:31" x14ac:dyDescent="0.25">
      <c r="A314" s="26">
        <v>44875</v>
      </c>
      <c r="B314" s="27">
        <v>5770.48</v>
      </c>
      <c r="C314" s="33">
        <v>42.77</v>
      </c>
      <c r="D314" s="33">
        <v>596.5</v>
      </c>
      <c r="E314" s="33">
        <v>23.01</v>
      </c>
      <c r="F314" s="33">
        <v>84.02</v>
      </c>
      <c r="G314" s="33">
        <v>47.79</v>
      </c>
      <c r="H314" s="33">
        <v>8.33</v>
      </c>
      <c r="I314" s="33">
        <v>112.85</v>
      </c>
      <c r="J314" s="33">
        <v>38.51</v>
      </c>
      <c r="K314" s="33">
        <v>11.57</v>
      </c>
      <c r="L314" s="34">
        <v>21.37</v>
      </c>
      <c r="M314" s="35">
        <v>610.5</v>
      </c>
      <c r="N314" s="35">
        <v>327.5</v>
      </c>
      <c r="O314" s="36">
        <v>1261</v>
      </c>
      <c r="P314" s="36">
        <v>93.93</v>
      </c>
      <c r="Q314" s="36">
        <v>118.62</v>
      </c>
      <c r="R314" s="36">
        <v>150.35</v>
      </c>
      <c r="S314" s="36">
        <v>98.82</v>
      </c>
      <c r="T314" s="36">
        <v>50.44</v>
      </c>
      <c r="U314" s="37">
        <v>106.91</v>
      </c>
      <c r="V314" s="36">
        <v>81.81</v>
      </c>
      <c r="W314" s="38">
        <v>21.37</v>
      </c>
      <c r="X314" s="36">
        <v>9.3000000000000007</v>
      </c>
      <c r="Y314" s="36">
        <v>33.840000000000003</v>
      </c>
      <c r="Z314" s="36">
        <v>68.88</v>
      </c>
      <c r="AA314" s="36">
        <v>445.25</v>
      </c>
      <c r="AB314" s="36">
        <v>177.9</v>
      </c>
      <c r="AC314" s="36">
        <v>12.29</v>
      </c>
      <c r="AD314" s="36">
        <v>22.58</v>
      </c>
      <c r="AE314" s="36">
        <v>160.55000000000001</v>
      </c>
    </row>
    <row r="315" spans="1:31" x14ac:dyDescent="0.25">
      <c r="A315" s="26">
        <v>44844</v>
      </c>
      <c r="B315" s="27">
        <v>5796.31</v>
      </c>
      <c r="C315" s="33">
        <v>43.79</v>
      </c>
      <c r="D315" s="33">
        <v>595.5</v>
      </c>
      <c r="E315" s="33">
        <v>23.18</v>
      </c>
      <c r="F315" s="33">
        <v>83.04</v>
      </c>
      <c r="G315" s="33">
        <v>47.48</v>
      </c>
      <c r="H315" s="33">
        <v>8.44</v>
      </c>
      <c r="I315" s="33">
        <v>113.6</v>
      </c>
      <c r="J315" s="33">
        <v>38.29</v>
      </c>
      <c r="K315" s="33">
        <v>11.72</v>
      </c>
      <c r="L315" s="34">
        <v>21.56</v>
      </c>
      <c r="M315" s="35">
        <v>610.5</v>
      </c>
      <c r="N315" s="35">
        <v>324.75</v>
      </c>
      <c r="O315" s="36">
        <v>1248.5</v>
      </c>
      <c r="P315" s="36">
        <v>93.01</v>
      </c>
      <c r="Q315" s="36">
        <v>118.84</v>
      </c>
      <c r="R315" s="36">
        <v>149.80000000000001</v>
      </c>
      <c r="S315" s="36">
        <v>99.13</v>
      </c>
      <c r="T315" s="36">
        <v>51.5</v>
      </c>
      <c r="U315" s="37">
        <v>107.38</v>
      </c>
      <c r="V315" s="36">
        <v>80.08</v>
      </c>
      <c r="W315" s="38">
        <v>21.56</v>
      </c>
      <c r="X315" s="36">
        <v>9.2799999999999994</v>
      </c>
      <c r="Y315" s="36">
        <v>33.83</v>
      </c>
      <c r="Z315" s="36">
        <v>68.959999999999994</v>
      </c>
      <c r="AA315" s="36">
        <v>443.55</v>
      </c>
      <c r="AB315" s="36">
        <v>176.65</v>
      </c>
      <c r="AC315" s="36">
        <v>12.18</v>
      </c>
      <c r="AD315" s="36">
        <v>22.34</v>
      </c>
      <c r="AE315" s="36">
        <v>163</v>
      </c>
    </row>
    <row r="316" spans="1:31" x14ac:dyDescent="0.25">
      <c r="A316" s="26">
        <v>44752</v>
      </c>
      <c r="B316" s="27">
        <v>5855.66</v>
      </c>
      <c r="C316" s="33">
        <v>43.62</v>
      </c>
      <c r="D316" s="33">
        <v>603</v>
      </c>
      <c r="E316" s="33">
        <v>23.12</v>
      </c>
      <c r="F316" s="33">
        <v>81.180000000000007</v>
      </c>
      <c r="G316" s="33">
        <v>47.38</v>
      </c>
      <c r="H316" s="33">
        <v>8.4700000000000006</v>
      </c>
      <c r="I316" s="33">
        <v>112.35</v>
      </c>
      <c r="J316" s="33">
        <v>37.549999999999997</v>
      </c>
      <c r="K316" s="33">
        <v>11.95</v>
      </c>
      <c r="L316" s="34">
        <v>21.31</v>
      </c>
      <c r="M316" s="35">
        <v>618.20000000000005</v>
      </c>
      <c r="N316" s="35">
        <v>328.15</v>
      </c>
      <c r="O316" s="36">
        <v>1265</v>
      </c>
      <c r="P316" s="36">
        <v>92.33</v>
      </c>
      <c r="Q316" s="36">
        <v>118.72</v>
      </c>
      <c r="R316" s="36">
        <v>149.4</v>
      </c>
      <c r="S316" s="36">
        <v>99.59</v>
      </c>
      <c r="T316" s="36">
        <v>52.6</v>
      </c>
      <c r="U316" s="37">
        <v>106.91</v>
      </c>
      <c r="V316" s="36">
        <v>80.16</v>
      </c>
      <c r="W316" s="38">
        <v>21.31</v>
      </c>
      <c r="X316" s="36">
        <v>9.2100000000000009</v>
      </c>
      <c r="Y316" s="36">
        <v>34.450000000000003</v>
      </c>
      <c r="Z316" s="36">
        <v>68.5</v>
      </c>
      <c r="AA316" s="36">
        <v>449.5</v>
      </c>
      <c r="AB316" s="36">
        <v>182.95</v>
      </c>
      <c r="AC316" s="36">
        <v>12.3</v>
      </c>
      <c r="AD316" s="36">
        <v>22.32</v>
      </c>
      <c r="AE316" s="36">
        <v>164</v>
      </c>
    </row>
    <row r="317" spans="1:31" x14ac:dyDescent="0.25">
      <c r="A317" s="26">
        <v>44722</v>
      </c>
      <c r="B317" s="27">
        <v>5917.27</v>
      </c>
      <c r="C317" s="33">
        <v>43.64</v>
      </c>
      <c r="D317" s="33">
        <v>622.5</v>
      </c>
      <c r="E317" s="33">
        <v>23.16</v>
      </c>
      <c r="F317" s="33">
        <v>81.56</v>
      </c>
      <c r="G317" s="33">
        <v>47.92</v>
      </c>
      <c r="H317" s="33">
        <v>8.52</v>
      </c>
      <c r="I317" s="33">
        <v>113.35</v>
      </c>
      <c r="J317" s="33">
        <v>38.729999999999997</v>
      </c>
      <c r="K317" s="33">
        <v>11.95</v>
      </c>
      <c r="L317" s="34">
        <v>21.12</v>
      </c>
      <c r="M317" s="35">
        <v>635.1</v>
      </c>
      <c r="N317" s="35">
        <v>334.25</v>
      </c>
      <c r="O317" s="36">
        <v>1297</v>
      </c>
      <c r="P317" s="36">
        <v>93.14</v>
      </c>
      <c r="Q317" s="36">
        <v>122.6</v>
      </c>
      <c r="R317" s="36">
        <v>152.25</v>
      </c>
      <c r="S317" s="36">
        <v>99.45</v>
      </c>
      <c r="T317" s="36">
        <v>51.27</v>
      </c>
      <c r="U317" s="37">
        <v>109.18</v>
      </c>
      <c r="V317" s="36">
        <v>79.33</v>
      </c>
      <c r="W317" s="38">
        <v>21.12</v>
      </c>
      <c r="X317" s="36">
        <v>9.1199999999999992</v>
      </c>
      <c r="Y317" s="36">
        <v>36.85</v>
      </c>
      <c r="Z317" s="36">
        <v>71.5</v>
      </c>
      <c r="AA317" s="36">
        <v>456</v>
      </c>
      <c r="AB317" s="36">
        <v>184.85</v>
      </c>
      <c r="AC317" s="36">
        <v>12.52</v>
      </c>
      <c r="AD317" s="36">
        <v>22.9</v>
      </c>
      <c r="AE317" s="36">
        <v>170.95</v>
      </c>
    </row>
    <row r="318" spans="1:31" x14ac:dyDescent="0.25">
      <c r="A318" s="26">
        <v>44691</v>
      </c>
      <c r="B318" s="27">
        <v>5953.55</v>
      </c>
      <c r="C318" s="33">
        <v>44.12</v>
      </c>
      <c r="D318" s="33">
        <v>622</v>
      </c>
      <c r="E318" s="33">
        <v>23.46</v>
      </c>
      <c r="F318" s="33">
        <v>83.7</v>
      </c>
      <c r="G318" s="33">
        <v>48.35</v>
      </c>
      <c r="H318" s="33">
        <v>8.59</v>
      </c>
      <c r="I318" s="33">
        <v>114.5</v>
      </c>
      <c r="J318" s="33">
        <v>38.869999999999997</v>
      </c>
      <c r="K318" s="33">
        <v>12.23</v>
      </c>
      <c r="L318" s="34">
        <v>21.14</v>
      </c>
      <c r="M318" s="35">
        <v>637.29999999999995</v>
      </c>
      <c r="N318" s="35">
        <v>335.6</v>
      </c>
      <c r="O318" s="36">
        <v>1296.5</v>
      </c>
      <c r="P318" s="36">
        <v>93.35</v>
      </c>
      <c r="Q318" s="36">
        <v>123.26</v>
      </c>
      <c r="R318" s="36">
        <v>154.30000000000001</v>
      </c>
      <c r="S318" s="36">
        <v>99.83</v>
      </c>
      <c r="T318" s="36">
        <v>51.87</v>
      </c>
      <c r="U318" s="37">
        <v>110.73</v>
      </c>
      <c r="V318" s="36">
        <v>80.37</v>
      </c>
      <c r="W318" s="38">
        <v>21.14</v>
      </c>
      <c r="X318" s="36">
        <v>9.32</v>
      </c>
      <c r="Y318" s="36">
        <v>36.799999999999997</v>
      </c>
      <c r="Z318" s="36">
        <v>70.48</v>
      </c>
      <c r="AA318" s="36">
        <v>464.6</v>
      </c>
      <c r="AB318" s="36">
        <v>187.25</v>
      </c>
      <c r="AC318" s="36">
        <v>12.6</v>
      </c>
      <c r="AD318" s="36">
        <v>22.81</v>
      </c>
      <c r="AE318" s="36">
        <v>172.9</v>
      </c>
    </row>
    <row r="319" spans="1:31" x14ac:dyDescent="0.25">
      <c r="A319" s="26">
        <v>44661</v>
      </c>
      <c r="B319" s="27">
        <v>5852.92</v>
      </c>
      <c r="C319" s="33">
        <v>45.48</v>
      </c>
      <c r="D319" s="33">
        <v>631.5</v>
      </c>
      <c r="E319" s="33">
        <v>23.82</v>
      </c>
      <c r="F319" s="33">
        <v>85.26</v>
      </c>
      <c r="G319" s="33">
        <v>49.17</v>
      </c>
      <c r="H319" s="33">
        <v>8.82</v>
      </c>
      <c r="I319" s="33">
        <v>114.4</v>
      </c>
      <c r="J319" s="33">
        <v>39.92</v>
      </c>
      <c r="K319" s="33">
        <v>12.32</v>
      </c>
      <c r="L319" s="34">
        <v>21.59</v>
      </c>
      <c r="M319" s="35">
        <v>646.79999999999995</v>
      </c>
      <c r="N319" s="35">
        <v>338.2</v>
      </c>
      <c r="O319" s="36">
        <v>1303</v>
      </c>
      <c r="P319" s="36">
        <v>94.7</v>
      </c>
      <c r="Q319" s="36">
        <v>123.98</v>
      </c>
      <c r="R319" s="36">
        <v>152.15</v>
      </c>
      <c r="S319" s="36">
        <v>99.15</v>
      </c>
      <c r="T319" s="36">
        <v>51.31</v>
      </c>
      <c r="U319" s="37">
        <v>111.67</v>
      </c>
      <c r="V319" s="36">
        <v>80.010000000000005</v>
      </c>
      <c r="W319" s="38">
        <v>21.59</v>
      </c>
      <c r="X319" s="36">
        <v>9.49</v>
      </c>
      <c r="Y319" s="36">
        <v>37.090000000000003</v>
      </c>
      <c r="Z319" s="36">
        <v>71.08</v>
      </c>
      <c r="AA319" s="36">
        <v>480.5</v>
      </c>
      <c r="AB319" s="36">
        <v>188.05</v>
      </c>
      <c r="AC319" s="36">
        <v>12.92</v>
      </c>
      <c r="AD319" s="36">
        <v>24.04</v>
      </c>
      <c r="AE319" s="36">
        <v>174.1</v>
      </c>
    </row>
    <row r="320" spans="1:31" x14ac:dyDescent="0.25">
      <c r="A320" s="26">
        <v>44630</v>
      </c>
      <c r="B320" s="27">
        <v>5654.44</v>
      </c>
      <c r="C320" s="33">
        <v>43.88</v>
      </c>
      <c r="D320" s="33">
        <v>592.5</v>
      </c>
      <c r="E320" s="33">
        <v>22.23</v>
      </c>
      <c r="F320" s="33">
        <v>83.58</v>
      </c>
      <c r="G320" s="33">
        <v>47.71</v>
      </c>
      <c r="H320" s="33">
        <v>8.4600000000000009</v>
      </c>
      <c r="I320" s="33">
        <v>114.1</v>
      </c>
      <c r="J320" s="33">
        <v>38.14</v>
      </c>
      <c r="K320" s="33">
        <v>12.11</v>
      </c>
      <c r="L320" s="34">
        <v>20.76</v>
      </c>
      <c r="M320" s="35">
        <v>608</v>
      </c>
      <c r="N320" s="35">
        <v>326.7</v>
      </c>
      <c r="O320" s="36">
        <v>1228</v>
      </c>
      <c r="P320" s="36">
        <v>89.21</v>
      </c>
      <c r="Q320" s="36">
        <v>116.62</v>
      </c>
      <c r="R320" s="36">
        <v>142.25</v>
      </c>
      <c r="S320" s="36">
        <v>94.19</v>
      </c>
      <c r="T320" s="36">
        <v>49.76</v>
      </c>
      <c r="U320" s="37">
        <v>107.09</v>
      </c>
      <c r="V320" s="36">
        <v>79.8</v>
      </c>
      <c r="W320" s="38">
        <v>20.76</v>
      </c>
      <c r="X320" s="36">
        <v>9.42</v>
      </c>
      <c r="Y320" s="36">
        <v>35.6</v>
      </c>
      <c r="Z320" s="36">
        <v>67.84</v>
      </c>
      <c r="AA320" s="36">
        <v>454.8</v>
      </c>
      <c r="AB320" s="36">
        <v>183.3</v>
      </c>
      <c r="AC320" s="36">
        <v>12.51</v>
      </c>
      <c r="AD320" s="36">
        <v>23.32</v>
      </c>
      <c r="AE320" s="36">
        <v>164.85</v>
      </c>
    </row>
    <row r="321" spans="1:31" x14ac:dyDescent="0.25">
      <c r="A321" s="26" t="s">
        <v>515</v>
      </c>
      <c r="B321" s="27">
        <v>5688.34</v>
      </c>
      <c r="C321" s="33">
        <v>43.61</v>
      </c>
      <c r="D321" s="33">
        <v>595.5</v>
      </c>
      <c r="E321" s="33">
        <v>22.48</v>
      </c>
      <c r="F321" s="33">
        <v>83.17</v>
      </c>
      <c r="G321" s="33">
        <v>48.57</v>
      </c>
      <c r="H321" s="33">
        <v>8.36</v>
      </c>
      <c r="I321" s="33">
        <v>113</v>
      </c>
      <c r="J321" s="33">
        <v>37.049999999999997</v>
      </c>
      <c r="K321" s="33">
        <v>11.84</v>
      </c>
      <c r="L321" s="34">
        <v>20.420000000000002</v>
      </c>
      <c r="M321" s="35">
        <v>610.4</v>
      </c>
      <c r="N321" s="35">
        <v>330.25</v>
      </c>
      <c r="O321" s="36">
        <v>1217</v>
      </c>
      <c r="P321" s="36">
        <v>88.89</v>
      </c>
      <c r="Q321" s="36">
        <v>116.94</v>
      </c>
      <c r="R321" s="36">
        <v>140.35</v>
      </c>
      <c r="S321" s="36">
        <v>94.01</v>
      </c>
      <c r="T321" s="36">
        <v>48.28</v>
      </c>
      <c r="U321" s="37">
        <v>106.87</v>
      </c>
      <c r="V321" s="36">
        <v>78.400000000000006</v>
      </c>
      <c r="W321" s="38">
        <v>20.420000000000002</v>
      </c>
      <c r="X321" s="36">
        <v>9.25</v>
      </c>
      <c r="Y321" s="36">
        <v>35.74</v>
      </c>
      <c r="Z321" s="36">
        <v>66.66</v>
      </c>
      <c r="AA321" s="36">
        <v>458.55</v>
      </c>
      <c r="AB321" s="36">
        <v>188.85</v>
      </c>
      <c r="AC321" s="36">
        <v>12.28</v>
      </c>
      <c r="AD321" s="36">
        <v>23.16</v>
      </c>
      <c r="AE321" s="36">
        <v>165.5</v>
      </c>
    </row>
    <row r="322" spans="1:31" x14ac:dyDescent="0.25">
      <c r="A322" s="26" t="s">
        <v>516</v>
      </c>
      <c r="B322" s="27">
        <v>5628.42</v>
      </c>
      <c r="C322" s="33">
        <v>42.54</v>
      </c>
      <c r="D322" s="33">
        <v>589.5</v>
      </c>
      <c r="E322" s="33">
        <v>22.35</v>
      </c>
      <c r="F322" s="33">
        <v>82.61</v>
      </c>
      <c r="G322" s="33">
        <v>48.18</v>
      </c>
      <c r="H322" s="33">
        <v>8.19</v>
      </c>
      <c r="I322" s="33">
        <v>113.55</v>
      </c>
      <c r="J322" s="33">
        <v>35.6</v>
      </c>
      <c r="K322" s="33">
        <v>11.87</v>
      </c>
      <c r="L322" s="34">
        <v>20.13</v>
      </c>
      <c r="M322" s="35">
        <v>608</v>
      </c>
      <c r="N322" s="35">
        <v>323.35000000000002</v>
      </c>
      <c r="O322" s="36">
        <v>1207.5</v>
      </c>
      <c r="P322" s="36">
        <v>88.09</v>
      </c>
      <c r="Q322" s="36">
        <v>114.16</v>
      </c>
      <c r="R322" s="36">
        <v>141</v>
      </c>
      <c r="S322" s="36">
        <v>93.01</v>
      </c>
      <c r="T322" s="36">
        <v>47.31</v>
      </c>
      <c r="U322" s="37">
        <v>105.18</v>
      </c>
      <c r="V322" s="36">
        <v>77.84</v>
      </c>
      <c r="W322" s="38">
        <v>20.13</v>
      </c>
      <c r="X322" s="36">
        <v>9.3000000000000007</v>
      </c>
      <c r="Y322" s="36">
        <v>34.24</v>
      </c>
      <c r="Z322" s="36">
        <v>64.959999999999994</v>
      </c>
      <c r="AA322" s="36">
        <v>455.05</v>
      </c>
      <c r="AB322" s="36">
        <v>184.35</v>
      </c>
      <c r="AC322" s="36">
        <v>12.22</v>
      </c>
      <c r="AD322" s="36">
        <v>22.45</v>
      </c>
      <c r="AE322" s="36">
        <v>159.65</v>
      </c>
    </row>
    <row r="323" spans="1:31" x14ac:dyDescent="0.25">
      <c r="A323" s="26" t="s">
        <v>517</v>
      </c>
      <c r="B323" s="27">
        <v>5651.49</v>
      </c>
      <c r="C323" s="33">
        <v>43.35</v>
      </c>
      <c r="D323" s="33">
        <v>592</v>
      </c>
      <c r="E323" s="33">
        <v>22.88</v>
      </c>
      <c r="F323" s="33">
        <v>84.23</v>
      </c>
      <c r="G323" s="33">
        <v>48.47</v>
      </c>
      <c r="H323" s="33">
        <v>8.44</v>
      </c>
      <c r="I323" s="33">
        <v>110.5</v>
      </c>
      <c r="J323" s="33">
        <v>37.19</v>
      </c>
      <c r="K323" s="33">
        <v>12.06</v>
      </c>
      <c r="L323" s="34">
        <v>21</v>
      </c>
      <c r="M323" s="35">
        <v>613.20000000000005</v>
      </c>
      <c r="N323" s="35">
        <v>325.14999999999998</v>
      </c>
      <c r="O323" s="36">
        <v>1212.5</v>
      </c>
      <c r="P323" s="36">
        <v>89.29</v>
      </c>
      <c r="Q323" s="36">
        <v>115.86</v>
      </c>
      <c r="R323" s="36">
        <v>142.69999999999999</v>
      </c>
      <c r="S323" s="36">
        <v>92.51</v>
      </c>
      <c r="T323" s="36">
        <v>47.16</v>
      </c>
      <c r="U323" s="37">
        <v>107.65</v>
      </c>
      <c r="V323" s="36">
        <v>78.709999999999994</v>
      </c>
      <c r="W323" s="38">
        <v>21</v>
      </c>
      <c r="X323" s="36">
        <v>9.5</v>
      </c>
      <c r="Y323" s="36">
        <v>35.1</v>
      </c>
      <c r="Z323" s="36">
        <v>66.819999999999993</v>
      </c>
      <c r="AA323" s="36">
        <v>462.7</v>
      </c>
      <c r="AB323" s="36">
        <v>184.35</v>
      </c>
      <c r="AC323" s="36">
        <v>12.82</v>
      </c>
      <c r="AD323" s="36">
        <v>23.4</v>
      </c>
      <c r="AE323" s="36">
        <v>162</v>
      </c>
    </row>
    <row r="324" spans="1:31" x14ac:dyDescent="0.25">
      <c r="A324" s="26" t="s">
        <v>518</v>
      </c>
      <c r="B324" s="27">
        <v>5753.82</v>
      </c>
      <c r="C324" s="33">
        <v>45.11</v>
      </c>
      <c r="D324" s="33">
        <v>586</v>
      </c>
      <c r="E324" s="33">
        <v>23.3</v>
      </c>
      <c r="F324" s="33">
        <v>84.41</v>
      </c>
      <c r="G324" s="33">
        <v>48.44</v>
      </c>
      <c r="H324" s="33">
        <v>8.6999999999999993</v>
      </c>
      <c r="I324" s="33">
        <v>110.75</v>
      </c>
      <c r="J324" s="33">
        <v>37.19</v>
      </c>
      <c r="K324" s="33">
        <v>12</v>
      </c>
      <c r="L324" s="34">
        <v>21.95</v>
      </c>
      <c r="M324" s="35">
        <v>604.20000000000005</v>
      </c>
      <c r="N324" s="35">
        <v>325.75</v>
      </c>
      <c r="O324" s="36">
        <v>1184.5</v>
      </c>
      <c r="P324" s="36">
        <v>89.8</v>
      </c>
      <c r="Q324" s="36">
        <v>113.12</v>
      </c>
      <c r="R324" s="36">
        <v>140.65</v>
      </c>
      <c r="S324" s="36">
        <v>91.71</v>
      </c>
      <c r="T324" s="36">
        <v>47.85</v>
      </c>
      <c r="U324" s="37">
        <v>106.02</v>
      </c>
      <c r="V324" s="36">
        <v>77.45</v>
      </c>
      <c r="W324" s="38">
        <v>21.95</v>
      </c>
      <c r="X324" s="36">
        <v>9.51</v>
      </c>
      <c r="Y324" s="36">
        <v>34.85</v>
      </c>
      <c r="Z324" s="36">
        <v>65.66</v>
      </c>
      <c r="AA324" s="36">
        <v>458.4</v>
      </c>
      <c r="AB324" s="36">
        <v>184.4</v>
      </c>
      <c r="AC324" s="36">
        <v>12.84</v>
      </c>
      <c r="AD324" s="36">
        <v>23.54</v>
      </c>
      <c r="AE324" s="36">
        <v>155.94999999999999</v>
      </c>
    </row>
    <row r="325" spans="1:31" x14ac:dyDescent="0.25">
      <c r="A325" s="26" t="s">
        <v>519</v>
      </c>
      <c r="B325" s="27">
        <v>5736</v>
      </c>
      <c r="C325" s="33">
        <v>46.21</v>
      </c>
      <c r="D325" s="33">
        <v>587.5</v>
      </c>
      <c r="E325" s="33">
        <v>23.52</v>
      </c>
      <c r="F325" s="33">
        <v>83.53</v>
      </c>
      <c r="G325" s="33">
        <v>48.61</v>
      </c>
      <c r="H325" s="33">
        <v>8.86</v>
      </c>
      <c r="I325" s="33">
        <v>112.2</v>
      </c>
      <c r="J325" s="33">
        <v>37.49</v>
      </c>
      <c r="K325" s="33">
        <v>12.07</v>
      </c>
      <c r="L325" s="34">
        <v>22.11</v>
      </c>
      <c r="M325" s="35">
        <v>606.79999999999995</v>
      </c>
      <c r="N325" s="35">
        <v>328.8</v>
      </c>
      <c r="O325" s="36">
        <v>1174</v>
      </c>
      <c r="P325" s="36">
        <v>91.48</v>
      </c>
      <c r="Q325" s="36">
        <v>114.18</v>
      </c>
      <c r="R325" s="36">
        <v>139.9</v>
      </c>
      <c r="S325" s="36">
        <v>92.89</v>
      </c>
      <c r="T325" s="36">
        <v>47.03</v>
      </c>
      <c r="U325" s="37">
        <v>106.25</v>
      </c>
      <c r="V325" s="36">
        <v>77.44</v>
      </c>
      <c r="W325" s="38">
        <v>22.11</v>
      </c>
      <c r="X325" s="36">
        <v>9.57</v>
      </c>
      <c r="Y325" s="36">
        <v>35.07</v>
      </c>
      <c r="Z325" s="36">
        <v>66.06</v>
      </c>
      <c r="AA325" s="36">
        <v>473.05</v>
      </c>
      <c r="AB325" s="36">
        <v>183.85</v>
      </c>
      <c r="AC325" s="36">
        <v>12.73</v>
      </c>
      <c r="AD325" s="36">
        <v>23.13</v>
      </c>
      <c r="AE325" s="36">
        <v>155.1</v>
      </c>
    </row>
    <row r="326" spans="1:31" x14ac:dyDescent="0.25">
      <c r="A326" s="26" t="s">
        <v>520</v>
      </c>
      <c r="B326" s="27">
        <v>5765.65</v>
      </c>
      <c r="C326" s="33">
        <v>46.91</v>
      </c>
      <c r="D326" s="33">
        <v>586.5</v>
      </c>
      <c r="E326" s="33">
        <v>24.03</v>
      </c>
      <c r="F326" s="33">
        <v>84.26</v>
      </c>
      <c r="G326" s="33">
        <v>49.5</v>
      </c>
      <c r="H326" s="33">
        <v>8.9600000000000009</v>
      </c>
      <c r="I326" s="33">
        <v>109.65</v>
      </c>
      <c r="J326" s="33">
        <v>37.299999999999997</v>
      </c>
      <c r="K326" s="33">
        <v>12.5</v>
      </c>
      <c r="L326" s="34">
        <v>22.59</v>
      </c>
      <c r="M326" s="35">
        <v>603.20000000000005</v>
      </c>
      <c r="N326" s="35">
        <v>325.8</v>
      </c>
      <c r="O326" s="36">
        <v>1171.5</v>
      </c>
      <c r="P326" s="36">
        <v>91.98</v>
      </c>
      <c r="Q326" s="36">
        <v>114.4</v>
      </c>
      <c r="R326" s="36">
        <v>138.65</v>
      </c>
      <c r="S326" s="36">
        <v>92.55</v>
      </c>
      <c r="T326" s="36">
        <v>46.51</v>
      </c>
      <c r="U326" s="37">
        <v>107.38</v>
      </c>
      <c r="V326" s="36">
        <v>78.81</v>
      </c>
      <c r="W326" s="38">
        <v>22.59</v>
      </c>
      <c r="X326" s="36">
        <v>9.7100000000000009</v>
      </c>
      <c r="Y326" s="36">
        <v>35.01</v>
      </c>
      <c r="Z326" s="36">
        <v>65.94</v>
      </c>
      <c r="AA326" s="36">
        <v>477.2</v>
      </c>
      <c r="AB326" s="36">
        <v>183.4</v>
      </c>
      <c r="AC326" s="36">
        <v>12.48</v>
      </c>
      <c r="AD326" s="36">
        <v>23.07</v>
      </c>
      <c r="AE326" s="36">
        <v>154.94999999999999</v>
      </c>
    </row>
    <row r="327" spans="1:31" x14ac:dyDescent="0.25">
      <c r="A327" s="26" t="s">
        <v>521</v>
      </c>
      <c r="B327" s="27">
        <v>5918.5</v>
      </c>
      <c r="C327" s="33">
        <v>48.22</v>
      </c>
      <c r="D327" s="33">
        <v>604.5</v>
      </c>
      <c r="E327" s="33">
        <v>24.64</v>
      </c>
      <c r="F327" s="33">
        <v>87.65</v>
      </c>
      <c r="G327" s="33">
        <v>50</v>
      </c>
      <c r="H327" s="33">
        <v>9.16</v>
      </c>
      <c r="I327" s="33">
        <v>116</v>
      </c>
      <c r="J327" s="33">
        <v>38.549999999999997</v>
      </c>
      <c r="K327" s="33">
        <v>12.69</v>
      </c>
      <c r="L327" s="34">
        <v>23.51</v>
      </c>
      <c r="M327" s="35">
        <v>624.9</v>
      </c>
      <c r="N327" s="35">
        <v>328.2</v>
      </c>
      <c r="O327" s="36">
        <v>1208</v>
      </c>
      <c r="P327" s="36">
        <v>92.34</v>
      </c>
      <c r="Q327" s="36">
        <v>115.26</v>
      </c>
      <c r="R327" s="36">
        <v>138.80000000000001</v>
      </c>
      <c r="S327" s="36">
        <v>95.7</v>
      </c>
      <c r="T327" s="36">
        <v>48.92</v>
      </c>
      <c r="U327" s="37">
        <v>107.58</v>
      </c>
      <c r="V327" s="36">
        <v>78.849999999999994</v>
      </c>
      <c r="W327" s="38">
        <v>23.51</v>
      </c>
      <c r="X327" s="36">
        <v>9.84</v>
      </c>
      <c r="Y327" s="36">
        <v>34.85</v>
      </c>
      <c r="Z327" s="36">
        <v>67.22</v>
      </c>
      <c r="AA327" s="36">
        <v>495.5</v>
      </c>
      <c r="AB327" s="36">
        <v>185.9</v>
      </c>
      <c r="AC327" s="36">
        <v>13</v>
      </c>
      <c r="AD327" s="36">
        <v>24.11</v>
      </c>
      <c r="AE327" s="36">
        <v>157.9</v>
      </c>
    </row>
    <row r="328" spans="1:31" x14ac:dyDescent="0.25">
      <c r="A328" s="26" t="s">
        <v>522</v>
      </c>
      <c r="B328" s="27">
        <v>5915.57</v>
      </c>
      <c r="C328" s="33">
        <v>47.97</v>
      </c>
      <c r="D328" s="33">
        <v>621.5</v>
      </c>
      <c r="E328" s="33">
        <v>24.93</v>
      </c>
      <c r="F328" s="33">
        <v>89.7</v>
      </c>
      <c r="G328" s="33">
        <v>49.36</v>
      </c>
      <c r="H328" s="33">
        <v>9.19</v>
      </c>
      <c r="I328" s="33">
        <v>117.65</v>
      </c>
      <c r="J328" s="33">
        <v>39.950000000000003</v>
      </c>
      <c r="K328" s="33">
        <v>12.82</v>
      </c>
      <c r="L328" s="34">
        <v>23.14</v>
      </c>
      <c r="M328" s="35">
        <v>643.6</v>
      </c>
      <c r="N328" s="35">
        <v>337.3</v>
      </c>
      <c r="O328" s="36">
        <v>1270.5</v>
      </c>
      <c r="P328" s="36">
        <v>93.37</v>
      </c>
      <c r="Q328" s="36">
        <v>118.22</v>
      </c>
      <c r="R328" s="36">
        <v>144.85</v>
      </c>
      <c r="S328" s="36">
        <v>97.35</v>
      </c>
      <c r="T328" s="36">
        <v>48.93</v>
      </c>
      <c r="U328" s="37">
        <v>110.78</v>
      </c>
      <c r="V328" s="36">
        <v>79.09</v>
      </c>
      <c r="W328" s="38">
        <v>23.14</v>
      </c>
      <c r="X328" s="36">
        <v>9.75</v>
      </c>
      <c r="Y328" s="36">
        <v>36.520000000000003</v>
      </c>
      <c r="Z328" s="36">
        <v>68.959999999999994</v>
      </c>
      <c r="AA328" s="36">
        <v>501.5</v>
      </c>
      <c r="AB328" s="36">
        <v>187.05</v>
      </c>
      <c r="AC328" s="36">
        <v>13.32</v>
      </c>
      <c r="AD328" s="36">
        <v>24.49</v>
      </c>
      <c r="AE328" s="36">
        <v>163.55000000000001</v>
      </c>
    </row>
    <row r="329" spans="1:31" x14ac:dyDescent="0.25">
      <c r="A329" s="26" t="s">
        <v>523</v>
      </c>
      <c r="B329" s="27">
        <v>5970.23</v>
      </c>
      <c r="C329" s="33">
        <v>48.44</v>
      </c>
      <c r="D329" s="33">
        <v>613</v>
      </c>
      <c r="E329" s="33">
        <v>24.94</v>
      </c>
      <c r="F329" s="33">
        <v>90.4</v>
      </c>
      <c r="G329" s="33">
        <v>49.53</v>
      </c>
      <c r="H329" s="33">
        <v>9.27</v>
      </c>
      <c r="I329" s="33">
        <v>113.15</v>
      </c>
      <c r="J329" s="33">
        <v>39.619999999999997</v>
      </c>
      <c r="K329" s="33">
        <v>12.6</v>
      </c>
      <c r="L329" s="34">
        <v>23.45</v>
      </c>
      <c r="M329" s="35">
        <v>634</v>
      </c>
      <c r="N329" s="35">
        <v>334.05</v>
      </c>
      <c r="O329" s="36">
        <v>1244.5</v>
      </c>
      <c r="P329" s="36">
        <v>91.97</v>
      </c>
      <c r="Q329" s="36">
        <v>116.06</v>
      </c>
      <c r="R329" s="36">
        <v>143.9</v>
      </c>
      <c r="S329" s="36">
        <v>96.52</v>
      </c>
      <c r="T329" s="36">
        <v>48.87</v>
      </c>
      <c r="U329" s="37">
        <v>107.78</v>
      </c>
      <c r="V329" s="36">
        <v>79.77</v>
      </c>
      <c r="W329" s="38">
        <v>23.45</v>
      </c>
      <c r="X329" s="36">
        <v>9.8000000000000007</v>
      </c>
      <c r="Y329" s="36">
        <v>35.65</v>
      </c>
      <c r="Z329" s="36">
        <v>67.42</v>
      </c>
      <c r="AA329" s="36">
        <v>495.4</v>
      </c>
      <c r="AB329" s="36">
        <v>184.65</v>
      </c>
      <c r="AC329" s="36">
        <v>13.19</v>
      </c>
      <c r="AD329" s="36">
        <v>24.2</v>
      </c>
      <c r="AE329" s="36">
        <v>161.80000000000001</v>
      </c>
    </row>
    <row r="330" spans="1:31" x14ac:dyDescent="0.25">
      <c r="A330" s="26" t="s">
        <v>524</v>
      </c>
      <c r="B330" s="27">
        <v>5974.72</v>
      </c>
      <c r="C330" s="33">
        <v>49.36</v>
      </c>
      <c r="D330" s="33">
        <v>621</v>
      </c>
      <c r="E330" s="33">
        <v>25.05</v>
      </c>
      <c r="F330" s="33">
        <v>91.89</v>
      </c>
      <c r="G330" s="33">
        <v>49.65</v>
      </c>
      <c r="H330" s="33">
        <v>9.41</v>
      </c>
      <c r="I330" s="33">
        <v>114.75</v>
      </c>
      <c r="J330" s="33">
        <v>40.54</v>
      </c>
      <c r="K330" s="33">
        <v>12.88</v>
      </c>
      <c r="L330" s="34">
        <v>23.95</v>
      </c>
      <c r="M330" s="35">
        <v>641</v>
      </c>
      <c r="N330" s="35">
        <v>333.05</v>
      </c>
      <c r="O330" s="36">
        <v>1242</v>
      </c>
      <c r="P330" s="36">
        <v>93.44</v>
      </c>
      <c r="Q330" s="36">
        <v>118.5</v>
      </c>
      <c r="R330" s="36">
        <v>144.9</v>
      </c>
      <c r="S330" s="36">
        <v>99.12</v>
      </c>
      <c r="T330" s="36">
        <v>49.3</v>
      </c>
      <c r="U330" s="37">
        <v>110.25</v>
      </c>
      <c r="V330" s="36">
        <v>80.34</v>
      </c>
      <c r="W330" s="38">
        <v>23.95</v>
      </c>
      <c r="X330" s="36">
        <v>10.039999999999999</v>
      </c>
      <c r="Y330" s="36">
        <v>36.35</v>
      </c>
      <c r="Z330" s="36">
        <v>69.28</v>
      </c>
      <c r="AA330" s="36">
        <v>493.15</v>
      </c>
      <c r="AB330" s="36">
        <v>188.85</v>
      </c>
      <c r="AC330" s="36">
        <v>13.52</v>
      </c>
      <c r="AD330" s="36">
        <v>24.32</v>
      </c>
      <c r="AE330" s="36">
        <v>168.05</v>
      </c>
    </row>
    <row r="331" spans="1:31" x14ac:dyDescent="0.25">
      <c r="A331" s="26" t="s">
        <v>525</v>
      </c>
      <c r="B331" s="27">
        <v>6052.42</v>
      </c>
      <c r="C331" s="33">
        <v>49.33</v>
      </c>
      <c r="D331" s="33">
        <v>613.5</v>
      </c>
      <c r="E331" s="33">
        <v>25.2</v>
      </c>
      <c r="F331" s="33">
        <v>91.7</v>
      </c>
      <c r="G331" s="33">
        <v>49.51</v>
      </c>
      <c r="H331" s="33">
        <v>9.3800000000000008</v>
      </c>
      <c r="I331" s="33">
        <v>113.7</v>
      </c>
      <c r="J331" s="33">
        <v>40.33</v>
      </c>
      <c r="K331" s="33">
        <v>12.84</v>
      </c>
      <c r="L331" s="34">
        <v>24</v>
      </c>
      <c r="M331" s="35">
        <v>639.5</v>
      </c>
      <c r="N331" s="35">
        <v>339.05</v>
      </c>
      <c r="O331" s="36">
        <v>1226.5</v>
      </c>
      <c r="P331" s="36">
        <v>91.74</v>
      </c>
      <c r="Q331" s="36">
        <v>120.92</v>
      </c>
      <c r="R331" s="36">
        <v>145</v>
      </c>
      <c r="S331" s="36">
        <v>98.53</v>
      </c>
      <c r="T331" s="36">
        <v>49.78</v>
      </c>
      <c r="U331" s="37">
        <v>110.73</v>
      </c>
      <c r="V331" s="36">
        <v>81.86</v>
      </c>
      <c r="W331" s="38">
        <v>24</v>
      </c>
      <c r="X331" s="36">
        <v>10.07</v>
      </c>
      <c r="Y331" s="36">
        <v>35.89</v>
      </c>
      <c r="Z331" s="36">
        <v>69.38</v>
      </c>
      <c r="AA331" s="36">
        <v>494.15</v>
      </c>
      <c r="AB331" s="36">
        <v>187.5</v>
      </c>
      <c r="AC331" s="36">
        <v>13.39</v>
      </c>
      <c r="AD331" s="36">
        <v>24.37</v>
      </c>
      <c r="AE331" s="36">
        <v>166.25</v>
      </c>
    </row>
    <row r="332" spans="1:31" x14ac:dyDescent="0.25">
      <c r="A332" s="26" t="s">
        <v>526</v>
      </c>
      <c r="B332" s="27">
        <v>6143.36</v>
      </c>
      <c r="C332" s="33">
        <v>50.36</v>
      </c>
      <c r="D332" s="33">
        <v>619</v>
      </c>
      <c r="E332" s="33">
        <v>25.38</v>
      </c>
      <c r="F332" s="33">
        <v>94.86</v>
      </c>
      <c r="G332" s="33">
        <v>50.1</v>
      </c>
      <c r="H332" s="33">
        <v>9.65</v>
      </c>
      <c r="I332" s="33">
        <v>115.45</v>
      </c>
      <c r="J332" s="33">
        <v>40.82</v>
      </c>
      <c r="K332" s="33">
        <v>12.94</v>
      </c>
      <c r="L332" s="34">
        <v>24.51</v>
      </c>
      <c r="M332" s="35">
        <v>641.4</v>
      </c>
      <c r="N332" s="35">
        <v>342.75</v>
      </c>
      <c r="O332" s="36">
        <v>1245.5</v>
      </c>
      <c r="P332" s="36">
        <v>94.9</v>
      </c>
      <c r="Q332" s="36">
        <v>124.68</v>
      </c>
      <c r="R332" s="36">
        <v>149.1</v>
      </c>
      <c r="S332" s="36">
        <v>101.68</v>
      </c>
      <c r="T332" s="36">
        <v>50.03</v>
      </c>
      <c r="U332" s="37">
        <v>111.18</v>
      </c>
      <c r="V332" s="36">
        <v>81.599999999999994</v>
      </c>
      <c r="W332" s="38">
        <v>24.51</v>
      </c>
      <c r="X332" s="36">
        <v>10.15</v>
      </c>
      <c r="Y332" s="36">
        <v>36.409999999999997</v>
      </c>
      <c r="Z332" s="36">
        <v>71.08</v>
      </c>
      <c r="AA332" s="36">
        <v>504.2</v>
      </c>
      <c r="AB332" s="36">
        <v>187.1</v>
      </c>
      <c r="AC332" s="36">
        <v>13.7</v>
      </c>
      <c r="AD332" s="36">
        <v>24.2</v>
      </c>
      <c r="AE332" s="36">
        <v>171.2</v>
      </c>
    </row>
    <row r="333" spans="1:31" x14ac:dyDescent="0.25">
      <c r="A333" s="26" t="s">
        <v>527</v>
      </c>
      <c r="B333" s="27">
        <v>6183.55</v>
      </c>
      <c r="C333" s="33">
        <v>50.25</v>
      </c>
      <c r="D333" s="33">
        <v>633</v>
      </c>
      <c r="E333" s="33">
        <v>25.17</v>
      </c>
      <c r="F333" s="33">
        <v>94.77</v>
      </c>
      <c r="G333" s="33">
        <v>50.51</v>
      </c>
      <c r="H333" s="33">
        <v>9.68</v>
      </c>
      <c r="I333" s="33">
        <v>117.05</v>
      </c>
      <c r="J333" s="33">
        <v>40.81</v>
      </c>
      <c r="K333" s="33">
        <v>13.08</v>
      </c>
      <c r="L333" s="34">
        <v>24.23</v>
      </c>
      <c r="M333" s="35">
        <v>654.20000000000005</v>
      </c>
      <c r="N333" s="35">
        <v>344.8</v>
      </c>
      <c r="O333" s="36">
        <v>1295.5</v>
      </c>
      <c r="P333" s="36">
        <v>95.48</v>
      </c>
      <c r="Q333" s="36">
        <v>125.84</v>
      </c>
      <c r="R333" s="36">
        <v>152.9</v>
      </c>
      <c r="S333" s="36">
        <v>102.98</v>
      </c>
      <c r="T333" s="36">
        <v>51.26</v>
      </c>
      <c r="U333" s="37">
        <v>112.69</v>
      </c>
      <c r="V333" s="36">
        <v>80.69</v>
      </c>
      <c r="W333" s="38">
        <v>24.23</v>
      </c>
      <c r="X333" s="36">
        <v>10.14</v>
      </c>
      <c r="Y333" s="36">
        <v>37.96</v>
      </c>
      <c r="Z333" s="36">
        <v>72.180000000000007</v>
      </c>
      <c r="AA333" s="36">
        <v>519.1</v>
      </c>
      <c r="AB333" s="36">
        <v>189.25</v>
      </c>
      <c r="AC333" s="36">
        <v>13.67</v>
      </c>
      <c r="AD333" s="36">
        <v>24.05</v>
      </c>
      <c r="AE333" s="36">
        <v>178.3</v>
      </c>
    </row>
    <row r="334" spans="1:31" x14ac:dyDescent="0.25">
      <c r="A334" s="26" t="s">
        <v>528</v>
      </c>
      <c r="B334" s="27">
        <v>6245.69</v>
      </c>
      <c r="C334" s="33">
        <v>50.29</v>
      </c>
      <c r="D334" s="33">
        <v>629</v>
      </c>
      <c r="E334" s="33">
        <v>25.43</v>
      </c>
      <c r="F334" s="33">
        <v>95.36</v>
      </c>
      <c r="G334" s="33">
        <v>51.52</v>
      </c>
      <c r="H334" s="33">
        <v>9.6999999999999993</v>
      </c>
      <c r="I334" s="33">
        <v>119.45</v>
      </c>
      <c r="J334" s="33">
        <v>41.77</v>
      </c>
      <c r="K334" s="33">
        <v>13.26</v>
      </c>
      <c r="L334" s="34">
        <v>24.24</v>
      </c>
      <c r="M334" s="35">
        <v>650.9</v>
      </c>
      <c r="N334" s="35">
        <v>348.2</v>
      </c>
      <c r="O334" s="36">
        <v>1298.5</v>
      </c>
      <c r="P334" s="36">
        <v>97.5</v>
      </c>
      <c r="Q334" s="36">
        <v>126.58</v>
      </c>
      <c r="R334" s="36">
        <v>153.05000000000001</v>
      </c>
      <c r="S334" s="36">
        <v>104.02</v>
      </c>
      <c r="T334" s="36">
        <v>50.02</v>
      </c>
      <c r="U334" s="37">
        <v>113.38</v>
      </c>
      <c r="V334" s="36">
        <v>81.48</v>
      </c>
      <c r="W334" s="38">
        <v>24.24</v>
      </c>
      <c r="X334" s="36">
        <v>10.23</v>
      </c>
      <c r="Y334" s="36">
        <v>37.74</v>
      </c>
      <c r="Z334" s="36">
        <v>74.56</v>
      </c>
      <c r="AA334" s="36">
        <v>523.1</v>
      </c>
      <c r="AB334" s="36">
        <v>188.9</v>
      </c>
      <c r="AC334" s="36">
        <v>13.56</v>
      </c>
      <c r="AD334" s="36">
        <v>24.18</v>
      </c>
      <c r="AE334" s="36">
        <v>178.15</v>
      </c>
    </row>
    <row r="335" spans="1:31" x14ac:dyDescent="0.25">
      <c r="A335" s="26">
        <v>44904</v>
      </c>
      <c r="B335" s="27">
        <v>6224.51</v>
      </c>
      <c r="C335" s="33">
        <v>50.56</v>
      </c>
      <c r="D335" s="33">
        <v>638.5</v>
      </c>
      <c r="E335" s="33">
        <v>25.52</v>
      </c>
      <c r="F335" s="33">
        <v>96.33</v>
      </c>
      <c r="G335" s="33">
        <v>51.93</v>
      </c>
      <c r="H335" s="33">
        <v>9.7200000000000006</v>
      </c>
      <c r="I335" s="33">
        <v>119</v>
      </c>
      <c r="J335" s="33">
        <v>42.59</v>
      </c>
      <c r="K335" s="33">
        <v>12.89</v>
      </c>
      <c r="L335" s="34">
        <v>24.32</v>
      </c>
      <c r="M335" s="35">
        <v>658.9</v>
      </c>
      <c r="N335" s="35">
        <v>352.4</v>
      </c>
      <c r="O335" s="36">
        <v>1317.5</v>
      </c>
      <c r="P335" s="36">
        <v>99.69</v>
      </c>
      <c r="Q335" s="36">
        <v>129.6</v>
      </c>
      <c r="R335" s="36">
        <v>157.1</v>
      </c>
      <c r="S335" s="36">
        <v>105.92</v>
      </c>
      <c r="T335" s="36">
        <v>50.6</v>
      </c>
      <c r="U335" s="37">
        <v>114.69</v>
      </c>
      <c r="V335" s="36">
        <v>82.43</v>
      </c>
      <c r="W335" s="38">
        <v>24.32</v>
      </c>
      <c r="X335" s="36">
        <v>10.199999999999999</v>
      </c>
      <c r="Y335" s="36">
        <v>39.450000000000003</v>
      </c>
      <c r="Z335" s="36">
        <v>76.52</v>
      </c>
      <c r="AA335" s="36">
        <v>530.1</v>
      </c>
      <c r="AB335" s="36">
        <v>190.95</v>
      </c>
      <c r="AC335" s="36">
        <v>13.73</v>
      </c>
      <c r="AD335" s="36">
        <v>24.82</v>
      </c>
      <c r="AE335" s="36">
        <v>182.8</v>
      </c>
    </row>
    <row r="336" spans="1:31" x14ac:dyDescent="0.25">
      <c r="A336" s="26">
        <v>44813</v>
      </c>
      <c r="B336" s="27">
        <v>6138.88</v>
      </c>
      <c r="C336" s="33">
        <v>48.68</v>
      </c>
      <c r="D336" s="33">
        <v>627.5</v>
      </c>
      <c r="E336" s="33">
        <v>24.89</v>
      </c>
      <c r="F336" s="33">
        <v>94.3</v>
      </c>
      <c r="G336" s="33">
        <v>51.08</v>
      </c>
      <c r="H336" s="33">
        <v>9.43</v>
      </c>
      <c r="I336" s="33">
        <v>116.5</v>
      </c>
      <c r="J336" s="33">
        <v>41.49</v>
      </c>
      <c r="K336" s="33">
        <v>12.78</v>
      </c>
      <c r="L336" s="34">
        <v>23.74</v>
      </c>
      <c r="M336" s="35">
        <v>652.29999999999995</v>
      </c>
      <c r="N336" s="35">
        <v>345.3</v>
      </c>
      <c r="O336" s="36">
        <v>1309</v>
      </c>
      <c r="P336" s="36">
        <v>96</v>
      </c>
      <c r="Q336" s="36">
        <v>126.06</v>
      </c>
      <c r="R336" s="36">
        <v>153.1</v>
      </c>
      <c r="S336" s="36">
        <v>103.8</v>
      </c>
      <c r="T336" s="36">
        <v>49.84</v>
      </c>
      <c r="U336" s="37">
        <v>111.67</v>
      </c>
      <c r="V336" s="36">
        <v>81.2</v>
      </c>
      <c r="W336" s="38">
        <v>23.74</v>
      </c>
      <c r="X336" s="36">
        <v>10.1</v>
      </c>
      <c r="Y336" s="36">
        <v>39.28</v>
      </c>
      <c r="Z336" s="36">
        <v>74.959999999999994</v>
      </c>
      <c r="AA336" s="36">
        <v>522.20000000000005</v>
      </c>
      <c r="AB336" s="36">
        <v>188.75</v>
      </c>
      <c r="AC336" s="36">
        <v>13.29</v>
      </c>
      <c r="AD336" s="36">
        <v>24.31</v>
      </c>
      <c r="AE336" s="36">
        <v>179.4</v>
      </c>
    </row>
    <row r="337" spans="1:31" x14ac:dyDescent="0.25">
      <c r="A337" s="26">
        <v>44782</v>
      </c>
      <c r="B337" s="27">
        <v>6034.79</v>
      </c>
      <c r="C337" s="33">
        <v>47.44</v>
      </c>
      <c r="D337" s="33">
        <v>619</v>
      </c>
      <c r="E337" s="33">
        <v>24.38</v>
      </c>
      <c r="F337" s="33">
        <v>93.46</v>
      </c>
      <c r="G337" s="33">
        <v>50.53</v>
      </c>
      <c r="H337" s="33">
        <v>9.2100000000000009</v>
      </c>
      <c r="I337" s="33">
        <v>118.7</v>
      </c>
      <c r="J337" s="33">
        <v>40.75</v>
      </c>
      <c r="K337" s="33">
        <v>12.76</v>
      </c>
      <c r="L337" s="34">
        <v>23.07</v>
      </c>
      <c r="M337" s="35">
        <v>643.5</v>
      </c>
      <c r="N337" s="35">
        <v>341.6</v>
      </c>
      <c r="O337" s="36">
        <v>1284</v>
      </c>
      <c r="P337" s="36">
        <v>96.28</v>
      </c>
      <c r="Q337" s="36">
        <v>121.6</v>
      </c>
      <c r="R337" s="36">
        <v>150.35</v>
      </c>
      <c r="S337" s="36">
        <v>102.62</v>
      </c>
      <c r="T337" s="36">
        <v>49.2</v>
      </c>
      <c r="U337" s="37">
        <v>111.31</v>
      </c>
      <c r="V337" s="36">
        <v>80.56</v>
      </c>
      <c r="W337" s="38">
        <v>23.07</v>
      </c>
      <c r="X337" s="36">
        <v>10.06</v>
      </c>
      <c r="Y337" s="36">
        <v>38.840000000000003</v>
      </c>
      <c r="Z337" s="36">
        <v>74.02</v>
      </c>
      <c r="AA337" s="36">
        <v>515.4</v>
      </c>
      <c r="AB337" s="36">
        <v>187.3</v>
      </c>
      <c r="AC337" s="36">
        <v>13.12</v>
      </c>
      <c r="AD337" s="36">
        <v>23.99</v>
      </c>
      <c r="AE337" s="36">
        <v>175.55</v>
      </c>
    </row>
    <row r="338" spans="1:31" x14ac:dyDescent="0.25">
      <c r="A338" s="26">
        <v>44751</v>
      </c>
      <c r="B338" s="27">
        <v>6045.27</v>
      </c>
      <c r="C338" s="33">
        <v>46.52</v>
      </c>
      <c r="D338" s="33">
        <v>616</v>
      </c>
      <c r="E338" s="33">
        <v>23.72</v>
      </c>
      <c r="F338" s="33">
        <v>93.51</v>
      </c>
      <c r="G338" s="33">
        <v>50.7</v>
      </c>
      <c r="H338" s="33">
        <v>9.09</v>
      </c>
      <c r="I338" s="33">
        <v>121.4</v>
      </c>
      <c r="J338" s="33">
        <v>40.39</v>
      </c>
      <c r="K338" s="33">
        <v>12.72</v>
      </c>
      <c r="L338" s="34">
        <v>22.48</v>
      </c>
      <c r="M338" s="35">
        <v>641.4</v>
      </c>
      <c r="N338" s="35">
        <v>342</v>
      </c>
      <c r="O338" s="36">
        <v>1275</v>
      </c>
      <c r="P338" s="36">
        <v>95.97</v>
      </c>
      <c r="Q338" s="36">
        <v>120.48</v>
      </c>
      <c r="R338" s="36">
        <v>149.6</v>
      </c>
      <c r="S338" s="36">
        <v>102.64</v>
      </c>
      <c r="T338" s="36">
        <v>49.8</v>
      </c>
      <c r="U338" s="37">
        <v>112.09</v>
      </c>
      <c r="V338" s="36">
        <v>80.61</v>
      </c>
      <c r="W338" s="38">
        <v>22.48</v>
      </c>
      <c r="X338" s="36">
        <v>10.1</v>
      </c>
      <c r="Y338" s="36">
        <v>38.74</v>
      </c>
      <c r="Z338" s="36">
        <v>74</v>
      </c>
      <c r="AA338" s="36">
        <v>511.7</v>
      </c>
      <c r="AB338" s="36">
        <v>185.2</v>
      </c>
      <c r="AC338" s="36">
        <v>13.13</v>
      </c>
      <c r="AD338" s="36">
        <v>24.04</v>
      </c>
      <c r="AE338" s="36">
        <v>174.3</v>
      </c>
    </row>
    <row r="339" spans="1:31" x14ac:dyDescent="0.25">
      <c r="A339" s="26">
        <v>44721</v>
      </c>
      <c r="B339" s="27">
        <v>6060.44</v>
      </c>
      <c r="C339" s="33">
        <v>46.56</v>
      </c>
      <c r="D339" s="33">
        <v>613</v>
      </c>
      <c r="E339" s="33">
        <v>23.78</v>
      </c>
      <c r="F339" s="33">
        <v>93.27</v>
      </c>
      <c r="G339" s="33">
        <v>50.88</v>
      </c>
      <c r="H339" s="33">
        <v>9.1199999999999992</v>
      </c>
      <c r="I339" s="33">
        <v>123</v>
      </c>
      <c r="J339" s="33">
        <v>39.979999999999997</v>
      </c>
      <c r="K339" s="33">
        <v>12.13</v>
      </c>
      <c r="L339" s="34">
        <v>22.66</v>
      </c>
      <c r="M339" s="35">
        <v>638.1</v>
      </c>
      <c r="N339" s="35">
        <v>343.65</v>
      </c>
      <c r="O339" s="36">
        <v>1271.5</v>
      </c>
      <c r="P339" s="36">
        <v>97.09</v>
      </c>
      <c r="Q339" s="36">
        <v>118.58</v>
      </c>
      <c r="R339" s="36">
        <v>148.80000000000001</v>
      </c>
      <c r="S339" s="36">
        <v>101.14</v>
      </c>
      <c r="T339" s="36">
        <v>51.71</v>
      </c>
      <c r="U339" s="37">
        <v>110.6</v>
      </c>
      <c r="V339" s="36">
        <v>80.55</v>
      </c>
      <c r="W339" s="38">
        <v>22.66</v>
      </c>
      <c r="X339" s="36">
        <v>10.19</v>
      </c>
      <c r="Y339" s="36">
        <v>38.83</v>
      </c>
      <c r="Z339" s="36">
        <v>73.66</v>
      </c>
      <c r="AA339" s="36">
        <v>499.5</v>
      </c>
      <c r="AB339" s="36">
        <v>185.65</v>
      </c>
      <c r="AC339" s="36">
        <v>13</v>
      </c>
      <c r="AD339" s="36">
        <v>23.9</v>
      </c>
      <c r="AE339" s="36">
        <v>174.85</v>
      </c>
    </row>
    <row r="340" spans="1:31" x14ac:dyDescent="0.25">
      <c r="A340" s="26">
        <v>44690</v>
      </c>
      <c r="B340" s="27">
        <v>6018.02</v>
      </c>
      <c r="C340" s="33">
        <v>46.46</v>
      </c>
      <c r="D340" s="33">
        <v>610.5</v>
      </c>
      <c r="E340" s="33">
        <v>23.57</v>
      </c>
      <c r="F340" s="33">
        <v>92.95</v>
      </c>
      <c r="G340" s="33">
        <v>51.24</v>
      </c>
      <c r="H340" s="33">
        <v>9.0500000000000007</v>
      </c>
      <c r="I340" s="33">
        <v>123</v>
      </c>
      <c r="J340" s="33">
        <v>39.340000000000003</v>
      </c>
      <c r="K340" s="33">
        <v>12.23</v>
      </c>
      <c r="L340" s="34">
        <v>22.54</v>
      </c>
      <c r="M340" s="35">
        <v>635</v>
      </c>
      <c r="N340" s="35">
        <v>341.65</v>
      </c>
      <c r="O340" s="36">
        <v>1255</v>
      </c>
      <c r="P340" s="36">
        <v>96.86</v>
      </c>
      <c r="Q340" s="36">
        <v>118.4</v>
      </c>
      <c r="R340" s="36">
        <v>148.4</v>
      </c>
      <c r="S340" s="36">
        <v>100.76</v>
      </c>
      <c r="T340" s="36">
        <v>53.18</v>
      </c>
      <c r="U340" s="37">
        <v>109.67</v>
      </c>
      <c r="V340" s="36">
        <v>80.760000000000005</v>
      </c>
      <c r="W340" s="38">
        <v>22.54</v>
      </c>
      <c r="X340" s="36">
        <v>10.130000000000001</v>
      </c>
      <c r="Y340" s="36">
        <v>38.619999999999997</v>
      </c>
      <c r="Z340" s="36">
        <v>72.5</v>
      </c>
      <c r="AA340" s="36">
        <v>494.25</v>
      </c>
      <c r="AB340" s="36">
        <v>184.85</v>
      </c>
      <c r="AC340" s="36">
        <v>12.82</v>
      </c>
      <c r="AD340" s="36">
        <v>23.61</v>
      </c>
      <c r="AE340" s="36">
        <v>174.75</v>
      </c>
    </row>
    <row r="341" spans="1:31" x14ac:dyDescent="0.25">
      <c r="A341" s="26">
        <v>44601</v>
      </c>
      <c r="B341" s="27">
        <v>6051.02</v>
      </c>
      <c r="C341" s="33">
        <v>47.48</v>
      </c>
      <c r="D341" s="33">
        <v>618</v>
      </c>
      <c r="E341" s="33">
        <v>23.89</v>
      </c>
      <c r="F341" s="33">
        <v>93.77</v>
      </c>
      <c r="G341" s="33">
        <v>52.26</v>
      </c>
      <c r="H341" s="33">
        <v>9.3000000000000007</v>
      </c>
      <c r="I341" s="33">
        <v>120.2</v>
      </c>
      <c r="J341" s="33">
        <v>40.98</v>
      </c>
      <c r="K341" s="33">
        <v>12.17</v>
      </c>
      <c r="L341" s="34">
        <v>23.09</v>
      </c>
      <c r="M341" s="35">
        <v>644.6</v>
      </c>
      <c r="N341" s="35">
        <v>344.8</v>
      </c>
      <c r="O341" s="36">
        <v>1271</v>
      </c>
      <c r="P341" s="36">
        <v>98.96</v>
      </c>
      <c r="Q341" s="36">
        <v>120.9</v>
      </c>
      <c r="R341" s="36">
        <v>150.05000000000001</v>
      </c>
      <c r="S341" s="36">
        <v>102.36</v>
      </c>
      <c r="T341" s="36">
        <v>51.56</v>
      </c>
      <c r="U341" s="37">
        <v>113.56</v>
      </c>
      <c r="V341" s="36">
        <v>81.44</v>
      </c>
      <c r="W341" s="38">
        <v>23.09</v>
      </c>
      <c r="X341" s="36">
        <v>10.18</v>
      </c>
      <c r="Y341" s="36">
        <v>38.380000000000003</v>
      </c>
      <c r="Z341" s="36">
        <v>73.599999999999994</v>
      </c>
      <c r="AA341" s="36">
        <v>496.1</v>
      </c>
      <c r="AB341" s="36">
        <v>189.45</v>
      </c>
      <c r="AC341" s="36">
        <v>13.47</v>
      </c>
      <c r="AD341" s="36">
        <v>24.48</v>
      </c>
      <c r="AE341" s="36">
        <v>176.35</v>
      </c>
    </row>
    <row r="342" spans="1:31" x14ac:dyDescent="0.25">
      <c r="A342" s="26">
        <v>44570</v>
      </c>
      <c r="B342" s="27">
        <v>6009.09</v>
      </c>
      <c r="C342" s="33">
        <v>45.98</v>
      </c>
      <c r="D342" s="33">
        <v>610.5</v>
      </c>
      <c r="E342" s="33">
        <v>23.39</v>
      </c>
      <c r="F342" s="33">
        <v>91.71</v>
      </c>
      <c r="G342" s="33">
        <v>52.05</v>
      </c>
      <c r="H342" s="33">
        <v>9.02</v>
      </c>
      <c r="I342" s="33">
        <v>117.5</v>
      </c>
      <c r="J342" s="33">
        <v>39.520000000000003</v>
      </c>
      <c r="K342" s="33">
        <v>11.82</v>
      </c>
      <c r="L342" s="34">
        <v>22.06</v>
      </c>
      <c r="M342" s="35">
        <v>632.79999999999995</v>
      </c>
      <c r="N342" s="35">
        <v>338.2</v>
      </c>
      <c r="O342" s="36">
        <v>1250</v>
      </c>
      <c r="P342" s="36">
        <v>94.97</v>
      </c>
      <c r="Q342" s="36">
        <v>117.92</v>
      </c>
      <c r="R342" s="36">
        <v>147.30000000000001</v>
      </c>
      <c r="S342" s="36">
        <v>99.47</v>
      </c>
      <c r="T342" s="36">
        <v>50.21</v>
      </c>
      <c r="U342" s="37">
        <v>112.33</v>
      </c>
      <c r="V342" s="36">
        <v>81.16</v>
      </c>
      <c r="W342" s="38">
        <v>22.06</v>
      </c>
      <c r="X342" s="36">
        <v>10.14</v>
      </c>
      <c r="Y342" s="36">
        <v>37.340000000000003</v>
      </c>
      <c r="Z342" s="36">
        <v>72.08</v>
      </c>
      <c r="AA342" s="36">
        <v>492.2</v>
      </c>
      <c r="AB342" s="36">
        <v>184.4</v>
      </c>
      <c r="AC342" s="36">
        <v>13.13</v>
      </c>
      <c r="AD342" s="36">
        <v>24.09</v>
      </c>
      <c r="AE342" s="36">
        <v>170.15</v>
      </c>
    </row>
    <row r="343" spans="1:31" x14ac:dyDescent="0.25">
      <c r="A343" s="26" t="s">
        <v>529</v>
      </c>
      <c r="B343" s="27">
        <v>6125.1</v>
      </c>
      <c r="C343" s="33">
        <v>46.49</v>
      </c>
      <c r="D343" s="33">
        <v>623.5</v>
      </c>
      <c r="E343" s="33">
        <v>23.53</v>
      </c>
      <c r="F343" s="33">
        <v>92.25</v>
      </c>
      <c r="G343" s="33">
        <v>52.51</v>
      </c>
      <c r="H343" s="33">
        <v>9.19</v>
      </c>
      <c r="I343" s="33">
        <v>120.15</v>
      </c>
      <c r="J343" s="33">
        <v>40.35</v>
      </c>
      <c r="K343" s="33">
        <v>11.87</v>
      </c>
      <c r="L343" s="34">
        <v>22.08</v>
      </c>
      <c r="M343" s="35">
        <v>647.5</v>
      </c>
      <c r="N343" s="35">
        <v>343.25</v>
      </c>
      <c r="O343" s="36">
        <v>1282.5</v>
      </c>
      <c r="P343" s="36">
        <v>97.89</v>
      </c>
      <c r="Q343" s="36">
        <v>118.78</v>
      </c>
      <c r="R343" s="36">
        <v>149.25</v>
      </c>
      <c r="S343" s="36">
        <v>101.9</v>
      </c>
      <c r="T343" s="36">
        <v>50.69</v>
      </c>
      <c r="U343" s="37">
        <v>113.82</v>
      </c>
      <c r="V343" s="36">
        <v>82.18</v>
      </c>
      <c r="W343" s="38">
        <v>22.08</v>
      </c>
      <c r="X343" s="36">
        <v>10.1</v>
      </c>
      <c r="Y343" s="36">
        <v>38.58</v>
      </c>
      <c r="Z343" s="36">
        <v>72.28</v>
      </c>
      <c r="AA343" s="36">
        <v>503</v>
      </c>
      <c r="AB343" s="36">
        <v>183.55</v>
      </c>
      <c r="AC343" s="36">
        <v>13.34</v>
      </c>
      <c r="AD343" s="36">
        <v>24.31</v>
      </c>
      <c r="AE343" s="36">
        <v>173</v>
      </c>
    </row>
    <row r="344" spans="1:31" x14ac:dyDescent="0.25">
      <c r="A344" s="26" t="s">
        <v>530</v>
      </c>
      <c r="B344" s="27">
        <v>6182.63</v>
      </c>
      <c r="C344" s="33">
        <v>46.39</v>
      </c>
      <c r="D344" s="33">
        <v>637</v>
      </c>
      <c r="E344" s="33">
        <v>23.55</v>
      </c>
      <c r="F344" s="33">
        <v>92</v>
      </c>
      <c r="G344" s="33">
        <v>52.17</v>
      </c>
      <c r="H344" s="33">
        <v>9.2200000000000006</v>
      </c>
      <c r="I344" s="33">
        <v>121.55</v>
      </c>
      <c r="J344" s="33">
        <v>41.28</v>
      </c>
      <c r="K344" s="33">
        <v>12.12</v>
      </c>
      <c r="L344" s="34">
        <v>22.07</v>
      </c>
      <c r="M344" s="35">
        <v>661.8</v>
      </c>
      <c r="N344" s="35">
        <v>342.6</v>
      </c>
      <c r="O344" s="36">
        <v>1313</v>
      </c>
      <c r="P344" s="36">
        <v>100.62</v>
      </c>
      <c r="Q344" s="36">
        <v>122.6</v>
      </c>
      <c r="R344" s="36">
        <v>151</v>
      </c>
      <c r="S344" s="36">
        <v>103.16</v>
      </c>
      <c r="T344" s="36">
        <v>52.43</v>
      </c>
      <c r="U344" s="37">
        <v>116</v>
      </c>
      <c r="V344" s="36">
        <v>82.6</v>
      </c>
      <c r="W344" s="38">
        <v>22.07</v>
      </c>
      <c r="X344" s="36">
        <v>10.16</v>
      </c>
      <c r="Y344" s="36">
        <v>38.619999999999997</v>
      </c>
      <c r="Z344" s="36">
        <v>73.540000000000006</v>
      </c>
      <c r="AA344" s="36">
        <v>515.5</v>
      </c>
      <c r="AB344" s="36">
        <v>185.65</v>
      </c>
      <c r="AC344" s="36">
        <v>13.62</v>
      </c>
      <c r="AD344" s="36">
        <v>24.41</v>
      </c>
      <c r="AE344" s="36">
        <v>175.1</v>
      </c>
    </row>
    <row r="345" spans="1:31" x14ac:dyDescent="0.25">
      <c r="A345" s="26" t="s">
        <v>531</v>
      </c>
      <c r="B345" s="27">
        <v>6153.44</v>
      </c>
      <c r="C345" s="33">
        <v>45.76</v>
      </c>
      <c r="D345" s="33">
        <v>632</v>
      </c>
      <c r="E345" s="33">
        <v>23.3</v>
      </c>
      <c r="F345" s="33">
        <v>91.78</v>
      </c>
      <c r="G345" s="33">
        <v>52.37</v>
      </c>
      <c r="H345" s="33">
        <v>9.11</v>
      </c>
      <c r="I345" s="33">
        <v>121.9</v>
      </c>
      <c r="J345" s="33">
        <v>40.56</v>
      </c>
      <c r="K345" s="33">
        <v>12.2</v>
      </c>
      <c r="L345" s="34">
        <v>21.77</v>
      </c>
      <c r="M345" s="35">
        <v>662.9</v>
      </c>
      <c r="N345" s="35">
        <v>346.85</v>
      </c>
      <c r="O345" s="36">
        <v>1320.5</v>
      </c>
      <c r="P345" s="36">
        <v>100.38</v>
      </c>
      <c r="Q345" s="36">
        <v>122.24</v>
      </c>
      <c r="R345" s="36">
        <v>150.44999999999999</v>
      </c>
      <c r="S345" s="36">
        <v>103.4</v>
      </c>
      <c r="T345" s="36">
        <v>54.4</v>
      </c>
      <c r="U345" s="37">
        <v>116.58</v>
      </c>
      <c r="V345" s="36">
        <v>81.41</v>
      </c>
      <c r="W345" s="38">
        <v>21.77</v>
      </c>
      <c r="X345" s="36">
        <v>10.199999999999999</v>
      </c>
      <c r="Y345" s="36">
        <v>38.619999999999997</v>
      </c>
      <c r="Z345" s="36">
        <v>72.459999999999994</v>
      </c>
      <c r="AA345" s="36">
        <v>517.1</v>
      </c>
      <c r="AB345" s="36">
        <v>185.4</v>
      </c>
      <c r="AC345" s="36">
        <v>13.75</v>
      </c>
      <c r="AD345" s="36">
        <v>24.19</v>
      </c>
      <c r="AE345" s="36">
        <v>174.5</v>
      </c>
    </row>
    <row r="346" spans="1:31" x14ac:dyDescent="0.25">
      <c r="A346" s="26" t="s">
        <v>532</v>
      </c>
      <c r="B346" s="27">
        <v>6252.59</v>
      </c>
      <c r="C346" s="33">
        <v>45.85</v>
      </c>
      <c r="D346" s="33">
        <v>641</v>
      </c>
      <c r="E346" s="33">
        <v>23.43</v>
      </c>
      <c r="F346" s="33">
        <v>91.95</v>
      </c>
      <c r="G346" s="33">
        <v>52.42</v>
      </c>
      <c r="H346" s="33">
        <v>9.1199999999999992</v>
      </c>
      <c r="I346" s="33">
        <v>123.9</v>
      </c>
      <c r="J346" s="33">
        <v>40.799999999999997</v>
      </c>
      <c r="K346" s="33">
        <v>12.75</v>
      </c>
      <c r="L346" s="34">
        <v>21.6</v>
      </c>
      <c r="M346" s="35">
        <v>669</v>
      </c>
      <c r="N346" s="35">
        <v>352.75</v>
      </c>
      <c r="O346" s="36">
        <v>1336.5</v>
      </c>
      <c r="P346" s="36">
        <v>101.92</v>
      </c>
      <c r="Q346" s="36">
        <v>124.7</v>
      </c>
      <c r="R346" s="36">
        <v>151.9</v>
      </c>
      <c r="S346" s="36">
        <v>104.8</v>
      </c>
      <c r="T346" s="36">
        <v>53.96</v>
      </c>
      <c r="U346" s="37">
        <v>117.85</v>
      </c>
      <c r="V346" s="36">
        <v>81.89</v>
      </c>
      <c r="W346" s="38">
        <v>21.6</v>
      </c>
      <c r="X346" s="36">
        <v>10.029999999999999</v>
      </c>
      <c r="Y346" s="36">
        <v>39.56</v>
      </c>
      <c r="Z346" s="36">
        <v>73.959999999999994</v>
      </c>
      <c r="AA346" s="36">
        <v>528.9</v>
      </c>
      <c r="AB346" s="36">
        <v>187.85</v>
      </c>
      <c r="AC346" s="36">
        <v>13.74</v>
      </c>
      <c r="AD346" s="36">
        <v>24.27</v>
      </c>
      <c r="AE346" s="36">
        <v>178.4</v>
      </c>
    </row>
    <row r="347" spans="1:31" x14ac:dyDescent="0.25">
      <c r="A347" s="26" t="s">
        <v>533</v>
      </c>
      <c r="B347" s="27">
        <v>6361.53</v>
      </c>
      <c r="C347" s="33">
        <v>46.64</v>
      </c>
      <c r="D347" s="33">
        <v>660.5</v>
      </c>
      <c r="E347" s="33">
        <v>23.62</v>
      </c>
      <c r="F347" s="33">
        <v>93.07</v>
      </c>
      <c r="G347" s="33">
        <v>53.39</v>
      </c>
      <c r="H347" s="33">
        <v>9.2899999999999991</v>
      </c>
      <c r="I347" s="33">
        <v>124.85</v>
      </c>
      <c r="J347" s="33">
        <v>41.52</v>
      </c>
      <c r="K347" s="33">
        <v>12.91</v>
      </c>
      <c r="L347" s="34">
        <v>21.84</v>
      </c>
      <c r="M347" s="35">
        <v>687.7</v>
      </c>
      <c r="N347" s="35">
        <v>359.55</v>
      </c>
      <c r="O347" s="36">
        <v>1388</v>
      </c>
      <c r="P347" s="36">
        <v>103.9</v>
      </c>
      <c r="Q347" s="36">
        <v>127.32</v>
      </c>
      <c r="R347" s="36">
        <v>157.15</v>
      </c>
      <c r="S347" s="36">
        <v>107.1</v>
      </c>
      <c r="T347" s="36">
        <v>54.04</v>
      </c>
      <c r="U347" s="37">
        <v>120.09</v>
      </c>
      <c r="V347" s="36">
        <v>80.45</v>
      </c>
      <c r="W347" s="38">
        <v>21.84</v>
      </c>
      <c r="X347" s="36">
        <v>10.15</v>
      </c>
      <c r="Y347" s="36">
        <v>40.51</v>
      </c>
      <c r="Z347" s="36">
        <v>75.260000000000005</v>
      </c>
      <c r="AA347" s="36">
        <v>543.5</v>
      </c>
      <c r="AB347" s="36">
        <v>191.25</v>
      </c>
      <c r="AC347" s="36">
        <v>14.09</v>
      </c>
      <c r="AD347" s="36">
        <v>24.98</v>
      </c>
      <c r="AE347" s="36">
        <v>182.45</v>
      </c>
    </row>
    <row r="348" spans="1:31" x14ac:dyDescent="0.25">
      <c r="A348" s="26" t="s">
        <v>534</v>
      </c>
      <c r="B348" s="27">
        <v>6319.7</v>
      </c>
      <c r="C348" s="33">
        <v>46.66</v>
      </c>
      <c r="D348" s="33">
        <v>662</v>
      </c>
      <c r="E348" s="33">
        <v>23.67</v>
      </c>
      <c r="F348" s="33">
        <v>92.92</v>
      </c>
      <c r="G348" s="33">
        <v>53.51</v>
      </c>
      <c r="H348" s="33">
        <v>9.31</v>
      </c>
      <c r="I348" s="33">
        <v>123.7</v>
      </c>
      <c r="J348" s="33">
        <v>41.47</v>
      </c>
      <c r="K348" s="33">
        <v>12.95</v>
      </c>
      <c r="L348" s="34">
        <v>21.94</v>
      </c>
      <c r="M348" s="35">
        <v>686.8</v>
      </c>
      <c r="N348" s="35">
        <v>360.65</v>
      </c>
      <c r="O348" s="36">
        <v>1394</v>
      </c>
      <c r="P348" s="36">
        <v>103.32</v>
      </c>
      <c r="Q348" s="36">
        <v>129.41999999999999</v>
      </c>
      <c r="R348" s="36">
        <v>157.75</v>
      </c>
      <c r="S348" s="36">
        <v>107.4</v>
      </c>
      <c r="T348" s="36">
        <v>53.64</v>
      </c>
      <c r="U348" s="37">
        <v>120.24</v>
      </c>
      <c r="V348" s="36">
        <v>81.349999999999994</v>
      </c>
      <c r="W348" s="38">
        <v>21.94</v>
      </c>
      <c r="X348" s="36">
        <v>10.17</v>
      </c>
      <c r="Y348" s="36">
        <v>40.32</v>
      </c>
      <c r="Z348" s="36">
        <v>75.819999999999993</v>
      </c>
      <c r="AA348" s="36">
        <v>543.6</v>
      </c>
      <c r="AB348" s="36">
        <v>192.6</v>
      </c>
      <c r="AC348" s="36">
        <v>14.17</v>
      </c>
      <c r="AD348" s="36">
        <v>25.04</v>
      </c>
      <c r="AE348" s="36">
        <v>182.4</v>
      </c>
    </row>
    <row r="349" spans="1:31" x14ac:dyDescent="0.25">
      <c r="A349" s="26" t="s">
        <v>535</v>
      </c>
      <c r="B349" s="27">
        <v>6331.17</v>
      </c>
      <c r="C349" s="33">
        <v>46.63</v>
      </c>
      <c r="D349" s="33">
        <v>654.5</v>
      </c>
      <c r="E349" s="33">
        <v>23.8</v>
      </c>
      <c r="F349" s="33">
        <v>92.64</v>
      </c>
      <c r="G349" s="33">
        <v>52.95</v>
      </c>
      <c r="H349" s="33">
        <v>9.36</v>
      </c>
      <c r="I349" s="33">
        <v>124.55</v>
      </c>
      <c r="J349" s="33">
        <v>41.73</v>
      </c>
      <c r="K349" s="33">
        <v>12.93</v>
      </c>
      <c r="L349" s="34">
        <v>21.95</v>
      </c>
      <c r="M349" s="35">
        <v>679.8</v>
      </c>
      <c r="N349" s="35">
        <v>354.1</v>
      </c>
      <c r="O349" s="36">
        <v>1363.5</v>
      </c>
      <c r="P349" s="36">
        <v>102.88</v>
      </c>
      <c r="Q349" s="36">
        <v>128.06</v>
      </c>
      <c r="R349" s="36">
        <v>155.05000000000001</v>
      </c>
      <c r="S349" s="36">
        <v>107.02</v>
      </c>
      <c r="T349" s="36">
        <v>54.76</v>
      </c>
      <c r="U349" s="37">
        <v>119.09</v>
      </c>
      <c r="V349" s="36">
        <v>81.5</v>
      </c>
      <c r="W349" s="38">
        <v>21.95</v>
      </c>
      <c r="X349" s="36">
        <v>10.3</v>
      </c>
      <c r="Y349" s="36">
        <v>39.549999999999997</v>
      </c>
      <c r="Z349" s="36">
        <v>76.180000000000007</v>
      </c>
      <c r="AA349" s="36">
        <v>538.70000000000005</v>
      </c>
      <c r="AB349" s="36">
        <v>190.45</v>
      </c>
      <c r="AC349" s="36">
        <v>14.03</v>
      </c>
      <c r="AD349" s="36">
        <v>24.85</v>
      </c>
      <c r="AE349" s="36">
        <v>180.6</v>
      </c>
    </row>
    <row r="350" spans="1:31" x14ac:dyDescent="0.25">
      <c r="A350" s="26" t="s">
        <v>536</v>
      </c>
      <c r="B350" s="27">
        <v>6352.97</v>
      </c>
      <c r="C350" s="33">
        <v>46.48</v>
      </c>
      <c r="D350" s="33">
        <v>658</v>
      </c>
      <c r="E350" s="33">
        <v>23.78</v>
      </c>
      <c r="F350" s="33">
        <v>92.27</v>
      </c>
      <c r="G350" s="33">
        <v>53.23</v>
      </c>
      <c r="H350" s="33">
        <v>9.33</v>
      </c>
      <c r="I350" s="33">
        <v>125.2</v>
      </c>
      <c r="J350" s="33">
        <v>41.75</v>
      </c>
      <c r="K350" s="33">
        <v>12.91</v>
      </c>
      <c r="L350" s="34">
        <v>21.85</v>
      </c>
      <c r="M350" s="35">
        <v>682.6</v>
      </c>
      <c r="N350" s="35">
        <v>361.9</v>
      </c>
      <c r="O350" s="36">
        <v>1378</v>
      </c>
      <c r="P350" s="36">
        <v>103.24</v>
      </c>
      <c r="Q350" s="36">
        <v>128.58000000000001</v>
      </c>
      <c r="R350" s="36">
        <v>156.5</v>
      </c>
      <c r="S350" s="36">
        <v>107.84</v>
      </c>
      <c r="T350" s="36">
        <v>53.04</v>
      </c>
      <c r="U350" s="37">
        <v>120.04</v>
      </c>
      <c r="V350" s="36">
        <v>82.98</v>
      </c>
      <c r="W350" s="38">
        <v>21.85</v>
      </c>
      <c r="X350" s="36">
        <v>10.35</v>
      </c>
      <c r="Y350" s="36">
        <v>40.53</v>
      </c>
      <c r="Z350" s="36">
        <v>76.44</v>
      </c>
      <c r="AA350" s="36">
        <v>540.5</v>
      </c>
      <c r="AB350" s="36">
        <v>194.25</v>
      </c>
      <c r="AC350" s="36">
        <v>13.86</v>
      </c>
      <c r="AD350" s="36">
        <v>24.96</v>
      </c>
      <c r="AE350" s="36">
        <v>180.85</v>
      </c>
    </row>
    <row r="351" spans="1:31" x14ac:dyDescent="0.25">
      <c r="A351" s="26" t="s">
        <v>537</v>
      </c>
      <c r="B351" s="27">
        <v>6488</v>
      </c>
      <c r="C351" s="33">
        <v>47.66</v>
      </c>
      <c r="D351" s="33">
        <v>673.5</v>
      </c>
      <c r="E351" s="33">
        <v>24.26</v>
      </c>
      <c r="F351" s="33">
        <v>93.79</v>
      </c>
      <c r="G351" s="33">
        <v>53.65</v>
      </c>
      <c r="H351" s="33">
        <v>9.58</v>
      </c>
      <c r="I351" s="33">
        <v>125.1</v>
      </c>
      <c r="J351" s="33">
        <v>43.23</v>
      </c>
      <c r="K351" s="33">
        <v>12.94</v>
      </c>
      <c r="L351" s="34">
        <v>22.53</v>
      </c>
      <c r="M351" s="35">
        <v>698.3</v>
      </c>
      <c r="N351" s="35">
        <v>362.15</v>
      </c>
      <c r="O351" s="36">
        <v>1396.5</v>
      </c>
      <c r="P351" s="36">
        <v>106.24</v>
      </c>
      <c r="Q351" s="36">
        <v>134.5</v>
      </c>
      <c r="R351" s="36">
        <v>161.69999999999999</v>
      </c>
      <c r="S351" s="36">
        <v>109.92</v>
      </c>
      <c r="T351" s="36">
        <v>52.69</v>
      </c>
      <c r="U351" s="37">
        <v>124.09</v>
      </c>
      <c r="V351" s="36">
        <v>81.66</v>
      </c>
      <c r="W351" s="38">
        <v>22.53</v>
      </c>
      <c r="X351" s="36">
        <v>10.38</v>
      </c>
      <c r="Y351" s="36">
        <v>42.53</v>
      </c>
      <c r="Z351" s="36">
        <v>79.28</v>
      </c>
      <c r="AA351" s="36">
        <v>558.1</v>
      </c>
      <c r="AB351" s="36">
        <v>195.4</v>
      </c>
      <c r="AC351" s="36">
        <v>14.44</v>
      </c>
      <c r="AD351" s="36">
        <v>25.8</v>
      </c>
      <c r="AE351" s="36">
        <v>186.2</v>
      </c>
    </row>
    <row r="352" spans="1:31" x14ac:dyDescent="0.25">
      <c r="A352" s="26" t="s">
        <v>538</v>
      </c>
      <c r="B352" s="27">
        <v>6519.57</v>
      </c>
      <c r="C352" s="33">
        <v>49.03</v>
      </c>
      <c r="D352" s="33">
        <v>684</v>
      </c>
      <c r="E352" s="33">
        <v>24.38</v>
      </c>
      <c r="F352" s="33">
        <v>94.31</v>
      </c>
      <c r="G352" s="33">
        <v>53.68</v>
      </c>
      <c r="H352" s="33">
        <v>9.7899999999999991</v>
      </c>
      <c r="I352" s="33">
        <v>124.65</v>
      </c>
      <c r="J352" s="33">
        <v>43.5</v>
      </c>
      <c r="K352" s="33">
        <v>12.92</v>
      </c>
      <c r="L352" s="34">
        <v>23.19</v>
      </c>
      <c r="M352" s="35">
        <v>706.9</v>
      </c>
      <c r="N352" s="35">
        <v>363.8</v>
      </c>
      <c r="O352" s="36">
        <v>1407.5</v>
      </c>
      <c r="P352" s="36">
        <v>108.66</v>
      </c>
      <c r="Q352" s="36">
        <v>136.82</v>
      </c>
      <c r="R352" s="36">
        <v>162.55000000000001</v>
      </c>
      <c r="S352" s="36">
        <v>111.58</v>
      </c>
      <c r="T352" s="36">
        <v>52.8</v>
      </c>
      <c r="U352" s="37">
        <v>124.02</v>
      </c>
      <c r="V352" s="36">
        <v>81.72</v>
      </c>
      <c r="W352" s="38">
        <v>23.19</v>
      </c>
      <c r="X352" s="36">
        <v>10.33</v>
      </c>
      <c r="Y352" s="36">
        <v>42.84</v>
      </c>
      <c r="Z352" s="36">
        <v>80.56</v>
      </c>
      <c r="AA352" s="36">
        <v>562.70000000000005</v>
      </c>
      <c r="AB352" s="36">
        <v>194.75</v>
      </c>
      <c r="AC352" s="36">
        <v>14.88</v>
      </c>
      <c r="AD352" s="36">
        <v>26.24</v>
      </c>
      <c r="AE352" s="36">
        <v>187.3</v>
      </c>
    </row>
    <row r="353" spans="1:31" x14ac:dyDescent="0.25">
      <c r="A353" s="26" t="s">
        <v>539</v>
      </c>
      <c r="B353" s="27">
        <v>6517.99</v>
      </c>
      <c r="C353" s="33">
        <v>49.48</v>
      </c>
      <c r="D353" s="33">
        <v>678.5</v>
      </c>
      <c r="E353" s="33">
        <v>24.45</v>
      </c>
      <c r="F353" s="33">
        <v>94.17</v>
      </c>
      <c r="G353" s="33">
        <v>54.09</v>
      </c>
      <c r="H353" s="33">
        <v>9.9</v>
      </c>
      <c r="I353" s="33">
        <v>125.75</v>
      </c>
      <c r="J353" s="33">
        <v>44.66</v>
      </c>
      <c r="K353" s="33">
        <v>12.95</v>
      </c>
      <c r="L353" s="34">
        <v>23.29</v>
      </c>
      <c r="M353" s="35">
        <v>700.4</v>
      </c>
      <c r="N353" s="35">
        <v>364.5</v>
      </c>
      <c r="O353" s="36">
        <v>1393.5</v>
      </c>
      <c r="P353" s="36">
        <v>108.14</v>
      </c>
      <c r="Q353" s="36">
        <v>135.46</v>
      </c>
      <c r="R353" s="36">
        <v>162.30000000000001</v>
      </c>
      <c r="S353" s="36">
        <v>111.62</v>
      </c>
      <c r="T353" s="36">
        <v>51.54</v>
      </c>
      <c r="U353" s="37">
        <v>123.18</v>
      </c>
      <c r="V353" s="36">
        <v>81.67</v>
      </c>
      <c r="W353" s="38">
        <v>23.29</v>
      </c>
      <c r="X353" s="36">
        <v>10.33</v>
      </c>
      <c r="Y353" s="36">
        <v>42.51</v>
      </c>
      <c r="Z353" s="36">
        <v>80.040000000000006</v>
      </c>
      <c r="AA353" s="36">
        <v>563.5</v>
      </c>
      <c r="AB353" s="36">
        <v>194.7</v>
      </c>
      <c r="AC353" s="36">
        <v>14.71</v>
      </c>
      <c r="AD353" s="36">
        <v>26.18</v>
      </c>
      <c r="AE353" s="36">
        <v>186.45</v>
      </c>
    </row>
    <row r="354" spans="1:31" x14ac:dyDescent="0.25">
      <c r="A354" s="26" t="s">
        <v>540</v>
      </c>
      <c r="B354" s="27">
        <v>6568.58</v>
      </c>
      <c r="C354" s="33">
        <v>50.13</v>
      </c>
      <c r="D354" s="33">
        <v>678.5</v>
      </c>
      <c r="E354" s="33">
        <v>24.59</v>
      </c>
      <c r="F354" s="33">
        <v>95.21</v>
      </c>
      <c r="G354" s="33">
        <v>54.14</v>
      </c>
      <c r="H354" s="33">
        <v>10.039999999999999</v>
      </c>
      <c r="I354" s="33">
        <v>124.55</v>
      </c>
      <c r="J354" s="33">
        <v>46.08</v>
      </c>
      <c r="K354" s="33">
        <v>12.98</v>
      </c>
      <c r="L354" s="34">
        <v>23.63</v>
      </c>
      <c r="M354" s="35">
        <v>698.9</v>
      </c>
      <c r="N354" s="35">
        <v>362.75</v>
      </c>
      <c r="O354" s="36">
        <v>1389.5</v>
      </c>
      <c r="P354" s="36">
        <v>110.54</v>
      </c>
      <c r="Q354" s="36">
        <v>136.44</v>
      </c>
      <c r="R354" s="36">
        <v>162.5</v>
      </c>
      <c r="S354" s="36">
        <v>112.46</v>
      </c>
      <c r="T354" s="36">
        <v>51.5</v>
      </c>
      <c r="U354" s="37">
        <v>123.84</v>
      </c>
      <c r="V354" s="36">
        <v>86.59</v>
      </c>
      <c r="W354" s="38">
        <v>23.63</v>
      </c>
      <c r="X354" s="36">
        <v>10.3</v>
      </c>
      <c r="Y354" s="36">
        <v>42.75</v>
      </c>
      <c r="Z354" s="36">
        <v>80.98</v>
      </c>
      <c r="AA354" s="36">
        <v>564.1</v>
      </c>
      <c r="AB354" s="36">
        <v>194.05</v>
      </c>
      <c r="AC354" s="36">
        <v>14.9</v>
      </c>
      <c r="AD354" s="36">
        <v>27.19</v>
      </c>
      <c r="AE354" s="36">
        <v>188.25</v>
      </c>
    </row>
    <row r="355" spans="1:31" x14ac:dyDescent="0.25">
      <c r="A355" s="26" t="s">
        <v>541</v>
      </c>
      <c r="B355" s="27">
        <v>6532.48</v>
      </c>
      <c r="C355" s="33">
        <v>50.08</v>
      </c>
      <c r="D355" s="33">
        <v>676.5</v>
      </c>
      <c r="E355" s="33">
        <v>24.46</v>
      </c>
      <c r="F355" s="33">
        <v>94.48</v>
      </c>
      <c r="G355" s="33">
        <v>53.68</v>
      </c>
      <c r="H355" s="33">
        <v>10.029999999999999</v>
      </c>
      <c r="I355" s="33">
        <v>121.45</v>
      </c>
      <c r="J355" s="33">
        <v>45.82</v>
      </c>
      <c r="K355" s="33">
        <v>12.85</v>
      </c>
      <c r="L355" s="34">
        <v>23.59</v>
      </c>
      <c r="M355" s="35">
        <v>699.5</v>
      </c>
      <c r="N355" s="35">
        <v>363.3</v>
      </c>
      <c r="O355" s="36">
        <v>1388</v>
      </c>
      <c r="P355" s="36">
        <v>108.8</v>
      </c>
      <c r="Q355" s="36">
        <v>135.78</v>
      </c>
      <c r="R355" s="36">
        <v>165.15</v>
      </c>
      <c r="S355" s="36">
        <v>111.98</v>
      </c>
      <c r="T355" s="36">
        <v>50.71</v>
      </c>
      <c r="U355" s="37">
        <v>124.87</v>
      </c>
      <c r="V355" s="36">
        <v>85.12</v>
      </c>
      <c r="W355" s="38">
        <v>23.59</v>
      </c>
      <c r="X355" s="36">
        <v>10.17</v>
      </c>
      <c r="Y355" s="36">
        <v>43.4</v>
      </c>
      <c r="Z355" s="36">
        <v>81.3</v>
      </c>
      <c r="AA355" s="36">
        <v>561.29999999999995</v>
      </c>
      <c r="AB355" s="36">
        <v>195.35</v>
      </c>
      <c r="AC355" s="36">
        <v>14.92</v>
      </c>
      <c r="AD355" s="36">
        <v>26.76</v>
      </c>
      <c r="AE355" s="36">
        <v>188.9</v>
      </c>
    </row>
    <row r="356" spans="1:31" x14ac:dyDescent="0.25">
      <c r="A356" s="26">
        <v>44903</v>
      </c>
      <c r="B356" s="27">
        <v>6539.75</v>
      </c>
      <c r="C356" s="33">
        <v>50.43</v>
      </c>
      <c r="D356" s="33">
        <v>671.5</v>
      </c>
      <c r="E356" s="33">
        <v>24.42</v>
      </c>
      <c r="F356" s="33">
        <v>94.01</v>
      </c>
      <c r="G356" s="33">
        <v>52.7</v>
      </c>
      <c r="H356" s="33">
        <v>10.07</v>
      </c>
      <c r="I356" s="33">
        <v>121</v>
      </c>
      <c r="J356" s="33">
        <v>45.8</v>
      </c>
      <c r="K356" s="33">
        <v>12.9</v>
      </c>
      <c r="L356" s="34">
        <v>23.71</v>
      </c>
      <c r="M356" s="35">
        <v>694.5</v>
      </c>
      <c r="N356" s="35">
        <v>359.95</v>
      </c>
      <c r="O356" s="36">
        <v>1378</v>
      </c>
      <c r="P356" s="36">
        <v>108.42</v>
      </c>
      <c r="Q356" s="36">
        <v>135.13999999999999</v>
      </c>
      <c r="R356" s="36">
        <v>162.9</v>
      </c>
      <c r="S356" s="36">
        <v>109.74</v>
      </c>
      <c r="T356" s="36">
        <v>51.93</v>
      </c>
      <c r="U356" s="37">
        <v>123.45</v>
      </c>
      <c r="V356" s="36">
        <v>85.46</v>
      </c>
      <c r="W356" s="38">
        <v>23.71</v>
      </c>
      <c r="X356" s="36">
        <v>10.119999999999999</v>
      </c>
      <c r="Y356" s="36">
        <v>42.75</v>
      </c>
      <c r="Z356" s="36">
        <v>80.56</v>
      </c>
      <c r="AA356" s="36">
        <v>561</v>
      </c>
      <c r="AB356" s="36">
        <v>194.05</v>
      </c>
      <c r="AC356" s="36">
        <v>14.84</v>
      </c>
      <c r="AD356" s="36">
        <v>26.77</v>
      </c>
      <c r="AE356" s="36">
        <v>188.05</v>
      </c>
    </row>
    <row r="357" spans="1:31" x14ac:dyDescent="0.25">
      <c r="A357" s="26">
        <v>44873</v>
      </c>
      <c r="B357" s="27">
        <v>6499.63</v>
      </c>
      <c r="C357" s="33">
        <v>49.56</v>
      </c>
      <c r="D357" s="33">
        <v>670</v>
      </c>
      <c r="E357" s="33">
        <v>24.26</v>
      </c>
      <c r="F357" s="33">
        <v>94.36</v>
      </c>
      <c r="G357" s="33">
        <v>53.55</v>
      </c>
      <c r="H357" s="33">
        <v>10.039999999999999</v>
      </c>
      <c r="I357" s="33">
        <v>123.45</v>
      </c>
      <c r="J357" s="33">
        <v>45.97</v>
      </c>
      <c r="K357" s="33">
        <v>12.81</v>
      </c>
      <c r="L357" s="34">
        <v>23.35</v>
      </c>
      <c r="M357" s="35">
        <v>693.6</v>
      </c>
      <c r="N357" s="35">
        <v>360.3</v>
      </c>
      <c r="O357" s="36">
        <v>1379.5</v>
      </c>
      <c r="P357" s="36">
        <v>107.84</v>
      </c>
      <c r="Q357" s="36">
        <v>134.04</v>
      </c>
      <c r="R357" s="36">
        <v>163.15</v>
      </c>
      <c r="S357" s="36">
        <v>109.9</v>
      </c>
      <c r="T357" s="36">
        <v>52</v>
      </c>
      <c r="U357" s="37">
        <v>122.67</v>
      </c>
      <c r="V357" s="36">
        <v>84.75</v>
      </c>
      <c r="W357" s="38">
        <v>23.35</v>
      </c>
      <c r="X357" s="36">
        <v>10.11</v>
      </c>
      <c r="Y357" s="36">
        <v>43.03</v>
      </c>
      <c r="Z357" s="36">
        <v>80.540000000000006</v>
      </c>
      <c r="AA357" s="36">
        <v>559.70000000000005</v>
      </c>
      <c r="AB357" s="36">
        <v>194.45</v>
      </c>
      <c r="AC357" s="36">
        <v>14.68</v>
      </c>
      <c r="AD357" s="36">
        <v>26.86</v>
      </c>
      <c r="AE357" s="36">
        <v>189.9</v>
      </c>
    </row>
    <row r="358" spans="1:31" x14ac:dyDescent="0.25">
      <c r="A358" s="26">
        <v>44842</v>
      </c>
      <c r="B358" s="27">
        <v>6453.79</v>
      </c>
      <c r="C358" s="33">
        <v>49.24</v>
      </c>
      <c r="D358" s="33">
        <v>666</v>
      </c>
      <c r="E358" s="33">
        <v>24.16</v>
      </c>
      <c r="F358" s="33">
        <v>93.49</v>
      </c>
      <c r="G358" s="33">
        <v>53.57</v>
      </c>
      <c r="H358" s="33">
        <v>9.9600000000000009</v>
      </c>
      <c r="I358" s="33">
        <v>122.8</v>
      </c>
      <c r="J358" s="33">
        <v>45.83</v>
      </c>
      <c r="K358" s="33">
        <v>12.75</v>
      </c>
      <c r="L358" s="34">
        <v>23.28</v>
      </c>
      <c r="M358" s="35">
        <v>690</v>
      </c>
      <c r="N358" s="35">
        <v>361</v>
      </c>
      <c r="O358" s="36">
        <v>1370</v>
      </c>
      <c r="P358" s="36">
        <v>107.52</v>
      </c>
      <c r="Q358" s="36">
        <v>134.22</v>
      </c>
      <c r="R358" s="36">
        <v>161.30000000000001</v>
      </c>
      <c r="S358" s="36">
        <v>109.82</v>
      </c>
      <c r="T358" s="36">
        <v>50.54</v>
      </c>
      <c r="U358" s="37">
        <v>122.95</v>
      </c>
      <c r="V358" s="36">
        <v>87.67</v>
      </c>
      <c r="W358" s="38">
        <v>23.28</v>
      </c>
      <c r="X358" s="36">
        <v>10.11</v>
      </c>
      <c r="Y358" s="36">
        <v>42.8</v>
      </c>
      <c r="Z358" s="36">
        <v>80.540000000000006</v>
      </c>
      <c r="AA358" s="36">
        <v>554</v>
      </c>
      <c r="AB358" s="36">
        <v>195.6</v>
      </c>
      <c r="AC358" s="36">
        <v>14.6</v>
      </c>
      <c r="AD358" s="36">
        <v>27.58</v>
      </c>
      <c r="AE358" s="36">
        <v>190.1</v>
      </c>
    </row>
    <row r="359" spans="1:31" x14ac:dyDescent="0.25">
      <c r="A359" s="26">
        <v>44812</v>
      </c>
      <c r="B359" s="27">
        <v>6480.06</v>
      </c>
      <c r="C359" s="33">
        <v>48.51</v>
      </c>
      <c r="D359" s="33">
        <v>657</v>
      </c>
      <c r="E359" s="33">
        <v>23.89</v>
      </c>
      <c r="F359" s="33">
        <v>93.2</v>
      </c>
      <c r="G359" s="33">
        <v>53.57</v>
      </c>
      <c r="H359" s="33">
        <v>9.8699999999999992</v>
      </c>
      <c r="I359" s="33">
        <v>124.45</v>
      </c>
      <c r="J359" s="33">
        <v>44.7</v>
      </c>
      <c r="K359" s="33">
        <v>12.6</v>
      </c>
      <c r="L359" s="34">
        <v>22.81</v>
      </c>
      <c r="M359" s="35">
        <v>679.5</v>
      </c>
      <c r="N359" s="35">
        <v>359.3</v>
      </c>
      <c r="O359" s="36">
        <v>1338.5</v>
      </c>
      <c r="P359" s="36">
        <v>106.44</v>
      </c>
      <c r="Q359" s="36">
        <v>131.02000000000001</v>
      </c>
      <c r="R359" s="36">
        <v>159.9</v>
      </c>
      <c r="S359" s="36">
        <v>107.98</v>
      </c>
      <c r="T359" s="36">
        <v>50.85</v>
      </c>
      <c r="U359" s="37">
        <v>121.71</v>
      </c>
      <c r="V359" s="36">
        <v>95.48</v>
      </c>
      <c r="W359" s="38">
        <v>22.81</v>
      </c>
      <c r="X359" s="36">
        <v>10.18</v>
      </c>
      <c r="Y359" s="36">
        <v>41.98</v>
      </c>
      <c r="Z359" s="36">
        <v>79.260000000000005</v>
      </c>
      <c r="AA359" s="36">
        <v>545.9</v>
      </c>
      <c r="AB359" s="36">
        <v>193.65</v>
      </c>
      <c r="AC359" s="36">
        <v>14.41</v>
      </c>
      <c r="AD359" s="36">
        <v>26.83</v>
      </c>
      <c r="AE359" s="36">
        <v>187</v>
      </c>
    </row>
    <row r="360" spans="1:31" x14ac:dyDescent="0.25">
      <c r="A360" s="26">
        <v>44781</v>
      </c>
      <c r="B360" s="27">
        <v>6503.27</v>
      </c>
      <c r="C360" s="33">
        <v>48.51</v>
      </c>
      <c r="D360" s="33">
        <v>665.5</v>
      </c>
      <c r="E360" s="33">
        <v>23.85</v>
      </c>
      <c r="F360" s="33">
        <v>92.7</v>
      </c>
      <c r="G360" s="33">
        <v>53.6</v>
      </c>
      <c r="H360" s="33">
        <v>9.8800000000000008</v>
      </c>
      <c r="I360" s="33">
        <v>123.15</v>
      </c>
      <c r="J360" s="33">
        <v>45.58</v>
      </c>
      <c r="K360" s="33">
        <v>12.56</v>
      </c>
      <c r="L360" s="34">
        <v>22.88</v>
      </c>
      <c r="M360" s="35">
        <v>689.1</v>
      </c>
      <c r="N360" s="35">
        <v>361</v>
      </c>
      <c r="O360" s="36">
        <v>1356.5</v>
      </c>
      <c r="P360" s="36">
        <v>106.06</v>
      </c>
      <c r="Q360" s="36">
        <v>132.38</v>
      </c>
      <c r="R360" s="36">
        <v>161.9</v>
      </c>
      <c r="S360" s="36">
        <v>107.34</v>
      </c>
      <c r="T360" s="36">
        <v>49.82</v>
      </c>
      <c r="U360" s="37">
        <v>122.31</v>
      </c>
      <c r="V360" s="36">
        <v>96.85</v>
      </c>
      <c r="W360" s="38">
        <v>22.88</v>
      </c>
      <c r="X360" s="36">
        <v>10.06</v>
      </c>
      <c r="Y360" s="36">
        <v>42.62</v>
      </c>
      <c r="Z360" s="36">
        <v>79.62</v>
      </c>
      <c r="AA360" s="36">
        <v>550.79999999999995</v>
      </c>
      <c r="AB360" s="36">
        <v>194</v>
      </c>
      <c r="AC360" s="36">
        <v>14.78</v>
      </c>
      <c r="AD360" s="36">
        <v>27.79</v>
      </c>
      <c r="AE360" s="36">
        <v>188.35</v>
      </c>
    </row>
    <row r="361" spans="1:31" x14ac:dyDescent="0.25">
      <c r="A361" s="26">
        <v>44689</v>
      </c>
      <c r="B361" s="27">
        <v>6449.72</v>
      </c>
      <c r="C361" s="33">
        <v>48.84</v>
      </c>
      <c r="D361" s="33">
        <v>662</v>
      </c>
      <c r="E361" s="33">
        <v>23.48</v>
      </c>
      <c r="F361" s="33">
        <v>91.9</v>
      </c>
      <c r="G361" s="33">
        <v>53.67</v>
      </c>
      <c r="H361" s="33">
        <v>9.73</v>
      </c>
      <c r="I361" s="33">
        <v>123.5</v>
      </c>
      <c r="J361" s="33">
        <v>45.43</v>
      </c>
      <c r="K361" s="33">
        <v>12.45</v>
      </c>
      <c r="L361" s="34">
        <v>22.77</v>
      </c>
      <c r="M361" s="35">
        <v>682.2</v>
      </c>
      <c r="N361" s="35">
        <v>358.15</v>
      </c>
      <c r="O361" s="36">
        <v>1348</v>
      </c>
      <c r="P361" s="36">
        <v>104.78</v>
      </c>
      <c r="Q361" s="36">
        <v>132.13999999999999</v>
      </c>
      <c r="R361" s="36">
        <v>160.15</v>
      </c>
      <c r="S361" s="36">
        <v>106.06</v>
      </c>
      <c r="T361" s="36">
        <v>48.89</v>
      </c>
      <c r="U361" s="37">
        <v>121.22</v>
      </c>
      <c r="V361" s="36">
        <v>97.51</v>
      </c>
      <c r="W361" s="38">
        <v>22.77</v>
      </c>
      <c r="X361" s="36">
        <v>10.119999999999999</v>
      </c>
      <c r="Y361" s="36">
        <v>42</v>
      </c>
      <c r="Z361" s="36">
        <v>79.5</v>
      </c>
      <c r="AA361" s="36">
        <v>543.6</v>
      </c>
      <c r="AB361" s="36">
        <v>191.7</v>
      </c>
      <c r="AC361" s="36">
        <v>14.33</v>
      </c>
      <c r="AD361" s="36">
        <v>27.54</v>
      </c>
      <c r="AE361" s="36">
        <v>188.35</v>
      </c>
    </row>
    <row r="362" spans="1:31" x14ac:dyDescent="0.25">
      <c r="A362" s="26">
        <v>44659</v>
      </c>
      <c r="B362" s="27">
        <v>6475.05</v>
      </c>
      <c r="C362" s="33">
        <v>48.33</v>
      </c>
      <c r="D362" s="33">
        <v>674.5</v>
      </c>
      <c r="E362" s="33">
        <v>23.14</v>
      </c>
      <c r="F362" s="33">
        <v>93.1</v>
      </c>
      <c r="G362" s="33">
        <v>54.1</v>
      </c>
      <c r="H362" s="33">
        <v>9.5399999999999991</v>
      </c>
      <c r="I362" s="33">
        <v>124</v>
      </c>
      <c r="J362" s="33">
        <v>45.32</v>
      </c>
      <c r="K362" s="33">
        <v>12.42</v>
      </c>
      <c r="L362" s="34">
        <v>22.77</v>
      </c>
      <c r="M362" s="35">
        <v>693</v>
      </c>
      <c r="N362" s="35">
        <v>366.35</v>
      </c>
      <c r="O362" s="36">
        <v>1383</v>
      </c>
      <c r="P362" s="36">
        <v>103.84</v>
      </c>
      <c r="Q362" s="36">
        <v>134.58000000000001</v>
      </c>
      <c r="R362" s="36">
        <v>160.4</v>
      </c>
      <c r="S362" s="36">
        <v>107.32</v>
      </c>
      <c r="T362" s="36">
        <v>48.64</v>
      </c>
      <c r="U362" s="37">
        <v>121.51</v>
      </c>
      <c r="V362" s="36">
        <v>96.33</v>
      </c>
      <c r="W362" s="38">
        <v>22.77</v>
      </c>
      <c r="X362" s="36">
        <v>9.93</v>
      </c>
      <c r="Y362" s="36">
        <v>42.94</v>
      </c>
      <c r="Z362" s="36">
        <v>81.319999999999993</v>
      </c>
      <c r="AA362" s="36">
        <v>556.4</v>
      </c>
      <c r="AB362" s="36">
        <v>193.1</v>
      </c>
      <c r="AC362" s="36">
        <v>14.33</v>
      </c>
      <c r="AD362" s="36">
        <v>27.35</v>
      </c>
      <c r="AE362" s="36">
        <v>190.65</v>
      </c>
    </row>
    <row r="363" spans="1:31" x14ac:dyDescent="0.25">
      <c r="A363" s="26">
        <v>44628</v>
      </c>
      <c r="B363" s="27">
        <v>6398.99</v>
      </c>
      <c r="C363" s="33">
        <v>47.26</v>
      </c>
      <c r="D363" s="33">
        <v>667.5</v>
      </c>
      <c r="E363" s="33">
        <v>23.43</v>
      </c>
      <c r="F363" s="33">
        <v>92.45</v>
      </c>
      <c r="G363" s="33">
        <v>54.02</v>
      </c>
      <c r="H363" s="33">
        <v>9.1199999999999992</v>
      </c>
      <c r="I363" s="33">
        <v>124.9</v>
      </c>
      <c r="J363" s="33">
        <v>44.7</v>
      </c>
      <c r="K363" s="33">
        <v>12.37</v>
      </c>
      <c r="L363" s="34">
        <v>22.31</v>
      </c>
      <c r="M363" s="35">
        <v>685.6</v>
      </c>
      <c r="N363" s="35">
        <v>361.4</v>
      </c>
      <c r="O363" s="36">
        <v>1342.5</v>
      </c>
      <c r="P363" s="36">
        <v>104.1</v>
      </c>
      <c r="Q363" s="36">
        <v>133.68</v>
      </c>
      <c r="R363" s="36">
        <v>158.4</v>
      </c>
      <c r="S363" s="36">
        <v>107.76</v>
      </c>
      <c r="T363" s="36">
        <v>48.65</v>
      </c>
      <c r="U363" s="37">
        <v>120.55</v>
      </c>
      <c r="V363" s="36">
        <v>96.76</v>
      </c>
      <c r="W363" s="38">
        <v>22.31</v>
      </c>
      <c r="X363" s="36">
        <v>9.94</v>
      </c>
      <c r="Y363" s="36">
        <v>42.3</v>
      </c>
      <c r="Z363" s="36">
        <v>79.900000000000006</v>
      </c>
      <c r="AA363" s="36">
        <v>553.4</v>
      </c>
      <c r="AB363" s="36">
        <v>191.25</v>
      </c>
      <c r="AC363" s="36">
        <v>14.42</v>
      </c>
      <c r="AD363" s="36">
        <v>27.36</v>
      </c>
      <c r="AE363" s="36">
        <v>189.5</v>
      </c>
    </row>
    <row r="364" spans="1:31" x14ac:dyDescent="0.25">
      <c r="A364" s="26">
        <v>44600</v>
      </c>
      <c r="B364" s="27">
        <v>6381.43</v>
      </c>
      <c r="C364" s="33">
        <v>46.4</v>
      </c>
      <c r="D364" s="33">
        <v>660</v>
      </c>
      <c r="E364" s="33">
        <v>22.18</v>
      </c>
      <c r="F364" s="33">
        <v>91.42</v>
      </c>
      <c r="G364" s="33">
        <v>54</v>
      </c>
      <c r="H364" s="33">
        <v>8.9499999999999993</v>
      </c>
      <c r="I364" s="33">
        <v>126.25</v>
      </c>
      <c r="J364" s="33">
        <v>44.16</v>
      </c>
      <c r="K364" s="33">
        <v>12.51</v>
      </c>
      <c r="L364" s="34">
        <v>21.64</v>
      </c>
      <c r="M364" s="35">
        <v>679</v>
      </c>
      <c r="N364" s="35">
        <v>363.8</v>
      </c>
      <c r="O364" s="36">
        <v>1330</v>
      </c>
      <c r="P364" s="36">
        <v>102.74</v>
      </c>
      <c r="Q364" s="36">
        <v>131.68</v>
      </c>
      <c r="R364" s="36">
        <v>155.5</v>
      </c>
      <c r="S364" s="36">
        <v>107.14</v>
      </c>
      <c r="T364" s="36">
        <v>48.24</v>
      </c>
      <c r="U364" s="37">
        <v>119.96</v>
      </c>
      <c r="V364" s="36">
        <v>96.95</v>
      </c>
      <c r="W364" s="38">
        <v>21.64</v>
      </c>
      <c r="X364" s="36">
        <v>10.08</v>
      </c>
      <c r="Y364" s="36">
        <v>41.86</v>
      </c>
      <c r="Z364" s="36">
        <v>79.5</v>
      </c>
      <c r="AA364" s="36">
        <v>543.5</v>
      </c>
      <c r="AB364" s="36">
        <v>189.55</v>
      </c>
      <c r="AC364" s="36">
        <v>14.28</v>
      </c>
      <c r="AD364" s="36">
        <v>26.31</v>
      </c>
      <c r="AE364" s="36">
        <v>185.5</v>
      </c>
    </row>
    <row r="365" spans="1:31" x14ac:dyDescent="0.25">
      <c r="A365" s="26">
        <v>44569</v>
      </c>
      <c r="B365" s="27">
        <v>6434.12</v>
      </c>
      <c r="C365" s="33">
        <v>45.86</v>
      </c>
      <c r="D365" s="33">
        <v>670.5</v>
      </c>
      <c r="E365" s="33">
        <v>22.34</v>
      </c>
      <c r="F365" s="33">
        <v>91.75</v>
      </c>
      <c r="G365" s="33">
        <v>53.73</v>
      </c>
      <c r="H365" s="33">
        <v>8.91</v>
      </c>
      <c r="I365" s="33">
        <v>125.1</v>
      </c>
      <c r="J365" s="33">
        <v>45.15</v>
      </c>
      <c r="K365" s="33">
        <v>12.42</v>
      </c>
      <c r="L365" s="34">
        <v>21.64</v>
      </c>
      <c r="M365" s="35">
        <v>688.3</v>
      </c>
      <c r="N365" s="35">
        <v>369.25</v>
      </c>
      <c r="O365" s="36">
        <v>1347.5</v>
      </c>
      <c r="P365" s="36">
        <v>102.48</v>
      </c>
      <c r="Q365" s="36">
        <v>133.26</v>
      </c>
      <c r="R365" s="36">
        <v>157.4</v>
      </c>
      <c r="S365" s="36">
        <v>106.92</v>
      </c>
      <c r="T365" s="36">
        <v>48.95</v>
      </c>
      <c r="U365" s="37">
        <v>120.49</v>
      </c>
      <c r="V365" s="36">
        <v>94.5</v>
      </c>
      <c r="W365" s="38">
        <v>21.64</v>
      </c>
      <c r="X365" s="36">
        <v>9.9600000000000009</v>
      </c>
      <c r="Y365" s="36">
        <v>42.04</v>
      </c>
      <c r="Z365" s="36">
        <v>80.44</v>
      </c>
      <c r="AA365" s="36">
        <v>552.9</v>
      </c>
      <c r="AB365" s="36">
        <v>193.25</v>
      </c>
      <c r="AC365" s="36">
        <v>14.05</v>
      </c>
      <c r="AD365" s="36">
        <v>26.83</v>
      </c>
      <c r="AE365" s="36">
        <v>185.4</v>
      </c>
    </row>
    <row r="366" spans="1:31" x14ac:dyDescent="0.25">
      <c r="A366" s="26" t="s">
        <v>542</v>
      </c>
      <c r="B366" s="27">
        <v>6397.91</v>
      </c>
      <c r="C366" s="33">
        <v>46</v>
      </c>
      <c r="D366" s="33">
        <v>661.5</v>
      </c>
      <c r="E366" s="33">
        <v>22.45</v>
      </c>
      <c r="F366" s="33">
        <v>93.38</v>
      </c>
      <c r="G366" s="33">
        <v>53.81</v>
      </c>
      <c r="H366" s="33">
        <v>8.98</v>
      </c>
      <c r="I366" s="33">
        <v>121.35</v>
      </c>
      <c r="J366" s="33">
        <v>45.33</v>
      </c>
      <c r="K366" s="33">
        <v>12.06</v>
      </c>
      <c r="L366" s="34">
        <v>21.84</v>
      </c>
      <c r="M366" s="35">
        <v>675</v>
      </c>
      <c r="N366" s="35">
        <v>368.1</v>
      </c>
      <c r="O366" s="36">
        <v>1334</v>
      </c>
      <c r="P366" s="36">
        <v>104.88</v>
      </c>
      <c r="Q366" s="36">
        <v>134.54</v>
      </c>
      <c r="R366" s="36">
        <v>152.44999999999999</v>
      </c>
      <c r="S366" s="36">
        <v>106.98</v>
      </c>
      <c r="T366" s="36">
        <v>49.76</v>
      </c>
      <c r="U366" s="37">
        <v>121.93</v>
      </c>
      <c r="V366" s="36">
        <v>97.21</v>
      </c>
      <c r="W366" s="38">
        <v>21.84</v>
      </c>
      <c r="X366" s="36">
        <v>10</v>
      </c>
      <c r="Y366" s="36">
        <v>41.66</v>
      </c>
      <c r="Z366" s="36">
        <v>79.88</v>
      </c>
      <c r="AA366" s="36">
        <v>556.9</v>
      </c>
      <c r="AB366" s="36">
        <v>191.5</v>
      </c>
      <c r="AC366" s="36">
        <v>13.92</v>
      </c>
      <c r="AD366" s="36">
        <v>27.17</v>
      </c>
      <c r="AE366" s="36">
        <v>185.35</v>
      </c>
    </row>
    <row r="367" spans="1:31" x14ac:dyDescent="0.25">
      <c r="A367" s="26" t="s">
        <v>543</v>
      </c>
      <c r="B367" s="27">
        <v>6236.57</v>
      </c>
      <c r="C367" s="33">
        <v>44.7</v>
      </c>
      <c r="D367" s="33">
        <v>652</v>
      </c>
      <c r="E367" s="33">
        <v>21.96</v>
      </c>
      <c r="F367" s="33">
        <v>90.54</v>
      </c>
      <c r="G367" s="33">
        <v>53.4</v>
      </c>
      <c r="H367" s="33">
        <v>8.76</v>
      </c>
      <c r="I367" s="33">
        <v>124.05</v>
      </c>
      <c r="J367" s="33">
        <v>43.93</v>
      </c>
      <c r="K367" s="33">
        <v>12.05</v>
      </c>
      <c r="L367" s="34">
        <v>21.13</v>
      </c>
      <c r="M367" s="35">
        <v>662.9</v>
      </c>
      <c r="N367" s="35">
        <v>354.7</v>
      </c>
      <c r="O367" s="36">
        <v>1241</v>
      </c>
      <c r="P367" s="36">
        <v>103.04</v>
      </c>
      <c r="Q367" s="36">
        <v>134.72</v>
      </c>
      <c r="R367" s="36">
        <v>155.44999999999999</v>
      </c>
      <c r="S367" s="36">
        <v>105.42</v>
      </c>
      <c r="T367" s="36">
        <v>48.09</v>
      </c>
      <c r="U367" s="37">
        <v>121.13</v>
      </c>
      <c r="V367" s="36">
        <v>98.6</v>
      </c>
      <c r="W367" s="38">
        <v>21.13</v>
      </c>
      <c r="X367" s="36">
        <v>9.93</v>
      </c>
      <c r="Y367" s="36">
        <v>41.06</v>
      </c>
      <c r="Z367" s="36">
        <v>80.7</v>
      </c>
      <c r="AA367" s="36">
        <v>556.1</v>
      </c>
      <c r="AB367" s="36">
        <v>191.1</v>
      </c>
      <c r="AC367" s="36">
        <v>13.56</v>
      </c>
      <c r="AD367" s="36">
        <v>26.27</v>
      </c>
      <c r="AE367" s="36">
        <v>170.7</v>
      </c>
    </row>
    <row r="368" spans="1:31" x14ac:dyDescent="0.25">
      <c r="A368" s="26" t="s">
        <v>544</v>
      </c>
      <c r="B368" s="27">
        <v>6199.93</v>
      </c>
      <c r="C368" s="33">
        <v>44.37</v>
      </c>
      <c r="D368" s="33">
        <v>624.5</v>
      </c>
      <c r="E368" s="33">
        <v>21.8</v>
      </c>
      <c r="F368" s="33">
        <v>89.85</v>
      </c>
      <c r="G368" s="33">
        <v>54.45</v>
      </c>
      <c r="H368" s="33">
        <v>8.67</v>
      </c>
      <c r="I368" s="33">
        <v>121.95</v>
      </c>
      <c r="J368" s="33">
        <v>42.79</v>
      </c>
      <c r="K368" s="33">
        <v>11.75</v>
      </c>
      <c r="L368" s="34">
        <v>20.98</v>
      </c>
      <c r="M368" s="35">
        <v>636</v>
      </c>
      <c r="N368" s="35">
        <v>355.75</v>
      </c>
      <c r="O368" s="36">
        <v>1203.5</v>
      </c>
      <c r="P368" s="36">
        <v>106.16</v>
      </c>
      <c r="Q368" s="36">
        <v>126.5</v>
      </c>
      <c r="R368" s="36">
        <v>152.69999999999999</v>
      </c>
      <c r="S368" s="36">
        <v>103.94</v>
      </c>
      <c r="T368" s="36">
        <v>49.75</v>
      </c>
      <c r="U368" s="37">
        <v>117.38</v>
      </c>
      <c r="V368" s="36">
        <v>98.76</v>
      </c>
      <c r="W368" s="38">
        <v>20.98</v>
      </c>
      <c r="X368" s="36">
        <v>10.16</v>
      </c>
      <c r="Y368" s="36">
        <v>40.31</v>
      </c>
      <c r="Z368" s="36">
        <v>77.540000000000006</v>
      </c>
      <c r="AA368" s="36">
        <v>528</v>
      </c>
      <c r="AB368" s="36">
        <v>188.35</v>
      </c>
      <c r="AC368" s="36">
        <v>12.93</v>
      </c>
      <c r="AD368" s="36">
        <v>26.24</v>
      </c>
      <c r="AE368" s="36">
        <v>167.8</v>
      </c>
    </row>
    <row r="369" spans="1:31" x14ac:dyDescent="0.25">
      <c r="A369" s="26" t="s">
        <v>545</v>
      </c>
      <c r="B369" s="27">
        <v>6194.96</v>
      </c>
      <c r="C369" s="33">
        <v>44.32</v>
      </c>
      <c r="D369" s="33">
        <v>611.5</v>
      </c>
      <c r="E369" s="33">
        <v>21.41</v>
      </c>
      <c r="F369" s="33">
        <v>89.92</v>
      </c>
      <c r="G369" s="33">
        <v>54.98</v>
      </c>
      <c r="H369" s="33">
        <v>8.6</v>
      </c>
      <c r="I369" s="33">
        <v>120.8</v>
      </c>
      <c r="J369" s="33">
        <v>42.1</v>
      </c>
      <c r="K369" s="33">
        <v>11.49</v>
      </c>
      <c r="L369" s="34">
        <v>20.68</v>
      </c>
      <c r="M369" s="35">
        <v>625.20000000000005</v>
      </c>
      <c r="N369" s="35">
        <v>354.95</v>
      </c>
      <c r="O369" s="36">
        <v>1192</v>
      </c>
      <c r="P369" s="36">
        <v>105</v>
      </c>
      <c r="Q369" s="36">
        <v>124.2</v>
      </c>
      <c r="R369" s="36">
        <v>150.69999999999999</v>
      </c>
      <c r="S369" s="36">
        <v>103.44</v>
      </c>
      <c r="T369" s="36">
        <v>49.2</v>
      </c>
      <c r="U369" s="37">
        <v>117.38</v>
      </c>
      <c r="V369" s="36">
        <v>99.6</v>
      </c>
      <c r="W369" s="38">
        <v>20.68</v>
      </c>
      <c r="X369" s="36">
        <v>10.24</v>
      </c>
      <c r="Y369" s="36">
        <v>39.450000000000003</v>
      </c>
      <c r="Z369" s="36">
        <v>76.599999999999994</v>
      </c>
      <c r="AA369" s="36">
        <v>524.9</v>
      </c>
      <c r="AB369" s="36">
        <v>187.3</v>
      </c>
      <c r="AC369" s="36">
        <v>12.78</v>
      </c>
      <c r="AD369" s="36">
        <v>27.95</v>
      </c>
      <c r="AE369" s="36">
        <v>169.5</v>
      </c>
    </row>
    <row r="370" spans="1:31" x14ac:dyDescent="0.25">
      <c r="A370" s="26" t="s">
        <v>546</v>
      </c>
      <c r="B370" s="27">
        <v>6177.14</v>
      </c>
      <c r="C370" s="33">
        <v>44.73</v>
      </c>
      <c r="D370" s="33">
        <v>627</v>
      </c>
      <c r="E370" s="33">
        <v>21.43</v>
      </c>
      <c r="F370" s="33">
        <v>90.05</v>
      </c>
      <c r="G370" s="33">
        <v>54.26</v>
      </c>
      <c r="H370" s="33">
        <v>8.67</v>
      </c>
      <c r="I370" s="33">
        <v>118.45</v>
      </c>
      <c r="J370" s="33">
        <v>43.02</v>
      </c>
      <c r="K370" s="33">
        <v>11.64</v>
      </c>
      <c r="L370" s="34">
        <v>20.84</v>
      </c>
      <c r="M370" s="35">
        <v>637.4</v>
      </c>
      <c r="N370" s="35">
        <v>353.75</v>
      </c>
      <c r="O370" s="36">
        <v>1209</v>
      </c>
      <c r="P370" s="36">
        <v>105.84</v>
      </c>
      <c r="Q370" s="36">
        <v>124.36</v>
      </c>
      <c r="R370" s="36">
        <v>153.94999999999999</v>
      </c>
      <c r="S370" s="36">
        <v>102.6</v>
      </c>
      <c r="T370" s="36">
        <v>49.1</v>
      </c>
      <c r="U370" s="37">
        <v>117.2</v>
      </c>
      <c r="V370" s="36">
        <v>98.05</v>
      </c>
      <c r="W370" s="38">
        <v>20.84</v>
      </c>
      <c r="X370" s="36">
        <v>10.27</v>
      </c>
      <c r="Y370" s="36">
        <v>39.130000000000003</v>
      </c>
      <c r="Z370" s="36">
        <v>77.2</v>
      </c>
      <c r="AA370" s="36">
        <v>533</v>
      </c>
      <c r="AB370" s="36">
        <v>186.9</v>
      </c>
      <c r="AC370" s="36">
        <v>12.85</v>
      </c>
      <c r="AD370" s="36">
        <v>28.33</v>
      </c>
      <c r="AE370" s="36">
        <v>169.8</v>
      </c>
    </row>
    <row r="371" spans="1:31" x14ac:dyDescent="0.25">
      <c r="A371" s="26" t="s">
        <v>547</v>
      </c>
      <c r="B371" s="27">
        <v>6168.77</v>
      </c>
      <c r="C371" s="33">
        <v>43.82</v>
      </c>
      <c r="D371" s="33">
        <v>623</v>
      </c>
      <c r="E371" s="33">
        <v>21.21</v>
      </c>
      <c r="F371" s="33">
        <v>89.57</v>
      </c>
      <c r="G371" s="33">
        <v>53.74</v>
      </c>
      <c r="H371" s="33">
        <v>8.51</v>
      </c>
      <c r="I371" s="33">
        <v>119.85</v>
      </c>
      <c r="J371" s="33">
        <v>43.32</v>
      </c>
      <c r="K371" s="33">
        <v>11.42</v>
      </c>
      <c r="L371" s="34">
        <v>20.440000000000001</v>
      </c>
      <c r="M371" s="35">
        <v>634.70000000000005</v>
      </c>
      <c r="N371" s="35">
        <v>353.6</v>
      </c>
      <c r="O371" s="36">
        <v>1205</v>
      </c>
      <c r="P371" s="36">
        <v>105.58</v>
      </c>
      <c r="Q371" s="36">
        <v>125.58</v>
      </c>
      <c r="R371" s="36">
        <v>154.9</v>
      </c>
      <c r="S371" s="36">
        <v>103.5</v>
      </c>
      <c r="T371" s="36">
        <v>48.54</v>
      </c>
      <c r="U371" s="37">
        <v>117.58</v>
      </c>
      <c r="V371" s="36">
        <v>97.36</v>
      </c>
      <c r="W371" s="38">
        <v>20.440000000000001</v>
      </c>
      <c r="X371" s="36">
        <v>10.119999999999999</v>
      </c>
      <c r="Y371" s="36">
        <v>39.479999999999997</v>
      </c>
      <c r="Z371" s="36">
        <v>78.459999999999994</v>
      </c>
      <c r="AA371" s="36">
        <v>531.29999999999995</v>
      </c>
      <c r="AB371" s="36">
        <v>185.5</v>
      </c>
      <c r="AC371" s="36">
        <v>12.65</v>
      </c>
      <c r="AD371" s="36">
        <v>28.24</v>
      </c>
      <c r="AE371" s="36">
        <v>171.1</v>
      </c>
    </row>
    <row r="372" spans="1:31" x14ac:dyDescent="0.25">
      <c r="A372" s="26" t="s">
        <v>548</v>
      </c>
      <c r="B372" s="27">
        <v>6143.06</v>
      </c>
      <c r="C372" s="33">
        <v>44.53</v>
      </c>
      <c r="D372" s="33">
        <v>620.5</v>
      </c>
      <c r="E372" s="33">
        <v>21.25</v>
      </c>
      <c r="F372" s="33">
        <v>89</v>
      </c>
      <c r="G372" s="33">
        <v>53.83</v>
      </c>
      <c r="H372" s="33">
        <v>8.61</v>
      </c>
      <c r="I372" s="33">
        <v>121.7</v>
      </c>
      <c r="J372" s="33">
        <v>43.76</v>
      </c>
      <c r="K372" s="33">
        <v>11.42</v>
      </c>
      <c r="L372" s="34">
        <v>20.76</v>
      </c>
      <c r="M372" s="35">
        <v>633.29999999999995</v>
      </c>
      <c r="N372" s="35">
        <v>347</v>
      </c>
      <c r="O372" s="36">
        <v>1196</v>
      </c>
      <c r="P372" s="36">
        <v>104.56</v>
      </c>
      <c r="Q372" s="36">
        <v>125.4</v>
      </c>
      <c r="R372" s="36">
        <v>155</v>
      </c>
      <c r="S372" s="36">
        <v>103.04</v>
      </c>
      <c r="T372" s="36">
        <v>47.89</v>
      </c>
      <c r="U372" s="37">
        <v>117.04</v>
      </c>
      <c r="V372" s="36">
        <v>97.72</v>
      </c>
      <c r="W372" s="38">
        <v>20.76</v>
      </c>
      <c r="X372" s="36">
        <v>10.3</v>
      </c>
      <c r="Y372" s="36">
        <v>39.29</v>
      </c>
      <c r="Z372" s="36">
        <v>78.28</v>
      </c>
      <c r="AA372" s="36">
        <v>530.20000000000005</v>
      </c>
      <c r="AB372" s="36">
        <v>186.35</v>
      </c>
      <c r="AC372" s="36">
        <v>12.57</v>
      </c>
      <c r="AD372" s="36">
        <v>28.23</v>
      </c>
      <c r="AE372" s="36">
        <v>171</v>
      </c>
    </row>
    <row r="373" spans="1:31" x14ac:dyDescent="0.25">
      <c r="A373" s="26" t="s">
        <v>549</v>
      </c>
      <c r="B373" s="27">
        <v>6151.36</v>
      </c>
      <c r="C373" s="33">
        <v>44.53</v>
      </c>
      <c r="D373" s="33">
        <v>614</v>
      </c>
      <c r="E373" s="33">
        <v>21.2</v>
      </c>
      <c r="F373" s="33">
        <v>88.92</v>
      </c>
      <c r="G373" s="33">
        <v>54.02</v>
      </c>
      <c r="H373" s="33">
        <v>8.7100000000000009</v>
      </c>
      <c r="I373" s="33">
        <v>122.2</v>
      </c>
      <c r="J373" s="33">
        <v>43.43</v>
      </c>
      <c r="K373" s="33">
        <v>11.47</v>
      </c>
      <c r="L373" s="34">
        <v>20.94</v>
      </c>
      <c r="M373" s="35">
        <v>625.70000000000005</v>
      </c>
      <c r="N373" s="35">
        <v>344.1</v>
      </c>
      <c r="O373" s="36">
        <v>1175.5</v>
      </c>
      <c r="P373" s="36">
        <v>104.66</v>
      </c>
      <c r="Q373" s="36">
        <v>122.5</v>
      </c>
      <c r="R373" s="36">
        <v>153.55000000000001</v>
      </c>
      <c r="S373" s="36">
        <v>103.68</v>
      </c>
      <c r="T373" s="36">
        <v>49.2</v>
      </c>
      <c r="U373" s="37">
        <v>116.91</v>
      </c>
      <c r="V373" s="36">
        <v>98.84</v>
      </c>
      <c r="W373" s="38">
        <v>20.94</v>
      </c>
      <c r="X373" s="36">
        <v>10.43</v>
      </c>
      <c r="Y373" s="36">
        <v>39.159999999999997</v>
      </c>
      <c r="Z373" s="36">
        <v>76.42</v>
      </c>
      <c r="AA373" s="36">
        <v>526.79999999999995</v>
      </c>
      <c r="AB373" s="36">
        <v>182</v>
      </c>
      <c r="AC373" s="36">
        <v>12.62</v>
      </c>
      <c r="AD373" s="36">
        <v>28.08</v>
      </c>
      <c r="AE373" s="36">
        <v>167.05</v>
      </c>
    </row>
    <row r="374" spans="1:31" x14ac:dyDescent="0.25">
      <c r="A374" s="26" t="s">
        <v>550</v>
      </c>
      <c r="B374" s="27">
        <v>6028.79</v>
      </c>
      <c r="C374" s="33">
        <v>43.9</v>
      </c>
      <c r="D374" s="33">
        <v>616</v>
      </c>
      <c r="E374" s="33">
        <v>21.4</v>
      </c>
      <c r="F374" s="33">
        <v>90.01</v>
      </c>
      <c r="G374" s="33">
        <v>54.62</v>
      </c>
      <c r="H374" s="33">
        <v>8.65</v>
      </c>
      <c r="I374" s="33">
        <v>124.5</v>
      </c>
      <c r="J374" s="33">
        <v>43.33</v>
      </c>
      <c r="K374" s="33">
        <v>11.51</v>
      </c>
      <c r="L374" s="34">
        <v>20.97</v>
      </c>
      <c r="M374" s="35">
        <v>628.1</v>
      </c>
      <c r="N374" s="35">
        <v>347.2</v>
      </c>
      <c r="O374" s="36">
        <v>1173.5</v>
      </c>
      <c r="P374" s="36">
        <v>105.84</v>
      </c>
      <c r="Q374" s="36">
        <v>121.14</v>
      </c>
      <c r="R374" s="36">
        <v>153.44999999999999</v>
      </c>
      <c r="S374" s="36">
        <v>104.22</v>
      </c>
      <c r="T374" s="36">
        <v>49.1</v>
      </c>
      <c r="U374" s="37">
        <v>117.33</v>
      </c>
      <c r="V374" s="36">
        <v>101</v>
      </c>
      <c r="W374" s="38">
        <v>20.97</v>
      </c>
      <c r="X374" s="36">
        <v>10.55</v>
      </c>
      <c r="Y374" s="36">
        <v>38.130000000000003</v>
      </c>
      <c r="Z374" s="36">
        <v>75.34</v>
      </c>
      <c r="AA374" s="36">
        <v>528.29999999999995</v>
      </c>
      <c r="AB374" s="36">
        <v>181.85</v>
      </c>
      <c r="AC374" s="36">
        <v>12.72</v>
      </c>
      <c r="AD374" s="36">
        <v>27.89</v>
      </c>
      <c r="AE374" s="36">
        <v>167.5</v>
      </c>
    </row>
    <row r="375" spans="1:31" x14ac:dyDescent="0.25">
      <c r="A375" s="26" t="s">
        <v>551</v>
      </c>
      <c r="B375" s="27">
        <v>6059.87</v>
      </c>
      <c r="C375" s="33">
        <v>42.45</v>
      </c>
      <c r="D375" s="33">
        <v>599</v>
      </c>
      <c r="E375" s="33">
        <v>21.12</v>
      </c>
      <c r="F375" s="33">
        <v>87.83</v>
      </c>
      <c r="G375" s="33">
        <v>53.52</v>
      </c>
      <c r="H375" s="33">
        <v>8.4499999999999993</v>
      </c>
      <c r="I375" s="33">
        <v>122.9</v>
      </c>
      <c r="J375" s="33">
        <v>42.36</v>
      </c>
      <c r="K375" s="33">
        <v>11.2</v>
      </c>
      <c r="L375" s="34">
        <v>20.170000000000002</v>
      </c>
      <c r="M375" s="35">
        <v>614.29999999999995</v>
      </c>
      <c r="N375" s="35">
        <v>342.2</v>
      </c>
      <c r="O375" s="36">
        <v>1139.5</v>
      </c>
      <c r="P375" s="36">
        <v>104.34</v>
      </c>
      <c r="Q375" s="36">
        <v>118.62</v>
      </c>
      <c r="R375" s="36">
        <v>149.44999999999999</v>
      </c>
      <c r="S375" s="36">
        <v>104.28</v>
      </c>
      <c r="T375" s="36">
        <v>48.65</v>
      </c>
      <c r="U375" s="37">
        <v>115.45</v>
      </c>
      <c r="V375" s="36">
        <v>99.85</v>
      </c>
      <c r="W375" s="38">
        <v>20.170000000000002</v>
      </c>
      <c r="X375" s="36">
        <v>10.5</v>
      </c>
      <c r="Y375" s="36">
        <v>38.409999999999997</v>
      </c>
      <c r="Z375" s="36">
        <v>74.02</v>
      </c>
      <c r="AA375" s="36">
        <v>510.8</v>
      </c>
      <c r="AB375" s="36">
        <v>180.75</v>
      </c>
      <c r="AC375" s="36">
        <v>12.25</v>
      </c>
      <c r="AD375" s="36">
        <v>27.44</v>
      </c>
      <c r="AE375" s="36">
        <v>165.4</v>
      </c>
    </row>
    <row r="376" spans="1:31" x14ac:dyDescent="0.25">
      <c r="A376" s="26" t="s">
        <v>552</v>
      </c>
      <c r="B376" s="27">
        <v>5901.38</v>
      </c>
      <c r="C376" s="33">
        <v>41.58</v>
      </c>
      <c r="D376" s="33">
        <v>589</v>
      </c>
      <c r="E376" s="33">
        <v>20.95</v>
      </c>
      <c r="F376" s="33">
        <v>87.77</v>
      </c>
      <c r="G376" s="33">
        <v>53.69</v>
      </c>
      <c r="H376" s="33">
        <v>8.24</v>
      </c>
      <c r="I376" s="33">
        <v>122.6</v>
      </c>
      <c r="J376" s="33">
        <v>41.66</v>
      </c>
      <c r="K376" s="33">
        <v>11.03</v>
      </c>
      <c r="L376" s="34">
        <v>19.5</v>
      </c>
      <c r="M376" s="35">
        <v>608.4</v>
      </c>
      <c r="N376" s="35">
        <v>340.4</v>
      </c>
      <c r="O376" s="36">
        <v>1123</v>
      </c>
      <c r="P376" s="36">
        <v>103.72</v>
      </c>
      <c r="Q376" s="36">
        <v>117.56</v>
      </c>
      <c r="R376" s="36">
        <v>151.15</v>
      </c>
      <c r="S376" s="36">
        <v>103.94</v>
      </c>
      <c r="T376" s="36">
        <v>47.54</v>
      </c>
      <c r="U376" s="37">
        <v>115.47</v>
      </c>
      <c r="V376" s="36">
        <v>100.2</v>
      </c>
      <c r="W376" s="38">
        <v>19.5</v>
      </c>
      <c r="X376" s="36">
        <v>10.55</v>
      </c>
      <c r="Y376" s="36">
        <v>37.99</v>
      </c>
      <c r="Z376" s="36">
        <v>73.14</v>
      </c>
      <c r="AA376" s="36">
        <v>496.9</v>
      </c>
      <c r="AB376" s="36">
        <v>180.7</v>
      </c>
      <c r="AC376" s="36">
        <v>11.97</v>
      </c>
      <c r="AD376" s="36">
        <v>27.16</v>
      </c>
      <c r="AE376" s="36">
        <v>165.15</v>
      </c>
    </row>
    <row r="377" spans="1:31" x14ac:dyDescent="0.25">
      <c r="A377" s="26" t="s">
        <v>553</v>
      </c>
      <c r="B377" s="27">
        <v>5874.68</v>
      </c>
      <c r="C377" s="33">
        <v>41.11</v>
      </c>
      <c r="D377" s="33">
        <v>585.5</v>
      </c>
      <c r="E377" s="33">
        <v>20.75</v>
      </c>
      <c r="F377" s="33">
        <v>85.23</v>
      </c>
      <c r="G377" s="33">
        <v>53.04</v>
      </c>
      <c r="H377" s="33">
        <v>8.15</v>
      </c>
      <c r="I377" s="33">
        <v>120.25</v>
      </c>
      <c r="J377" s="33">
        <v>40.71</v>
      </c>
      <c r="K377" s="33">
        <v>10.87</v>
      </c>
      <c r="L377" s="34">
        <v>19.18</v>
      </c>
      <c r="M377" s="35">
        <v>606.4</v>
      </c>
      <c r="N377" s="35">
        <v>334.8</v>
      </c>
      <c r="O377" s="36">
        <v>1095.5</v>
      </c>
      <c r="P377" s="36">
        <v>99.62</v>
      </c>
      <c r="Q377" s="36">
        <v>113.14</v>
      </c>
      <c r="R377" s="36">
        <v>146</v>
      </c>
      <c r="S377" s="36">
        <v>100.72</v>
      </c>
      <c r="T377" s="36">
        <v>46.09</v>
      </c>
      <c r="U377" s="37">
        <v>113.13</v>
      </c>
      <c r="V377" s="36">
        <v>98.47</v>
      </c>
      <c r="W377" s="38">
        <v>19.18</v>
      </c>
      <c r="X377" s="36">
        <v>10.53</v>
      </c>
      <c r="Y377" s="36">
        <v>37.07</v>
      </c>
      <c r="Z377" s="36">
        <v>71.540000000000006</v>
      </c>
      <c r="AA377" s="36">
        <v>496.75</v>
      </c>
      <c r="AB377" s="36">
        <v>178.1</v>
      </c>
      <c r="AC377" s="36">
        <v>11.69</v>
      </c>
      <c r="AD377" s="36">
        <v>26.24</v>
      </c>
      <c r="AE377" s="36">
        <v>159.9</v>
      </c>
    </row>
    <row r="378" spans="1:31" x14ac:dyDescent="0.25">
      <c r="A378" s="26" t="s">
        <v>554</v>
      </c>
      <c r="B378" s="27">
        <v>5922.94</v>
      </c>
      <c r="C378" s="33">
        <v>42.73</v>
      </c>
      <c r="D378" s="33">
        <v>585.5</v>
      </c>
      <c r="E378" s="33">
        <v>21.34</v>
      </c>
      <c r="F378" s="33">
        <v>86.66</v>
      </c>
      <c r="G378" s="33">
        <v>53.68</v>
      </c>
      <c r="H378" s="33">
        <v>8.4</v>
      </c>
      <c r="I378" s="33">
        <v>121.65</v>
      </c>
      <c r="J378" s="33">
        <v>41.16</v>
      </c>
      <c r="K378" s="33">
        <v>10.86</v>
      </c>
      <c r="L378" s="34">
        <v>19.899999999999999</v>
      </c>
      <c r="M378" s="35">
        <v>606.20000000000005</v>
      </c>
      <c r="N378" s="35">
        <v>336</v>
      </c>
      <c r="O378" s="36">
        <v>1102</v>
      </c>
      <c r="P378" s="36">
        <v>101.28</v>
      </c>
      <c r="Q378" s="36">
        <v>114.76</v>
      </c>
      <c r="R378" s="36">
        <v>147.05000000000001</v>
      </c>
      <c r="S378" s="36">
        <v>101.02</v>
      </c>
      <c r="T378" s="36">
        <v>48.35</v>
      </c>
      <c r="U378" s="37">
        <v>114.44</v>
      </c>
      <c r="V378" s="36">
        <v>99.22</v>
      </c>
      <c r="W378" s="38">
        <v>19.899999999999999</v>
      </c>
      <c r="X378" s="36">
        <v>10.72</v>
      </c>
      <c r="Y378" s="36">
        <v>37.03</v>
      </c>
      <c r="Z378" s="36">
        <v>72.66</v>
      </c>
      <c r="AA378" s="36">
        <v>500</v>
      </c>
      <c r="AB378" s="36">
        <v>181.55</v>
      </c>
      <c r="AC378" s="36">
        <v>12.01</v>
      </c>
      <c r="AD378" s="36">
        <v>26.14</v>
      </c>
      <c r="AE378" s="36">
        <v>162.75</v>
      </c>
    </row>
    <row r="379" spans="1:31" x14ac:dyDescent="0.25">
      <c r="A379" s="26">
        <v>44902</v>
      </c>
      <c r="B379" s="27">
        <v>5930.98</v>
      </c>
      <c r="C379" s="33">
        <v>43.82</v>
      </c>
      <c r="D379" s="33">
        <v>592</v>
      </c>
      <c r="E379" s="33">
        <v>21.75</v>
      </c>
      <c r="F379" s="33">
        <v>87.63</v>
      </c>
      <c r="G379" s="33">
        <v>54.51</v>
      </c>
      <c r="H379" s="33">
        <v>8.56</v>
      </c>
      <c r="I379" s="33">
        <v>123.3</v>
      </c>
      <c r="J379" s="33">
        <v>41.72</v>
      </c>
      <c r="K379" s="33">
        <v>10.85</v>
      </c>
      <c r="L379" s="34">
        <v>20.36</v>
      </c>
      <c r="M379" s="35">
        <v>610.70000000000005</v>
      </c>
      <c r="N379" s="35">
        <v>338.85</v>
      </c>
      <c r="O379" s="36">
        <v>1107.5</v>
      </c>
      <c r="P379" s="36">
        <v>100.46</v>
      </c>
      <c r="Q379" s="36">
        <v>116.06</v>
      </c>
      <c r="R379" s="36">
        <v>146.44999999999999</v>
      </c>
      <c r="S379" s="36">
        <v>101.32</v>
      </c>
      <c r="T379" s="36">
        <v>48.27</v>
      </c>
      <c r="U379" s="37">
        <v>116.2</v>
      </c>
      <c r="V379" s="36">
        <v>100.06</v>
      </c>
      <c r="W379" s="38">
        <v>20.36</v>
      </c>
      <c r="X379" s="36">
        <v>10.77</v>
      </c>
      <c r="Y379" s="36">
        <v>37</v>
      </c>
      <c r="Z379" s="36">
        <v>73.14</v>
      </c>
      <c r="AA379" s="36">
        <v>504.9</v>
      </c>
      <c r="AB379" s="36">
        <v>179.5</v>
      </c>
      <c r="AC379" s="36">
        <v>12.28</v>
      </c>
      <c r="AD379" s="36">
        <v>26.3</v>
      </c>
      <c r="AE379" s="36">
        <v>164.55</v>
      </c>
    </row>
    <row r="380" spans="1:31" x14ac:dyDescent="0.25">
      <c r="A380" s="26">
        <v>44872</v>
      </c>
      <c r="B380" s="27">
        <v>5909.73</v>
      </c>
      <c r="C380" s="33">
        <v>43.98</v>
      </c>
      <c r="D380" s="33">
        <v>582.5</v>
      </c>
      <c r="E380" s="33">
        <v>21.44</v>
      </c>
      <c r="F380" s="33">
        <v>86.32</v>
      </c>
      <c r="G380" s="33">
        <v>53.42</v>
      </c>
      <c r="H380" s="33">
        <v>8.5500000000000007</v>
      </c>
      <c r="I380" s="33">
        <v>120.6</v>
      </c>
      <c r="J380" s="33">
        <v>41.53</v>
      </c>
      <c r="K380" s="33">
        <v>10.78</v>
      </c>
      <c r="L380" s="34">
        <v>20.29</v>
      </c>
      <c r="M380" s="35">
        <v>604.29999999999995</v>
      </c>
      <c r="N380" s="35">
        <v>329.5</v>
      </c>
      <c r="O380" s="36">
        <v>1075</v>
      </c>
      <c r="P380" s="36">
        <v>96.71</v>
      </c>
      <c r="Q380" s="36">
        <v>115.86</v>
      </c>
      <c r="R380" s="36">
        <v>145.6</v>
      </c>
      <c r="S380" s="36">
        <v>98.39</v>
      </c>
      <c r="T380" s="36">
        <v>48.92</v>
      </c>
      <c r="U380" s="37">
        <v>116.6</v>
      </c>
      <c r="V380" s="36">
        <v>100.14</v>
      </c>
      <c r="W380" s="38">
        <v>20.29</v>
      </c>
      <c r="X380" s="36">
        <v>10.6</v>
      </c>
      <c r="Y380" s="36">
        <v>37.07</v>
      </c>
      <c r="Z380" s="36">
        <v>72.42</v>
      </c>
      <c r="AA380" s="36">
        <v>496.15</v>
      </c>
      <c r="AB380" s="36">
        <v>179.2</v>
      </c>
      <c r="AC380" s="36">
        <v>12.19</v>
      </c>
      <c r="AD380" s="36">
        <v>26.38</v>
      </c>
      <c r="AE380" s="36">
        <v>166.2</v>
      </c>
    </row>
    <row r="381" spans="1:31" x14ac:dyDescent="0.25">
      <c r="A381" s="26">
        <v>44780</v>
      </c>
      <c r="B381" s="27">
        <v>5952.89</v>
      </c>
      <c r="C381" s="33">
        <v>45.46</v>
      </c>
      <c r="D381" s="33">
        <v>586.5</v>
      </c>
      <c r="E381" s="33">
        <v>21.61</v>
      </c>
      <c r="F381" s="33">
        <v>88.18</v>
      </c>
      <c r="G381" s="33">
        <v>53.59</v>
      </c>
      <c r="H381" s="33">
        <v>8.74</v>
      </c>
      <c r="I381" s="33">
        <v>119.9</v>
      </c>
      <c r="J381" s="33">
        <v>42.99</v>
      </c>
      <c r="K381" s="33">
        <v>10.83</v>
      </c>
      <c r="L381" s="34">
        <v>20.83</v>
      </c>
      <c r="M381" s="35">
        <v>606.9</v>
      </c>
      <c r="N381" s="35">
        <v>330.45</v>
      </c>
      <c r="O381" s="36">
        <v>1070</v>
      </c>
      <c r="P381" s="36">
        <v>96.04</v>
      </c>
      <c r="Q381" s="36">
        <v>117.24</v>
      </c>
      <c r="R381" s="36">
        <v>143.65</v>
      </c>
      <c r="S381" s="36">
        <v>99.42</v>
      </c>
      <c r="T381" s="36">
        <v>49.27</v>
      </c>
      <c r="U381" s="37">
        <v>116.78</v>
      </c>
      <c r="V381" s="36">
        <v>99.33</v>
      </c>
      <c r="W381" s="38">
        <v>20.83</v>
      </c>
      <c r="X381" s="36">
        <v>10.6</v>
      </c>
      <c r="Y381" s="36">
        <v>37.26</v>
      </c>
      <c r="Z381" s="36">
        <v>72.78</v>
      </c>
      <c r="AA381" s="36">
        <v>501</v>
      </c>
      <c r="AB381" s="36">
        <v>177.85</v>
      </c>
      <c r="AC381" s="36">
        <v>12.48</v>
      </c>
      <c r="AD381" s="36">
        <v>27.06</v>
      </c>
      <c r="AE381" s="36">
        <v>167.5</v>
      </c>
    </row>
    <row r="382" spans="1:31" x14ac:dyDescent="0.25">
      <c r="A382" s="26">
        <v>44749</v>
      </c>
      <c r="B382" s="27">
        <v>5967.98</v>
      </c>
      <c r="C382" s="33">
        <v>44.55</v>
      </c>
      <c r="D382" s="33">
        <v>590</v>
      </c>
      <c r="E382" s="33">
        <v>21.23</v>
      </c>
      <c r="F382" s="33">
        <v>86.37</v>
      </c>
      <c r="G382" s="33">
        <v>53.26</v>
      </c>
      <c r="H382" s="33">
        <v>8.56</v>
      </c>
      <c r="I382" s="33">
        <v>117.85</v>
      </c>
      <c r="J382" s="33">
        <v>41.73</v>
      </c>
      <c r="K382" s="33">
        <v>10.63</v>
      </c>
      <c r="L382" s="34">
        <v>20.34</v>
      </c>
      <c r="M382" s="35">
        <v>607.6</v>
      </c>
      <c r="N382" s="35">
        <v>343.9</v>
      </c>
      <c r="O382" s="36">
        <v>1085.5</v>
      </c>
      <c r="P382" s="36">
        <v>94.68</v>
      </c>
      <c r="Q382" s="36">
        <v>116.18</v>
      </c>
      <c r="R382" s="36">
        <v>142.75</v>
      </c>
      <c r="S382" s="36">
        <v>98.72</v>
      </c>
      <c r="T382" s="36">
        <v>49.38</v>
      </c>
      <c r="U382" s="37">
        <v>116.13</v>
      </c>
      <c r="V382" s="36">
        <v>99.27</v>
      </c>
      <c r="W382" s="38">
        <v>20.34</v>
      </c>
      <c r="X382" s="36">
        <v>10.74</v>
      </c>
      <c r="Y382" s="36">
        <v>37.159999999999997</v>
      </c>
      <c r="Z382" s="36">
        <v>72.56</v>
      </c>
      <c r="AA382" s="36">
        <v>505.2</v>
      </c>
      <c r="AB382" s="36">
        <v>176.35</v>
      </c>
      <c r="AC382" s="36">
        <v>12.02</v>
      </c>
      <c r="AD382" s="36">
        <v>26.63</v>
      </c>
      <c r="AE382" s="36">
        <v>164.1</v>
      </c>
    </row>
    <row r="383" spans="1:31" x14ac:dyDescent="0.25">
      <c r="A383" s="26">
        <v>44719</v>
      </c>
      <c r="B383" s="27">
        <v>5846.1</v>
      </c>
      <c r="C383" s="33">
        <v>43.44</v>
      </c>
      <c r="D383" s="33">
        <v>579</v>
      </c>
      <c r="E383" s="33">
        <v>20.69</v>
      </c>
      <c r="F383" s="33">
        <v>84.66</v>
      </c>
      <c r="G383" s="33">
        <v>53.58</v>
      </c>
      <c r="H383" s="33">
        <v>8.41</v>
      </c>
      <c r="I383" s="33">
        <v>115.95</v>
      </c>
      <c r="J383" s="33">
        <v>40.18</v>
      </c>
      <c r="K383" s="33">
        <v>10.38</v>
      </c>
      <c r="L383" s="34">
        <v>19.57</v>
      </c>
      <c r="M383" s="35">
        <v>597.6</v>
      </c>
      <c r="N383" s="35">
        <v>347.75</v>
      </c>
      <c r="O383" s="36">
        <v>1113.5</v>
      </c>
      <c r="P383" s="36">
        <v>92.66</v>
      </c>
      <c r="Q383" s="36">
        <v>116.26</v>
      </c>
      <c r="R383" s="36">
        <v>143.25</v>
      </c>
      <c r="S383" s="36">
        <v>95.33</v>
      </c>
      <c r="T383" s="36">
        <v>47.64</v>
      </c>
      <c r="U383" s="37">
        <v>114.96</v>
      </c>
      <c r="V383" s="36">
        <v>97.9</v>
      </c>
      <c r="W383" s="38">
        <v>19.57</v>
      </c>
      <c r="X383" s="36">
        <v>11.01</v>
      </c>
      <c r="Y383" s="36">
        <v>36.74</v>
      </c>
      <c r="Z383" s="36">
        <v>71.56</v>
      </c>
      <c r="AA383" s="36">
        <v>489.45</v>
      </c>
      <c r="AB383" s="36">
        <v>178.8</v>
      </c>
      <c r="AC383" s="36">
        <v>11.2</v>
      </c>
      <c r="AD383" s="36">
        <v>25.79</v>
      </c>
      <c r="AE383" s="36">
        <v>159.1</v>
      </c>
    </row>
    <row r="384" spans="1:31" x14ac:dyDescent="0.25">
      <c r="A384" s="26">
        <v>44688</v>
      </c>
      <c r="B384" s="27">
        <v>5786.5</v>
      </c>
      <c r="C384" s="33">
        <v>43.91</v>
      </c>
      <c r="D384" s="33">
        <v>552</v>
      </c>
      <c r="E384" s="33">
        <v>20.38</v>
      </c>
      <c r="F384" s="33">
        <v>82.9</v>
      </c>
      <c r="G384" s="33">
        <v>52.94</v>
      </c>
      <c r="H384" s="33">
        <v>8.43</v>
      </c>
      <c r="I384" s="33">
        <v>111.7</v>
      </c>
      <c r="J384" s="33">
        <v>39.53</v>
      </c>
      <c r="K384" s="33">
        <v>10.55</v>
      </c>
      <c r="L384" s="34">
        <v>19.7</v>
      </c>
      <c r="M384" s="35">
        <v>572</v>
      </c>
      <c r="N384" s="35">
        <v>331.45</v>
      </c>
      <c r="O384" s="36">
        <v>1060</v>
      </c>
      <c r="P384" s="36">
        <v>89.42</v>
      </c>
      <c r="Q384" s="36">
        <v>112.18</v>
      </c>
      <c r="R384" s="36">
        <v>139.5</v>
      </c>
      <c r="S384" s="36">
        <v>91.8</v>
      </c>
      <c r="T384" s="36">
        <v>49.07</v>
      </c>
      <c r="U384" s="37">
        <v>111.31</v>
      </c>
      <c r="V384" s="36">
        <v>97.12</v>
      </c>
      <c r="W384" s="38">
        <v>19.7</v>
      </c>
      <c r="X384" s="36">
        <v>11.14</v>
      </c>
      <c r="Y384" s="36">
        <v>35.04</v>
      </c>
      <c r="Z384" s="36">
        <v>70.94</v>
      </c>
      <c r="AA384" s="36">
        <v>479.65</v>
      </c>
      <c r="AB384" s="36">
        <v>176.45</v>
      </c>
      <c r="AC384" s="36">
        <v>11.24</v>
      </c>
      <c r="AD384" s="36">
        <v>25</v>
      </c>
      <c r="AE384" s="36">
        <v>155.4</v>
      </c>
    </row>
    <row r="385" spans="1:31" x14ac:dyDescent="0.25">
      <c r="A385" s="26">
        <v>44658</v>
      </c>
      <c r="B385" s="27">
        <v>5943.91</v>
      </c>
      <c r="C385" s="33">
        <v>45.28</v>
      </c>
      <c r="D385" s="33">
        <v>566</v>
      </c>
      <c r="E385" s="33">
        <v>21.79</v>
      </c>
      <c r="F385" s="33">
        <v>86.4</v>
      </c>
      <c r="G385" s="33">
        <v>53.72</v>
      </c>
      <c r="H385" s="33">
        <v>8.75</v>
      </c>
      <c r="I385" s="33">
        <v>118.2</v>
      </c>
      <c r="J385" s="33">
        <v>40.65</v>
      </c>
      <c r="K385" s="33">
        <v>10.99</v>
      </c>
      <c r="L385" s="34">
        <v>20.62</v>
      </c>
      <c r="M385" s="35">
        <v>585.29999999999995</v>
      </c>
      <c r="N385" s="35">
        <v>331.7</v>
      </c>
      <c r="O385" s="36">
        <v>1065</v>
      </c>
      <c r="P385" s="36">
        <v>93.4</v>
      </c>
      <c r="Q385" s="36">
        <v>112</v>
      </c>
      <c r="R385" s="36">
        <v>139.80000000000001</v>
      </c>
      <c r="S385" s="36">
        <v>94.9</v>
      </c>
      <c r="T385" s="36">
        <v>52.43</v>
      </c>
      <c r="U385" s="37">
        <v>116.36</v>
      </c>
      <c r="V385" s="36">
        <v>98.34</v>
      </c>
      <c r="W385" s="38">
        <v>20.62</v>
      </c>
      <c r="X385" s="36">
        <v>11.3</v>
      </c>
      <c r="Y385" s="36">
        <v>35</v>
      </c>
      <c r="Z385" s="36">
        <v>70.900000000000006</v>
      </c>
      <c r="AA385" s="36">
        <v>490.4</v>
      </c>
      <c r="AB385" s="36">
        <v>174.95</v>
      </c>
      <c r="AC385" s="36">
        <v>11.6</v>
      </c>
      <c r="AD385" s="36">
        <v>26.02</v>
      </c>
      <c r="AE385" s="36">
        <v>157.30000000000001</v>
      </c>
    </row>
    <row r="386" spans="1:31" x14ac:dyDescent="0.25">
      <c r="A386" s="26">
        <v>44568</v>
      </c>
      <c r="B386" s="27">
        <v>5857.34</v>
      </c>
      <c r="C386" s="33">
        <v>45.31</v>
      </c>
      <c r="D386" s="33">
        <v>564</v>
      </c>
      <c r="E386" s="33">
        <v>21.73</v>
      </c>
      <c r="F386" s="33">
        <v>85.85</v>
      </c>
      <c r="G386" s="33">
        <v>53.3</v>
      </c>
      <c r="H386" s="33">
        <v>8.73</v>
      </c>
      <c r="I386" s="33">
        <v>120.15</v>
      </c>
      <c r="J386" s="33">
        <v>41.04</v>
      </c>
      <c r="K386" s="33">
        <v>11.19</v>
      </c>
      <c r="L386" s="34">
        <v>20.81</v>
      </c>
      <c r="M386" s="35">
        <v>580</v>
      </c>
      <c r="N386" s="35">
        <v>329.4</v>
      </c>
      <c r="O386" s="36">
        <v>1065.5</v>
      </c>
      <c r="P386" s="36">
        <v>95.24</v>
      </c>
      <c r="Q386" s="36">
        <v>111.26</v>
      </c>
      <c r="R386" s="36">
        <v>143.85</v>
      </c>
      <c r="S386" s="36">
        <v>95.1</v>
      </c>
      <c r="T386" s="36">
        <v>50.15</v>
      </c>
      <c r="U386" s="37">
        <v>115.4</v>
      </c>
      <c r="V386" s="36">
        <v>97.52</v>
      </c>
      <c r="W386" s="38">
        <v>20.81</v>
      </c>
      <c r="X386" s="36">
        <v>11.28</v>
      </c>
      <c r="Y386" s="36">
        <v>35.33</v>
      </c>
      <c r="Z386" s="36">
        <v>70.12</v>
      </c>
      <c r="AA386" s="36">
        <v>487.25</v>
      </c>
      <c r="AB386" s="36">
        <v>175.25</v>
      </c>
      <c r="AC386" s="36">
        <v>11.71</v>
      </c>
      <c r="AD386" s="36">
        <v>26.17</v>
      </c>
      <c r="AE386" s="36">
        <v>161.75</v>
      </c>
    </row>
    <row r="387" spans="1:31" x14ac:dyDescent="0.25">
      <c r="A387" s="26" t="s">
        <v>555</v>
      </c>
      <c r="B387" s="27">
        <v>5852.3</v>
      </c>
      <c r="C387" s="33">
        <v>45.37</v>
      </c>
      <c r="D387" s="33">
        <v>566</v>
      </c>
      <c r="E387" s="33">
        <v>21.66</v>
      </c>
      <c r="F387" s="33">
        <v>84.96</v>
      </c>
      <c r="G387" s="33">
        <v>53.26</v>
      </c>
      <c r="H387" s="33">
        <v>8.73</v>
      </c>
      <c r="I387" s="33">
        <v>117.05</v>
      </c>
      <c r="J387" s="33">
        <v>40.950000000000003</v>
      </c>
      <c r="K387" s="33">
        <v>10.97</v>
      </c>
      <c r="L387" s="34">
        <v>20.89</v>
      </c>
      <c r="M387" s="35">
        <v>581.70000000000005</v>
      </c>
      <c r="N387" s="35">
        <v>329.3</v>
      </c>
      <c r="O387" s="36">
        <v>1067</v>
      </c>
      <c r="P387" s="36">
        <v>92.45</v>
      </c>
      <c r="Q387" s="36">
        <v>112.9</v>
      </c>
      <c r="R387" s="36">
        <v>142.9</v>
      </c>
      <c r="S387" s="36">
        <v>94.21</v>
      </c>
      <c r="T387" s="36">
        <v>50.37</v>
      </c>
      <c r="U387" s="37">
        <v>116.47</v>
      </c>
      <c r="V387" s="36">
        <v>96.34</v>
      </c>
      <c r="W387" s="38">
        <v>20.89</v>
      </c>
      <c r="X387" s="36">
        <v>11.22</v>
      </c>
      <c r="Y387" s="36">
        <v>35.119999999999997</v>
      </c>
      <c r="Z387" s="36">
        <v>70.459999999999994</v>
      </c>
      <c r="AA387" s="36">
        <v>490.1</v>
      </c>
      <c r="AB387" s="36">
        <v>175.3</v>
      </c>
      <c r="AC387" s="36">
        <v>11.78</v>
      </c>
      <c r="AD387" s="36">
        <v>25.98</v>
      </c>
      <c r="AE387" s="36">
        <v>163.44999999999999</v>
      </c>
    </row>
    <row r="388" spans="1:31" x14ac:dyDescent="0.25">
      <c r="A388" s="26" t="s">
        <v>556</v>
      </c>
      <c r="B388" s="27">
        <v>5995.75</v>
      </c>
      <c r="C388" s="33">
        <v>47.08</v>
      </c>
      <c r="D388" s="33">
        <v>570.5</v>
      </c>
      <c r="E388" s="33">
        <v>22</v>
      </c>
      <c r="F388" s="33">
        <v>86.52</v>
      </c>
      <c r="G388" s="33">
        <v>53.03</v>
      </c>
      <c r="H388" s="33">
        <v>9</v>
      </c>
      <c r="I388" s="33">
        <v>116</v>
      </c>
      <c r="J388" s="33">
        <v>41.53</v>
      </c>
      <c r="K388" s="33">
        <v>11.39</v>
      </c>
      <c r="L388" s="34">
        <v>22.29</v>
      </c>
      <c r="M388" s="35">
        <v>589</v>
      </c>
      <c r="N388" s="35">
        <v>330.75</v>
      </c>
      <c r="O388" s="36">
        <v>1076</v>
      </c>
      <c r="P388" s="36">
        <v>92.21</v>
      </c>
      <c r="Q388" s="36">
        <v>115.54</v>
      </c>
      <c r="R388" s="36">
        <v>142.85</v>
      </c>
      <c r="S388" s="36">
        <v>93.44</v>
      </c>
      <c r="T388" s="36">
        <v>50.96</v>
      </c>
      <c r="U388" s="37">
        <v>119.87</v>
      </c>
      <c r="V388" s="36">
        <v>100.88</v>
      </c>
      <c r="W388" s="38">
        <v>22.29</v>
      </c>
      <c r="X388" s="36">
        <v>11.26</v>
      </c>
      <c r="Y388" s="36">
        <v>36.090000000000003</v>
      </c>
      <c r="Z388" s="36">
        <v>71.3</v>
      </c>
      <c r="AA388" s="36">
        <v>500.6</v>
      </c>
      <c r="AB388" s="36">
        <v>176.1</v>
      </c>
      <c r="AC388" s="36">
        <v>12.19</v>
      </c>
      <c r="AD388" s="36">
        <v>26.44</v>
      </c>
      <c r="AE388" s="36">
        <v>169</v>
      </c>
    </row>
    <row r="389" spans="1:31" x14ac:dyDescent="0.25">
      <c r="A389" s="26" t="s">
        <v>557</v>
      </c>
      <c r="B389" s="27">
        <v>6077.95</v>
      </c>
      <c r="C389" s="33">
        <v>47.91</v>
      </c>
      <c r="D389" s="33">
        <v>569</v>
      </c>
      <c r="E389" s="33">
        <v>22.29</v>
      </c>
      <c r="F389" s="33">
        <v>87.67</v>
      </c>
      <c r="G389" s="33">
        <v>52.89</v>
      </c>
      <c r="H389" s="33">
        <v>9.14</v>
      </c>
      <c r="I389" s="33">
        <v>116.85</v>
      </c>
      <c r="J389" s="33">
        <v>42.69</v>
      </c>
      <c r="K389" s="33">
        <v>11.49</v>
      </c>
      <c r="L389" s="34">
        <v>22.83</v>
      </c>
      <c r="M389" s="35">
        <v>589.1</v>
      </c>
      <c r="N389" s="35">
        <v>330.95</v>
      </c>
      <c r="O389" s="36">
        <v>1068</v>
      </c>
      <c r="P389" s="36">
        <v>94.94</v>
      </c>
      <c r="Q389" s="36">
        <v>117.6</v>
      </c>
      <c r="R389" s="36">
        <v>144.30000000000001</v>
      </c>
      <c r="S389" s="36">
        <v>96.47</v>
      </c>
      <c r="T389" s="36">
        <v>50.65</v>
      </c>
      <c r="U389" s="37">
        <v>121.8</v>
      </c>
      <c r="V389" s="36">
        <v>99.37</v>
      </c>
      <c r="W389" s="38">
        <v>22.83</v>
      </c>
      <c r="X389" s="36">
        <v>11.29</v>
      </c>
      <c r="Y389" s="36">
        <v>36.24</v>
      </c>
      <c r="Z389" s="36">
        <v>71.88</v>
      </c>
      <c r="AA389" s="36">
        <v>503.6</v>
      </c>
      <c r="AB389" s="36">
        <v>180.05</v>
      </c>
      <c r="AC389" s="36">
        <v>12.54</v>
      </c>
      <c r="AD389" s="36">
        <v>26.62</v>
      </c>
      <c r="AE389" s="36">
        <v>174.7</v>
      </c>
    </row>
    <row r="390" spans="1:31" x14ac:dyDescent="0.25">
      <c r="A390" s="26" t="s">
        <v>558</v>
      </c>
      <c r="B390" s="27">
        <v>6030.61</v>
      </c>
      <c r="C390" s="33">
        <v>47.81</v>
      </c>
      <c r="D390" s="33">
        <v>565</v>
      </c>
      <c r="E390" s="33">
        <v>22.04</v>
      </c>
      <c r="F390" s="33">
        <v>86.17</v>
      </c>
      <c r="G390" s="33">
        <v>52.68</v>
      </c>
      <c r="H390" s="33">
        <v>9.1</v>
      </c>
      <c r="I390" s="33">
        <v>114.9</v>
      </c>
      <c r="J390" s="33">
        <v>42.79</v>
      </c>
      <c r="K390" s="33">
        <v>11.37</v>
      </c>
      <c r="L390" s="34">
        <v>22.65</v>
      </c>
      <c r="M390" s="35">
        <v>580.20000000000005</v>
      </c>
      <c r="N390" s="35">
        <v>334.55</v>
      </c>
      <c r="O390" s="36">
        <v>1062.5</v>
      </c>
      <c r="P390" s="36">
        <v>93.21</v>
      </c>
      <c r="Q390" s="36">
        <v>117.24</v>
      </c>
      <c r="R390" s="36">
        <v>143.30000000000001</v>
      </c>
      <c r="S390" s="36">
        <v>92.87</v>
      </c>
      <c r="T390" s="36">
        <v>50</v>
      </c>
      <c r="U390" s="37">
        <v>121.58</v>
      </c>
      <c r="V390" s="36">
        <v>99.59</v>
      </c>
      <c r="W390" s="38">
        <v>22.65</v>
      </c>
      <c r="X390" s="36">
        <v>11.13</v>
      </c>
      <c r="Y390" s="36">
        <v>36.33</v>
      </c>
      <c r="Z390" s="36">
        <v>72.3</v>
      </c>
      <c r="AA390" s="36">
        <v>496.65</v>
      </c>
      <c r="AB390" s="36">
        <v>178.45</v>
      </c>
      <c r="AC390" s="36">
        <v>12.42</v>
      </c>
      <c r="AD390" s="36">
        <v>26.46</v>
      </c>
      <c r="AE390" s="36">
        <v>181</v>
      </c>
    </row>
    <row r="391" spans="1:31" x14ac:dyDescent="0.25">
      <c r="A391" s="26" t="s">
        <v>559</v>
      </c>
      <c r="B391" s="27">
        <v>5914.67</v>
      </c>
      <c r="C391" s="33">
        <v>47.94</v>
      </c>
      <c r="D391" s="33">
        <v>573.5</v>
      </c>
      <c r="E391" s="33">
        <v>22.47</v>
      </c>
      <c r="F391" s="33">
        <v>87.75</v>
      </c>
      <c r="G391" s="33">
        <v>52.59</v>
      </c>
      <c r="H391" s="33">
        <v>9.18</v>
      </c>
      <c r="I391" s="33">
        <v>113.55</v>
      </c>
      <c r="J391" s="33">
        <v>43.25</v>
      </c>
      <c r="K391" s="33">
        <v>11.35</v>
      </c>
      <c r="L391" s="34">
        <v>22.8</v>
      </c>
      <c r="M391" s="35">
        <v>587.4</v>
      </c>
      <c r="N391" s="35">
        <v>336.85</v>
      </c>
      <c r="O391" s="36">
        <v>1067.5</v>
      </c>
      <c r="P391" s="36">
        <v>92.5</v>
      </c>
      <c r="Q391" s="36">
        <v>116.74</v>
      </c>
      <c r="R391" s="36">
        <v>146.55000000000001</v>
      </c>
      <c r="S391" s="36">
        <v>95</v>
      </c>
      <c r="T391" s="36">
        <v>49.56</v>
      </c>
      <c r="U391" s="37">
        <v>122.64</v>
      </c>
      <c r="V391" s="36">
        <v>100.56</v>
      </c>
      <c r="W391" s="38">
        <v>22.8</v>
      </c>
      <c r="X391" s="36">
        <v>11.11</v>
      </c>
      <c r="Y391" s="36">
        <v>36.64</v>
      </c>
      <c r="Z391" s="36">
        <v>71.680000000000007</v>
      </c>
      <c r="AA391" s="36">
        <v>502.5</v>
      </c>
      <c r="AB391" s="36">
        <v>179.9</v>
      </c>
      <c r="AC391" s="36">
        <v>12.43</v>
      </c>
      <c r="AD391" s="36">
        <v>26.25</v>
      </c>
      <c r="AE391" s="36">
        <v>178.35</v>
      </c>
    </row>
    <row r="392" spans="1:31" x14ac:dyDescent="0.25">
      <c r="A392" s="26" t="s">
        <v>560</v>
      </c>
      <c r="B392" s="27">
        <v>5830.87</v>
      </c>
      <c r="C392" s="33">
        <v>46.74</v>
      </c>
      <c r="D392" s="33">
        <v>552</v>
      </c>
      <c r="E392" s="33">
        <v>21.96</v>
      </c>
      <c r="F392" s="33">
        <v>85.2</v>
      </c>
      <c r="G392" s="33">
        <v>50.57</v>
      </c>
      <c r="H392" s="33">
        <v>8.8800000000000008</v>
      </c>
      <c r="I392" s="33">
        <v>111.6</v>
      </c>
      <c r="J392" s="33">
        <v>41.95</v>
      </c>
      <c r="K392" s="33">
        <v>11.44</v>
      </c>
      <c r="L392" s="34">
        <v>22.3</v>
      </c>
      <c r="M392" s="35">
        <v>566</v>
      </c>
      <c r="N392" s="35">
        <v>323.35000000000002</v>
      </c>
      <c r="O392" s="36">
        <v>1035</v>
      </c>
      <c r="P392" s="36">
        <v>90.92</v>
      </c>
      <c r="Q392" s="36">
        <v>112</v>
      </c>
      <c r="R392" s="36">
        <v>141.55000000000001</v>
      </c>
      <c r="S392" s="36">
        <v>92.4</v>
      </c>
      <c r="T392" s="36">
        <v>48.1</v>
      </c>
      <c r="U392" s="37">
        <v>117.93</v>
      </c>
      <c r="V392" s="36">
        <v>95.75</v>
      </c>
      <c r="W392" s="38">
        <v>22.3</v>
      </c>
      <c r="X392" s="36">
        <v>11.04</v>
      </c>
      <c r="Y392" s="36">
        <v>35.1</v>
      </c>
      <c r="Z392" s="36">
        <v>68.900000000000006</v>
      </c>
      <c r="AA392" s="36">
        <v>490</v>
      </c>
      <c r="AB392" s="36">
        <v>171.65</v>
      </c>
      <c r="AC392" s="36">
        <v>12.22</v>
      </c>
      <c r="AD392" s="36">
        <v>25.81</v>
      </c>
      <c r="AE392" s="36">
        <v>174.55</v>
      </c>
    </row>
    <row r="393" spans="1:31" x14ac:dyDescent="0.25">
      <c r="A393" s="26" t="s">
        <v>561</v>
      </c>
      <c r="B393" s="27">
        <v>5834.46</v>
      </c>
      <c r="C393" s="33">
        <v>49.04</v>
      </c>
      <c r="D393" s="33">
        <v>537.5</v>
      </c>
      <c r="E393" s="33">
        <v>22.42</v>
      </c>
      <c r="F393" s="33">
        <v>85.61</v>
      </c>
      <c r="G393" s="33">
        <v>51.12</v>
      </c>
      <c r="H393" s="33">
        <v>9.24</v>
      </c>
      <c r="I393" s="33">
        <v>112.7</v>
      </c>
      <c r="J393" s="33">
        <v>43.73</v>
      </c>
      <c r="K393" s="33">
        <v>11.56</v>
      </c>
      <c r="L393" s="34">
        <v>23.6</v>
      </c>
      <c r="M393" s="35">
        <v>551.70000000000005</v>
      </c>
      <c r="N393" s="35">
        <v>316.95</v>
      </c>
      <c r="O393" s="36">
        <v>1014</v>
      </c>
      <c r="P393" s="36">
        <v>92.96</v>
      </c>
      <c r="Q393" s="36">
        <v>112.8</v>
      </c>
      <c r="R393" s="36">
        <v>139.65</v>
      </c>
      <c r="S393" s="36">
        <v>93.94</v>
      </c>
      <c r="T393" s="36">
        <v>49.05</v>
      </c>
      <c r="U393" s="37">
        <v>118.35</v>
      </c>
      <c r="V393" s="36">
        <v>95.54</v>
      </c>
      <c r="W393" s="38">
        <v>23.6</v>
      </c>
      <c r="X393" s="36">
        <v>11.12</v>
      </c>
      <c r="Y393" s="36">
        <v>34.25</v>
      </c>
      <c r="Z393" s="36">
        <v>69.42</v>
      </c>
      <c r="AA393" s="36">
        <v>487.9</v>
      </c>
      <c r="AB393" s="36">
        <v>172.45</v>
      </c>
      <c r="AC393" s="36">
        <v>12.48</v>
      </c>
      <c r="AD393" s="36">
        <v>27</v>
      </c>
      <c r="AE393" s="36">
        <v>174.9</v>
      </c>
    </row>
    <row r="394" spans="1:31" x14ac:dyDescent="0.25">
      <c r="A394" s="26" t="s">
        <v>562</v>
      </c>
      <c r="B394" s="27">
        <v>5943.08</v>
      </c>
      <c r="C394" s="33">
        <v>49.36</v>
      </c>
      <c r="D394" s="33">
        <v>545</v>
      </c>
      <c r="E394" s="33">
        <v>22.64</v>
      </c>
      <c r="F394" s="33">
        <v>84.47</v>
      </c>
      <c r="G394" s="33">
        <v>51.64</v>
      </c>
      <c r="H394" s="33">
        <v>9.4</v>
      </c>
      <c r="I394" s="33">
        <v>115.5</v>
      </c>
      <c r="J394" s="33">
        <v>45.07</v>
      </c>
      <c r="K394" s="33">
        <v>11.46</v>
      </c>
      <c r="L394" s="34">
        <v>23.72</v>
      </c>
      <c r="M394" s="35">
        <v>553.5</v>
      </c>
      <c r="N394" s="35">
        <v>315.60000000000002</v>
      </c>
      <c r="O394" s="36">
        <v>1002.5</v>
      </c>
      <c r="P394" s="36">
        <v>96.08</v>
      </c>
      <c r="Q394" s="36">
        <v>114.52</v>
      </c>
      <c r="R394" s="36">
        <v>140.9</v>
      </c>
      <c r="S394" s="36">
        <v>95.3</v>
      </c>
      <c r="T394" s="36">
        <v>50.5</v>
      </c>
      <c r="U394" s="37">
        <v>119.27</v>
      </c>
      <c r="V394" s="36">
        <v>94.43</v>
      </c>
      <c r="W394" s="38">
        <v>23.72</v>
      </c>
      <c r="X394" s="36">
        <v>10.94</v>
      </c>
      <c r="Y394" s="36">
        <v>34.090000000000003</v>
      </c>
      <c r="Z394" s="36">
        <v>70.48</v>
      </c>
      <c r="AA394" s="36">
        <v>494.3</v>
      </c>
      <c r="AB394" s="36">
        <v>169.35</v>
      </c>
      <c r="AC394" s="36">
        <v>12.69</v>
      </c>
      <c r="AD394" s="36">
        <v>27.81</v>
      </c>
      <c r="AE394" s="36">
        <v>171.45</v>
      </c>
    </row>
    <row r="395" spans="1:31" x14ac:dyDescent="0.25">
      <c r="A395" s="26" t="s">
        <v>563</v>
      </c>
      <c r="B395" s="27">
        <v>5855.93</v>
      </c>
      <c r="C395" s="33">
        <v>48.35</v>
      </c>
      <c r="D395" s="33">
        <v>534</v>
      </c>
      <c r="E395" s="33">
        <v>22.72</v>
      </c>
      <c r="F395" s="33">
        <v>85.07</v>
      </c>
      <c r="G395" s="33">
        <v>51.95</v>
      </c>
      <c r="H395" s="33">
        <v>9.2100000000000009</v>
      </c>
      <c r="I395" s="33">
        <v>115.3</v>
      </c>
      <c r="J395" s="33">
        <v>43.98</v>
      </c>
      <c r="K395" s="33">
        <v>11.51</v>
      </c>
      <c r="L395" s="34">
        <v>23.48</v>
      </c>
      <c r="M395" s="35">
        <v>542.5</v>
      </c>
      <c r="N395" s="35">
        <v>308.5</v>
      </c>
      <c r="O395" s="36">
        <v>985.8</v>
      </c>
      <c r="P395" s="36">
        <v>96.98</v>
      </c>
      <c r="Q395" s="36">
        <v>114.02</v>
      </c>
      <c r="R395" s="36">
        <v>140.6</v>
      </c>
      <c r="S395" s="36">
        <v>96.33</v>
      </c>
      <c r="T395" s="36">
        <v>50.25</v>
      </c>
      <c r="U395" s="37">
        <v>115.75</v>
      </c>
      <c r="V395" s="36">
        <v>95.61</v>
      </c>
      <c r="W395" s="38">
        <v>23.48</v>
      </c>
      <c r="X395" s="36">
        <v>11.03</v>
      </c>
      <c r="Y395" s="36">
        <v>33.880000000000003</v>
      </c>
      <c r="Z395" s="36">
        <v>70.8</v>
      </c>
      <c r="AA395" s="36">
        <v>484.4</v>
      </c>
      <c r="AB395" s="36">
        <v>168.5</v>
      </c>
      <c r="AC395" s="36">
        <v>12.39</v>
      </c>
      <c r="AD395" s="36">
        <v>27.77</v>
      </c>
      <c r="AE395" s="36">
        <v>168.4</v>
      </c>
    </row>
    <row r="396" spans="1:31" x14ac:dyDescent="0.25">
      <c r="A396" s="26" t="s">
        <v>564</v>
      </c>
      <c r="B396" s="27">
        <v>5870.64</v>
      </c>
      <c r="C396" s="33">
        <v>47.74</v>
      </c>
      <c r="D396" s="33">
        <v>536.5</v>
      </c>
      <c r="E396" s="33">
        <v>22.49</v>
      </c>
      <c r="F396" s="33">
        <v>85.01</v>
      </c>
      <c r="G396" s="33">
        <v>51.9</v>
      </c>
      <c r="H396" s="33">
        <v>8.99</v>
      </c>
      <c r="I396" s="33">
        <v>112.2</v>
      </c>
      <c r="J396" s="33">
        <v>45.81</v>
      </c>
      <c r="K396" s="33">
        <v>11.25</v>
      </c>
      <c r="L396" s="34">
        <v>22.93</v>
      </c>
      <c r="M396" s="35">
        <v>544.70000000000005</v>
      </c>
      <c r="N396" s="35">
        <v>307.64999999999998</v>
      </c>
      <c r="O396" s="36">
        <v>973.8</v>
      </c>
      <c r="P396" s="36">
        <v>94.12</v>
      </c>
      <c r="Q396" s="36">
        <v>115.78</v>
      </c>
      <c r="R396" s="36">
        <v>139.25</v>
      </c>
      <c r="S396" s="36">
        <v>91.14</v>
      </c>
      <c r="T396" s="36">
        <v>49.34</v>
      </c>
      <c r="U396" s="37">
        <v>117.64</v>
      </c>
      <c r="V396" s="36">
        <v>94.17</v>
      </c>
      <c r="W396" s="38">
        <v>22.93</v>
      </c>
      <c r="X396" s="36">
        <v>10.94</v>
      </c>
      <c r="Y396" s="36">
        <v>33.74</v>
      </c>
      <c r="Z396" s="36">
        <v>72.180000000000007</v>
      </c>
      <c r="AA396" s="36">
        <v>481.85</v>
      </c>
      <c r="AB396" s="36">
        <v>169.65</v>
      </c>
      <c r="AC396" s="36">
        <v>12.24</v>
      </c>
      <c r="AD396" s="36">
        <v>27.82</v>
      </c>
      <c r="AE396" s="36">
        <v>168.5</v>
      </c>
    </row>
    <row r="397" spans="1:31" x14ac:dyDescent="0.25">
      <c r="A397" s="26" t="s">
        <v>565</v>
      </c>
      <c r="B397" s="27">
        <v>5872.2</v>
      </c>
      <c r="C397" s="33">
        <v>47.52</v>
      </c>
      <c r="D397" s="33">
        <v>532</v>
      </c>
      <c r="E397" s="33">
        <v>22.6</v>
      </c>
      <c r="F397" s="33">
        <v>84.76</v>
      </c>
      <c r="G397" s="33">
        <v>50.27</v>
      </c>
      <c r="H397" s="33">
        <v>8.9</v>
      </c>
      <c r="I397" s="33">
        <v>112.45</v>
      </c>
      <c r="J397" s="33">
        <v>45.59</v>
      </c>
      <c r="K397" s="33">
        <v>11.32</v>
      </c>
      <c r="L397" s="34">
        <v>22.59</v>
      </c>
      <c r="M397" s="35">
        <v>539.4</v>
      </c>
      <c r="N397" s="35">
        <v>304.45</v>
      </c>
      <c r="O397" s="36">
        <v>970.2</v>
      </c>
      <c r="P397" s="36">
        <v>93</v>
      </c>
      <c r="Q397" s="36">
        <v>117.38</v>
      </c>
      <c r="R397" s="36">
        <v>134.15</v>
      </c>
      <c r="S397" s="36">
        <v>89.74</v>
      </c>
      <c r="T397" s="36">
        <v>51.97</v>
      </c>
      <c r="U397" s="37">
        <v>119.71</v>
      </c>
      <c r="V397" s="36">
        <v>93.53</v>
      </c>
      <c r="W397" s="38">
        <v>22.59</v>
      </c>
      <c r="X397" s="36">
        <v>10.91</v>
      </c>
      <c r="Y397" s="36">
        <v>33.479999999999997</v>
      </c>
      <c r="Z397" s="36">
        <v>72.8</v>
      </c>
      <c r="AA397" s="36">
        <v>489.15</v>
      </c>
      <c r="AB397" s="36">
        <v>169.4</v>
      </c>
      <c r="AC397" s="36">
        <v>12.16</v>
      </c>
      <c r="AD397" s="36">
        <v>27.22</v>
      </c>
      <c r="AE397" s="36">
        <v>166</v>
      </c>
    </row>
    <row r="398" spans="1:31" x14ac:dyDescent="0.25">
      <c r="A398" s="26" t="s">
        <v>566</v>
      </c>
      <c r="B398" s="27">
        <v>5972.31</v>
      </c>
      <c r="C398" s="33">
        <v>48.29</v>
      </c>
      <c r="D398" s="33">
        <v>537.5</v>
      </c>
      <c r="E398" s="33">
        <v>23.06</v>
      </c>
      <c r="F398" s="33">
        <v>85.58</v>
      </c>
      <c r="G398" s="33">
        <v>51.36</v>
      </c>
      <c r="H398" s="33">
        <v>9.0500000000000007</v>
      </c>
      <c r="I398" s="33">
        <v>113.85</v>
      </c>
      <c r="J398" s="33">
        <v>48.78</v>
      </c>
      <c r="K398" s="33">
        <v>12.21</v>
      </c>
      <c r="L398" s="34">
        <v>23.06</v>
      </c>
      <c r="M398" s="35">
        <v>551.79999999999995</v>
      </c>
      <c r="N398" s="35">
        <v>307.5</v>
      </c>
      <c r="O398" s="36">
        <v>990</v>
      </c>
      <c r="P398" s="36">
        <v>96.45</v>
      </c>
      <c r="Q398" s="36">
        <v>120.02</v>
      </c>
      <c r="R398" s="36">
        <v>135.85</v>
      </c>
      <c r="S398" s="36">
        <v>91.7</v>
      </c>
      <c r="T398" s="36">
        <v>53.53</v>
      </c>
      <c r="U398" s="37">
        <v>124.4</v>
      </c>
      <c r="V398" s="36">
        <v>93.95</v>
      </c>
      <c r="W398" s="38">
        <v>23.06</v>
      </c>
      <c r="X398" s="36">
        <v>10.88</v>
      </c>
      <c r="Y398" s="36">
        <v>34.340000000000003</v>
      </c>
      <c r="Z398" s="36">
        <v>73.98</v>
      </c>
      <c r="AA398" s="36">
        <v>504</v>
      </c>
      <c r="AB398" s="36">
        <v>172.8</v>
      </c>
      <c r="AC398" s="36">
        <v>12.83</v>
      </c>
      <c r="AD398" s="36">
        <v>27.86</v>
      </c>
      <c r="AE398" s="36">
        <v>169.4</v>
      </c>
    </row>
    <row r="399" spans="1:31" x14ac:dyDescent="0.25">
      <c r="A399" s="26" t="s">
        <v>567</v>
      </c>
      <c r="B399" s="27">
        <v>5934.12</v>
      </c>
      <c r="C399" s="33">
        <v>47.34</v>
      </c>
      <c r="D399" s="33">
        <v>529.5</v>
      </c>
      <c r="E399" s="33">
        <v>22.39</v>
      </c>
      <c r="F399" s="33">
        <v>83.69</v>
      </c>
      <c r="G399" s="33">
        <v>51.74</v>
      </c>
      <c r="H399" s="33">
        <v>8.83</v>
      </c>
      <c r="I399" s="33">
        <v>113.5</v>
      </c>
      <c r="J399" s="33">
        <v>48.24</v>
      </c>
      <c r="K399" s="33">
        <v>11.96</v>
      </c>
      <c r="L399" s="34">
        <v>22.42</v>
      </c>
      <c r="M399" s="35">
        <v>544</v>
      </c>
      <c r="N399" s="35">
        <v>301.64999999999998</v>
      </c>
      <c r="O399" s="36">
        <v>980.8</v>
      </c>
      <c r="P399" s="36">
        <v>96.36</v>
      </c>
      <c r="Q399" s="36">
        <v>116.98</v>
      </c>
      <c r="R399" s="36">
        <v>134.5</v>
      </c>
      <c r="S399" s="36">
        <v>88.7</v>
      </c>
      <c r="T399" s="36">
        <v>54.08</v>
      </c>
      <c r="U399" s="37">
        <v>122.71</v>
      </c>
      <c r="V399" s="36">
        <v>94.15</v>
      </c>
      <c r="W399" s="38">
        <v>22.42</v>
      </c>
      <c r="X399" s="36">
        <v>10.86</v>
      </c>
      <c r="Y399" s="36">
        <v>33.49</v>
      </c>
      <c r="Z399" s="36">
        <v>72.2</v>
      </c>
      <c r="AA399" s="36">
        <v>491.3</v>
      </c>
      <c r="AB399" s="36">
        <v>169.3</v>
      </c>
      <c r="AC399" s="36">
        <v>12.46</v>
      </c>
      <c r="AD399" s="36">
        <v>27.15</v>
      </c>
      <c r="AE399" s="36">
        <v>165.75</v>
      </c>
    </row>
    <row r="400" spans="1:31" x14ac:dyDescent="0.25">
      <c r="A400" s="26" t="s">
        <v>568</v>
      </c>
      <c r="B400" s="27">
        <v>6006.28</v>
      </c>
      <c r="C400" s="33">
        <v>46.67</v>
      </c>
      <c r="D400" s="33">
        <v>535</v>
      </c>
      <c r="E400" s="33">
        <v>22.12</v>
      </c>
      <c r="F400" s="33">
        <v>86</v>
      </c>
      <c r="G400" s="33">
        <v>53.22</v>
      </c>
      <c r="H400" s="33">
        <v>8.82</v>
      </c>
      <c r="I400" s="33">
        <v>114</v>
      </c>
      <c r="J400" s="33">
        <v>50.06</v>
      </c>
      <c r="K400" s="33">
        <v>12.1</v>
      </c>
      <c r="L400" s="34">
        <v>22.26</v>
      </c>
      <c r="M400" s="35">
        <v>550</v>
      </c>
      <c r="N400" s="35">
        <v>308.3</v>
      </c>
      <c r="O400" s="36">
        <v>1006</v>
      </c>
      <c r="P400" s="36">
        <v>97.52</v>
      </c>
      <c r="Q400" s="36">
        <v>119.64</v>
      </c>
      <c r="R400" s="36">
        <v>136.65</v>
      </c>
      <c r="S400" s="36">
        <v>88.34</v>
      </c>
      <c r="T400" s="36">
        <v>53.35</v>
      </c>
      <c r="U400" s="37">
        <v>125.71</v>
      </c>
      <c r="V400" s="36">
        <v>95.87</v>
      </c>
      <c r="W400" s="38">
        <v>22.26</v>
      </c>
      <c r="X400" s="36">
        <v>10.9</v>
      </c>
      <c r="Y400" s="36">
        <v>34.24</v>
      </c>
      <c r="Z400" s="36">
        <v>75.3</v>
      </c>
      <c r="AA400" s="36">
        <v>495.6</v>
      </c>
      <c r="AB400" s="36">
        <v>174.9</v>
      </c>
      <c r="AC400" s="36">
        <v>12.47</v>
      </c>
      <c r="AD400" s="36">
        <v>27.99</v>
      </c>
      <c r="AE400" s="36">
        <v>169.35</v>
      </c>
    </row>
    <row r="401" spans="1:31" x14ac:dyDescent="0.25">
      <c r="A401" s="26">
        <v>44840</v>
      </c>
      <c r="B401" s="27">
        <v>6177.31</v>
      </c>
      <c r="C401" s="33">
        <v>48.6</v>
      </c>
      <c r="D401" s="33">
        <v>552</v>
      </c>
      <c r="E401" s="33">
        <v>22.58</v>
      </c>
      <c r="F401" s="33">
        <v>88.18</v>
      </c>
      <c r="G401" s="33">
        <v>52.65</v>
      </c>
      <c r="H401" s="33">
        <v>9.23</v>
      </c>
      <c r="I401" s="33">
        <v>111.65</v>
      </c>
      <c r="J401" s="33">
        <v>52.69</v>
      </c>
      <c r="K401" s="33">
        <v>12.26</v>
      </c>
      <c r="L401" s="34">
        <v>23.35</v>
      </c>
      <c r="M401" s="35">
        <v>572.9</v>
      </c>
      <c r="N401" s="35">
        <v>314.75</v>
      </c>
      <c r="O401" s="36">
        <v>1049</v>
      </c>
      <c r="P401" s="36">
        <v>102</v>
      </c>
      <c r="Q401" s="36">
        <v>123.5</v>
      </c>
      <c r="R401" s="36">
        <v>142</v>
      </c>
      <c r="S401" s="36">
        <v>91.67</v>
      </c>
      <c r="T401" s="36">
        <v>54.5</v>
      </c>
      <c r="U401" s="37">
        <v>126.47</v>
      </c>
      <c r="V401" s="36">
        <v>96.87</v>
      </c>
      <c r="W401" s="38">
        <v>23.35</v>
      </c>
      <c r="X401" s="36">
        <v>10.8</v>
      </c>
      <c r="Y401" s="36">
        <v>36.17</v>
      </c>
      <c r="Z401" s="36">
        <v>76.260000000000005</v>
      </c>
      <c r="AA401" s="36">
        <v>510.4</v>
      </c>
      <c r="AB401" s="36">
        <v>174.8</v>
      </c>
      <c r="AC401" s="36">
        <v>13.01</v>
      </c>
      <c r="AD401" s="36">
        <v>29.38</v>
      </c>
      <c r="AE401" s="36">
        <v>169.85</v>
      </c>
    </row>
    <row r="402" spans="1:31" x14ac:dyDescent="0.25">
      <c r="A402" s="26">
        <v>44810</v>
      </c>
      <c r="B402" s="27">
        <v>6342.99</v>
      </c>
      <c r="C402" s="33">
        <v>51.19</v>
      </c>
      <c r="D402" s="33">
        <v>572</v>
      </c>
      <c r="E402" s="33">
        <v>23.41</v>
      </c>
      <c r="F402" s="33">
        <v>90.8</v>
      </c>
      <c r="G402" s="33">
        <v>53.34</v>
      </c>
      <c r="H402" s="33">
        <v>9.81</v>
      </c>
      <c r="I402" s="33">
        <v>113.15</v>
      </c>
      <c r="J402" s="33">
        <v>55.36</v>
      </c>
      <c r="K402" s="33">
        <v>12.46</v>
      </c>
      <c r="L402" s="34">
        <v>24.88</v>
      </c>
      <c r="M402" s="35">
        <v>587.6</v>
      </c>
      <c r="N402" s="35">
        <v>322.35000000000002</v>
      </c>
      <c r="O402" s="36">
        <v>1074</v>
      </c>
      <c r="P402" s="36">
        <v>105.4</v>
      </c>
      <c r="Q402" s="36">
        <v>127</v>
      </c>
      <c r="R402" s="36">
        <v>145.75</v>
      </c>
      <c r="S402" s="36">
        <v>95.07</v>
      </c>
      <c r="T402" s="36">
        <v>55.71</v>
      </c>
      <c r="U402" s="37">
        <v>128.97999999999999</v>
      </c>
      <c r="V402" s="36">
        <v>98.26</v>
      </c>
      <c r="W402" s="38">
        <v>24.88</v>
      </c>
      <c r="X402" s="36">
        <v>10.85</v>
      </c>
      <c r="Y402" s="36">
        <v>37.74</v>
      </c>
      <c r="Z402" s="36">
        <v>77.78</v>
      </c>
      <c r="AA402" s="36">
        <v>515</v>
      </c>
      <c r="AB402" s="36">
        <v>176.85</v>
      </c>
      <c r="AC402" s="36">
        <v>13.71</v>
      </c>
      <c r="AD402" s="36">
        <v>30.28</v>
      </c>
      <c r="AE402" s="36">
        <v>176.45</v>
      </c>
    </row>
    <row r="403" spans="1:31" x14ac:dyDescent="0.25">
      <c r="A403" s="26">
        <v>44779</v>
      </c>
      <c r="B403" s="27">
        <v>6413.87</v>
      </c>
      <c r="C403" s="33">
        <v>52.08</v>
      </c>
      <c r="D403" s="33">
        <v>580</v>
      </c>
      <c r="E403" s="33">
        <v>23.34</v>
      </c>
      <c r="F403" s="33">
        <v>90.72</v>
      </c>
      <c r="G403" s="33">
        <v>53.98</v>
      </c>
      <c r="H403" s="33">
        <v>9.98</v>
      </c>
      <c r="I403" s="33">
        <v>114.1</v>
      </c>
      <c r="J403" s="33">
        <v>55.68</v>
      </c>
      <c r="K403" s="33">
        <v>12.47</v>
      </c>
      <c r="L403" s="34">
        <v>25.03</v>
      </c>
      <c r="M403" s="35">
        <v>601.70000000000005</v>
      </c>
      <c r="N403" s="35">
        <v>326.89999999999998</v>
      </c>
      <c r="O403" s="36">
        <v>1098.5</v>
      </c>
      <c r="P403" s="36">
        <v>108.32</v>
      </c>
      <c r="Q403" s="36">
        <v>127.72</v>
      </c>
      <c r="R403" s="36">
        <v>149.05000000000001</v>
      </c>
      <c r="S403" s="36">
        <v>98.08</v>
      </c>
      <c r="T403" s="36">
        <v>56.52</v>
      </c>
      <c r="U403" s="37">
        <v>131.09</v>
      </c>
      <c r="V403" s="36">
        <v>99.11</v>
      </c>
      <c r="W403" s="38">
        <v>25.03</v>
      </c>
      <c r="X403" s="36">
        <v>10.85</v>
      </c>
      <c r="Y403" s="36">
        <v>38.58</v>
      </c>
      <c r="Z403" s="36">
        <v>78.28</v>
      </c>
      <c r="AA403" s="36">
        <v>523</v>
      </c>
      <c r="AB403" s="36">
        <v>177.25</v>
      </c>
      <c r="AC403" s="36">
        <v>13.96</v>
      </c>
      <c r="AD403" s="36">
        <v>30.24</v>
      </c>
      <c r="AE403" s="36">
        <v>178.5</v>
      </c>
    </row>
    <row r="404" spans="1:31" x14ac:dyDescent="0.25">
      <c r="A404" s="26">
        <v>44748</v>
      </c>
      <c r="B404" s="27">
        <v>6459.92</v>
      </c>
      <c r="C404" s="33">
        <v>52.45</v>
      </c>
      <c r="D404" s="33">
        <v>586</v>
      </c>
      <c r="E404" s="33">
        <v>23.69</v>
      </c>
      <c r="F404" s="33">
        <v>90.7</v>
      </c>
      <c r="G404" s="33">
        <v>55.49</v>
      </c>
      <c r="H404" s="33">
        <v>10.02</v>
      </c>
      <c r="I404" s="33">
        <v>115.7</v>
      </c>
      <c r="J404" s="33">
        <v>55.72</v>
      </c>
      <c r="K404" s="33">
        <v>12.6</v>
      </c>
      <c r="L404" s="34">
        <v>25.2</v>
      </c>
      <c r="M404" s="35">
        <v>608.4</v>
      </c>
      <c r="N404" s="35">
        <v>327.35000000000002</v>
      </c>
      <c r="O404" s="36">
        <v>1111.5</v>
      </c>
      <c r="P404" s="36">
        <v>110.26</v>
      </c>
      <c r="Q404" s="36">
        <v>129.78</v>
      </c>
      <c r="R404" s="36">
        <v>150.69999999999999</v>
      </c>
      <c r="S404" s="36">
        <v>97.7</v>
      </c>
      <c r="T404" s="36">
        <v>55.71</v>
      </c>
      <c r="U404" s="37">
        <v>133.78</v>
      </c>
      <c r="V404" s="36">
        <v>99.99</v>
      </c>
      <c r="W404" s="38">
        <v>25.2</v>
      </c>
      <c r="X404" s="36">
        <v>11.1</v>
      </c>
      <c r="Y404" s="36">
        <v>38.659999999999997</v>
      </c>
      <c r="Z404" s="36">
        <v>80.06</v>
      </c>
      <c r="AA404" s="36">
        <v>525</v>
      </c>
      <c r="AB404" s="36">
        <v>181.8</v>
      </c>
      <c r="AC404" s="36">
        <v>13.89</v>
      </c>
      <c r="AD404" s="36">
        <v>30.48</v>
      </c>
      <c r="AE404" s="36">
        <v>180.25</v>
      </c>
    </row>
    <row r="405" spans="1:31" x14ac:dyDescent="0.25">
      <c r="A405" s="26">
        <v>44718</v>
      </c>
      <c r="B405" s="27">
        <v>6533.82</v>
      </c>
      <c r="C405" s="33">
        <v>53.28</v>
      </c>
      <c r="D405" s="33">
        <v>594.5</v>
      </c>
      <c r="E405" s="33">
        <v>23.9</v>
      </c>
      <c r="F405" s="33">
        <v>91.42</v>
      </c>
      <c r="G405" s="33">
        <v>55.9</v>
      </c>
      <c r="H405" s="33">
        <v>10.16</v>
      </c>
      <c r="I405" s="33">
        <v>115</v>
      </c>
      <c r="J405" s="33">
        <v>54.73</v>
      </c>
      <c r="K405" s="33">
        <v>12.6</v>
      </c>
      <c r="L405" s="34">
        <v>25.64</v>
      </c>
      <c r="M405" s="35">
        <v>613.79999999999995</v>
      </c>
      <c r="N405" s="35">
        <v>333.1</v>
      </c>
      <c r="O405" s="36">
        <v>1127</v>
      </c>
      <c r="P405" s="36">
        <v>111.34</v>
      </c>
      <c r="Q405" s="36">
        <v>131</v>
      </c>
      <c r="R405" s="36">
        <v>151.80000000000001</v>
      </c>
      <c r="S405" s="36">
        <v>98.52</v>
      </c>
      <c r="T405" s="36">
        <v>55.49</v>
      </c>
      <c r="U405" s="37">
        <v>134.78</v>
      </c>
      <c r="V405" s="36">
        <v>100.16</v>
      </c>
      <c r="W405" s="38">
        <v>25.64</v>
      </c>
      <c r="X405" s="36">
        <v>11.49</v>
      </c>
      <c r="Y405" s="36">
        <v>39.57</v>
      </c>
      <c r="Z405" s="36">
        <v>80.5</v>
      </c>
      <c r="AA405" s="36">
        <v>526.1</v>
      </c>
      <c r="AB405" s="36">
        <v>183.8</v>
      </c>
      <c r="AC405" s="36">
        <v>14.03</v>
      </c>
      <c r="AD405" s="36">
        <v>30.79</v>
      </c>
      <c r="AE405" s="36">
        <v>182.25</v>
      </c>
    </row>
    <row r="406" spans="1:31" x14ac:dyDescent="0.25">
      <c r="A406" s="26">
        <v>44626</v>
      </c>
      <c r="B406" s="27">
        <v>6473.74</v>
      </c>
      <c r="C406" s="33">
        <v>52.56</v>
      </c>
      <c r="D406" s="33">
        <v>587</v>
      </c>
      <c r="E406" s="33">
        <v>23.51</v>
      </c>
      <c r="F406" s="33">
        <v>90.14</v>
      </c>
      <c r="G406" s="33">
        <v>55.9</v>
      </c>
      <c r="H406" s="33">
        <v>10.01</v>
      </c>
      <c r="I406" s="33">
        <v>114.25</v>
      </c>
      <c r="J406" s="33">
        <v>56.79</v>
      </c>
      <c r="K406" s="33">
        <v>12.47</v>
      </c>
      <c r="L406" s="34">
        <v>24.98</v>
      </c>
      <c r="M406" s="35">
        <v>609.1</v>
      </c>
      <c r="N406" s="35">
        <v>327.9</v>
      </c>
      <c r="O406" s="36">
        <v>1119</v>
      </c>
      <c r="P406" s="36">
        <v>108.68</v>
      </c>
      <c r="Q406" s="36">
        <v>129.97999999999999</v>
      </c>
      <c r="R406" s="36">
        <v>152.4</v>
      </c>
      <c r="S406" s="36">
        <v>96.19</v>
      </c>
      <c r="T406" s="36">
        <v>54.48</v>
      </c>
      <c r="U406" s="37">
        <v>133.72</v>
      </c>
      <c r="V406" s="36">
        <v>100.06</v>
      </c>
      <c r="W406" s="38">
        <v>24.98</v>
      </c>
      <c r="X406" s="36">
        <v>11.56</v>
      </c>
      <c r="Y406" s="36">
        <v>38.82</v>
      </c>
      <c r="Z406" s="36">
        <v>79.900000000000006</v>
      </c>
      <c r="AA406" s="36">
        <v>521</v>
      </c>
      <c r="AB406" s="36">
        <v>182.35</v>
      </c>
      <c r="AC406" s="36">
        <v>13.8</v>
      </c>
      <c r="AD406" s="36">
        <v>30.49</v>
      </c>
      <c r="AE406" s="36">
        <v>179.95</v>
      </c>
    </row>
    <row r="407" spans="1:31" x14ac:dyDescent="0.25">
      <c r="A407" s="26">
        <v>44598</v>
      </c>
      <c r="B407" s="27">
        <v>6447.3</v>
      </c>
      <c r="C407" s="33">
        <v>52.7</v>
      </c>
      <c r="D407" s="33">
        <v>591.5</v>
      </c>
      <c r="E407" s="33">
        <v>23.48</v>
      </c>
      <c r="F407" s="33">
        <v>89.81</v>
      </c>
      <c r="G407" s="33">
        <v>56.3</v>
      </c>
      <c r="H407" s="33">
        <v>10.119999999999999</v>
      </c>
      <c r="I407" s="33">
        <v>114.3</v>
      </c>
      <c r="J407" s="33">
        <v>57.31</v>
      </c>
      <c r="K407" s="33">
        <v>12.43</v>
      </c>
      <c r="L407" s="34">
        <v>24.97</v>
      </c>
      <c r="M407" s="35">
        <v>608.1</v>
      </c>
      <c r="N407" s="35">
        <v>332</v>
      </c>
      <c r="O407" s="36">
        <v>1122.5</v>
      </c>
      <c r="P407" s="36">
        <v>108.96</v>
      </c>
      <c r="Q407" s="36">
        <v>130.80000000000001</v>
      </c>
      <c r="R407" s="36">
        <v>152</v>
      </c>
      <c r="S407" s="36">
        <v>98.08</v>
      </c>
      <c r="T407" s="36">
        <v>54.17</v>
      </c>
      <c r="U407" s="37">
        <v>134.02000000000001</v>
      </c>
      <c r="V407" s="36">
        <v>99.33</v>
      </c>
      <c r="W407" s="38">
        <v>24.97</v>
      </c>
      <c r="X407" s="36">
        <v>11.55</v>
      </c>
      <c r="Y407" s="36">
        <v>39.42</v>
      </c>
      <c r="Z407" s="36">
        <v>81.16</v>
      </c>
      <c r="AA407" s="36">
        <v>520.5</v>
      </c>
      <c r="AB407" s="36">
        <v>183.7</v>
      </c>
      <c r="AC407" s="36">
        <v>14.26</v>
      </c>
      <c r="AD407" s="36">
        <v>30.69</v>
      </c>
      <c r="AE407" s="36">
        <v>178.8</v>
      </c>
    </row>
    <row r="408" spans="1:31" x14ac:dyDescent="0.25">
      <c r="A408" s="26">
        <v>44567</v>
      </c>
      <c r="B408" s="27">
        <v>6414.22</v>
      </c>
      <c r="C408" s="33">
        <v>52.84</v>
      </c>
      <c r="D408" s="33">
        <v>581.5</v>
      </c>
      <c r="E408" s="33">
        <v>23.5</v>
      </c>
      <c r="F408" s="33">
        <v>89.31</v>
      </c>
      <c r="G408" s="33">
        <v>54.68</v>
      </c>
      <c r="H408" s="33">
        <v>10.130000000000001</v>
      </c>
      <c r="I408" s="33">
        <v>114.35</v>
      </c>
      <c r="J408" s="33">
        <v>54.69</v>
      </c>
      <c r="K408" s="33">
        <v>12.48</v>
      </c>
      <c r="L408" s="34">
        <v>25.06</v>
      </c>
      <c r="M408" s="35">
        <v>597.79999999999995</v>
      </c>
      <c r="N408" s="35">
        <v>321.95</v>
      </c>
      <c r="O408" s="36">
        <v>1099</v>
      </c>
      <c r="P408" s="36">
        <v>108.26</v>
      </c>
      <c r="Q408" s="36">
        <v>127.56</v>
      </c>
      <c r="R408" s="36">
        <v>148.30000000000001</v>
      </c>
      <c r="S408" s="36">
        <v>96.63</v>
      </c>
      <c r="T408" s="36">
        <v>54.12</v>
      </c>
      <c r="U408" s="37">
        <v>132</v>
      </c>
      <c r="V408" s="36">
        <v>99.45</v>
      </c>
      <c r="W408" s="38">
        <v>25.06</v>
      </c>
      <c r="X408" s="36">
        <v>11.63</v>
      </c>
      <c r="Y408" s="36">
        <v>38.81</v>
      </c>
      <c r="Z408" s="36">
        <v>79.319999999999993</v>
      </c>
      <c r="AA408" s="36">
        <v>509.8</v>
      </c>
      <c r="AB408" s="36">
        <v>180.05</v>
      </c>
      <c r="AC408" s="36">
        <v>14.15</v>
      </c>
      <c r="AD408" s="36">
        <v>30.31</v>
      </c>
      <c r="AE408" s="36">
        <v>176.1</v>
      </c>
    </row>
    <row r="409" spans="1:31" x14ac:dyDescent="0.25">
      <c r="A409" s="26" t="s">
        <v>569</v>
      </c>
      <c r="B409" s="27">
        <v>6457.53</v>
      </c>
      <c r="C409" s="33">
        <v>53.11</v>
      </c>
      <c r="D409" s="33">
        <v>580</v>
      </c>
      <c r="E409" s="33">
        <v>23.51</v>
      </c>
      <c r="F409" s="33">
        <v>89.68</v>
      </c>
      <c r="G409" s="33">
        <v>54.73</v>
      </c>
      <c r="H409" s="33">
        <v>10.31</v>
      </c>
      <c r="I409" s="33">
        <v>113.6</v>
      </c>
      <c r="J409" s="33">
        <v>55.1</v>
      </c>
      <c r="K409" s="33">
        <v>12.5</v>
      </c>
      <c r="L409" s="34">
        <v>25.01</v>
      </c>
      <c r="M409" s="35">
        <v>597.20000000000005</v>
      </c>
      <c r="N409" s="35">
        <v>328.55</v>
      </c>
      <c r="O409" s="36">
        <v>1110</v>
      </c>
      <c r="P409" s="36">
        <v>108.78</v>
      </c>
      <c r="Q409" s="36">
        <v>129.04</v>
      </c>
      <c r="R409" s="36">
        <v>150.05000000000001</v>
      </c>
      <c r="S409" s="36">
        <v>96.25</v>
      </c>
      <c r="T409" s="36">
        <v>55.59</v>
      </c>
      <c r="U409" s="37">
        <v>134.58000000000001</v>
      </c>
      <c r="V409" s="36">
        <v>99.38</v>
      </c>
      <c r="W409" s="38">
        <v>25.01</v>
      </c>
      <c r="X409" s="36">
        <v>11.65</v>
      </c>
      <c r="Y409" s="36">
        <v>39.19</v>
      </c>
      <c r="Z409" s="36">
        <v>80.56</v>
      </c>
      <c r="AA409" s="36">
        <v>509.7</v>
      </c>
      <c r="AB409" s="36">
        <v>182.5</v>
      </c>
      <c r="AC409" s="36">
        <v>13.93</v>
      </c>
      <c r="AD409" s="36">
        <v>30.31</v>
      </c>
      <c r="AE409" s="36">
        <v>180.5</v>
      </c>
    </row>
    <row r="410" spans="1:31" x14ac:dyDescent="0.25">
      <c r="A410" s="26" t="s">
        <v>570</v>
      </c>
      <c r="B410" s="27">
        <v>6536.77</v>
      </c>
      <c r="C410" s="33">
        <v>54.3</v>
      </c>
      <c r="D410" s="33">
        <v>586</v>
      </c>
      <c r="E410" s="33">
        <v>24.12</v>
      </c>
      <c r="F410" s="33">
        <v>91.7</v>
      </c>
      <c r="G410" s="33">
        <v>54.79</v>
      </c>
      <c r="H410" s="33">
        <v>10.35</v>
      </c>
      <c r="I410" s="33">
        <v>116.4</v>
      </c>
      <c r="J410" s="33">
        <v>55.88</v>
      </c>
      <c r="K410" s="33">
        <v>12.55</v>
      </c>
      <c r="L410" s="34">
        <v>25.31</v>
      </c>
      <c r="M410" s="35">
        <v>608.6</v>
      </c>
      <c r="N410" s="35">
        <v>331.7</v>
      </c>
      <c r="O410" s="36">
        <v>1135</v>
      </c>
      <c r="P410" s="36">
        <v>112.54</v>
      </c>
      <c r="Q410" s="36">
        <v>131.58000000000001</v>
      </c>
      <c r="R410" s="36">
        <v>152.19999999999999</v>
      </c>
      <c r="S410" s="36">
        <v>99.91</v>
      </c>
      <c r="T410" s="36">
        <v>55.18</v>
      </c>
      <c r="U410" s="37">
        <v>136.41</v>
      </c>
      <c r="V410" s="36">
        <v>100.42</v>
      </c>
      <c r="W410" s="38">
        <v>25.31</v>
      </c>
      <c r="X410" s="36">
        <v>11.59</v>
      </c>
      <c r="Y410" s="36">
        <v>40.44</v>
      </c>
      <c r="Z410" s="36">
        <v>81.78</v>
      </c>
      <c r="AA410" s="36">
        <v>505.3</v>
      </c>
      <c r="AB410" s="36">
        <v>184.15</v>
      </c>
      <c r="AC410" s="36">
        <v>14</v>
      </c>
      <c r="AD410" s="36">
        <v>30.51</v>
      </c>
      <c r="AE410" s="36">
        <v>186.4</v>
      </c>
    </row>
    <row r="411" spans="1:31" x14ac:dyDescent="0.25">
      <c r="A411" s="26" t="s">
        <v>571</v>
      </c>
      <c r="B411" s="27">
        <v>6424.85</v>
      </c>
      <c r="C411" s="33">
        <v>53.55</v>
      </c>
      <c r="D411" s="33">
        <v>569.5</v>
      </c>
      <c r="E411" s="33">
        <v>24.27</v>
      </c>
      <c r="F411" s="33">
        <v>92.73</v>
      </c>
      <c r="G411" s="33">
        <v>54.76</v>
      </c>
      <c r="H411" s="33">
        <v>11.25</v>
      </c>
      <c r="I411" s="33">
        <v>117.65</v>
      </c>
      <c r="J411" s="33">
        <v>55.16</v>
      </c>
      <c r="K411" s="33">
        <v>12.7</v>
      </c>
      <c r="L411" s="34">
        <v>24.88</v>
      </c>
      <c r="M411" s="35">
        <v>593.4</v>
      </c>
      <c r="N411" s="35">
        <v>324.8</v>
      </c>
      <c r="O411" s="36">
        <v>1092</v>
      </c>
      <c r="P411" s="36">
        <v>111.86</v>
      </c>
      <c r="Q411" s="36">
        <v>127.8</v>
      </c>
      <c r="R411" s="36">
        <v>152.69999999999999</v>
      </c>
      <c r="S411" s="36">
        <v>99.54</v>
      </c>
      <c r="T411" s="36">
        <v>54.88</v>
      </c>
      <c r="U411" s="37">
        <v>136.91</v>
      </c>
      <c r="V411" s="36">
        <v>102.38</v>
      </c>
      <c r="W411" s="38">
        <v>24.88</v>
      </c>
      <c r="X411" s="36">
        <v>11.7</v>
      </c>
      <c r="Y411" s="36">
        <v>39.42</v>
      </c>
      <c r="Z411" s="36">
        <v>82.18</v>
      </c>
      <c r="AA411" s="36">
        <v>489</v>
      </c>
      <c r="AB411" s="36">
        <v>183.45</v>
      </c>
      <c r="AC411" s="36">
        <v>13.74</v>
      </c>
      <c r="AD411" s="36">
        <v>30.08</v>
      </c>
      <c r="AE411" s="36">
        <v>186.6</v>
      </c>
    </row>
    <row r="412" spans="1:31" x14ac:dyDescent="0.25">
      <c r="A412" s="26" t="s">
        <v>572</v>
      </c>
      <c r="B412" s="27">
        <v>6298.45</v>
      </c>
      <c r="C412" s="33">
        <v>52.7</v>
      </c>
      <c r="D412" s="33">
        <v>551.5</v>
      </c>
      <c r="E412" s="33">
        <v>23.96</v>
      </c>
      <c r="F412" s="33">
        <v>92.09</v>
      </c>
      <c r="G412" s="33">
        <v>54.56</v>
      </c>
      <c r="H412" s="33">
        <v>11.16</v>
      </c>
      <c r="I412" s="33">
        <v>117.45</v>
      </c>
      <c r="J412" s="33">
        <v>54.27</v>
      </c>
      <c r="K412" s="33">
        <v>12.74</v>
      </c>
      <c r="L412" s="34">
        <v>24.91</v>
      </c>
      <c r="M412" s="35">
        <v>571.20000000000005</v>
      </c>
      <c r="N412" s="35">
        <v>311.95</v>
      </c>
      <c r="O412" s="36">
        <v>1045.5</v>
      </c>
      <c r="P412" s="36">
        <v>109.06</v>
      </c>
      <c r="Q412" s="36">
        <v>125.18</v>
      </c>
      <c r="R412" s="36">
        <v>148.44999999999999</v>
      </c>
      <c r="S412" s="36">
        <v>98.58</v>
      </c>
      <c r="T412" s="36">
        <v>55.12</v>
      </c>
      <c r="U412" s="37">
        <v>133.97</v>
      </c>
      <c r="V412" s="36">
        <v>103.6</v>
      </c>
      <c r="W412" s="38">
        <v>24.91</v>
      </c>
      <c r="X412" s="36">
        <v>11.78</v>
      </c>
      <c r="Y412" s="36">
        <v>38.18</v>
      </c>
      <c r="Z412" s="36">
        <v>80.84</v>
      </c>
      <c r="AA412" s="36">
        <v>467.7</v>
      </c>
      <c r="AB412" s="36">
        <v>178.25</v>
      </c>
      <c r="AC412" s="36">
        <v>13.7</v>
      </c>
      <c r="AD412" s="36">
        <v>30.01</v>
      </c>
      <c r="AE412" s="36">
        <v>184.35</v>
      </c>
    </row>
    <row r="413" spans="1:31" x14ac:dyDescent="0.25">
      <c r="A413" s="26" t="s">
        <v>573</v>
      </c>
      <c r="B413" s="27">
        <v>6229.84</v>
      </c>
      <c r="C413" s="33">
        <v>51.87</v>
      </c>
      <c r="D413" s="33">
        <v>534</v>
      </c>
      <c r="E413" s="33">
        <v>23.64</v>
      </c>
      <c r="F413" s="33">
        <v>89.55</v>
      </c>
      <c r="G413" s="33">
        <v>54.96</v>
      </c>
      <c r="H413" s="33">
        <v>10.86</v>
      </c>
      <c r="I413" s="33">
        <v>115.65</v>
      </c>
      <c r="J413" s="33">
        <v>53.15</v>
      </c>
      <c r="K413" s="33">
        <v>12.78</v>
      </c>
      <c r="L413" s="34">
        <v>24.87</v>
      </c>
      <c r="M413" s="35">
        <v>551</v>
      </c>
      <c r="N413" s="35">
        <v>307.45</v>
      </c>
      <c r="O413" s="36">
        <v>1020.5</v>
      </c>
      <c r="P413" s="36">
        <v>104.76</v>
      </c>
      <c r="Q413" s="36">
        <v>123</v>
      </c>
      <c r="R413" s="36">
        <v>147.19999999999999</v>
      </c>
      <c r="S413" s="36">
        <v>94.72</v>
      </c>
      <c r="T413" s="36">
        <v>53.95</v>
      </c>
      <c r="U413" s="37">
        <v>133.11000000000001</v>
      </c>
      <c r="V413" s="36">
        <v>103.72</v>
      </c>
      <c r="W413" s="38">
        <v>24.87</v>
      </c>
      <c r="X413" s="36">
        <v>11.76</v>
      </c>
      <c r="Y413" s="36">
        <v>37.659999999999997</v>
      </c>
      <c r="Z413" s="36">
        <v>80.34</v>
      </c>
      <c r="AA413" s="36">
        <v>452.1</v>
      </c>
      <c r="AB413" s="36">
        <v>178.2</v>
      </c>
      <c r="AC413" s="36">
        <v>13.38</v>
      </c>
      <c r="AD413" s="36">
        <v>29.49</v>
      </c>
      <c r="AE413" s="36">
        <v>182.45</v>
      </c>
    </row>
    <row r="414" spans="1:31" x14ac:dyDescent="0.25">
      <c r="A414" s="26" t="s">
        <v>574</v>
      </c>
      <c r="B414" s="27">
        <v>6243.84</v>
      </c>
      <c r="C414" s="33">
        <v>51.68</v>
      </c>
      <c r="D414" s="33">
        <v>532.5</v>
      </c>
      <c r="E414" s="33">
        <v>23.37</v>
      </c>
      <c r="F414" s="33">
        <v>88.81</v>
      </c>
      <c r="G414" s="33">
        <v>54.38</v>
      </c>
      <c r="H414" s="33">
        <v>10.72</v>
      </c>
      <c r="I414" s="33">
        <v>116.05</v>
      </c>
      <c r="J414" s="33">
        <v>52.18</v>
      </c>
      <c r="K414" s="33">
        <v>12.6</v>
      </c>
      <c r="L414" s="34">
        <v>25.47</v>
      </c>
      <c r="M414" s="35">
        <v>551.79999999999995</v>
      </c>
      <c r="N414" s="35">
        <v>308.3</v>
      </c>
      <c r="O414" s="36">
        <v>1030.5</v>
      </c>
      <c r="P414" s="36">
        <v>102.74</v>
      </c>
      <c r="Q414" s="36">
        <v>124.06</v>
      </c>
      <c r="R414" s="36">
        <v>146.30000000000001</v>
      </c>
      <c r="S414" s="36">
        <v>92.09</v>
      </c>
      <c r="T414" s="36">
        <v>52.45</v>
      </c>
      <c r="U414" s="37">
        <v>132.93</v>
      </c>
      <c r="V414" s="36">
        <v>103.62</v>
      </c>
      <c r="W414" s="38">
        <v>25.47</v>
      </c>
      <c r="X414" s="36">
        <v>11.81</v>
      </c>
      <c r="Y414" s="36">
        <v>37.22</v>
      </c>
      <c r="Z414" s="36">
        <v>78.900000000000006</v>
      </c>
      <c r="AA414" s="36">
        <v>446.9</v>
      </c>
      <c r="AB414" s="36">
        <v>176.65</v>
      </c>
      <c r="AC414" s="36">
        <v>13.14</v>
      </c>
      <c r="AD414" s="36">
        <v>29.11</v>
      </c>
      <c r="AE414" s="36">
        <v>181.65</v>
      </c>
    </row>
    <row r="415" spans="1:31" x14ac:dyDescent="0.25">
      <c r="A415" s="26" t="s">
        <v>575</v>
      </c>
      <c r="B415" s="27">
        <v>6263.96</v>
      </c>
      <c r="C415" s="33">
        <v>52.12</v>
      </c>
      <c r="D415" s="33">
        <v>540.5</v>
      </c>
      <c r="E415" s="33">
        <v>23.43</v>
      </c>
      <c r="F415" s="33">
        <v>89.86</v>
      </c>
      <c r="G415" s="33">
        <v>55.15</v>
      </c>
      <c r="H415" s="33">
        <v>10.78</v>
      </c>
      <c r="I415" s="33">
        <v>115.7</v>
      </c>
      <c r="J415" s="33">
        <v>53.09</v>
      </c>
      <c r="K415" s="33">
        <v>12.86</v>
      </c>
      <c r="L415" s="34">
        <v>25.54</v>
      </c>
      <c r="M415" s="35">
        <v>560.9</v>
      </c>
      <c r="N415" s="35">
        <v>313.60000000000002</v>
      </c>
      <c r="O415" s="36">
        <v>1039.5</v>
      </c>
      <c r="P415" s="36">
        <v>107.18</v>
      </c>
      <c r="Q415" s="36">
        <v>127.54</v>
      </c>
      <c r="R415" s="36">
        <v>148.94999999999999</v>
      </c>
      <c r="S415" s="36">
        <v>96.13</v>
      </c>
      <c r="T415" s="36">
        <v>53.29</v>
      </c>
      <c r="U415" s="37">
        <v>134.43</v>
      </c>
      <c r="V415" s="36">
        <v>103.7</v>
      </c>
      <c r="W415" s="38">
        <v>25.54</v>
      </c>
      <c r="X415" s="36">
        <v>11.7</v>
      </c>
      <c r="Y415" s="36">
        <v>38.56</v>
      </c>
      <c r="Z415" s="36">
        <v>80.180000000000007</v>
      </c>
      <c r="AA415" s="36">
        <v>455</v>
      </c>
      <c r="AB415" s="36">
        <v>180.75</v>
      </c>
      <c r="AC415" s="36">
        <v>13.59</v>
      </c>
      <c r="AD415" s="36">
        <v>29.46</v>
      </c>
      <c r="AE415" s="36">
        <v>184</v>
      </c>
    </row>
    <row r="416" spans="1:31" x14ac:dyDescent="0.25">
      <c r="A416" s="26" t="s">
        <v>576</v>
      </c>
      <c r="B416" s="27">
        <v>6264.84</v>
      </c>
      <c r="C416" s="33">
        <v>53.71</v>
      </c>
      <c r="D416" s="33">
        <v>532.5</v>
      </c>
      <c r="E416" s="33">
        <v>23.12</v>
      </c>
      <c r="F416" s="33">
        <v>90.96</v>
      </c>
      <c r="G416" s="33">
        <v>54.87</v>
      </c>
      <c r="H416" s="33">
        <v>10.39</v>
      </c>
      <c r="I416" s="33">
        <v>113.8</v>
      </c>
      <c r="J416" s="33">
        <v>51.96</v>
      </c>
      <c r="K416" s="33">
        <v>12.64</v>
      </c>
      <c r="L416" s="34">
        <v>24.5</v>
      </c>
      <c r="M416" s="35">
        <v>556.6</v>
      </c>
      <c r="N416" s="35">
        <v>307.8</v>
      </c>
      <c r="O416" s="36">
        <v>1034.5</v>
      </c>
      <c r="P416" s="36">
        <v>106.92</v>
      </c>
      <c r="Q416" s="36">
        <v>125.62</v>
      </c>
      <c r="R416" s="36">
        <v>146.6</v>
      </c>
      <c r="S416" s="36">
        <v>96.01</v>
      </c>
      <c r="T416" s="36">
        <v>51.71</v>
      </c>
      <c r="U416" s="37">
        <v>132.33000000000001</v>
      </c>
      <c r="V416" s="36">
        <v>102.3</v>
      </c>
      <c r="W416" s="38">
        <v>24.5</v>
      </c>
      <c r="X416" s="36">
        <v>11.58</v>
      </c>
      <c r="Y416" s="36">
        <v>38.24</v>
      </c>
      <c r="Z416" s="36">
        <v>79.14</v>
      </c>
      <c r="AA416" s="36">
        <v>450.35</v>
      </c>
      <c r="AB416" s="36">
        <v>177</v>
      </c>
      <c r="AC416" s="36">
        <v>13.52</v>
      </c>
      <c r="AD416" s="36">
        <v>29.08</v>
      </c>
      <c r="AE416" s="36">
        <v>180.75</v>
      </c>
    </row>
    <row r="417" spans="1:31" x14ac:dyDescent="0.25">
      <c r="A417" s="26" t="s">
        <v>577</v>
      </c>
      <c r="B417" s="27">
        <v>6196.19</v>
      </c>
      <c r="C417" s="33">
        <v>53.19</v>
      </c>
      <c r="D417" s="33">
        <v>544.5</v>
      </c>
      <c r="E417" s="33">
        <v>23.05</v>
      </c>
      <c r="F417" s="33">
        <v>90.76</v>
      </c>
      <c r="G417" s="33">
        <v>54.11</v>
      </c>
      <c r="H417" s="33">
        <v>10.37</v>
      </c>
      <c r="I417" s="33">
        <v>113.3</v>
      </c>
      <c r="J417" s="33">
        <v>52.43</v>
      </c>
      <c r="K417" s="33">
        <v>12.47</v>
      </c>
      <c r="L417" s="34">
        <v>24.48</v>
      </c>
      <c r="M417" s="35">
        <v>568.5</v>
      </c>
      <c r="N417" s="35">
        <v>308.64999999999998</v>
      </c>
      <c r="O417" s="36">
        <v>1055</v>
      </c>
      <c r="P417" s="36">
        <v>106.4</v>
      </c>
      <c r="Q417" s="36">
        <v>124.84</v>
      </c>
      <c r="R417" s="36">
        <v>145.65</v>
      </c>
      <c r="S417" s="36">
        <v>95.88</v>
      </c>
      <c r="T417" s="36">
        <v>51.53</v>
      </c>
      <c r="U417" s="37">
        <v>131.9</v>
      </c>
      <c r="V417" s="36">
        <v>100.06</v>
      </c>
      <c r="W417" s="38">
        <v>24.48</v>
      </c>
      <c r="X417" s="36">
        <v>11.55</v>
      </c>
      <c r="Y417" s="36">
        <v>37.78</v>
      </c>
      <c r="Z417" s="36">
        <v>79.099999999999994</v>
      </c>
      <c r="AA417" s="36">
        <v>454.1</v>
      </c>
      <c r="AB417" s="36">
        <v>177.9</v>
      </c>
      <c r="AC417" s="36">
        <v>13.48</v>
      </c>
      <c r="AD417" s="36">
        <v>28.84</v>
      </c>
      <c r="AE417" s="36">
        <v>178.35</v>
      </c>
    </row>
    <row r="418" spans="1:31" x14ac:dyDescent="0.25">
      <c r="A418" s="26" t="s">
        <v>578</v>
      </c>
      <c r="B418" s="27">
        <v>6342.67</v>
      </c>
      <c r="C418" s="33">
        <v>53.34</v>
      </c>
      <c r="D418" s="33">
        <v>551.5</v>
      </c>
      <c r="E418" s="33">
        <v>23.42</v>
      </c>
      <c r="F418" s="33">
        <v>92.41</v>
      </c>
      <c r="G418" s="33">
        <v>55.49</v>
      </c>
      <c r="H418" s="33">
        <v>10.46</v>
      </c>
      <c r="I418" s="33">
        <v>114.55</v>
      </c>
      <c r="J418" s="33">
        <v>53.69</v>
      </c>
      <c r="K418" s="33">
        <v>12.36</v>
      </c>
      <c r="L418" s="34">
        <v>23.98</v>
      </c>
      <c r="M418" s="35">
        <v>578.5</v>
      </c>
      <c r="N418" s="35">
        <v>316</v>
      </c>
      <c r="O418" s="36">
        <v>1069</v>
      </c>
      <c r="P418" s="36">
        <v>107.94</v>
      </c>
      <c r="Q418" s="36">
        <v>126.22</v>
      </c>
      <c r="R418" s="36">
        <v>146.55000000000001</v>
      </c>
      <c r="S418" s="36">
        <v>97.91</v>
      </c>
      <c r="T418" s="36">
        <v>52.18</v>
      </c>
      <c r="U418" s="37">
        <v>133.69</v>
      </c>
      <c r="V418" s="36">
        <v>100.92</v>
      </c>
      <c r="W418" s="38">
        <v>23.98</v>
      </c>
      <c r="X418" s="36">
        <v>11.69</v>
      </c>
      <c r="Y418" s="36">
        <v>37.17</v>
      </c>
      <c r="Z418" s="36">
        <v>79.400000000000006</v>
      </c>
      <c r="AA418" s="36">
        <v>463.3</v>
      </c>
      <c r="AB418" s="36">
        <v>184.3</v>
      </c>
      <c r="AC418" s="36">
        <v>13.52</v>
      </c>
      <c r="AD418" s="36">
        <v>28.51</v>
      </c>
      <c r="AE418" s="36">
        <v>181.9</v>
      </c>
    </row>
    <row r="419" spans="1:31" x14ac:dyDescent="0.25">
      <c r="A419" s="26" t="s">
        <v>579</v>
      </c>
      <c r="B419" s="27">
        <v>6373.73</v>
      </c>
      <c r="C419" s="33">
        <v>53.5</v>
      </c>
      <c r="D419" s="33">
        <v>560.5</v>
      </c>
      <c r="E419" s="33">
        <v>23.59</v>
      </c>
      <c r="F419" s="33">
        <v>92.93</v>
      </c>
      <c r="G419" s="33">
        <v>55.94</v>
      </c>
      <c r="H419" s="33">
        <v>10.53</v>
      </c>
      <c r="I419" s="33">
        <v>115.45</v>
      </c>
      <c r="J419" s="33">
        <v>53.92</v>
      </c>
      <c r="K419" s="33">
        <v>12.25</v>
      </c>
      <c r="L419" s="34">
        <v>24.05</v>
      </c>
      <c r="M419" s="35">
        <v>590.1</v>
      </c>
      <c r="N419" s="35">
        <v>328.25</v>
      </c>
      <c r="O419" s="36">
        <v>1090.5</v>
      </c>
      <c r="P419" s="36">
        <v>108.28</v>
      </c>
      <c r="Q419" s="36">
        <v>128.91999999999999</v>
      </c>
      <c r="R419" s="36">
        <v>150.80000000000001</v>
      </c>
      <c r="S419" s="36">
        <v>98.62</v>
      </c>
      <c r="T419" s="36">
        <v>52.33</v>
      </c>
      <c r="U419" s="37">
        <v>134.71</v>
      </c>
      <c r="V419" s="36">
        <v>99.92</v>
      </c>
      <c r="W419" s="38">
        <v>24.05</v>
      </c>
      <c r="X419" s="36">
        <v>11.73</v>
      </c>
      <c r="Y419" s="36">
        <v>38.14</v>
      </c>
      <c r="Z419" s="36">
        <v>80.5</v>
      </c>
      <c r="AA419" s="36">
        <v>470.35</v>
      </c>
      <c r="AB419" s="36">
        <v>189</v>
      </c>
      <c r="AC419" s="36">
        <v>13.73</v>
      </c>
      <c r="AD419" s="36">
        <v>29.13</v>
      </c>
      <c r="AE419" s="36">
        <v>187.6</v>
      </c>
    </row>
    <row r="420" spans="1:31" x14ac:dyDescent="0.25">
      <c r="A420" s="26" t="s">
        <v>580</v>
      </c>
      <c r="B420" s="27">
        <v>6286.02</v>
      </c>
      <c r="C420" s="33">
        <v>52.31</v>
      </c>
      <c r="D420" s="33">
        <v>547.5</v>
      </c>
      <c r="E420" s="33">
        <v>23.04</v>
      </c>
      <c r="F420" s="33">
        <v>92.56</v>
      </c>
      <c r="G420" s="33">
        <v>56.6</v>
      </c>
      <c r="H420" s="33">
        <v>10.25</v>
      </c>
      <c r="I420" s="33">
        <v>116.05</v>
      </c>
      <c r="J420" s="33">
        <v>53.1</v>
      </c>
      <c r="K420" s="33">
        <v>11.63</v>
      </c>
      <c r="L420" s="34">
        <v>23.21</v>
      </c>
      <c r="M420" s="35">
        <v>575</v>
      </c>
      <c r="N420" s="35">
        <v>327.8</v>
      </c>
      <c r="O420" s="36">
        <v>1065</v>
      </c>
      <c r="P420" s="36">
        <v>105.84</v>
      </c>
      <c r="Q420" s="36">
        <v>127.62</v>
      </c>
      <c r="R420" s="36">
        <v>149.30000000000001</v>
      </c>
      <c r="S420" s="36">
        <v>96.48</v>
      </c>
      <c r="T420" s="36">
        <v>51.71</v>
      </c>
      <c r="U420" s="37">
        <v>132.03</v>
      </c>
      <c r="V420" s="36">
        <v>100</v>
      </c>
      <c r="W420" s="38">
        <v>23.21</v>
      </c>
      <c r="X420" s="36">
        <v>11.72</v>
      </c>
      <c r="Y420" s="36">
        <v>37.92</v>
      </c>
      <c r="Z420" s="36">
        <v>78.88</v>
      </c>
      <c r="AA420" s="36">
        <v>460.75</v>
      </c>
      <c r="AB420" s="36">
        <v>191.25</v>
      </c>
      <c r="AC420" s="36">
        <v>13.67</v>
      </c>
      <c r="AD420" s="36">
        <v>30.19</v>
      </c>
      <c r="AE420" s="36">
        <v>184.95</v>
      </c>
    </row>
    <row r="421" spans="1:31" x14ac:dyDescent="0.25">
      <c r="A421" s="26" t="s">
        <v>581</v>
      </c>
      <c r="B421" s="27">
        <v>6238.79</v>
      </c>
      <c r="C421" s="33">
        <v>52.38</v>
      </c>
      <c r="D421" s="33">
        <v>551</v>
      </c>
      <c r="E421" s="33">
        <v>23.01</v>
      </c>
      <c r="F421" s="33">
        <v>92.55</v>
      </c>
      <c r="G421" s="33">
        <v>56.17</v>
      </c>
      <c r="H421" s="33">
        <v>10.29</v>
      </c>
      <c r="I421" s="33">
        <v>113.95</v>
      </c>
      <c r="J421" s="33">
        <v>53.65</v>
      </c>
      <c r="K421" s="33">
        <v>11.36</v>
      </c>
      <c r="L421" s="34">
        <v>23.34</v>
      </c>
      <c r="M421" s="35">
        <v>581.29999999999995</v>
      </c>
      <c r="N421" s="35">
        <v>332.45</v>
      </c>
      <c r="O421" s="36">
        <v>1070</v>
      </c>
      <c r="P421" s="36">
        <v>106.36</v>
      </c>
      <c r="Q421" s="36">
        <v>129.47999999999999</v>
      </c>
      <c r="R421" s="36">
        <v>149.6</v>
      </c>
      <c r="S421" s="36">
        <v>96.53</v>
      </c>
      <c r="T421" s="36">
        <v>51.08</v>
      </c>
      <c r="U421" s="37">
        <v>134.21</v>
      </c>
      <c r="V421" s="36">
        <v>99.79</v>
      </c>
      <c r="W421" s="38">
        <v>23.34</v>
      </c>
      <c r="X421" s="36">
        <v>11.67</v>
      </c>
      <c r="Y421" s="36">
        <v>38.1</v>
      </c>
      <c r="Z421" s="36">
        <v>80.319999999999993</v>
      </c>
      <c r="AA421" s="36">
        <v>460.1</v>
      </c>
      <c r="AB421" s="36">
        <v>188.35</v>
      </c>
      <c r="AC421" s="36">
        <v>13.74</v>
      </c>
      <c r="AD421" s="36">
        <v>30.08</v>
      </c>
      <c r="AE421" s="36">
        <v>184.25</v>
      </c>
    </row>
    <row r="422" spans="1:31" x14ac:dyDescent="0.25">
      <c r="A422" s="26">
        <v>44900</v>
      </c>
      <c r="B422" s="27">
        <v>6098.22</v>
      </c>
      <c r="C422" s="33">
        <v>51.41</v>
      </c>
      <c r="D422" s="33">
        <v>538</v>
      </c>
      <c r="E422" s="33">
        <v>22.66</v>
      </c>
      <c r="F422" s="33">
        <v>90.38</v>
      </c>
      <c r="G422" s="33">
        <v>54.8</v>
      </c>
      <c r="H422" s="33">
        <v>10.06</v>
      </c>
      <c r="I422" s="33">
        <v>114.25</v>
      </c>
      <c r="J422" s="33">
        <v>52.39</v>
      </c>
      <c r="K422" s="33">
        <v>11.08</v>
      </c>
      <c r="L422" s="34">
        <v>22.96</v>
      </c>
      <c r="M422" s="35">
        <v>565.4</v>
      </c>
      <c r="N422" s="35">
        <v>322.7</v>
      </c>
      <c r="O422" s="36">
        <v>1034</v>
      </c>
      <c r="P422" s="36">
        <v>104.4</v>
      </c>
      <c r="Q422" s="36">
        <v>128</v>
      </c>
      <c r="R422" s="36">
        <v>145.05000000000001</v>
      </c>
      <c r="S422" s="36">
        <v>93.77</v>
      </c>
      <c r="T422" s="36">
        <v>49.37</v>
      </c>
      <c r="U422" s="37">
        <v>130.26</v>
      </c>
      <c r="V422" s="36">
        <v>97.46</v>
      </c>
      <c r="W422" s="38">
        <v>22.96</v>
      </c>
      <c r="X422" s="36">
        <v>11.68</v>
      </c>
      <c r="Y422" s="36">
        <v>37.590000000000003</v>
      </c>
      <c r="Z422" s="36">
        <v>78.88</v>
      </c>
      <c r="AA422" s="36">
        <v>449</v>
      </c>
      <c r="AB422" s="36">
        <v>182.8</v>
      </c>
      <c r="AC422" s="36">
        <v>13.25</v>
      </c>
      <c r="AD422" s="36">
        <v>29.38</v>
      </c>
      <c r="AE422" s="36">
        <v>180.45</v>
      </c>
    </row>
    <row r="423" spans="1:31" x14ac:dyDescent="0.25">
      <c r="A423" s="26">
        <v>44870</v>
      </c>
      <c r="B423" s="27">
        <v>6137.24</v>
      </c>
      <c r="C423" s="33">
        <v>52.15</v>
      </c>
      <c r="D423" s="33">
        <v>546</v>
      </c>
      <c r="E423" s="33">
        <v>22.96</v>
      </c>
      <c r="F423" s="33">
        <v>91.02</v>
      </c>
      <c r="G423" s="33">
        <v>54.96</v>
      </c>
      <c r="H423" s="33">
        <v>10.16</v>
      </c>
      <c r="I423" s="33">
        <v>117.7</v>
      </c>
      <c r="J423" s="33">
        <v>52.89</v>
      </c>
      <c r="K423" s="33">
        <v>11.29</v>
      </c>
      <c r="L423" s="34">
        <v>22.63</v>
      </c>
      <c r="M423" s="35">
        <v>573</v>
      </c>
      <c r="N423" s="35">
        <v>323.85000000000002</v>
      </c>
      <c r="O423" s="36">
        <v>1054</v>
      </c>
      <c r="P423" s="36">
        <v>107.48</v>
      </c>
      <c r="Q423" s="36">
        <v>127.6</v>
      </c>
      <c r="R423" s="36">
        <v>146.80000000000001</v>
      </c>
      <c r="S423" s="36">
        <v>95.86</v>
      </c>
      <c r="T423" s="36">
        <v>50.35</v>
      </c>
      <c r="U423" s="37">
        <v>130.88</v>
      </c>
      <c r="V423" s="36">
        <v>97.93</v>
      </c>
      <c r="W423" s="38">
        <v>22.63</v>
      </c>
      <c r="X423" s="36">
        <v>11.67</v>
      </c>
      <c r="Y423" s="36">
        <v>38.229999999999997</v>
      </c>
      <c r="Z423" s="36">
        <v>79.760000000000005</v>
      </c>
      <c r="AA423" s="36">
        <v>459.6</v>
      </c>
      <c r="AB423" s="36">
        <v>185.25</v>
      </c>
      <c r="AC423" s="36">
        <v>13.23</v>
      </c>
      <c r="AD423" s="36">
        <v>29.39</v>
      </c>
      <c r="AE423" s="36">
        <v>179.7</v>
      </c>
    </row>
    <row r="424" spans="1:31" x14ac:dyDescent="0.25">
      <c r="A424" s="26">
        <v>44839</v>
      </c>
      <c r="B424" s="27">
        <v>6116.91</v>
      </c>
      <c r="C424" s="33">
        <v>50.92</v>
      </c>
      <c r="D424" s="33">
        <v>520.5</v>
      </c>
      <c r="E424" s="33">
        <v>22.47</v>
      </c>
      <c r="F424" s="33">
        <v>88.86</v>
      </c>
      <c r="G424" s="33">
        <v>54.84</v>
      </c>
      <c r="H424" s="33">
        <v>9.9499999999999993</v>
      </c>
      <c r="I424" s="33">
        <v>116.8</v>
      </c>
      <c r="J424" s="33">
        <v>51.9</v>
      </c>
      <c r="K424" s="33">
        <v>10.99</v>
      </c>
      <c r="L424" s="34">
        <v>22.01</v>
      </c>
      <c r="M424" s="35">
        <v>549.5</v>
      </c>
      <c r="N424" s="35">
        <v>309</v>
      </c>
      <c r="O424" s="36">
        <v>1016.5</v>
      </c>
      <c r="P424" s="36">
        <v>104.6</v>
      </c>
      <c r="Q424" s="36">
        <v>123.96</v>
      </c>
      <c r="R424" s="36">
        <v>144.1</v>
      </c>
      <c r="S424" s="36">
        <v>92.66</v>
      </c>
      <c r="T424" s="36">
        <v>48.15</v>
      </c>
      <c r="U424" s="37">
        <v>130.28</v>
      </c>
      <c r="V424" s="36">
        <v>97.79</v>
      </c>
      <c r="W424" s="38">
        <v>22.01</v>
      </c>
      <c r="X424" s="36">
        <v>11.72</v>
      </c>
      <c r="Y424" s="36">
        <v>38.08</v>
      </c>
      <c r="Z424" s="36">
        <v>79.36</v>
      </c>
      <c r="AA424" s="36">
        <v>442.9</v>
      </c>
      <c r="AB424" s="36">
        <v>177.95</v>
      </c>
      <c r="AC424" s="36">
        <v>12.85</v>
      </c>
      <c r="AD424" s="36">
        <v>28.84</v>
      </c>
      <c r="AE424" s="36">
        <v>176.7</v>
      </c>
    </row>
    <row r="425" spans="1:31" x14ac:dyDescent="0.25">
      <c r="A425" s="26">
        <v>44809</v>
      </c>
      <c r="B425" s="27">
        <v>6086.02</v>
      </c>
      <c r="C425" s="33">
        <v>49.85</v>
      </c>
      <c r="D425" s="33">
        <v>519</v>
      </c>
      <c r="E425" s="33">
        <v>22.24</v>
      </c>
      <c r="F425" s="33">
        <v>89.34</v>
      </c>
      <c r="G425" s="33">
        <v>55.89</v>
      </c>
      <c r="H425" s="33">
        <v>9.9</v>
      </c>
      <c r="I425" s="33">
        <v>118.2</v>
      </c>
      <c r="J425" s="33">
        <v>51.8</v>
      </c>
      <c r="K425" s="33">
        <v>11.01</v>
      </c>
      <c r="L425" s="34">
        <v>22</v>
      </c>
      <c r="M425" s="35">
        <v>542.6</v>
      </c>
      <c r="N425" s="35">
        <v>304.39999999999998</v>
      </c>
      <c r="O425" s="36">
        <v>1015</v>
      </c>
      <c r="P425" s="36">
        <v>103.72</v>
      </c>
      <c r="Q425" s="36">
        <v>121.9</v>
      </c>
      <c r="R425" s="36">
        <v>151.85</v>
      </c>
      <c r="S425" s="36">
        <v>92.28</v>
      </c>
      <c r="T425" s="36">
        <v>48.14</v>
      </c>
      <c r="U425" s="37">
        <v>129.63999999999999</v>
      </c>
      <c r="V425" s="36">
        <v>96.46</v>
      </c>
      <c r="W425" s="38">
        <v>22</v>
      </c>
      <c r="X425" s="36">
        <v>11.64</v>
      </c>
      <c r="Y425" s="36">
        <v>37.74</v>
      </c>
      <c r="Z425" s="36">
        <v>78.02</v>
      </c>
      <c r="AA425" s="36">
        <v>442.45</v>
      </c>
      <c r="AB425" s="36">
        <v>176.2</v>
      </c>
      <c r="AC425" s="36">
        <v>12.73</v>
      </c>
      <c r="AD425" s="36">
        <v>28.4</v>
      </c>
      <c r="AE425" s="36">
        <v>177.75</v>
      </c>
    </row>
    <row r="426" spans="1:31" x14ac:dyDescent="0.25">
      <c r="A426" s="26">
        <v>44717</v>
      </c>
      <c r="B426" s="27">
        <v>6213.64</v>
      </c>
      <c r="C426" s="33">
        <v>50.59</v>
      </c>
      <c r="D426" s="33">
        <v>539</v>
      </c>
      <c r="E426" s="33">
        <v>22.8</v>
      </c>
      <c r="F426" s="33">
        <v>90.39</v>
      </c>
      <c r="G426" s="33">
        <v>56.1</v>
      </c>
      <c r="H426" s="33">
        <v>9.9700000000000006</v>
      </c>
      <c r="I426" s="33">
        <v>121.05</v>
      </c>
      <c r="J426" s="33">
        <v>53.53</v>
      </c>
      <c r="K426" s="33">
        <v>11.14</v>
      </c>
      <c r="L426" s="34">
        <v>22.57</v>
      </c>
      <c r="M426" s="35">
        <v>561.9</v>
      </c>
      <c r="N426" s="35">
        <v>316</v>
      </c>
      <c r="O426" s="36">
        <v>1042</v>
      </c>
      <c r="P426" s="36">
        <v>107.5</v>
      </c>
      <c r="Q426" s="36">
        <v>127</v>
      </c>
      <c r="R426" s="36">
        <v>155.05000000000001</v>
      </c>
      <c r="S426" s="36">
        <v>95.42</v>
      </c>
      <c r="T426" s="36">
        <v>50.6</v>
      </c>
      <c r="U426" s="37">
        <v>132.91</v>
      </c>
      <c r="V426" s="36">
        <v>97.05</v>
      </c>
      <c r="W426" s="38">
        <v>22.57</v>
      </c>
      <c r="X426" s="36">
        <v>11.57</v>
      </c>
      <c r="Y426" s="36">
        <v>39.49</v>
      </c>
      <c r="Z426" s="36">
        <v>81.28</v>
      </c>
      <c r="AA426" s="36">
        <v>457.9</v>
      </c>
      <c r="AB426" s="36">
        <v>183.2</v>
      </c>
      <c r="AC426" s="36">
        <v>13.16</v>
      </c>
      <c r="AD426" s="36">
        <v>29.28</v>
      </c>
      <c r="AE426" s="36">
        <v>183.75</v>
      </c>
    </row>
    <row r="427" spans="1:31" x14ac:dyDescent="0.25">
      <c r="A427" s="26">
        <v>44686</v>
      </c>
      <c r="B427" s="27">
        <v>6350.66</v>
      </c>
      <c r="C427" s="33">
        <v>50.7</v>
      </c>
      <c r="D427" s="33">
        <v>550</v>
      </c>
      <c r="E427" s="33">
        <v>24.68</v>
      </c>
      <c r="F427" s="33">
        <v>91.06</v>
      </c>
      <c r="G427" s="33">
        <v>56.02</v>
      </c>
      <c r="H427" s="33">
        <v>9.98</v>
      </c>
      <c r="I427" s="33">
        <v>122.5</v>
      </c>
      <c r="J427" s="33">
        <v>54.13</v>
      </c>
      <c r="K427" s="33">
        <v>11.28</v>
      </c>
      <c r="L427" s="34">
        <v>22.43</v>
      </c>
      <c r="M427" s="35">
        <v>574</v>
      </c>
      <c r="N427" s="35">
        <v>329.2</v>
      </c>
      <c r="O427" s="36">
        <v>1076</v>
      </c>
      <c r="P427" s="36">
        <v>109.02</v>
      </c>
      <c r="Q427" s="36">
        <v>129.36000000000001</v>
      </c>
      <c r="R427" s="36">
        <v>158.6</v>
      </c>
      <c r="S427" s="36">
        <v>97.11</v>
      </c>
      <c r="T427" s="36">
        <v>49.52</v>
      </c>
      <c r="U427" s="37">
        <v>135.49</v>
      </c>
      <c r="V427" s="36">
        <v>99.48</v>
      </c>
      <c r="W427" s="38">
        <v>22.43</v>
      </c>
      <c r="X427" s="36">
        <v>11.6</v>
      </c>
      <c r="Y427" s="36">
        <v>41.49</v>
      </c>
      <c r="Z427" s="36">
        <v>83.2</v>
      </c>
      <c r="AA427" s="36">
        <v>470.9</v>
      </c>
      <c r="AB427" s="36">
        <v>192.75</v>
      </c>
      <c r="AC427" s="36">
        <v>12.73</v>
      </c>
      <c r="AD427" s="36">
        <v>29.4</v>
      </c>
      <c r="AE427" s="36">
        <v>189.35</v>
      </c>
    </row>
    <row r="428" spans="1:31" x14ac:dyDescent="0.25">
      <c r="A428" s="26">
        <v>44656</v>
      </c>
      <c r="B428" s="27">
        <v>6395.68</v>
      </c>
      <c r="C428" s="33">
        <v>51.01</v>
      </c>
      <c r="D428" s="33">
        <v>567</v>
      </c>
      <c r="E428" s="33">
        <v>25.16</v>
      </c>
      <c r="F428" s="33">
        <v>91.32</v>
      </c>
      <c r="G428" s="33">
        <v>56.37</v>
      </c>
      <c r="H428" s="33">
        <v>10.4</v>
      </c>
      <c r="I428" s="33">
        <v>122.8</v>
      </c>
      <c r="J428" s="33">
        <v>54.86</v>
      </c>
      <c r="K428" s="33">
        <v>11.39</v>
      </c>
      <c r="L428" s="34">
        <v>23.02</v>
      </c>
      <c r="M428" s="35">
        <v>593.29999999999995</v>
      </c>
      <c r="N428" s="35">
        <v>329.8</v>
      </c>
      <c r="O428" s="36">
        <v>1103</v>
      </c>
      <c r="P428" s="36">
        <v>102.58</v>
      </c>
      <c r="Q428" s="36">
        <v>129.52000000000001</v>
      </c>
      <c r="R428" s="36">
        <v>159</v>
      </c>
      <c r="S428" s="36">
        <v>98.68</v>
      </c>
      <c r="T428" s="36">
        <v>48.83</v>
      </c>
      <c r="U428" s="37">
        <v>135.16</v>
      </c>
      <c r="V428" s="36">
        <v>99.18</v>
      </c>
      <c r="W428" s="38">
        <v>23.02</v>
      </c>
      <c r="X428" s="36">
        <v>11.5</v>
      </c>
      <c r="Y428" s="36">
        <v>41.43</v>
      </c>
      <c r="Z428" s="36">
        <v>81.96</v>
      </c>
      <c r="AA428" s="36">
        <v>480.85</v>
      </c>
      <c r="AB428" s="36">
        <v>193.55</v>
      </c>
      <c r="AC428" s="36">
        <v>12.82</v>
      </c>
      <c r="AD428" s="36">
        <v>29.8</v>
      </c>
      <c r="AE428" s="36">
        <v>190.55</v>
      </c>
    </row>
    <row r="429" spans="1:31" x14ac:dyDescent="0.25">
      <c r="A429" s="26">
        <v>44625</v>
      </c>
      <c r="B429" s="27">
        <v>6423.03</v>
      </c>
      <c r="C429" s="33">
        <v>51.32</v>
      </c>
      <c r="D429" s="33">
        <v>575</v>
      </c>
      <c r="E429" s="33">
        <v>25.49</v>
      </c>
      <c r="F429" s="33">
        <v>92.73</v>
      </c>
      <c r="G429" s="33">
        <v>57.4</v>
      </c>
      <c r="H429" s="33">
        <v>10.48</v>
      </c>
      <c r="I429" s="33">
        <v>124.85</v>
      </c>
      <c r="J429" s="33">
        <v>55.31</v>
      </c>
      <c r="K429" s="33">
        <v>11.35</v>
      </c>
      <c r="L429" s="34">
        <v>23.41</v>
      </c>
      <c r="M429" s="35">
        <v>600.5</v>
      </c>
      <c r="N429" s="35">
        <v>333.5</v>
      </c>
      <c r="O429" s="36">
        <v>1129</v>
      </c>
      <c r="P429" s="36">
        <v>106.54</v>
      </c>
      <c r="Q429" s="36">
        <v>131</v>
      </c>
      <c r="R429" s="36">
        <v>160.80000000000001</v>
      </c>
      <c r="S429" s="36">
        <v>100.48</v>
      </c>
      <c r="T429" s="36">
        <v>48.8</v>
      </c>
      <c r="U429" s="37">
        <v>135.47</v>
      </c>
      <c r="V429" s="36">
        <v>101.07</v>
      </c>
      <c r="W429" s="38">
        <v>23.41</v>
      </c>
      <c r="X429" s="36">
        <v>11.46</v>
      </c>
      <c r="Y429" s="36">
        <v>41.88</v>
      </c>
      <c r="Z429" s="36">
        <v>83.36</v>
      </c>
      <c r="AA429" s="36">
        <v>490.3</v>
      </c>
      <c r="AB429" s="36">
        <v>198.35</v>
      </c>
      <c r="AC429" s="36">
        <v>12.98</v>
      </c>
      <c r="AD429" s="36">
        <v>29.85</v>
      </c>
      <c r="AE429" s="36">
        <v>194.05</v>
      </c>
    </row>
    <row r="430" spans="1:31" x14ac:dyDescent="0.25">
      <c r="A430" s="26">
        <v>44597</v>
      </c>
      <c r="B430" s="27">
        <v>6308.47</v>
      </c>
      <c r="C430" s="33">
        <v>48.81</v>
      </c>
      <c r="D430" s="33">
        <v>580.5</v>
      </c>
      <c r="E430" s="33">
        <v>25.19</v>
      </c>
      <c r="F430" s="33">
        <v>91.07</v>
      </c>
      <c r="G430" s="33">
        <v>57.3</v>
      </c>
      <c r="H430" s="33">
        <v>10.220000000000001</v>
      </c>
      <c r="I430" s="33">
        <v>120.8</v>
      </c>
      <c r="J430" s="33">
        <v>55.89</v>
      </c>
      <c r="K430" s="33">
        <v>11.24</v>
      </c>
      <c r="L430" s="34">
        <v>22.69</v>
      </c>
      <c r="M430" s="35">
        <v>606.6</v>
      </c>
      <c r="N430" s="35">
        <v>340.1</v>
      </c>
      <c r="O430" s="36">
        <v>1153</v>
      </c>
      <c r="P430" s="36">
        <v>103.98</v>
      </c>
      <c r="Q430" s="36">
        <v>132.94</v>
      </c>
      <c r="R430" s="36">
        <v>161.44999999999999</v>
      </c>
      <c r="S430" s="36">
        <v>99.6</v>
      </c>
      <c r="T430" s="36">
        <v>46.98</v>
      </c>
      <c r="U430" s="37">
        <v>134.72999999999999</v>
      </c>
      <c r="V430" s="36">
        <v>100.47</v>
      </c>
      <c r="W430" s="38">
        <v>22.69</v>
      </c>
      <c r="X430" s="36">
        <v>11.26</v>
      </c>
      <c r="Y430" s="36">
        <v>41.54</v>
      </c>
      <c r="Z430" s="36">
        <v>83.2</v>
      </c>
      <c r="AA430" s="36">
        <v>504.2</v>
      </c>
      <c r="AB430" s="36">
        <v>196.85</v>
      </c>
      <c r="AC430" s="36">
        <v>12.61</v>
      </c>
      <c r="AD430" s="36">
        <v>29.5</v>
      </c>
      <c r="AE430" s="36">
        <v>191.35</v>
      </c>
    </row>
    <row r="431" spans="1:31" x14ac:dyDescent="0.25">
      <c r="A431" s="26" t="s">
        <v>582</v>
      </c>
      <c r="B431" s="27">
        <v>6514.1</v>
      </c>
      <c r="C431" s="33">
        <v>49.71</v>
      </c>
      <c r="D431" s="33">
        <v>590</v>
      </c>
      <c r="E431" s="33">
        <v>25.46</v>
      </c>
      <c r="F431" s="33">
        <v>92.84</v>
      </c>
      <c r="G431" s="33">
        <v>57.64</v>
      </c>
      <c r="H431" s="33">
        <v>10.38</v>
      </c>
      <c r="I431" s="33">
        <v>122</v>
      </c>
      <c r="J431" s="33">
        <v>56.33</v>
      </c>
      <c r="K431" s="33">
        <v>11.32</v>
      </c>
      <c r="L431" s="34">
        <v>23.17</v>
      </c>
      <c r="M431" s="35">
        <v>619.5</v>
      </c>
      <c r="N431" s="35">
        <v>348.9</v>
      </c>
      <c r="O431" s="36">
        <v>1186.5</v>
      </c>
      <c r="P431" s="36">
        <v>105.54</v>
      </c>
      <c r="Q431" s="36">
        <v>137.69999999999999</v>
      </c>
      <c r="R431" s="36">
        <v>163.80000000000001</v>
      </c>
      <c r="S431" s="36">
        <v>103.18</v>
      </c>
      <c r="T431" s="36">
        <v>47.23</v>
      </c>
      <c r="U431" s="37">
        <v>136.63999999999999</v>
      </c>
      <c r="V431" s="36">
        <v>100.63</v>
      </c>
      <c r="W431" s="38">
        <v>23.17</v>
      </c>
      <c r="X431" s="36">
        <v>11.32</v>
      </c>
      <c r="Y431" s="36">
        <v>42.54</v>
      </c>
      <c r="Z431" s="36">
        <v>84.76</v>
      </c>
      <c r="AA431" s="36">
        <v>513.1</v>
      </c>
      <c r="AB431" s="36">
        <v>197.65</v>
      </c>
      <c r="AC431" s="36">
        <v>13.01</v>
      </c>
      <c r="AD431" s="36">
        <v>29.76</v>
      </c>
      <c r="AE431" s="36">
        <v>196.1</v>
      </c>
    </row>
    <row r="432" spans="1:31" x14ac:dyDescent="0.25">
      <c r="A432" s="26" t="s">
        <v>583</v>
      </c>
      <c r="B432" s="27">
        <v>6435.75</v>
      </c>
      <c r="C432" s="33">
        <v>49.46</v>
      </c>
      <c r="D432" s="33">
        <v>585</v>
      </c>
      <c r="E432" s="33">
        <v>25.69</v>
      </c>
      <c r="F432" s="33">
        <v>92.96</v>
      </c>
      <c r="G432" s="33">
        <v>56.91</v>
      </c>
      <c r="H432" s="33">
        <v>10.199999999999999</v>
      </c>
      <c r="I432" s="33">
        <v>121.7</v>
      </c>
      <c r="J432" s="33">
        <v>55.58</v>
      </c>
      <c r="K432" s="33">
        <v>11.34</v>
      </c>
      <c r="L432" s="34">
        <v>22.97</v>
      </c>
      <c r="M432" s="35">
        <v>617.20000000000005</v>
      </c>
      <c r="N432" s="35">
        <v>347.3</v>
      </c>
      <c r="O432" s="36">
        <v>1188.5</v>
      </c>
      <c r="P432" s="36">
        <v>103.34</v>
      </c>
      <c r="Q432" s="36">
        <v>137.91999999999999</v>
      </c>
      <c r="R432" s="36">
        <v>162.1</v>
      </c>
      <c r="S432" s="36">
        <v>105.46</v>
      </c>
      <c r="T432" s="36">
        <v>46.78</v>
      </c>
      <c r="U432" s="37">
        <v>135.24</v>
      </c>
      <c r="V432" s="36">
        <v>101.84</v>
      </c>
      <c r="W432" s="38">
        <v>22.97</v>
      </c>
      <c r="X432" s="36">
        <v>11.32</v>
      </c>
      <c r="Y432" s="36">
        <v>42.72</v>
      </c>
      <c r="Z432" s="36">
        <v>83.42</v>
      </c>
      <c r="AA432" s="36">
        <v>505.9</v>
      </c>
      <c r="AB432" s="36">
        <v>193.5</v>
      </c>
      <c r="AC432" s="36">
        <v>12.79</v>
      </c>
      <c r="AD432" s="36">
        <v>29.78</v>
      </c>
      <c r="AE432" s="36">
        <v>196.1</v>
      </c>
    </row>
    <row r="433" spans="1:31" x14ac:dyDescent="0.25">
      <c r="A433" s="26" t="s">
        <v>584</v>
      </c>
      <c r="B433" s="27">
        <v>6338.61</v>
      </c>
      <c r="C433" s="33">
        <v>49.75</v>
      </c>
      <c r="D433" s="33">
        <v>587</v>
      </c>
      <c r="E433" s="33">
        <v>25.71</v>
      </c>
      <c r="F433" s="33">
        <v>92.15</v>
      </c>
      <c r="G433" s="33">
        <v>55.79</v>
      </c>
      <c r="H433" s="33">
        <v>10.19</v>
      </c>
      <c r="I433" s="33">
        <v>122.9</v>
      </c>
      <c r="J433" s="33">
        <v>54.95</v>
      </c>
      <c r="K433" s="33">
        <v>11.16</v>
      </c>
      <c r="L433" s="34">
        <v>23.02</v>
      </c>
      <c r="M433" s="35">
        <v>616.6</v>
      </c>
      <c r="N433" s="35">
        <v>341.55</v>
      </c>
      <c r="O433" s="36">
        <v>1186</v>
      </c>
      <c r="P433" s="36">
        <v>102.12</v>
      </c>
      <c r="Q433" s="36">
        <v>135.66</v>
      </c>
      <c r="R433" s="36">
        <v>159.94999999999999</v>
      </c>
      <c r="S433" s="36">
        <v>104.44</v>
      </c>
      <c r="T433" s="36">
        <v>45.13</v>
      </c>
      <c r="U433" s="37">
        <v>134.13</v>
      </c>
      <c r="V433" s="36">
        <v>102.78</v>
      </c>
      <c r="W433" s="38">
        <v>23.02</v>
      </c>
      <c r="X433" s="36">
        <v>11.31</v>
      </c>
      <c r="Y433" s="36">
        <v>40.409999999999997</v>
      </c>
      <c r="Z433" s="36">
        <v>83.02</v>
      </c>
      <c r="AA433" s="36">
        <v>507.2</v>
      </c>
      <c r="AB433" s="36">
        <v>195.5</v>
      </c>
      <c r="AC433" s="36">
        <v>12.65</v>
      </c>
      <c r="AD433" s="36">
        <v>29.68</v>
      </c>
      <c r="AE433" s="36">
        <v>186.5</v>
      </c>
    </row>
    <row r="434" spans="1:31" x14ac:dyDescent="0.25">
      <c r="A434" s="26" t="s">
        <v>585</v>
      </c>
      <c r="B434" s="27">
        <v>6412.49</v>
      </c>
      <c r="C434" s="33">
        <v>50.44</v>
      </c>
      <c r="D434" s="33">
        <v>584</v>
      </c>
      <c r="E434" s="33">
        <v>25.93</v>
      </c>
      <c r="F434" s="33">
        <v>92.8</v>
      </c>
      <c r="G434" s="33">
        <v>56.41</v>
      </c>
      <c r="H434" s="33">
        <v>10.29</v>
      </c>
      <c r="I434" s="33">
        <v>123.3</v>
      </c>
      <c r="J434" s="33">
        <v>54.12</v>
      </c>
      <c r="K434" s="33">
        <v>11.45</v>
      </c>
      <c r="L434" s="34">
        <v>23.19</v>
      </c>
      <c r="M434" s="35">
        <v>607.29999999999995</v>
      </c>
      <c r="N434" s="35">
        <v>338.2</v>
      </c>
      <c r="O434" s="36">
        <v>1165.5</v>
      </c>
      <c r="P434" s="36">
        <v>102.04</v>
      </c>
      <c r="Q434" s="36">
        <v>136.54</v>
      </c>
      <c r="R434" s="36">
        <v>160.4</v>
      </c>
      <c r="S434" s="36">
        <v>105.2</v>
      </c>
      <c r="T434" s="36">
        <v>44.76</v>
      </c>
      <c r="U434" s="37">
        <v>133.16999999999999</v>
      </c>
      <c r="V434" s="36">
        <v>100.75</v>
      </c>
      <c r="W434" s="38">
        <v>23.19</v>
      </c>
      <c r="X434" s="36">
        <v>11.25</v>
      </c>
      <c r="Y434" s="36">
        <v>38.6</v>
      </c>
      <c r="Z434" s="36">
        <v>83.64</v>
      </c>
      <c r="AA434" s="36">
        <v>507.4</v>
      </c>
      <c r="AB434" s="36">
        <v>194.3</v>
      </c>
      <c r="AC434" s="36">
        <v>12.39</v>
      </c>
      <c r="AD434" s="36">
        <v>28.64</v>
      </c>
      <c r="AE434" s="36">
        <v>185.35</v>
      </c>
    </row>
    <row r="435" spans="1:31" x14ac:dyDescent="0.25">
      <c r="A435" s="26" t="s">
        <v>586</v>
      </c>
      <c r="B435" s="27">
        <v>6408.71</v>
      </c>
      <c r="C435" s="33">
        <v>50.85</v>
      </c>
      <c r="D435" s="33">
        <v>587.5</v>
      </c>
      <c r="E435" s="33">
        <v>25.78</v>
      </c>
      <c r="F435" s="33">
        <v>94.1</v>
      </c>
      <c r="G435" s="33">
        <v>56.18</v>
      </c>
      <c r="H435" s="33">
        <v>10.43</v>
      </c>
      <c r="I435" s="33">
        <v>123.45</v>
      </c>
      <c r="J435" s="33">
        <v>54.49</v>
      </c>
      <c r="K435" s="33">
        <v>11.56</v>
      </c>
      <c r="L435" s="34">
        <v>23.47</v>
      </c>
      <c r="M435" s="35">
        <v>615.6</v>
      </c>
      <c r="N435" s="35">
        <v>341.9</v>
      </c>
      <c r="O435" s="36">
        <v>1179</v>
      </c>
      <c r="P435" s="36">
        <v>103</v>
      </c>
      <c r="Q435" s="36">
        <v>139.02000000000001</v>
      </c>
      <c r="R435" s="36">
        <v>163.9</v>
      </c>
      <c r="S435" s="36">
        <v>104.06</v>
      </c>
      <c r="T435" s="36">
        <v>44.03</v>
      </c>
      <c r="U435" s="37">
        <v>131.69</v>
      </c>
      <c r="V435" s="36">
        <v>100.35</v>
      </c>
      <c r="W435" s="38">
        <v>23.47</v>
      </c>
      <c r="X435" s="36">
        <v>11.14</v>
      </c>
      <c r="Y435" s="36">
        <v>39.880000000000003</v>
      </c>
      <c r="Z435" s="36">
        <v>83.86</v>
      </c>
      <c r="AA435" s="36">
        <v>506.2</v>
      </c>
      <c r="AB435" s="36">
        <v>192.35</v>
      </c>
      <c r="AC435" s="36">
        <v>12.84</v>
      </c>
      <c r="AD435" s="36">
        <v>29.24</v>
      </c>
      <c r="AE435" s="36">
        <v>188</v>
      </c>
    </row>
    <row r="436" spans="1:31" x14ac:dyDescent="0.25">
      <c r="A436" s="26" t="s">
        <v>587</v>
      </c>
      <c r="B436" s="27">
        <v>6572.87</v>
      </c>
      <c r="C436" s="33">
        <v>51.73</v>
      </c>
      <c r="D436" s="33">
        <v>611</v>
      </c>
      <c r="E436" s="33">
        <v>26.63</v>
      </c>
      <c r="F436" s="33">
        <v>92.9</v>
      </c>
      <c r="G436" s="33">
        <v>55.22</v>
      </c>
      <c r="H436" s="33">
        <v>10.49</v>
      </c>
      <c r="I436" s="33">
        <v>124.5</v>
      </c>
      <c r="J436" s="33">
        <v>55.49</v>
      </c>
      <c r="K436" s="33">
        <v>12.08</v>
      </c>
      <c r="L436" s="34">
        <v>24.05</v>
      </c>
      <c r="M436" s="35">
        <v>639.6</v>
      </c>
      <c r="N436" s="35">
        <v>353</v>
      </c>
      <c r="O436" s="36">
        <v>1232.5</v>
      </c>
      <c r="P436" s="36">
        <v>104.66</v>
      </c>
      <c r="Q436" s="36">
        <v>142.32</v>
      </c>
      <c r="R436" s="36">
        <v>167.2</v>
      </c>
      <c r="S436" s="36">
        <v>106.96</v>
      </c>
      <c r="T436" s="36">
        <v>45.87</v>
      </c>
      <c r="U436" s="37">
        <v>132.4</v>
      </c>
      <c r="V436" s="36">
        <v>100.85</v>
      </c>
      <c r="W436" s="38">
        <v>24.05</v>
      </c>
      <c r="X436" s="36">
        <v>11.11</v>
      </c>
      <c r="Y436" s="36">
        <v>40.17</v>
      </c>
      <c r="Z436" s="36">
        <v>84.72</v>
      </c>
      <c r="AA436" s="36">
        <v>529.20000000000005</v>
      </c>
      <c r="AB436" s="36">
        <v>193.65</v>
      </c>
      <c r="AC436" s="36">
        <v>13.13</v>
      </c>
      <c r="AD436" s="36">
        <v>29.7</v>
      </c>
      <c r="AE436" s="36">
        <v>192.1</v>
      </c>
    </row>
    <row r="437" spans="1:31" x14ac:dyDescent="0.25">
      <c r="A437" s="26" t="s">
        <v>588</v>
      </c>
      <c r="B437" s="27">
        <v>6636.79</v>
      </c>
      <c r="C437" s="33">
        <v>52.4</v>
      </c>
      <c r="D437" s="33">
        <v>621.5</v>
      </c>
      <c r="E437" s="33">
        <v>27.09</v>
      </c>
      <c r="F437" s="33">
        <v>94.65</v>
      </c>
      <c r="G437" s="33">
        <v>55.34</v>
      </c>
      <c r="H437" s="33">
        <v>10.52</v>
      </c>
      <c r="I437" s="33">
        <v>125.2</v>
      </c>
      <c r="J437" s="33">
        <v>54.87</v>
      </c>
      <c r="K437" s="33">
        <v>12.16</v>
      </c>
      <c r="L437" s="34">
        <v>24.31</v>
      </c>
      <c r="M437" s="35">
        <v>653.4</v>
      </c>
      <c r="N437" s="35">
        <v>360.95</v>
      </c>
      <c r="O437" s="36">
        <v>1254.5</v>
      </c>
      <c r="P437" s="36">
        <v>108.52</v>
      </c>
      <c r="Q437" s="36">
        <v>147.34</v>
      </c>
      <c r="R437" s="36">
        <v>171.7</v>
      </c>
      <c r="S437" s="36">
        <v>109.46</v>
      </c>
      <c r="T437" s="36">
        <v>47.15</v>
      </c>
      <c r="U437" s="37">
        <v>134.43</v>
      </c>
      <c r="V437" s="36">
        <v>102.68</v>
      </c>
      <c r="W437" s="38">
        <v>24.31</v>
      </c>
      <c r="X437" s="36">
        <v>11.08</v>
      </c>
      <c r="Y437" s="36">
        <v>40.85</v>
      </c>
      <c r="Z437" s="36">
        <v>86.88</v>
      </c>
      <c r="AA437" s="36">
        <v>553.1</v>
      </c>
      <c r="AB437" s="36">
        <v>195.35</v>
      </c>
      <c r="AC437" s="36">
        <v>13.56</v>
      </c>
      <c r="AD437" s="36">
        <v>30.36</v>
      </c>
      <c r="AE437" s="36">
        <v>195.2</v>
      </c>
    </row>
    <row r="438" spans="1:31" x14ac:dyDescent="0.25">
      <c r="A438" s="26" t="s">
        <v>589</v>
      </c>
      <c r="B438" s="27">
        <v>6542.21</v>
      </c>
      <c r="C438" s="33">
        <v>51.23</v>
      </c>
      <c r="D438" s="33">
        <v>611</v>
      </c>
      <c r="E438" s="33">
        <v>27.16</v>
      </c>
      <c r="F438" s="33">
        <v>91.83</v>
      </c>
      <c r="G438" s="33">
        <v>55.66</v>
      </c>
      <c r="H438" s="33">
        <v>10.35</v>
      </c>
      <c r="I438" s="33">
        <v>127.55</v>
      </c>
      <c r="J438" s="33">
        <v>52.96</v>
      </c>
      <c r="K438" s="33">
        <v>12.01</v>
      </c>
      <c r="L438" s="34">
        <v>23.93</v>
      </c>
      <c r="M438" s="35">
        <v>642.29999999999995</v>
      </c>
      <c r="N438" s="35">
        <v>353.65</v>
      </c>
      <c r="O438" s="36">
        <v>1247.5</v>
      </c>
      <c r="P438" s="36">
        <v>105.82</v>
      </c>
      <c r="Q438" s="36">
        <v>143.22</v>
      </c>
      <c r="R438" s="36">
        <v>169.65</v>
      </c>
      <c r="S438" s="36">
        <v>105.14</v>
      </c>
      <c r="T438" s="36">
        <v>47.04</v>
      </c>
      <c r="U438" s="37">
        <v>133.69999999999999</v>
      </c>
      <c r="V438" s="36">
        <v>101.8</v>
      </c>
      <c r="W438" s="38">
        <v>23.93</v>
      </c>
      <c r="X438" s="36">
        <v>11.14</v>
      </c>
      <c r="Y438" s="36">
        <v>40.299999999999997</v>
      </c>
      <c r="Z438" s="36">
        <v>83.88</v>
      </c>
      <c r="AA438" s="36">
        <v>541.9</v>
      </c>
      <c r="AB438" s="36">
        <v>195</v>
      </c>
      <c r="AC438" s="36">
        <v>13.42</v>
      </c>
      <c r="AD438" s="36">
        <v>30.15</v>
      </c>
      <c r="AE438" s="36">
        <v>192.15</v>
      </c>
    </row>
    <row r="439" spans="1:31" x14ac:dyDescent="0.25">
      <c r="A439" s="26" t="s">
        <v>590</v>
      </c>
      <c r="B439" s="27">
        <v>6494.33</v>
      </c>
      <c r="C439" s="33">
        <v>49.75</v>
      </c>
      <c r="D439" s="33">
        <v>606</v>
      </c>
      <c r="E439" s="33">
        <v>26.59</v>
      </c>
      <c r="F439" s="33">
        <v>89.24</v>
      </c>
      <c r="G439" s="33">
        <v>52.63</v>
      </c>
      <c r="H439" s="33">
        <v>10.050000000000001</v>
      </c>
      <c r="I439" s="33">
        <v>129</v>
      </c>
      <c r="J439" s="33">
        <v>51.58</v>
      </c>
      <c r="K439" s="33">
        <v>11.69</v>
      </c>
      <c r="L439" s="34">
        <v>23.17</v>
      </c>
      <c r="M439" s="35">
        <v>634.1</v>
      </c>
      <c r="N439" s="35">
        <v>350.95</v>
      </c>
      <c r="O439" s="36">
        <v>1237</v>
      </c>
      <c r="P439" s="36">
        <v>104.22</v>
      </c>
      <c r="Q439" s="36">
        <v>140.74</v>
      </c>
      <c r="R439" s="36">
        <v>165.25</v>
      </c>
      <c r="S439" s="36">
        <v>102.8</v>
      </c>
      <c r="T439" s="36">
        <v>47.35</v>
      </c>
      <c r="U439" s="37">
        <v>132.97999999999999</v>
      </c>
      <c r="V439" s="36">
        <v>101.98</v>
      </c>
      <c r="W439" s="38">
        <v>23.17</v>
      </c>
      <c r="X439" s="36">
        <v>11.17</v>
      </c>
      <c r="Y439" s="36">
        <v>40.24</v>
      </c>
      <c r="Z439" s="36">
        <v>82.16</v>
      </c>
      <c r="AA439" s="36">
        <v>529.9</v>
      </c>
      <c r="AB439" s="36">
        <v>191.15</v>
      </c>
      <c r="AC439" s="36">
        <v>13.35</v>
      </c>
      <c r="AD439" s="36">
        <v>30.35</v>
      </c>
      <c r="AE439" s="36">
        <v>187.8</v>
      </c>
    </row>
    <row r="440" spans="1:31" x14ac:dyDescent="0.25">
      <c r="A440" s="26" t="s">
        <v>591</v>
      </c>
      <c r="B440" s="27">
        <v>6541.9</v>
      </c>
      <c r="C440" s="33">
        <v>49.51</v>
      </c>
      <c r="D440" s="33">
        <v>610.5</v>
      </c>
      <c r="E440" s="33">
        <v>27</v>
      </c>
      <c r="F440" s="33">
        <v>89.97</v>
      </c>
      <c r="G440" s="33">
        <v>52.67</v>
      </c>
      <c r="H440" s="33">
        <v>9.98</v>
      </c>
      <c r="I440" s="33">
        <v>128.5</v>
      </c>
      <c r="J440" s="33">
        <v>51.9</v>
      </c>
      <c r="K440" s="33">
        <v>11.65</v>
      </c>
      <c r="L440" s="34">
        <v>22.86</v>
      </c>
      <c r="M440" s="35">
        <v>640</v>
      </c>
      <c r="N440" s="35">
        <v>361.45</v>
      </c>
      <c r="O440" s="36">
        <v>1283.5</v>
      </c>
      <c r="P440" s="36">
        <v>106.12</v>
      </c>
      <c r="Q440" s="36">
        <v>141.32</v>
      </c>
      <c r="R440" s="36">
        <v>167.25</v>
      </c>
      <c r="S440" s="36">
        <v>103.88</v>
      </c>
      <c r="T440" s="36">
        <v>46.69</v>
      </c>
      <c r="U440" s="37">
        <v>134.63</v>
      </c>
      <c r="V440" s="36">
        <v>102.58</v>
      </c>
      <c r="W440" s="38">
        <v>22.86</v>
      </c>
      <c r="X440" s="36">
        <v>11.26</v>
      </c>
      <c r="Y440" s="36">
        <v>40.549999999999997</v>
      </c>
      <c r="Z440" s="36">
        <v>81.84</v>
      </c>
      <c r="AA440" s="36">
        <v>533.79999999999995</v>
      </c>
      <c r="AB440" s="36">
        <v>196.45</v>
      </c>
      <c r="AC440" s="36">
        <v>14.08</v>
      </c>
      <c r="AD440" s="36">
        <v>29.8</v>
      </c>
      <c r="AE440" s="36">
        <v>191.15</v>
      </c>
    </row>
    <row r="441" spans="1:31" x14ac:dyDescent="0.25">
      <c r="A441" s="26" t="s">
        <v>592</v>
      </c>
      <c r="B441" s="27">
        <v>6478.45</v>
      </c>
      <c r="C441" s="33">
        <v>48.93</v>
      </c>
      <c r="D441" s="33">
        <v>601</v>
      </c>
      <c r="E441" s="33">
        <v>26.66</v>
      </c>
      <c r="F441" s="33">
        <v>90.29</v>
      </c>
      <c r="G441" s="33">
        <v>51.37</v>
      </c>
      <c r="H441" s="33">
        <v>9.9600000000000009</v>
      </c>
      <c r="I441" s="33">
        <v>125.8</v>
      </c>
      <c r="J441" s="33">
        <v>52.29</v>
      </c>
      <c r="K441" s="33">
        <v>11.61</v>
      </c>
      <c r="L441" s="34">
        <v>22.72</v>
      </c>
      <c r="M441" s="35">
        <v>634.1</v>
      </c>
      <c r="N441" s="35">
        <v>359.2</v>
      </c>
      <c r="O441" s="36">
        <v>1250</v>
      </c>
      <c r="P441" s="36">
        <v>104.36</v>
      </c>
      <c r="Q441" s="36">
        <v>141.84</v>
      </c>
      <c r="R441" s="36">
        <v>161.94999999999999</v>
      </c>
      <c r="S441" s="36">
        <v>102.02</v>
      </c>
      <c r="T441" s="36">
        <v>46.99</v>
      </c>
      <c r="U441" s="37">
        <v>134.07</v>
      </c>
      <c r="V441" s="36">
        <v>103.12</v>
      </c>
      <c r="W441" s="38">
        <v>22.72</v>
      </c>
      <c r="X441" s="36">
        <v>11.14</v>
      </c>
      <c r="Y441" s="36">
        <v>40.520000000000003</v>
      </c>
      <c r="Z441" s="36">
        <v>81.78</v>
      </c>
      <c r="AA441" s="36">
        <v>526.29999999999995</v>
      </c>
      <c r="AB441" s="36">
        <v>192.25</v>
      </c>
      <c r="AC441" s="36">
        <v>13.99</v>
      </c>
      <c r="AD441" s="36">
        <v>29.68</v>
      </c>
      <c r="AE441" s="36">
        <v>188.8</v>
      </c>
    </row>
    <row r="442" spans="1:31" x14ac:dyDescent="0.25">
      <c r="A442" s="26">
        <v>44899</v>
      </c>
      <c r="B442" s="27">
        <v>6424.97</v>
      </c>
      <c r="C442" s="33">
        <v>48.71</v>
      </c>
      <c r="D442" s="33">
        <v>598</v>
      </c>
      <c r="E442" s="33">
        <v>26.78</v>
      </c>
      <c r="F442" s="33">
        <v>90.91</v>
      </c>
      <c r="G442" s="33">
        <v>51.93</v>
      </c>
      <c r="H442" s="33">
        <v>9.92</v>
      </c>
      <c r="I442" s="33">
        <v>125.05</v>
      </c>
      <c r="J442" s="33">
        <v>52.08</v>
      </c>
      <c r="K442" s="33">
        <v>11.45</v>
      </c>
      <c r="L442" s="34">
        <v>22.53</v>
      </c>
      <c r="M442" s="35">
        <v>630.9</v>
      </c>
      <c r="N442" s="35">
        <v>361.65</v>
      </c>
      <c r="O442" s="36">
        <v>1263</v>
      </c>
      <c r="P442" s="36">
        <v>104.66</v>
      </c>
      <c r="Q442" s="36">
        <v>141.86000000000001</v>
      </c>
      <c r="R442" s="36">
        <v>161.35</v>
      </c>
      <c r="S442" s="36">
        <v>101.54</v>
      </c>
      <c r="T442" s="36">
        <v>46.43</v>
      </c>
      <c r="U442" s="37">
        <v>133.97</v>
      </c>
      <c r="V442" s="36">
        <v>102.66</v>
      </c>
      <c r="W442" s="38">
        <v>22.53</v>
      </c>
      <c r="X442" s="36">
        <v>11.11</v>
      </c>
      <c r="Y442" s="36">
        <v>40.82</v>
      </c>
      <c r="Z442" s="36">
        <v>81.760000000000005</v>
      </c>
      <c r="AA442" s="36">
        <v>531.79999999999995</v>
      </c>
      <c r="AB442" s="36">
        <v>197.15</v>
      </c>
      <c r="AC442" s="36">
        <v>13.87</v>
      </c>
      <c r="AD442" s="36">
        <v>29.48</v>
      </c>
      <c r="AE442" s="36">
        <v>189.95</v>
      </c>
    </row>
    <row r="443" spans="1:31" x14ac:dyDescent="0.25">
      <c r="A443" s="26">
        <v>44869</v>
      </c>
      <c r="B443" s="27">
        <v>6502.14</v>
      </c>
      <c r="C443" s="33">
        <v>48.75</v>
      </c>
      <c r="D443" s="33">
        <v>587</v>
      </c>
      <c r="E443" s="33">
        <v>26.5</v>
      </c>
      <c r="F443" s="33">
        <v>90.35</v>
      </c>
      <c r="G443" s="33">
        <v>52.32</v>
      </c>
      <c r="H443" s="33">
        <v>10.01</v>
      </c>
      <c r="I443" s="33">
        <v>123</v>
      </c>
      <c r="J443" s="33">
        <v>51.51</v>
      </c>
      <c r="K443" s="33">
        <v>11.52</v>
      </c>
      <c r="L443" s="34">
        <v>22.95</v>
      </c>
      <c r="M443" s="35">
        <v>619.9</v>
      </c>
      <c r="N443" s="35">
        <v>364.45</v>
      </c>
      <c r="O443" s="36">
        <v>1252.5</v>
      </c>
      <c r="P443" s="36">
        <v>104.44</v>
      </c>
      <c r="Q443" s="36">
        <v>143</v>
      </c>
      <c r="R443" s="36">
        <v>163.25</v>
      </c>
      <c r="S443" s="36">
        <v>102</v>
      </c>
      <c r="T443" s="36">
        <v>46.63</v>
      </c>
      <c r="U443" s="37">
        <v>135.54</v>
      </c>
      <c r="V443" s="36">
        <v>105.64</v>
      </c>
      <c r="W443" s="38">
        <v>22.95</v>
      </c>
      <c r="X443" s="36">
        <v>11.1</v>
      </c>
      <c r="Y443" s="36">
        <v>40.56</v>
      </c>
      <c r="Z443" s="36">
        <v>82.2</v>
      </c>
      <c r="AA443" s="36">
        <v>535.29999999999995</v>
      </c>
      <c r="AB443" s="36">
        <v>200.5</v>
      </c>
      <c r="AC443" s="36">
        <v>13.92</v>
      </c>
      <c r="AD443" s="36">
        <v>29.15</v>
      </c>
      <c r="AE443" s="36">
        <v>189.45</v>
      </c>
    </row>
    <row r="444" spans="1:31" x14ac:dyDescent="0.25">
      <c r="A444" s="26">
        <v>44777</v>
      </c>
      <c r="B444" s="27">
        <v>6494.63</v>
      </c>
      <c r="C444" s="33">
        <v>47.85</v>
      </c>
      <c r="D444" s="33">
        <v>600</v>
      </c>
      <c r="E444" s="33">
        <v>25.77</v>
      </c>
      <c r="F444" s="33">
        <v>88.17</v>
      </c>
      <c r="G444" s="33">
        <v>52.24</v>
      </c>
      <c r="H444" s="33">
        <v>9.89</v>
      </c>
      <c r="I444" s="33">
        <v>119.95</v>
      </c>
      <c r="J444" s="33">
        <v>51.36</v>
      </c>
      <c r="K444" s="33">
        <v>11.61</v>
      </c>
      <c r="L444" s="34">
        <v>21.87</v>
      </c>
      <c r="M444" s="35">
        <v>631.70000000000005</v>
      </c>
      <c r="N444" s="35">
        <v>367.85</v>
      </c>
      <c r="O444" s="36">
        <v>1294</v>
      </c>
      <c r="P444" s="36">
        <v>103.4</v>
      </c>
      <c r="Q444" s="36">
        <v>145.5</v>
      </c>
      <c r="R444" s="36">
        <v>164.75</v>
      </c>
      <c r="S444" s="36">
        <v>101.7</v>
      </c>
      <c r="T444" s="36">
        <v>45.66</v>
      </c>
      <c r="U444" s="37">
        <v>134.07</v>
      </c>
      <c r="V444" s="36">
        <v>103.89</v>
      </c>
      <c r="W444" s="38">
        <v>21.87</v>
      </c>
      <c r="X444" s="36">
        <v>11.04</v>
      </c>
      <c r="Y444" s="36">
        <v>41.97</v>
      </c>
      <c r="Z444" s="36">
        <v>83.42</v>
      </c>
      <c r="AA444" s="36">
        <v>551.29999999999995</v>
      </c>
      <c r="AB444" s="36">
        <v>201.3</v>
      </c>
      <c r="AC444" s="36">
        <v>13.77</v>
      </c>
      <c r="AD444" s="36">
        <v>29.21</v>
      </c>
      <c r="AE444" s="36">
        <v>189.7</v>
      </c>
    </row>
    <row r="445" spans="1:31" x14ac:dyDescent="0.25">
      <c r="A445" s="26">
        <v>44746</v>
      </c>
      <c r="B445" s="27">
        <v>6451.1</v>
      </c>
      <c r="C445" s="33">
        <v>46.56</v>
      </c>
      <c r="D445" s="33">
        <v>593</v>
      </c>
      <c r="E445" s="33">
        <v>25.49</v>
      </c>
      <c r="F445" s="33">
        <v>87.04</v>
      </c>
      <c r="G445" s="33">
        <v>51.6</v>
      </c>
      <c r="H445" s="33">
        <v>9.89</v>
      </c>
      <c r="I445" s="33">
        <v>118</v>
      </c>
      <c r="J445" s="33">
        <v>50.01</v>
      </c>
      <c r="K445" s="33">
        <v>11.54</v>
      </c>
      <c r="L445" s="34">
        <v>21.48</v>
      </c>
      <c r="M445" s="35">
        <v>624</v>
      </c>
      <c r="N445" s="35">
        <v>367.2</v>
      </c>
      <c r="O445" s="36">
        <v>1277</v>
      </c>
      <c r="P445" s="36">
        <v>101.98</v>
      </c>
      <c r="Q445" s="36">
        <v>143.86000000000001</v>
      </c>
      <c r="R445" s="36">
        <v>162.9</v>
      </c>
      <c r="S445" s="36">
        <v>100.72</v>
      </c>
      <c r="T445" s="36">
        <v>44.91</v>
      </c>
      <c r="U445" s="37">
        <v>132.43</v>
      </c>
      <c r="V445" s="36">
        <v>99.37</v>
      </c>
      <c r="W445" s="38">
        <v>21.48</v>
      </c>
      <c r="X445" s="36">
        <v>10.86</v>
      </c>
      <c r="Y445" s="36">
        <v>43.57</v>
      </c>
      <c r="Z445" s="36">
        <v>83.22</v>
      </c>
      <c r="AA445" s="36">
        <v>548.4</v>
      </c>
      <c r="AB445" s="36">
        <v>197.65</v>
      </c>
      <c r="AC445" s="36">
        <v>13.54</v>
      </c>
      <c r="AD445" s="36">
        <v>29.03</v>
      </c>
      <c r="AE445" s="36">
        <v>190.65</v>
      </c>
    </row>
    <row r="446" spans="1:31" x14ac:dyDescent="0.25">
      <c r="A446" s="26">
        <v>44716</v>
      </c>
      <c r="B446" s="27">
        <v>6442.44</v>
      </c>
      <c r="C446" s="33">
        <v>47.3</v>
      </c>
      <c r="D446" s="33">
        <v>606</v>
      </c>
      <c r="E446" s="33">
        <v>25.71</v>
      </c>
      <c r="F446" s="33">
        <v>86.31</v>
      </c>
      <c r="G446" s="33">
        <v>50.65</v>
      </c>
      <c r="H446" s="33">
        <v>10.07</v>
      </c>
      <c r="I446" s="33">
        <v>117.45</v>
      </c>
      <c r="J446" s="33">
        <v>49.96</v>
      </c>
      <c r="K446" s="33">
        <v>11.75</v>
      </c>
      <c r="L446" s="34">
        <v>21.91</v>
      </c>
      <c r="M446" s="35">
        <v>636.20000000000005</v>
      </c>
      <c r="N446" s="35">
        <v>366.4</v>
      </c>
      <c r="O446" s="36">
        <v>1290</v>
      </c>
      <c r="P446" s="36">
        <v>103.8</v>
      </c>
      <c r="Q446" s="36">
        <v>144.13999999999999</v>
      </c>
      <c r="R446" s="36">
        <v>163.30000000000001</v>
      </c>
      <c r="S446" s="36">
        <v>101.1</v>
      </c>
      <c r="T446" s="36">
        <v>45.65</v>
      </c>
      <c r="U446" s="37">
        <v>132.36000000000001</v>
      </c>
      <c r="V446" s="36">
        <v>97.85</v>
      </c>
      <c r="W446" s="38">
        <v>21.91</v>
      </c>
      <c r="X446" s="36">
        <v>10.85</v>
      </c>
      <c r="Y446" s="36">
        <v>44.04</v>
      </c>
      <c r="Z446" s="36">
        <v>82.02</v>
      </c>
      <c r="AA446" s="36">
        <v>557.1</v>
      </c>
      <c r="AB446" s="36">
        <v>199.15</v>
      </c>
      <c r="AC446" s="36">
        <v>13.7</v>
      </c>
      <c r="AD446" s="36">
        <v>29.43</v>
      </c>
      <c r="AE446" s="36">
        <v>192.9</v>
      </c>
    </row>
    <row r="447" spans="1:31" x14ac:dyDescent="0.25">
      <c r="A447" s="26">
        <v>44685</v>
      </c>
      <c r="B447" s="27">
        <v>6603.44</v>
      </c>
      <c r="C447" s="33">
        <v>49</v>
      </c>
      <c r="D447" s="33">
        <v>628.5</v>
      </c>
      <c r="E447" s="33">
        <v>25.76</v>
      </c>
      <c r="F447" s="33">
        <v>88.38</v>
      </c>
      <c r="G447" s="33">
        <v>50.56</v>
      </c>
      <c r="H447" s="33">
        <v>10.32</v>
      </c>
      <c r="I447" s="33">
        <v>116.6</v>
      </c>
      <c r="J447" s="33">
        <v>52.3</v>
      </c>
      <c r="K447" s="33">
        <v>11.78</v>
      </c>
      <c r="L447" s="34">
        <v>22.66</v>
      </c>
      <c r="M447" s="35">
        <v>660.9</v>
      </c>
      <c r="N447" s="35">
        <v>374.5</v>
      </c>
      <c r="O447" s="36">
        <v>1316.5</v>
      </c>
      <c r="P447" s="36">
        <v>105.24</v>
      </c>
      <c r="Q447" s="36">
        <v>151.96</v>
      </c>
      <c r="R447" s="36">
        <v>169.8</v>
      </c>
      <c r="S447" s="36">
        <v>103.18</v>
      </c>
      <c r="T447" s="36">
        <v>46.3</v>
      </c>
      <c r="U447" s="37">
        <v>133.66999999999999</v>
      </c>
      <c r="V447" s="36">
        <v>96.45</v>
      </c>
      <c r="W447" s="38">
        <v>22.66</v>
      </c>
      <c r="X447" s="36">
        <v>10.7</v>
      </c>
      <c r="Y447" s="36">
        <v>45.94</v>
      </c>
      <c r="Z447" s="36">
        <v>85.06</v>
      </c>
      <c r="AA447" s="36">
        <v>584.6</v>
      </c>
      <c r="AB447" s="36">
        <v>202.2</v>
      </c>
      <c r="AC447" s="36">
        <v>14.34</v>
      </c>
      <c r="AD447" s="36">
        <v>30.11</v>
      </c>
      <c r="AE447" s="36">
        <v>200.8</v>
      </c>
    </row>
    <row r="448" spans="1:31" x14ac:dyDescent="0.25">
      <c r="A448" s="26">
        <v>44655</v>
      </c>
      <c r="B448" s="27">
        <v>6641.61</v>
      </c>
      <c r="C448" s="33">
        <v>51.34</v>
      </c>
      <c r="D448" s="33">
        <v>631.5</v>
      </c>
      <c r="E448" s="33">
        <v>26.24</v>
      </c>
      <c r="F448" s="33">
        <v>92.15</v>
      </c>
      <c r="G448" s="33">
        <v>50.18</v>
      </c>
      <c r="H448" s="33">
        <v>10.86</v>
      </c>
      <c r="I448" s="33">
        <v>116</v>
      </c>
      <c r="J448" s="33">
        <v>54.64</v>
      </c>
      <c r="K448" s="33">
        <v>12</v>
      </c>
      <c r="L448" s="34">
        <v>24</v>
      </c>
      <c r="M448" s="35">
        <v>663.9</v>
      </c>
      <c r="N448" s="35">
        <v>371.05</v>
      </c>
      <c r="O448" s="36">
        <v>1301</v>
      </c>
      <c r="P448" s="36">
        <v>110.1</v>
      </c>
      <c r="Q448" s="36">
        <v>156.28</v>
      </c>
      <c r="R448" s="36">
        <v>170.3</v>
      </c>
      <c r="S448" s="36">
        <v>106.62</v>
      </c>
      <c r="T448" s="36">
        <v>46.65</v>
      </c>
      <c r="U448" s="37">
        <v>133.22</v>
      </c>
      <c r="V448" s="36">
        <v>94.85</v>
      </c>
      <c r="W448" s="38">
        <v>24</v>
      </c>
      <c r="X448" s="36">
        <v>10.71</v>
      </c>
      <c r="Y448" s="36">
        <v>45.58</v>
      </c>
      <c r="Z448" s="36">
        <v>87.22</v>
      </c>
      <c r="AA448" s="36">
        <v>585.70000000000005</v>
      </c>
      <c r="AB448" s="36">
        <v>198.85</v>
      </c>
      <c r="AC448" s="36">
        <v>14.89</v>
      </c>
      <c r="AD448" s="36">
        <v>30.88</v>
      </c>
      <c r="AE448" s="36">
        <v>205.4</v>
      </c>
    </row>
    <row r="449" spans="1:31" x14ac:dyDescent="0.25">
      <c r="A449" s="26">
        <v>44565</v>
      </c>
      <c r="B449" s="27">
        <v>6635.27</v>
      </c>
      <c r="C449" s="33">
        <v>51.69</v>
      </c>
      <c r="D449" s="33">
        <v>619.5</v>
      </c>
      <c r="E449" s="33">
        <v>26.77</v>
      </c>
      <c r="F449" s="33">
        <v>93.66</v>
      </c>
      <c r="G449" s="33">
        <v>50.27</v>
      </c>
      <c r="H449" s="33">
        <v>10.92</v>
      </c>
      <c r="I449" s="33">
        <v>112.6</v>
      </c>
      <c r="J449" s="33">
        <v>54.03</v>
      </c>
      <c r="K449" s="33">
        <v>11.93</v>
      </c>
      <c r="L449" s="34">
        <v>24.4</v>
      </c>
      <c r="M449" s="35">
        <v>649.6</v>
      </c>
      <c r="N449" s="35">
        <v>367.7</v>
      </c>
      <c r="O449" s="36">
        <v>1270.5</v>
      </c>
      <c r="P449" s="36">
        <v>111.02</v>
      </c>
      <c r="Q449" s="36">
        <v>154.38</v>
      </c>
      <c r="R449" s="36">
        <v>165.7</v>
      </c>
      <c r="S449" s="36">
        <v>106.98</v>
      </c>
      <c r="T449" s="36">
        <v>46.76</v>
      </c>
      <c r="U449" s="37">
        <v>131.74</v>
      </c>
      <c r="V449" s="36">
        <v>93.63</v>
      </c>
      <c r="W449" s="38">
        <v>24.4</v>
      </c>
      <c r="X449" s="36">
        <v>10.78</v>
      </c>
      <c r="Y449" s="36">
        <v>44.34</v>
      </c>
      <c r="Z449" s="36">
        <v>87.14</v>
      </c>
      <c r="AA449" s="36">
        <v>575.29999999999995</v>
      </c>
      <c r="AB449" s="36">
        <v>199.25</v>
      </c>
      <c r="AC449" s="36">
        <v>14.78</v>
      </c>
      <c r="AD449" s="36">
        <v>30.85</v>
      </c>
      <c r="AE449" s="36">
        <v>199.85</v>
      </c>
    </row>
    <row r="450" spans="1:31" x14ac:dyDescent="0.25">
      <c r="A450" s="26" t="s">
        <v>593</v>
      </c>
      <c r="B450" s="27">
        <v>6658.74</v>
      </c>
      <c r="C450" s="33">
        <v>51.93</v>
      </c>
      <c r="D450" s="33">
        <v>618.5</v>
      </c>
      <c r="E450" s="33">
        <v>26.57</v>
      </c>
      <c r="F450" s="33">
        <v>92.99</v>
      </c>
      <c r="G450" s="33">
        <v>50.03</v>
      </c>
      <c r="H450" s="33">
        <v>10.89</v>
      </c>
      <c r="I450" s="33">
        <v>113.95</v>
      </c>
      <c r="J450" s="33">
        <v>54.27</v>
      </c>
      <c r="K450" s="33">
        <v>11.93</v>
      </c>
      <c r="L450" s="34">
        <v>24.46</v>
      </c>
      <c r="M450" s="35">
        <v>649.4</v>
      </c>
      <c r="N450" s="35">
        <v>363.85</v>
      </c>
      <c r="O450" s="36">
        <v>1291.5</v>
      </c>
      <c r="P450" s="36">
        <v>110.36</v>
      </c>
      <c r="Q450" s="36">
        <v>152.16</v>
      </c>
      <c r="R450" s="36">
        <v>166.3</v>
      </c>
      <c r="S450" s="36">
        <v>107.26</v>
      </c>
      <c r="T450" s="36">
        <v>46.03</v>
      </c>
      <c r="U450" s="37">
        <v>131.34</v>
      </c>
      <c r="V450" s="36">
        <v>92.01</v>
      </c>
      <c r="W450" s="38">
        <v>24.46</v>
      </c>
      <c r="X450" s="36">
        <v>10.7</v>
      </c>
      <c r="Y450" s="36">
        <v>44.72</v>
      </c>
      <c r="Z450" s="36">
        <v>86.38</v>
      </c>
      <c r="AA450" s="36">
        <v>575.70000000000005</v>
      </c>
      <c r="AB450" s="36">
        <v>199.3</v>
      </c>
      <c r="AC450" s="36">
        <v>14.8</v>
      </c>
      <c r="AD450" s="36">
        <v>30.74</v>
      </c>
      <c r="AE450" s="36">
        <v>202.5</v>
      </c>
    </row>
    <row r="451" spans="1:31" x14ac:dyDescent="0.25">
      <c r="A451" s="26" t="s">
        <v>594</v>
      </c>
      <c r="B451" s="27">
        <v>6705.69</v>
      </c>
      <c r="C451" s="33">
        <v>53.08</v>
      </c>
      <c r="D451" s="33">
        <v>625.5</v>
      </c>
      <c r="E451" s="33">
        <v>26.53</v>
      </c>
      <c r="F451" s="33">
        <v>93.73</v>
      </c>
      <c r="G451" s="33">
        <v>50.81</v>
      </c>
      <c r="H451" s="33">
        <v>11.14</v>
      </c>
      <c r="I451" s="33">
        <v>114.25</v>
      </c>
      <c r="J451" s="33">
        <v>55.45</v>
      </c>
      <c r="K451" s="33">
        <v>12.07</v>
      </c>
      <c r="L451" s="34">
        <v>25.37</v>
      </c>
      <c r="M451" s="35">
        <v>660.5</v>
      </c>
      <c r="N451" s="35">
        <v>366.65</v>
      </c>
      <c r="O451" s="36">
        <v>1303</v>
      </c>
      <c r="P451" s="36">
        <v>111.36</v>
      </c>
      <c r="Q451" s="36">
        <v>152.68</v>
      </c>
      <c r="R451" s="36">
        <v>170.88</v>
      </c>
      <c r="S451" s="36">
        <v>108.04</v>
      </c>
      <c r="T451" s="36">
        <v>46.97</v>
      </c>
      <c r="U451" s="37">
        <v>131.74</v>
      </c>
      <c r="V451" s="36">
        <v>93.07</v>
      </c>
      <c r="W451" s="38">
        <v>25.37</v>
      </c>
      <c r="X451" s="36">
        <v>10.76</v>
      </c>
      <c r="Y451" s="36">
        <v>45.64</v>
      </c>
      <c r="Z451" s="36">
        <v>86.74</v>
      </c>
      <c r="AA451" s="36">
        <v>586.4</v>
      </c>
      <c r="AB451" s="36">
        <v>197</v>
      </c>
      <c r="AC451" s="36">
        <v>15.16</v>
      </c>
      <c r="AD451" s="36">
        <v>30.81</v>
      </c>
      <c r="AE451" s="36">
        <v>200.3</v>
      </c>
    </row>
    <row r="452" spans="1:31" x14ac:dyDescent="0.25">
      <c r="A452" s="26" t="s">
        <v>595</v>
      </c>
      <c r="B452" s="27">
        <v>6658.78</v>
      </c>
      <c r="C452" s="33">
        <v>54.34</v>
      </c>
      <c r="D452" s="33">
        <v>638.5</v>
      </c>
      <c r="E452" s="33">
        <v>26.81</v>
      </c>
      <c r="F452" s="33">
        <v>95.35</v>
      </c>
      <c r="G452" s="33">
        <v>51.84</v>
      </c>
      <c r="H452" s="33">
        <v>11.34</v>
      </c>
      <c r="I452" s="33">
        <v>112.05</v>
      </c>
      <c r="J452" s="33">
        <v>57.92</v>
      </c>
      <c r="K452" s="33">
        <v>12.09</v>
      </c>
      <c r="L452" s="34">
        <v>26.01</v>
      </c>
      <c r="M452" s="35">
        <v>671.8</v>
      </c>
      <c r="N452" s="35">
        <v>369.25</v>
      </c>
      <c r="O452" s="36">
        <v>1307</v>
      </c>
      <c r="P452" s="36">
        <v>113.56</v>
      </c>
      <c r="Q452" s="36">
        <v>154.76</v>
      </c>
      <c r="R452" s="36">
        <v>171.7</v>
      </c>
      <c r="S452" s="36">
        <v>110.12</v>
      </c>
      <c r="T452" s="36">
        <v>45.81</v>
      </c>
      <c r="U452" s="37">
        <v>131.38999999999999</v>
      </c>
      <c r="V452" s="36">
        <v>91.5</v>
      </c>
      <c r="W452" s="38">
        <v>26.01</v>
      </c>
      <c r="X452" s="36">
        <v>10.77</v>
      </c>
      <c r="Y452" s="36">
        <v>46.03</v>
      </c>
      <c r="Z452" s="36">
        <v>88.7</v>
      </c>
      <c r="AA452" s="36">
        <v>599.9</v>
      </c>
      <c r="AB452" s="36">
        <v>193.05</v>
      </c>
      <c r="AC452" s="36">
        <v>15.4</v>
      </c>
      <c r="AD452" s="36">
        <v>31.73</v>
      </c>
      <c r="AE452" s="36">
        <v>201.3</v>
      </c>
    </row>
    <row r="453" spans="1:31" x14ac:dyDescent="0.25">
      <c r="A453" s="26" t="s">
        <v>596</v>
      </c>
      <c r="B453" s="27">
        <v>6572.01</v>
      </c>
      <c r="C453" s="33">
        <v>51.07</v>
      </c>
      <c r="D453" s="33">
        <v>606</v>
      </c>
      <c r="E453" s="33">
        <v>25.87</v>
      </c>
      <c r="F453" s="33">
        <v>92.1</v>
      </c>
      <c r="G453" s="33">
        <v>51</v>
      </c>
      <c r="H453" s="33">
        <v>10.74</v>
      </c>
      <c r="I453" s="33">
        <v>117.95</v>
      </c>
      <c r="J453" s="33">
        <v>55.64</v>
      </c>
      <c r="K453" s="33">
        <v>11.83</v>
      </c>
      <c r="L453" s="34">
        <v>24.01</v>
      </c>
      <c r="M453" s="35">
        <v>635.70000000000005</v>
      </c>
      <c r="N453" s="35">
        <v>353.55</v>
      </c>
      <c r="O453" s="36">
        <v>1238.5</v>
      </c>
      <c r="P453" s="36">
        <v>107.7</v>
      </c>
      <c r="Q453" s="36">
        <v>148.4</v>
      </c>
      <c r="R453" s="36">
        <v>163.82</v>
      </c>
      <c r="S453" s="36">
        <v>103.62</v>
      </c>
      <c r="T453" s="36">
        <v>46.69</v>
      </c>
      <c r="U453" s="37">
        <v>131.09</v>
      </c>
      <c r="V453" s="36">
        <v>93.59</v>
      </c>
      <c r="W453" s="38">
        <v>24.01</v>
      </c>
      <c r="X453" s="36">
        <v>10.84</v>
      </c>
      <c r="Y453" s="36">
        <v>44.66</v>
      </c>
      <c r="Z453" s="36">
        <v>86.58</v>
      </c>
      <c r="AA453" s="36">
        <v>584.29999999999995</v>
      </c>
      <c r="AB453" s="36">
        <v>189.55</v>
      </c>
      <c r="AC453" s="36">
        <v>14.45</v>
      </c>
      <c r="AD453" s="36">
        <v>30.1</v>
      </c>
      <c r="AE453" s="36">
        <v>194.3</v>
      </c>
    </row>
    <row r="454" spans="1:31" x14ac:dyDescent="0.25">
      <c r="A454" s="26" t="s">
        <v>597</v>
      </c>
      <c r="B454" s="27">
        <v>6538.8</v>
      </c>
      <c r="C454" s="33">
        <v>50</v>
      </c>
      <c r="D454" s="33">
        <v>598</v>
      </c>
      <c r="E454" s="33">
        <v>25.72</v>
      </c>
      <c r="F454" s="33">
        <v>91.74</v>
      </c>
      <c r="G454" s="33">
        <v>50.97</v>
      </c>
      <c r="H454" s="33">
        <v>10.68</v>
      </c>
      <c r="I454" s="33">
        <v>120.3</v>
      </c>
      <c r="J454" s="33">
        <v>54.86</v>
      </c>
      <c r="K454" s="33">
        <v>11.8</v>
      </c>
      <c r="L454" s="34">
        <v>23.77</v>
      </c>
      <c r="M454" s="35">
        <v>626</v>
      </c>
      <c r="N454" s="35">
        <v>349.35</v>
      </c>
      <c r="O454" s="36">
        <v>1224</v>
      </c>
      <c r="P454" s="36">
        <v>107.54</v>
      </c>
      <c r="Q454" s="36">
        <v>145.88</v>
      </c>
      <c r="R454" s="36">
        <v>163.88</v>
      </c>
      <c r="S454" s="36">
        <v>104.46</v>
      </c>
      <c r="T454" s="36">
        <v>47.6</v>
      </c>
      <c r="U454" s="37">
        <v>130.41</v>
      </c>
      <c r="V454" s="36">
        <v>92.61</v>
      </c>
      <c r="W454" s="38">
        <v>23.77</v>
      </c>
      <c r="X454" s="36">
        <v>10.8</v>
      </c>
      <c r="Y454" s="36">
        <v>44.74</v>
      </c>
      <c r="Z454" s="36">
        <v>84.84</v>
      </c>
      <c r="AA454" s="36">
        <v>582.29999999999995</v>
      </c>
      <c r="AB454" s="36">
        <v>187.3</v>
      </c>
      <c r="AC454" s="36">
        <v>14.44</v>
      </c>
      <c r="AD454" s="36">
        <v>29.91</v>
      </c>
      <c r="AE454" s="36">
        <v>192.2</v>
      </c>
    </row>
    <row r="455" spans="1:31" x14ac:dyDescent="0.25">
      <c r="A455" s="26" t="s">
        <v>598</v>
      </c>
      <c r="B455" s="27">
        <v>6541.32</v>
      </c>
      <c r="C455" s="33">
        <v>51.1</v>
      </c>
      <c r="D455" s="33">
        <v>593.5</v>
      </c>
      <c r="E455" s="33">
        <v>25.67</v>
      </c>
      <c r="F455" s="33">
        <v>91.53</v>
      </c>
      <c r="G455" s="33">
        <v>51.51</v>
      </c>
      <c r="H455" s="33">
        <v>10.67</v>
      </c>
      <c r="I455" s="33">
        <v>118</v>
      </c>
      <c r="J455" s="33">
        <v>55.42</v>
      </c>
      <c r="K455" s="33">
        <v>11.81</v>
      </c>
      <c r="L455" s="34">
        <v>24.09</v>
      </c>
      <c r="M455" s="35">
        <v>624.70000000000005</v>
      </c>
      <c r="N455" s="35">
        <v>349.9</v>
      </c>
      <c r="O455" s="36">
        <v>1204</v>
      </c>
      <c r="P455" s="36">
        <v>107.4</v>
      </c>
      <c r="Q455" s="36">
        <v>150.80000000000001</v>
      </c>
      <c r="R455" s="36">
        <v>167.36</v>
      </c>
      <c r="S455" s="36">
        <v>104.56</v>
      </c>
      <c r="T455" s="36">
        <v>46.69</v>
      </c>
      <c r="U455" s="37">
        <v>130.12</v>
      </c>
      <c r="V455" s="36">
        <v>92.68</v>
      </c>
      <c r="W455" s="38">
        <v>24.09</v>
      </c>
      <c r="X455" s="36">
        <v>10.71</v>
      </c>
      <c r="Y455" s="36">
        <v>45.07</v>
      </c>
      <c r="Z455" s="36">
        <v>86.16</v>
      </c>
      <c r="AA455" s="36">
        <v>577.20000000000005</v>
      </c>
      <c r="AB455" s="36">
        <v>186.4</v>
      </c>
      <c r="AC455" s="36">
        <v>14.41</v>
      </c>
      <c r="AD455" s="36">
        <v>29.89</v>
      </c>
      <c r="AE455" s="36">
        <v>189.7</v>
      </c>
    </row>
    <row r="456" spans="1:31" x14ac:dyDescent="0.25">
      <c r="A456" s="26" t="s">
        <v>599</v>
      </c>
      <c r="B456" s="27">
        <v>6559.31</v>
      </c>
      <c r="C456" s="33">
        <v>52.23</v>
      </c>
      <c r="D456" s="33">
        <v>598</v>
      </c>
      <c r="E456" s="33">
        <v>25.72</v>
      </c>
      <c r="F456" s="33">
        <v>91.92</v>
      </c>
      <c r="G456" s="33">
        <v>51.72</v>
      </c>
      <c r="H456" s="33">
        <v>10.85</v>
      </c>
      <c r="I456" s="33">
        <v>116</v>
      </c>
      <c r="J456" s="33">
        <v>56.75</v>
      </c>
      <c r="K456" s="33">
        <v>11.98</v>
      </c>
      <c r="L456" s="34">
        <v>24.37</v>
      </c>
      <c r="M456" s="35">
        <v>624.29999999999995</v>
      </c>
      <c r="N456" s="35">
        <v>357.25</v>
      </c>
      <c r="O456" s="36">
        <v>1206</v>
      </c>
      <c r="P456" s="36">
        <v>107.24</v>
      </c>
      <c r="Q456" s="36">
        <v>150.72</v>
      </c>
      <c r="R456" s="36">
        <v>167.88</v>
      </c>
      <c r="S456" s="36">
        <v>104.32</v>
      </c>
      <c r="T456" s="36">
        <v>46.34</v>
      </c>
      <c r="U456" s="37">
        <v>127.45</v>
      </c>
      <c r="V456" s="36">
        <v>93.11</v>
      </c>
      <c r="W456" s="38">
        <v>24.37</v>
      </c>
      <c r="X456" s="36">
        <v>10.69</v>
      </c>
      <c r="Y456" s="36">
        <v>45.11</v>
      </c>
      <c r="Z456" s="36">
        <v>88.08</v>
      </c>
      <c r="AA456" s="36">
        <v>580.79999999999995</v>
      </c>
      <c r="AB456" s="36">
        <v>187.9</v>
      </c>
      <c r="AC456" s="36">
        <v>14.59</v>
      </c>
      <c r="AD456" s="36">
        <v>30.43</v>
      </c>
      <c r="AE456" s="36">
        <v>191.25</v>
      </c>
    </row>
    <row r="457" spans="1:31" x14ac:dyDescent="0.25">
      <c r="A457" s="26" t="s">
        <v>600</v>
      </c>
      <c r="B457" s="27">
        <v>6578.91</v>
      </c>
      <c r="C457" s="33">
        <v>53.6</v>
      </c>
      <c r="D457" s="33">
        <v>616</v>
      </c>
      <c r="E457" s="33">
        <v>26.01</v>
      </c>
      <c r="F457" s="33">
        <v>93.5</v>
      </c>
      <c r="G457" s="33">
        <v>52.32</v>
      </c>
      <c r="H457" s="33">
        <v>11.05</v>
      </c>
      <c r="I457" s="33">
        <v>115.65</v>
      </c>
      <c r="J457" s="33">
        <v>57.88</v>
      </c>
      <c r="K457" s="33">
        <v>12.31</v>
      </c>
      <c r="L457" s="34">
        <v>24.83</v>
      </c>
      <c r="M457" s="35">
        <v>643.9</v>
      </c>
      <c r="N457" s="35">
        <v>363.35</v>
      </c>
      <c r="O457" s="36">
        <v>1221</v>
      </c>
      <c r="P457" s="36">
        <v>108.26</v>
      </c>
      <c r="Q457" s="36">
        <v>152.86000000000001</v>
      </c>
      <c r="R457" s="36">
        <v>168.9</v>
      </c>
      <c r="S457" s="36">
        <v>104.94</v>
      </c>
      <c r="T457" s="36">
        <v>45.98</v>
      </c>
      <c r="U457" s="37">
        <v>124.58</v>
      </c>
      <c r="V457" s="36">
        <v>93.53</v>
      </c>
      <c r="W457" s="38">
        <v>24.83</v>
      </c>
      <c r="X457" s="36">
        <v>10.69</v>
      </c>
      <c r="Y457" s="36">
        <v>45.2</v>
      </c>
      <c r="Z457" s="36">
        <v>89.7</v>
      </c>
      <c r="AA457" s="36">
        <v>596.70000000000005</v>
      </c>
      <c r="AB457" s="36">
        <v>189.2</v>
      </c>
      <c r="AC457" s="36">
        <v>14.82</v>
      </c>
      <c r="AD457" s="36">
        <v>30.81</v>
      </c>
      <c r="AE457" s="36">
        <v>193.5</v>
      </c>
    </row>
    <row r="458" spans="1:31" x14ac:dyDescent="0.25">
      <c r="A458" s="26" t="s">
        <v>601</v>
      </c>
      <c r="B458" s="27">
        <v>6574.07</v>
      </c>
      <c r="C458" s="33">
        <v>52.71</v>
      </c>
      <c r="D458" s="33">
        <v>613</v>
      </c>
      <c r="E458" s="33">
        <v>25.54</v>
      </c>
      <c r="F458" s="33">
        <v>92.3</v>
      </c>
      <c r="G458" s="33">
        <v>52.15</v>
      </c>
      <c r="H458" s="33">
        <v>10.89</v>
      </c>
      <c r="I458" s="33">
        <v>115.05</v>
      </c>
      <c r="J458" s="33">
        <v>56.89</v>
      </c>
      <c r="K458" s="33">
        <v>12.06</v>
      </c>
      <c r="L458" s="34">
        <v>24.48</v>
      </c>
      <c r="M458" s="35">
        <v>633.20000000000005</v>
      </c>
      <c r="N458" s="35">
        <v>355.15</v>
      </c>
      <c r="O458" s="36">
        <v>1211</v>
      </c>
      <c r="P458" s="36">
        <v>105.32</v>
      </c>
      <c r="Q458" s="36">
        <v>150.69999999999999</v>
      </c>
      <c r="R458" s="36">
        <v>165.76</v>
      </c>
      <c r="S458" s="36">
        <v>103.56</v>
      </c>
      <c r="T458" s="36">
        <v>45.78</v>
      </c>
      <c r="U458" s="37">
        <v>125.01</v>
      </c>
      <c r="V458" s="36">
        <v>92.79</v>
      </c>
      <c r="W458" s="38">
        <v>24.48</v>
      </c>
      <c r="X458" s="36">
        <v>10.64</v>
      </c>
      <c r="Y458" s="36">
        <v>44.81</v>
      </c>
      <c r="Z458" s="36">
        <v>89.64</v>
      </c>
      <c r="AA458" s="36">
        <v>595.70000000000005</v>
      </c>
      <c r="AB458" s="36">
        <v>189.95</v>
      </c>
      <c r="AC458" s="36">
        <v>14.6</v>
      </c>
      <c r="AD458" s="36">
        <v>30.38</v>
      </c>
      <c r="AE458" s="36">
        <v>193.8</v>
      </c>
    </row>
    <row r="459" spans="1:31" x14ac:dyDescent="0.25">
      <c r="A459" s="26" t="s">
        <v>602</v>
      </c>
      <c r="B459" s="27">
        <v>6499.59</v>
      </c>
      <c r="C459" s="33">
        <v>53.35</v>
      </c>
      <c r="D459" s="33">
        <v>617</v>
      </c>
      <c r="E459" s="33">
        <v>25.48</v>
      </c>
      <c r="F459" s="33">
        <v>92.59</v>
      </c>
      <c r="G459" s="33">
        <v>53.81</v>
      </c>
      <c r="H459" s="33">
        <v>10.89</v>
      </c>
      <c r="I459" s="33">
        <v>112.3</v>
      </c>
      <c r="J459" s="33">
        <v>57.77</v>
      </c>
      <c r="K459" s="33">
        <v>12.07</v>
      </c>
      <c r="L459" s="34">
        <v>24.5</v>
      </c>
      <c r="M459" s="35">
        <v>639.4</v>
      </c>
      <c r="N459" s="35">
        <v>362.7</v>
      </c>
      <c r="O459" s="36">
        <v>1218</v>
      </c>
      <c r="P459" s="36">
        <v>106.14</v>
      </c>
      <c r="Q459" s="36">
        <v>151.04</v>
      </c>
      <c r="R459" s="36">
        <v>165.28</v>
      </c>
      <c r="S459" s="36">
        <v>106.54</v>
      </c>
      <c r="T459" s="36">
        <v>45.51</v>
      </c>
      <c r="U459" s="37">
        <v>126.07</v>
      </c>
      <c r="V459" s="36">
        <v>92.78</v>
      </c>
      <c r="W459" s="38">
        <v>24.5</v>
      </c>
      <c r="X459" s="36">
        <v>10.54</v>
      </c>
      <c r="Y459" s="36">
        <v>45.55</v>
      </c>
      <c r="Z459" s="36">
        <v>90.58</v>
      </c>
      <c r="AA459" s="36">
        <v>604.5</v>
      </c>
      <c r="AB459" s="36">
        <v>189.7</v>
      </c>
      <c r="AC459" s="36">
        <v>14.67</v>
      </c>
      <c r="AD459" s="36">
        <v>30.5</v>
      </c>
      <c r="AE459" s="36">
        <v>195.15</v>
      </c>
    </row>
    <row r="460" spans="1:31" x14ac:dyDescent="0.25">
      <c r="A460" s="26" t="s">
        <v>603</v>
      </c>
      <c r="B460" s="27">
        <v>6530.79</v>
      </c>
      <c r="C460" s="33">
        <v>53.05</v>
      </c>
      <c r="D460" s="33">
        <v>605.5</v>
      </c>
      <c r="E460" s="33">
        <v>25.61</v>
      </c>
      <c r="F460" s="33">
        <v>93.41</v>
      </c>
      <c r="G460" s="33">
        <v>53.48</v>
      </c>
      <c r="H460" s="33">
        <v>10.81</v>
      </c>
      <c r="I460" s="33">
        <v>112</v>
      </c>
      <c r="J460" s="33">
        <v>57.99</v>
      </c>
      <c r="K460" s="33">
        <v>12.09</v>
      </c>
      <c r="L460" s="34">
        <v>24.92</v>
      </c>
      <c r="M460" s="35">
        <v>629.79999999999995</v>
      </c>
      <c r="N460" s="35">
        <v>360.85</v>
      </c>
      <c r="O460" s="36">
        <v>1204.5</v>
      </c>
      <c r="P460" s="36">
        <v>107.24</v>
      </c>
      <c r="Q460" s="36">
        <v>152.91999999999999</v>
      </c>
      <c r="R460" s="36">
        <v>164.78</v>
      </c>
      <c r="S460" s="36">
        <v>106.84</v>
      </c>
      <c r="T460" s="36">
        <v>46.01</v>
      </c>
      <c r="U460" s="37">
        <v>126.05</v>
      </c>
      <c r="V460" s="36">
        <v>94.51</v>
      </c>
      <c r="W460" s="38">
        <v>24.92</v>
      </c>
      <c r="X460" s="36">
        <v>10.68</v>
      </c>
      <c r="Y460" s="36">
        <v>44.38</v>
      </c>
      <c r="Z460" s="36">
        <v>90.5</v>
      </c>
      <c r="AA460" s="36">
        <v>593.5</v>
      </c>
      <c r="AB460" s="36">
        <v>187.75</v>
      </c>
      <c r="AC460" s="36">
        <v>14.71</v>
      </c>
      <c r="AD460" s="36">
        <v>30.56</v>
      </c>
      <c r="AE460" s="36">
        <v>190.85</v>
      </c>
    </row>
    <row r="461" spans="1:31" x14ac:dyDescent="0.25">
      <c r="A461" s="26" t="s">
        <v>604</v>
      </c>
      <c r="B461" s="27">
        <v>6481.7</v>
      </c>
      <c r="C461" s="33">
        <v>54.35</v>
      </c>
      <c r="D461" s="33">
        <v>607</v>
      </c>
      <c r="E461" s="33">
        <v>25.56</v>
      </c>
      <c r="F461" s="33">
        <v>93.14</v>
      </c>
      <c r="G461" s="33">
        <v>53.08</v>
      </c>
      <c r="H461" s="33">
        <v>10.84</v>
      </c>
      <c r="I461" s="33">
        <v>110.15</v>
      </c>
      <c r="J461" s="33">
        <v>58.21</v>
      </c>
      <c r="K461" s="33">
        <v>11.78</v>
      </c>
      <c r="L461" s="34">
        <v>25.16</v>
      </c>
      <c r="M461" s="35">
        <v>628.9</v>
      </c>
      <c r="N461" s="35">
        <v>359.95</v>
      </c>
      <c r="O461" s="36">
        <v>1197.5</v>
      </c>
      <c r="P461" s="36">
        <v>106.82</v>
      </c>
      <c r="Q461" s="36">
        <v>153.52000000000001</v>
      </c>
      <c r="R461" s="36">
        <v>162.74</v>
      </c>
      <c r="S461" s="36">
        <v>108.04</v>
      </c>
      <c r="T461" s="36">
        <v>45.54</v>
      </c>
      <c r="U461" s="37">
        <v>124.79</v>
      </c>
      <c r="V461" s="36">
        <v>93.56</v>
      </c>
      <c r="W461" s="38">
        <v>25.16</v>
      </c>
      <c r="X461" s="36">
        <v>10.59</v>
      </c>
      <c r="Y461" s="36">
        <v>43.72</v>
      </c>
      <c r="Z461" s="36">
        <v>89.46</v>
      </c>
      <c r="AA461" s="36">
        <v>588</v>
      </c>
      <c r="AB461" s="36">
        <v>183</v>
      </c>
      <c r="AC461" s="36">
        <v>15.06</v>
      </c>
      <c r="AD461" s="36">
        <v>30.69</v>
      </c>
      <c r="AE461" s="36">
        <v>187.9</v>
      </c>
    </row>
    <row r="462" spans="1:31" x14ac:dyDescent="0.25">
      <c r="A462" s="26" t="s">
        <v>605</v>
      </c>
      <c r="B462" s="27">
        <v>6206.05</v>
      </c>
      <c r="C462" s="33">
        <v>51.29</v>
      </c>
      <c r="D462" s="33">
        <v>568</v>
      </c>
      <c r="E462" s="33">
        <v>25.07</v>
      </c>
      <c r="F462" s="33">
        <v>91.32</v>
      </c>
      <c r="G462" s="33">
        <v>52.76</v>
      </c>
      <c r="H462" s="33">
        <v>10.15</v>
      </c>
      <c r="I462" s="33">
        <v>111.45</v>
      </c>
      <c r="J462" s="33">
        <v>55.22</v>
      </c>
      <c r="K462" s="33">
        <v>11.53</v>
      </c>
      <c r="L462" s="34">
        <v>23.05</v>
      </c>
      <c r="M462" s="35">
        <v>590</v>
      </c>
      <c r="N462" s="35">
        <v>344</v>
      </c>
      <c r="O462" s="36">
        <v>1113.5</v>
      </c>
      <c r="P462" s="36">
        <v>103.12</v>
      </c>
      <c r="Q462" s="36">
        <v>146.38</v>
      </c>
      <c r="R462" s="36">
        <v>155.88</v>
      </c>
      <c r="S462" s="36">
        <v>103.18</v>
      </c>
      <c r="T462" s="36">
        <v>45.76</v>
      </c>
      <c r="U462" s="37">
        <v>122.35</v>
      </c>
      <c r="V462" s="36">
        <v>93.47</v>
      </c>
      <c r="W462" s="38">
        <v>23.05</v>
      </c>
      <c r="X462" s="36">
        <v>10.67</v>
      </c>
      <c r="Y462" s="36">
        <v>42.29</v>
      </c>
      <c r="Z462" s="36">
        <v>85.9</v>
      </c>
      <c r="AA462" s="36">
        <v>557.20000000000005</v>
      </c>
      <c r="AB462" s="36">
        <v>177.3</v>
      </c>
      <c r="AC462" s="36">
        <v>14.16</v>
      </c>
      <c r="AD462" s="36">
        <v>29.43</v>
      </c>
      <c r="AE462" s="36">
        <v>179.45</v>
      </c>
    </row>
    <row r="463" spans="1:31" x14ac:dyDescent="0.25">
      <c r="A463" s="26" t="s">
        <v>606</v>
      </c>
      <c r="B463" s="27">
        <v>6271.82</v>
      </c>
      <c r="C463" s="33">
        <v>51.01</v>
      </c>
      <c r="D463" s="33">
        <v>576.5</v>
      </c>
      <c r="E463" s="33">
        <v>24.88</v>
      </c>
      <c r="F463" s="33">
        <v>91.47</v>
      </c>
      <c r="G463" s="33">
        <v>53.1</v>
      </c>
      <c r="H463" s="33">
        <v>10.06</v>
      </c>
      <c r="I463" s="33">
        <v>109.65</v>
      </c>
      <c r="J463" s="33">
        <v>55.73</v>
      </c>
      <c r="K463" s="33">
        <v>11.43</v>
      </c>
      <c r="L463" s="34">
        <v>23.08</v>
      </c>
      <c r="M463" s="35">
        <v>598.70000000000005</v>
      </c>
      <c r="N463" s="35">
        <v>345.25</v>
      </c>
      <c r="O463" s="36">
        <v>1149.5</v>
      </c>
      <c r="P463" s="36">
        <v>104.56</v>
      </c>
      <c r="Q463" s="36">
        <v>145.9</v>
      </c>
      <c r="R463" s="36">
        <v>158.47999999999999</v>
      </c>
      <c r="S463" s="36">
        <v>105.34</v>
      </c>
      <c r="T463" s="36">
        <v>45.75</v>
      </c>
      <c r="U463" s="37">
        <v>122.2</v>
      </c>
      <c r="V463" s="36">
        <v>92.45</v>
      </c>
      <c r="W463" s="38">
        <v>23.08</v>
      </c>
      <c r="X463" s="36">
        <v>10.6</v>
      </c>
      <c r="Y463" s="36">
        <v>41.93</v>
      </c>
      <c r="Z463" s="36">
        <v>86.26</v>
      </c>
      <c r="AA463" s="36">
        <v>564.6</v>
      </c>
      <c r="AB463" s="36">
        <v>179.15</v>
      </c>
      <c r="AC463" s="36">
        <v>14.02</v>
      </c>
      <c r="AD463" s="36">
        <v>28.91</v>
      </c>
      <c r="AE463" s="36">
        <v>178.3</v>
      </c>
    </row>
    <row r="464" spans="1:31" x14ac:dyDescent="0.25">
      <c r="A464" s="26">
        <v>44868</v>
      </c>
      <c r="B464" s="27">
        <v>6165.41</v>
      </c>
      <c r="C464" s="33">
        <v>49.03</v>
      </c>
      <c r="D464" s="33">
        <v>566</v>
      </c>
      <c r="E464" s="33">
        <v>24.1</v>
      </c>
      <c r="F464" s="33">
        <v>88.46</v>
      </c>
      <c r="G464" s="33">
        <v>51.04</v>
      </c>
      <c r="H464" s="33">
        <v>9.9600000000000009</v>
      </c>
      <c r="I464" s="33">
        <v>112.05</v>
      </c>
      <c r="J464" s="33">
        <v>54.7</v>
      </c>
      <c r="K464" s="33">
        <v>11.07</v>
      </c>
      <c r="L464" s="34">
        <v>22.21</v>
      </c>
      <c r="M464" s="35">
        <v>594.9</v>
      </c>
      <c r="N464" s="35">
        <v>338.2</v>
      </c>
      <c r="O464" s="36">
        <v>1125</v>
      </c>
      <c r="P464" s="36">
        <v>103.56</v>
      </c>
      <c r="Q464" s="36">
        <v>141.41999999999999</v>
      </c>
      <c r="R464" s="36">
        <v>152.13999999999999</v>
      </c>
      <c r="S464" s="36">
        <v>104.14</v>
      </c>
      <c r="T464" s="36">
        <v>45.59</v>
      </c>
      <c r="U464" s="37">
        <v>118.81</v>
      </c>
      <c r="V464" s="36">
        <v>93.11</v>
      </c>
      <c r="W464" s="38">
        <v>22.21</v>
      </c>
      <c r="X464" s="36">
        <v>10.49</v>
      </c>
      <c r="Y464" s="36">
        <v>41.56</v>
      </c>
      <c r="Z464" s="36">
        <v>83.72</v>
      </c>
      <c r="AA464" s="36">
        <v>557.1</v>
      </c>
      <c r="AB464" s="36">
        <v>177.55</v>
      </c>
      <c r="AC464" s="36">
        <v>13.49</v>
      </c>
      <c r="AD464" s="36">
        <v>28.2</v>
      </c>
      <c r="AE464" s="36">
        <v>175</v>
      </c>
    </row>
    <row r="465" spans="1:31" x14ac:dyDescent="0.25">
      <c r="A465" s="26">
        <v>44837</v>
      </c>
      <c r="B465" s="27">
        <v>6166.11</v>
      </c>
      <c r="C465" s="33">
        <v>49.35</v>
      </c>
      <c r="D465" s="33">
        <v>561</v>
      </c>
      <c r="E465" s="33">
        <v>23.64</v>
      </c>
      <c r="F465" s="33">
        <v>87.85</v>
      </c>
      <c r="G465" s="33">
        <v>50.48</v>
      </c>
      <c r="H465" s="33">
        <v>9.92</v>
      </c>
      <c r="I465" s="33">
        <v>111.85</v>
      </c>
      <c r="J465" s="33">
        <v>53.87</v>
      </c>
      <c r="K465" s="33">
        <v>11.07</v>
      </c>
      <c r="L465" s="34">
        <v>22.17</v>
      </c>
      <c r="M465" s="35">
        <v>587.9</v>
      </c>
      <c r="N465" s="35">
        <v>338.8</v>
      </c>
      <c r="O465" s="36">
        <v>1124.5</v>
      </c>
      <c r="P465" s="36">
        <v>99.79</v>
      </c>
      <c r="Q465" s="36">
        <v>139.44</v>
      </c>
      <c r="R465" s="36">
        <v>147.88</v>
      </c>
      <c r="S465" s="36">
        <v>101.26</v>
      </c>
      <c r="T465" s="36">
        <v>45.7</v>
      </c>
      <c r="U465" s="37">
        <v>117.32</v>
      </c>
      <c r="V465" s="36">
        <v>92.61</v>
      </c>
      <c r="W465" s="38">
        <v>22.17</v>
      </c>
      <c r="X465" s="36">
        <v>10.54</v>
      </c>
      <c r="Y465" s="36">
        <v>41.44</v>
      </c>
      <c r="Z465" s="36">
        <v>82.5</v>
      </c>
      <c r="AA465" s="36">
        <v>551.79999999999995</v>
      </c>
      <c r="AB465" s="36">
        <v>178.7</v>
      </c>
      <c r="AC465" s="36">
        <v>13.49</v>
      </c>
      <c r="AD465" s="36">
        <v>27.99</v>
      </c>
      <c r="AE465" s="36">
        <v>174.75</v>
      </c>
    </row>
    <row r="466" spans="1:31" x14ac:dyDescent="0.25">
      <c r="A466" s="26">
        <v>44807</v>
      </c>
      <c r="B466" s="27">
        <v>6122.8</v>
      </c>
      <c r="C466" s="33">
        <v>51.42</v>
      </c>
      <c r="D466" s="33">
        <v>574.5</v>
      </c>
      <c r="E466" s="33">
        <v>24.34</v>
      </c>
      <c r="F466" s="33">
        <v>90.73</v>
      </c>
      <c r="G466" s="33">
        <v>51.1</v>
      </c>
      <c r="H466" s="33">
        <v>10.72</v>
      </c>
      <c r="I466" s="33">
        <v>110.8</v>
      </c>
      <c r="J466" s="33">
        <v>54.93</v>
      </c>
      <c r="K466" s="33">
        <v>11.25</v>
      </c>
      <c r="L466" s="34">
        <v>23.5</v>
      </c>
      <c r="M466" s="35">
        <v>602.6</v>
      </c>
      <c r="N466" s="35">
        <v>356</v>
      </c>
      <c r="O466" s="36">
        <v>1170.5</v>
      </c>
      <c r="P466" s="36">
        <v>103.14</v>
      </c>
      <c r="Q466" s="36">
        <v>145.26</v>
      </c>
      <c r="R466" s="36">
        <v>155.72</v>
      </c>
      <c r="S466" s="36">
        <v>104.48</v>
      </c>
      <c r="T466" s="36">
        <v>46.23</v>
      </c>
      <c r="U466" s="37">
        <v>120.64</v>
      </c>
      <c r="V466" s="36">
        <v>93.78</v>
      </c>
      <c r="W466" s="38">
        <v>23.5</v>
      </c>
      <c r="X466" s="36">
        <v>10.48</v>
      </c>
      <c r="Y466" s="36">
        <v>42.06</v>
      </c>
      <c r="Z466" s="36">
        <v>84.88</v>
      </c>
      <c r="AA466" s="36">
        <v>580.79999999999995</v>
      </c>
      <c r="AB466" s="36">
        <v>184.95</v>
      </c>
      <c r="AC466" s="36">
        <v>14.5</v>
      </c>
      <c r="AD466" s="36">
        <v>28.71</v>
      </c>
      <c r="AE466" s="36">
        <v>179.35</v>
      </c>
    </row>
    <row r="467" spans="1:31" x14ac:dyDescent="0.25">
      <c r="A467" s="26">
        <v>44776</v>
      </c>
      <c r="B467" s="27">
        <v>5903.1</v>
      </c>
      <c r="C467" s="33">
        <v>46.77</v>
      </c>
      <c r="D467" s="33">
        <v>527</v>
      </c>
      <c r="E467" s="33">
        <v>22.57</v>
      </c>
      <c r="F467" s="33">
        <v>84.46</v>
      </c>
      <c r="G467" s="33">
        <v>47.48</v>
      </c>
      <c r="H467" s="33">
        <v>9.82</v>
      </c>
      <c r="I467" s="33">
        <v>115.7</v>
      </c>
      <c r="J467" s="33">
        <v>50.46</v>
      </c>
      <c r="K467" s="33">
        <v>10.48</v>
      </c>
      <c r="L467" s="34">
        <v>21.07</v>
      </c>
      <c r="M467" s="35">
        <v>550.1</v>
      </c>
      <c r="N467" s="35">
        <v>328.3</v>
      </c>
      <c r="O467" s="36">
        <v>1080.5</v>
      </c>
      <c r="P467" s="36">
        <v>94.13</v>
      </c>
      <c r="Q467" s="36">
        <v>134.04</v>
      </c>
      <c r="R467" s="36">
        <v>143.22</v>
      </c>
      <c r="S467" s="36">
        <v>95.45</v>
      </c>
      <c r="T467" s="36">
        <v>45.74</v>
      </c>
      <c r="U467" s="37">
        <v>113.74</v>
      </c>
      <c r="V467" s="36">
        <v>91.28</v>
      </c>
      <c r="W467" s="38">
        <v>21.07</v>
      </c>
      <c r="X467" s="36">
        <v>10.27</v>
      </c>
      <c r="Y467" s="36">
        <v>40.159999999999997</v>
      </c>
      <c r="Z467" s="36">
        <v>80.400000000000006</v>
      </c>
      <c r="AA467" s="36">
        <v>535.20000000000005</v>
      </c>
      <c r="AB467" s="36">
        <v>172.75</v>
      </c>
      <c r="AC467" s="36">
        <v>12.96</v>
      </c>
      <c r="AD467" s="36">
        <v>26.15</v>
      </c>
      <c r="AE467" s="36">
        <v>166.55</v>
      </c>
    </row>
    <row r="468" spans="1:31" x14ac:dyDescent="0.25">
      <c r="A468" s="26">
        <v>44745</v>
      </c>
      <c r="B468" s="27">
        <v>5756.38</v>
      </c>
      <c r="C468" s="33">
        <v>45.3</v>
      </c>
      <c r="D468" s="33">
        <v>542.5</v>
      </c>
      <c r="E468" s="33">
        <v>22.22</v>
      </c>
      <c r="F468" s="33">
        <v>82.05</v>
      </c>
      <c r="G468" s="33">
        <v>48.05</v>
      </c>
      <c r="H468" s="33">
        <v>9.73</v>
      </c>
      <c r="I468" s="33">
        <v>114.8</v>
      </c>
      <c r="J468" s="33">
        <v>48.78</v>
      </c>
      <c r="K468" s="33">
        <v>10.1</v>
      </c>
      <c r="L468" s="34">
        <v>19.93</v>
      </c>
      <c r="M468" s="35">
        <v>567.79999999999995</v>
      </c>
      <c r="N468" s="35">
        <v>341.85</v>
      </c>
      <c r="O468" s="36">
        <v>1144</v>
      </c>
      <c r="P468" s="36">
        <v>93.99</v>
      </c>
      <c r="Q468" s="36">
        <v>130.63999999999999</v>
      </c>
      <c r="R468" s="36">
        <v>141.47999999999999</v>
      </c>
      <c r="S468" s="36">
        <v>95.31</v>
      </c>
      <c r="T468" s="36">
        <v>44.89</v>
      </c>
      <c r="U468" s="37">
        <v>116.68</v>
      </c>
      <c r="V468" s="36">
        <v>88.27</v>
      </c>
      <c r="W468" s="38">
        <v>19.93</v>
      </c>
      <c r="X468" s="36">
        <v>10.27</v>
      </c>
      <c r="Y468" s="36">
        <v>43.39</v>
      </c>
      <c r="Z468" s="36">
        <v>80.28</v>
      </c>
      <c r="AA468" s="36">
        <v>542</v>
      </c>
      <c r="AB468" s="36">
        <v>177.4</v>
      </c>
      <c r="AC468" s="36">
        <v>12.93</v>
      </c>
      <c r="AD468" s="36">
        <v>26.25</v>
      </c>
      <c r="AE468" s="36">
        <v>170.7</v>
      </c>
    </row>
    <row r="469" spans="1:31" x14ac:dyDescent="0.25">
      <c r="A469" s="26">
        <v>44654</v>
      </c>
      <c r="B469" s="27">
        <v>6061.66</v>
      </c>
      <c r="C469" s="33">
        <v>47.2</v>
      </c>
      <c r="D469" s="33">
        <v>563</v>
      </c>
      <c r="E469" s="33">
        <v>22.26</v>
      </c>
      <c r="F469" s="33">
        <v>86.23</v>
      </c>
      <c r="G469" s="33">
        <v>49.16</v>
      </c>
      <c r="H469" s="33">
        <v>9.9700000000000006</v>
      </c>
      <c r="I469" s="33">
        <v>107.65</v>
      </c>
      <c r="J469" s="33">
        <v>50.22</v>
      </c>
      <c r="K469" s="33">
        <v>10.73</v>
      </c>
      <c r="L469" s="34">
        <v>20.81</v>
      </c>
      <c r="M469" s="35">
        <v>577.79999999999995</v>
      </c>
      <c r="N469" s="35">
        <v>336.4</v>
      </c>
      <c r="O469" s="36">
        <v>1160.5</v>
      </c>
      <c r="P469" s="36">
        <v>97.1</v>
      </c>
      <c r="Q469" s="36">
        <v>129.62</v>
      </c>
      <c r="R469" s="36">
        <v>142.69999999999999</v>
      </c>
      <c r="S469" s="36">
        <v>97</v>
      </c>
      <c r="T469" s="36">
        <v>44.5</v>
      </c>
      <c r="U469" s="37">
        <v>118.38</v>
      </c>
      <c r="V469" s="36">
        <v>87.33</v>
      </c>
      <c r="W469" s="38">
        <v>20.81</v>
      </c>
      <c r="X469" s="36">
        <v>10.43</v>
      </c>
      <c r="Y469" s="36">
        <v>42.14</v>
      </c>
      <c r="Z469" s="36">
        <v>81.760000000000005</v>
      </c>
      <c r="AA469" s="36">
        <v>558.6</v>
      </c>
      <c r="AB469" s="36">
        <v>182.55</v>
      </c>
      <c r="AC469" s="36">
        <v>13.81</v>
      </c>
      <c r="AD469" s="36">
        <v>27.21</v>
      </c>
      <c r="AE469" s="36">
        <v>171.25</v>
      </c>
    </row>
    <row r="470" spans="1:31" x14ac:dyDescent="0.25">
      <c r="A470" s="26">
        <v>44623</v>
      </c>
      <c r="B470" s="27">
        <v>6361.6</v>
      </c>
      <c r="C470" s="33">
        <v>50.76</v>
      </c>
      <c r="D470" s="33">
        <v>598.5</v>
      </c>
      <c r="E470" s="33">
        <v>23.49</v>
      </c>
      <c r="F470" s="33">
        <v>91.72</v>
      </c>
      <c r="G470" s="33">
        <v>51.23</v>
      </c>
      <c r="H470" s="33">
        <v>10.76</v>
      </c>
      <c r="I470" s="33">
        <v>106.8</v>
      </c>
      <c r="J470" s="33">
        <v>53.21</v>
      </c>
      <c r="K470" s="33">
        <v>11.32</v>
      </c>
      <c r="L470" s="34">
        <v>23.13</v>
      </c>
      <c r="M470" s="35">
        <v>617.4</v>
      </c>
      <c r="N470" s="35">
        <v>346.3</v>
      </c>
      <c r="O470" s="36">
        <v>1209</v>
      </c>
      <c r="P470" s="36">
        <v>105.02</v>
      </c>
      <c r="Q470" s="36">
        <v>136.06</v>
      </c>
      <c r="R470" s="36">
        <v>147.80000000000001</v>
      </c>
      <c r="S470" s="36">
        <v>103.76</v>
      </c>
      <c r="T470" s="36">
        <v>46.18</v>
      </c>
      <c r="U470" s="37">
        <v>121.92</v>
      </c>
      <c r="V470" s="36">
        <v>89.64</v>
      </c>
      <c r="W470" s="38">
        <v>23.13</v>
      </c>
      <c r="X470" s="36">
        <v>10.72</v>
      </c>
      <c r="Y470" s="36">
        <v>43.07</v>
      </c>
      <c r="Z470" s="36">
        <v>83.92</v>
      </c>
      <c r="AA470" s="36">
        <v>604.29999999999995</v>
      </c>
      <c r="AB470" s="36">
        <v>189.85</v>
      </c>
      <c r="AC470" s="36">
        <v>14.95</v>
      </c>
      <c r="AD470" s="36">
        <v>29.31</v>
      </c>
      <c r="AE470" s="36">
        <v>183.9</v>
      </c>
    </row>
    <row r="471" spans="1:31" x14ac:dyDescent="0.25">
      <c r="A471" s="26">
        <v>44595</v>
      </c>
      <c r="B471" s="27">
        <v>6312.3</v>
      </c>
      <c r="C471" s="33">
        <v>49.97</v>
      </c>
      <c r="D471" s="33">
        <v>620</v>
      </c>
      <c r="E471" s="33">
        <v>23.33</v>
      </c>
      <c r="F471" s="33">
        <v>93.07</v>
      </c>
      <c r="G471" s="33">
        <v>52.65</v>
      </c>
      <c r="H471" s="33">
        <v>10.74</v>
      </c>
      <c r="I471" s="33">
        <v>102.9</v>
      </c>
      <c r="J471" s="33">
        <v>53.7</v>
      </c>
      <c r="K471" s="33">
        <v>12.08</v>
      </c>
      <c r="L471" s="34">
        <v>23.3</v>
      </c>
      <c r="M471" s="35">
        <v>638</v>
      </c>
      <c r="N471" s="35">
        <v>348.5</v>
      </c>
      <c r="O471" s="36">
        <v>1237.5</v>
      </c>
      <c r="P471" s="36">
        <v>109.68</v>
      </c>
      <c r="Q471" s="36">
        <v>137.58000000000001</v>
      </c>
      <c r="R471" s="36">
        <v>150.4</v>
      </c>
      <c r="S471" s="36">
        <v>108.26</v>
      </c>
      <c r="T471" s="36">
        <v>47.98</v>
      </c>
      <c r="U471" s="37">
        <v>122.99</v>
      </c>
      <c r="V471" s="36">
        <v>90.93</v>
      </c>
      <c r="W471" s="38">
        <v>23.3</v>
      </c>
      <c r="X471" s="36">
        <v>10.8</v>
      </c>
      <c r="Y471" s="36">
        <v>43.91</v>
      </c>
      <c r="Z471" s="36">
        <v>85.1</v>
      </c>
      <c r="AA471" s="36">
        <v>619.5</v>
      </c>
      <c r="AB471" s="36">
        <v>190.95</v>
      </c>
      <c r="AC471" s="36">
        <v>15.41</v>
      </c>
      <c r="AD471" s="36">
        <v>29.79</v>
      </c>
      <c r="AE471" s="36">
        <v>184.5</v>
      </c>
    </row>
    <row r="472" spans="1:31" x14ac:dyDescent="0.25">
      <c r="A472" s="26">
        <v>44564</v>
      </c>
      <c r="B472" s="27">
        <v>6396.49</v>
      </c>
      <c r="C472" s="33">
        <v>48.94</v>
      </c>
      <c r="D472" s="33">
        <v>611.5</v>
      </c>
      <c r="E472" s="33">
        <v>23.23</v>
      </c>
      <c r="F472" s="33">
        <v>91.48</v>
      </c>
      <c r="G472" s="33">
        <v>53.59</v>
      </c>
      <c r="H472" s="33">
        <v>10.58</v>
      </c>
      <c r="I472" s="33">
        <v>108.2</v>
      </c>
      <c r="J472" s="33">
        <v>54.67</v>
      </c>
      <c r="K472" s="33">
        <v>12.39</v>
      </c>
      <c r="L472" s="34">
        <v>23.24</v>
      </c>
      <c r="M472" s="35">
        <v>625.79999999999995</v>
      </c>
      <c r="N472" s="35">
        <v>344.75</v>
      </c>
      <c r="O472" s="36">
        <v>1198</v>
      </c>
      <c r="P472" s="36">
        <v>104.18</v>
      </c>
      <c r="Q472" s="36">
        <v>132.96</v>
      </c>
      <c r="R472" s="36">
        <v>149.69999999999999</v>
      </c>
      <c r="S472" s="36">
        <v>103.7</v>
      </c>
      <c r="T472" s="36">
        <v>44.35</v>
      </c>
      <c r="U472" s="37">
        <v>122.28</v>
      </c>
      <c r="V472" s="36">
        <v>91.47</v>
      </c>
      <c r="W472" s="38">
        <v>23.24</v>
      </c>
      <c r="X472" s="36">
        <v>10.79</v>
      </c>
      <c r="Y472" s="36">
        <v>43.45</v>
      </c>
      <c r="Z472" s="36">
        <v>83.76</v>
      </c>
      <c r="AA472" s="36">
        <v>611.70000000000005</v>
      </c>
      <c r="AB472" s="36">
        <v>192.65</v>
      </c>
      <c r="AC472" s="36">
        <v>15.24</v>
      </c>
      <c r="AD472" s="36">
        <v>29.78</v>
      </c>
      <c r="AE472" s="36">
        <v>182.5</v>
      </c>
    </row>
    <row r="473" spans="1:31" x14ac:dyDescent="0.25">
      <c r="A473" s="26" t="s">
        <v>607</v>
      </c>
      <c r="B473" s="27">
        <v>6516.16</v>
      </c>
      <c r="C473" s="33">
        <v>52.51</v>
      </c>
      <c r="D473" s="33">
        <v>638.5</v>
      </c>
      <c r="E473" s="33">
        <v>24.28</v>
      </c>
      <c r="F473" s="33">
        <v>94.52</v>
      </c>
      <c r="G473" s="33">
        <v>54.31</v>
      </c>
      <c r="H473" s="33">
        <v>11.47</v>
      </c>
      <c r="I473" s="33">
        <v>102.9</v>
      </c>
      <c r="J473" s="33">
        <v>55.95</v>
      </c>
      <c r="K473" s="33">
        <v>14.27</v>
      </c>
      <c r="L473" s="34">
        <v>25.64</v>
      </c>
      <c r="M473" s="35">
        <v>659.9</v>
      </c>
      <c r="N473" s="35">
        <v>355</v>
      </c>
      <c r="O473" s="36">
        <v>1242</v>
      </c>
      <c r="P473" s="36">
        <v>114.9</v>
      </c>
      <c r="Q473" s="36">
        <v>139.78</v>
      </c>
      <c r="R473" s="36">
        <v>156.72</v>
      </c>
      <c r="S473" s="36">
        <v>114.7</v>
      </c>
      <c r="T473" s="36">
        <v>45.59</v>
      </c>
      <c r="U473" s="37">
        <v>122.89</v>
      </c>
      <c r="V473" s="36">
        <v>92.96</v>
      </c>
      <c r="W473" s="38">
        <v>25.64</v>
      </c>
      <c r="X473" s="36">
        <v>10.81</v>
      </c>
      <c r="Y473" s="36">
        <v>43.49</v>
      </c>
      <c r="Z473" s="36">
        <v>84.82</v>
      </c>
      <c r="AA473" s="36">
        <v>637.1</v>
      </c>
      <c r="AB473" s="36">
        <v>195.65</v>
      </c>
      <c r="AC473" s="36">
        <v>16.38</v>
      </c>
      <c r="AD473" s="36">
        <v>31</v>
      </c>
      <c r="AE473" s="36">
        <v>188.3</v>
      </c>
    </row>
    <row r="474" spans="1:31" x14ac:dyDescent="0.25">
      <c r="A474" s="26" t="s">
        <v>608</v>
      </c>
      <c r="B474" s="27">
        <v>6521.56</v>
      </c>
      <c r="C474" s="33">
        <v>56.75</v>
      </c>
      <c r="D474" s="33">
        <v>643</v>
      </c>
      <c r="E474" s="33">
        <v>24.77</v>
      </c>
      <c r="F474" s="33">
        <v>95.8</v>
      </c>
      <c r="G474" s="33">
        <v>56.02</v>
      </c>
      <c r="H474" s="33">
        <v>12.06</v>
      </c>
      <c r="I474" s="33">
        <v>91.98</v>
      </c>
      <c r="J474" s="33">
        <v>57.94</v>
      </c>
      <c r="K474" s="33">
        <v>14.42</v>
      </c>
      <c r="L474" s="34">
        <v>28.46</v>
      </c>
      <c r="M474" s="35">
        <v>666.6</v>
      </c>
      <c r="N474" s="35">
        <v>353.95</v>
      </c>
      <c r="O474" s="36">
        <v>1230</v>
      </c>
      <c r="P474" s="36">
        <v>115.92</v>
      </c>
      <c r="Q474" s="36">
        <v>140.24</v>
      </c>
      <c r="R474" s="36">
        <v>159.80000000000001</v>
      </c>
      <c r="S474" s="36">
        <v>114.54</v>
      </c>
      <c r="T474" s="36">
        <v>48.27</v>
      </c>
      <c r="U474" s="37">
        <v>122.31</v>
      </c>
      <c r="V474" s="36">
        <v>93.36</v>
      </c>
      <c r="W474" s="38">
        <v>28.46</v>
      </c>
      <c r="X474" s="36">
        <v>10.89</v>
      </c>
      <c r="Y474" s="36">
        <v>41.69</v>
      </c>
      <c r="Z474" s="36">
        <v>83.94</v>
      </c>
      <c r="AA474" s="36">
        <v>638.6</v>
      </c>
      <c r="AB474" s="36">
        <v>196.85</v>
      </c>
      <c r="AC474" s="36">
        <v>16.899999999999999</v>
      </c>
      <c r="AD474" s="36">
        <v>31.48</v>
      </c>
      <c r="AE474" s="36">
        <v>189.15</v>
      </c>
    </row>
    <row r="475" spans="1:31" x14ac:dyDescent="0.25">
      <c r="A475" s="26" t="s">
        <v>609</v>
      </c>
      <c r="B475" s="27">
        <v>6432.89</v>
      </c>
      <c r="C475" s="33">
        <v>55.09</v>
      </c>
      <c r="D475" s="33">
        <v>612</v>
      </c>
      <c r="E475" s="33">
        <v>24.53</v>
      </c>
      <c r="F475" s="33">
        <v>93.02</v>
      </c>
      <c r="G475" s="33">
        <v>54.05</v>
      </c>
      <c r="H475" s="33">
        <v>11.86</v>
      </c>
      <c r="I475" s="33">
        <v>88.36</v>
      </c>
      <c r="J475" s="33">
        <v>54.48</v>
      </c>
      <c r="K475" s="33">
        <v>13.72</v>
      </c>
      <c r="L475" s="34">
        <v>27.3</v>
      </c>
      <c r="M475" s="35">
        <v>635.9</v>
      </c>
      <c r="N475" s="35">
        <v>340.65</v>
      </c>
      <c r="O475" s="36">
        <v>1203</v>
      </c>
      <c r="P475" s="36">
        <v>108.92</v>
      </c>
      <c r="Q475" s="36">
        <v>134.91999999999999</v>
      </c>
      <c r="R475" s="36">
        <v>157.76</v>
      </c>
      <c r="S475" s="36">
        <v>108.1</v>
      </c>
      <c r="T475" s="36">
        <v>47.62</v>
      </c>
      <c r="U475" s="37">
        <v>119.49</v>
      </c>
      <c r="V475" s="36">
        <v>89.72</v>
      </c>
      <c r="W475" s="38">
        <v>27.3</v>
      </c>
      <c r="X475" s="36">
        <v>10.72</v>
      </c>
      <c r="Y475" s="36">
        <v>40.869999999999997</v>
      </c>
      <c r="Z475" s="36">
        <v>82.46</v>
      </c>
      <c r="AA475" s="36">
        <v>620.20000000000005</v>
      </c>
      <c r="AB475" s="36">
        <v>188.2</v>
      </c>
      <c r="AC475" s="36">
        <v>16.05</v>
      </c>
      <c r="AD475" s="36">
        <v>31.05</v>
      </c>
      <c r="AE475" s="36">
        <v>182.5</v>
      </c>
    </row>
    <row r="476" spans="1:31" x14ac:dyDescent="0.25">
      <c r="A476" s="26" t="s">
        <v>610</v>
      </c>
      <c r="B476" s="27">
        <v>6768.38</v>
      </c>
      <c r="C476" s="33">
        <v>59.55</v>
      </c>
      <c r="D476" s="33">
        <v>635</v>
      </c>
      <c r="E476" s="33">
        <v>26.12</v>
      </c>
      <c r="F476" s="33">
        <v>96.81</v>
      </c>
      <c r="G476" s="33">
        <v>56.69</v>
      </c>
      <c r="H476" s="33">
        <v>12.68</v>
      </c>
      <c r="I476" s="33">
        <v>84.26</v>
      </c>
      <c r="J476" s="33">
        <v>59.66</v>
      </c>
      <c r="K476" s="33">
        <v>14.39</v>
      </c>
      <c r="L476" s="34">
        <v>31.08</v>
      </c>
      <c r="M476" s="35">
        <v>665.8</v>
      </c>
      <c r="N476" s="35">
        <v>343.5</v>
      </c>
      <c r="O476" s="36">
        <v>1220</v>
      </c>
      <c r="P476" s="36">
        <v>113.94</v>
      </c>
      <c r="Q476" s="36">
        <v>138.68</v>
      </c>
      <c r="R476" s="36">
        <v>162.62</v>
      </c>
      <c r="S476" s="36">
        <v>112.34</v>
      </c>
      <c r="T476" s="36">
        <v>49.54</v>
      </c>
      <c r="U476" s="37">
        <v>122.53</v>
      </c>
      <c r="V476" s="36">
        <v>92.63</v>
      </c>
      <c r="W476" s="38">
        <v>31.08</v>
      </c>
      <c r="X476" s="36">
        <v>11</v>
      </c>
      <c r="Y476" s="36">
        <v>40.270000000000003</v>
      </c>
      <c r="Z476" s="36">
        <v>83.12</v>
      </c>
      <c r="AA476" s="36">
        <v>646.5</v>
      </c>
      <c r="AB476" s="36">
        <v>194.75</v>
      </c>
      <c r="AC476" s="36">
        <v>17.079999999999998</v>
      </c>
      <c r="AD476" s="36">
        <v>32.21</v>
      </c>
      <c r="AE476" s="36">
        <v>185.75</v>
      </c>
    </row>
    <row r="477" spans="1:31" x14ac:dyDescent="0.25">
      <c r="A477" s="26" t="s">
        <v>611</v>
      </c>
      <c r="B477" s="27">
        <v>6633.74</v>
      </c>
      <c r="C477" s="33">
        <v>60.67</v>
      </c>
      <c r="D477" s="33">
        <v>640</v>
      </c>
      <c r="E477" s="33">
        <v>26.3</v>
      </c>
      <c r="F477" s="33">
        <v>97.82</v>
      </c>
      <c r="G477" s="33">
        <v>54.58</v>
      </c>
      <c r="H477" s="33">
        <v>12.8</v>
      </c>
      <c r="I477" s="33">
        <v>83.48</v>
      </c>
      <c r="J477" s="33">
        <v>60.24</v>
      </c>
      <c r="K477" s="33">
        <v>14.4</v>
      </c>
      <c r="L477" s="34">
        <v>31.43</v>
      </c>
      <c r="M477" s="35">
        <v>669.2</v>
      </c>
      <c r="N477" s="35">
        <v>348.75</v>
      </c>
      <c r="O477" s="36">
        <v>1208</v>
      </c>
      <c r="P477" s="36">
        <v>114.08</v>
      </c>
      <c r="Q477" s="36">
        <v>139.74</v>
      </c>
      <c r="R477" s="36">
        <v>162.24</v>
      </c>
      <c r="S477" s="36">
        <v>113.18</v>
      </c>
      <c r="T477" s="36">
        <v>49.89</v>
      </c>
      <c r="U477" s="37">
        <v>121.06</v>
      </c>
      <c r="V477" s="36">
        <v>91.54</v>
      </c>
      <c r="W477" s="38">
        <v>31.43</v>
      </c>
      <c r="X477" s="36">
        <v>10.99</v>
      </c>
      <c r="Y477" s="36">
        <v>40.33</v>
      </c>
      <c r="Z477" s="36">
        <v>83.04</v>
      </c>
      <c r="AA477" s="36">
        <v>643.1</v>
      </c>
      <c r="AB477" s="36">
        <v>193.65</v>
      </c>
      <c r="AC477" s="36">
        <v>16.34</v>
      </c>
      <c r="AD477" s="36">
        <v>32.6</v>
      </c>
      <c r="AE477" s="36">
        <v>184.95</v>
      </c>
    </row>
    <row r="478" spans="1:31" x14ac:dyDescent="0.25">
      <c r="A478" s="26" t="s">
        <v>612</v>
      </c>
      <c r="B478" s="27">
        <v>6744.13</v>
      </c>
      <c r="C478" s="33">
        <v>61.06</v>
      </c>
      <c r="D478" s="33">
        <v>640.5</v>
      </c>
      <c r="E478" s="33">
        <v>26.57</v>
      </c>
      <c r="F478" s="33">
        <v>99.36</v>
      </c>
      <c r="G478" s="33">
        <v>55.35</v>
      </c>
      <c r="H478" s="33">
        <v>12.83</v>
      </c>
      <c r="I478" s="33">
        <v>83.08</v>
      </c>
      <c r="J478" s="33">
        <v>60.71</v>
      </c>
      <c r="K478" s="33">
        <v>14.3</v>
      </c>
      <c r="L478" s="34">
        <v>31.75</v>
      </c>
      <c r="M478" s="35">
        <v>672.2</v>
      </c>
      <c r="N478" s="35">
        <v>346.45</v>
      </c>
      <c r="O478" s="36">
        <v>1200</v>
      </c>
      <c r="P478" s="36">
        <v>112.14</v>
      </c>
      <c r="Q478" s="36">
        <v>139.47999999999999</v>
      </c>
      <c r="R478" s="36">
        <v>164.06</v>
      </c>
      <c r="S478" s="36">
        <v>111</v>
      </c>
      <c r="T478" s="36">
        <v>49.94</v>
      </c>
      <c r="U478" s="37">
        <v>121.22</v>
      </c>
      <c r="V478" s="36">
        <v>91.65</v>
      </c>
      <c r="W478" s="38">
        <v>31.75</v>
      </c>
      <c r="X478" s="36">
        <v>10.95</v>
      </c>
      <c r="Y478" s="36">
        <v>39.9</v>
      </c>
      <c r="Z478" s="36">
        <v>83.38</v>
      </c>
      <c r="AA478" s="36">
        <v>651.79999999999995</v>
      </c>
      <c r="AB478" s="36">
        <v>193.25</v>
      </c>
      <c r="AC478" s="36">
        <v>16.309999999999999</v>
      </c>
      <c r="AD478" s="36">
        <v>33.11</v>
      </c>
      <c r="AE478" s="36">
        <v>182.2</v>
      </c>
    </row>
    <row r="479" spans="1:31" x14ac:dyDescent="0.25">
      <c r="A479" s="26" t="s">
        <v>613</v>
      </c>
      <c r="B479" s="27">
        <v>6895.09</v>
      </c>
      <c r="C479" s="33">
        <v>61.92</v>
      </c>
      <c r="D479" s="33">
        <v>652.5</v>
      </c>
      <c r="E479" s="33">
        <v>26.92</v>
      </c>
      <c r="F479" s="33">
        <v>100.98</v>
      </c>
      <c r="G479" s="33">
        <v>55.88</v>
      </c>
      <c r="H479" s="33">
        <v>13.06</v>
      </c>
      <c r="I479" s="33">
        <v>84.44</v>
      </c>
      <c r="J479" s="33">
        <v>61.85</v>
      </c>
      <c r="K479" s="33">
        <v>14.48</v>
      </c>
      <c r="L479" s="34">
        <v>32.369999999999997</v>
      </c>
      <c r="M479" s="35">
        <v>686.3</v>
      </c>
      <c r="N479" s="35">
        <v>360.75</v>
      </c>
      <c r="O479" s="36">
        <v>1203</v>
      </c>
      <c r="P479" s="36">
        <v>115</v>
      </c>
      <c r="Q479" s="36">
        <v>144.84</v>
      </c>
      <c r="R479" s="36">
        <v>166.98</v>
      </c>
      <c r="S479" s="36">
        <v>113.44</v>
      </c>
      <c r="T479" s="36">
        <v>50.66</v>
      </c>
      <c r="U479" s="37">
        <v>124.58</v>
      </c>
      <c r="V479" s="36">
        <v>92.52</v>
      </c>
      <c r="W479" s="38">
        <v>32.369999999999997</v>
      </c>
      <c r="X479" s="36">
        <v>11.01</v>
      </c>
      <c r="Y479" s="36">
        <v>40.69</v>
      </c>
      <c r="Z479" s="36">
        <v>86.02</v>
      </c>
      <c r="AA479" s="36">
        <v>666.6</v>
      </c>
      <c r="AB479" s="36">
        <v>197.1</v>
      </c>
      <c r="AC479" s="36">
        <v>16.71</v>
      </c>
      <c r="AD479" s="36">
        <v>33.86</v>
      </c>
      <c r="AE479" s="36">
        <v>185.95</v>
      </c>
    </row>
    <row r="480" spans="1:31" x14ac:dyDescent="0.25">
      <c r="A480" s="26" t="s">
        <v>614</v>
      </c>
      <c r="B480" s="27">
        <v>6905.69</v>
      </c>
      <c r="C480" s="33">
        <v>62.02</v>
      </c>
      <c r="D480" s="33">
        <v>653</v>
      </c>
      <c r="E480" s="33">
        <v>27.19</v>
      </c>
      <c r="F480" s="33">
        <v>102.18</v>
      </c>
      <c r="G480" s="33">
        <v>55.44</v>
      </c>
      <c r="H480" s="33">
        <v>13.14</v>
      </c>
      <c r="I480" s="33">
        <v>84.36</v>
      </c>
      <c r="J480" s="33">
        <v>61.81</v>
      </c>
      <c r="K480" s="33">
        <v>14.4</v>
      </c>
      <c r="L480" s="34">
        <v>32.99</v>
      </c>
      <c r="M480" s="35">
        <v>684.1</v>
      </c>
      <c r="N480" s="35">
        <v>356.6</v>
      </c>
      <c r="O480" s="36">
        <v>1255</v>
      </c>
      <c r="P480" s="36">
        <v>116.32</v>
      </c>
      <c r="Q480" s="36">
        <v>146.4</v>
      </c>
      <c r="R480" s="36">
        <v>166.24</v>
      </c>
      <c r="S480" s="36">
        <v>114.36</v>
      </c>
      <c r="T480" s="36">
        <v>50.65</v>
      </c>
      <c r="U480" s="37">
        <v>124.23</v>
      </c>
      <c r="V480" s="36">
        <v>93.12</v>
      </c>
      <c r="W480" s="38">
        <v>32.99</v>
      </c>
      <c r="X480" s="36">
        <v>10.93</v>
      </c>
      <c r="Y480" s="36">
        <v>41.57</v>
      </c>
      <c r="Z480" s="36">
        <v>86.34</v>
      </c>
      <c r="AA480" s="36">
        <v>663.9</v>
      </c>
      <c r="AB480" s="36">
        <v>193.2</v>
      </c>
      <c r="AC480" s="36">
        <v>16.86</v>
      </c>
      <c r="AD480" s="36">
        <v>34.81</v>
      </c>
      <c r="AE480" s="36">
        <v>185.7</v>
      </c>
    </row>
    <row r="481" spans="1:31" x14ac:dyDescent="0.25">
      <c r="A481" s="26" t="s">
        <v>615</v>
      </c>
      <c r="B481" s="27">
        <v>6931.09</v>
      </c>
      <c r="C481" s="33">
        <v>62.75</v>
      </c>
      <c r="D481" s="33">
        <v>651</v>
      </c>
      <c r="E481" s="33">
        <v>28</v>
      </c>
      <c r="F481" s="33">
        <v>102.56</v>
      </c>
      <c r="G481" s="33">
        <v>55.37</v>
      </c>
      <c r="H481" s="33">
        <v>13.44</v>
      </c>
      <c r="I481" s="33">
        <v>84.56</v>
      </c>
      <c r="J481" s="33">
        <v>62.19</v>
      </c>
      <c r="K481" s="33">
        <v>14.13</v>
      </c>
      <c r="L481" s="34">
        <v>33.89</v>
      </c>
      <c r="M481" s="35">
        <v>687.6</v>
      </c>
      <c r="N481" s="35">
        <v>355.15</v>
      </c>
      <c r="O481" s="36">
        <v>1241.5</v>
      </c>
      <c r="P481" s="36">
        <v>117.88</v>
      </c>
      <c r="Q481" s="36">
        <v>145.74</v>
      </c>
      <c r="R481" s="36">
        <v>167.84</v>
      </c>
      <c r="S481" s="36">
        <v>116</v>
      </c>
      <c r="T481" s="36">
        <v>51.42</v>
      </c>
      <c r="U481" s="37">
        <v>122.64</v>
      </c>
      <c r="V481" s="36">
        <v>92.98</v>
      </c>
      <c r="W481" s="38">
        <v>33.89</v>
      </c>
      <c r="X481" s="36">
        <v>10.87</v>
      </c>
      <c r="Y481" s="36">
        <v>41.03</v>
      </c>
      <c r="Z481" s="36">
        <v>86.42</v>
      </c>
      <c r="AA481" s="36">
        <v>632.6</v>
      </c>
      <c r="AB481" s="36">
        <v>190.9</v>
      </c>
      <c r="AC481" s="36">
        <v>17.170000000000002</v>
      </c>
      <c r="AD481" s="36">
        <v>34.479999999999997</v>
      </c>
      <c r="AE481" s="36">
        <v>183</v>
      </c>
    </row>
    <row r="482" spans="1:31" x14ac:dyDescent="0.25">
      <c r="A482" s="26" t="s">
        <v>616</v>
      </c>
      <c r="B482" s="27">
        <v>6823.45</v>
      </c>
      <c r="C482" s="33">
        <v>63.53</v>
      </c>
      <c r="D482" s="33">
        <v>655.5</v>
      </c>
      <c r="E482" s="33">
        <v>28.12</v>
      </c>
      <c r="F482" s="33">
        <v>101.58</v>
      </c>
      <c r="G482" s="33">
        <v>55.1</v>
      </c>
      <c r="H482" s="33">
        <v>13.66</v>
      </c>
      <c r="I482" s="33">
        <v>84.24</v>
      </c>
      <c r="J482" s="33">
        <v>61.91</v>
      </c>
      <c r="K482" s="33">
        <v>14.23</v>
      </c>
      <c r="L482" s="34">
        <v>34.5</v>
      </c>
      <c r="M482" s="35">
        <v>694</v>
      </c>
      <c r="N482" s="35">
        <v>359.35</v>
      </c>
      <c r="O482" s="36">
        <v>1251</v>
      </c>
      <c r="P482" s="36">
        <v>118.4</v>
      </c>
      <c r="Q482" s="36">
        <v>146.80000000000001</v>
      </c>
      <c r="R482" s="36">
        <v>169.74</v>
      </c>
      <c r="S482" s="36">
        <v>115</v>
      </c>
      <c r="T482" s="36">
        <v>51</v>
      </c>
      <c r="U482" s="37">
        <v>119.44</v>
      </c>
      <c r="V482" s="36">
        <v>93.32</v>
      </c>
      <c r="W482" s="38">
        <v>34.5</v>
      </c>
      <c r="X482" s="36">
        <v>10.89</v>
      </c>
      <c r="Y482" s="36">
        <v>40.950000000000003</v>
      </c>
      <c r="Z482" s="36">
        <v>86.82</v>
      </c>
      <c r="AA482" s="36">
        <v>631.5</v>
      </c>
      <c r="AB482" s="36">
        <v>194</v>
      </c>
      <c r="AC482" s="36">
        <v>17.02</v>
      </c>
      <c r="AD482" s="36">
        <v>34.92</v>
      </c>
      <c r="AE482" s="36">
        <v>186.75</v>
      </c>
    </row>
    <row r="483" spans="1:31" x14ac:dyDescent="0.25">
      <c r="A483" s="26" t="s">
        <v>617</v>
      </c>
      <c r="B483" s="27">
        <v>6757.33</v>
      </c>
      <c r="C483" s="33">
        <v>61.75</v>
      </c>
      <c r="D483" s="33">
        <v>639.5</v>
      </c>
      <c r="E483" s="33">
        <v>27.58</v>
      </c>
      <c r="F483" s="33">
        <v>100.04</v>
      </c>
      <c r="G483" s="33">
        <v>54.76</v>
      </c>
      <c r="H483" s="33">
        <v>13.56</v>
      </c>
      <c r="I483" s="33">
        <v>83.06</v>
      </c>
      <c r="J483" s="33">
        <v>60.63</v>
      </c>
      <c r="K483" s="33">
        <v>14.3</v>
      </c>
      <c r="L483" s="34">
        <v>33.799999999999997</v>
      </c>
      <c r="M483" s="35">
        <v>670</v>
      </c>
      <c r="N483" s="35">
        <v>353.1</v>
      </c>
      <c r="O483" s="36">
        <v>1186.5</v>
      </c>
      <c r="P483" s="36">
        <v>116.3</v>
      </c>
      <c r="Q483" s="36">
        <v>142.12</v>
      </c>
      <c r="R483" s="36">
        <v>164.46</v>
      </c>
      <c r="S483" s="36">
        <v>112.22</v>
      </c>
      <c r="T483" s="36">
        <v>51.13</v>
      </c>
      <c r="U483" s="37">
        <v>117.45</v>
      </c>
      <c r="V483" s="36">
        <v>91.7</v>
      </c>
      <c r="W483" s="38">
        <v>33.799999999999997</v>
      </c>
      <c r="X483" s="36">
        <v>10.88</v>
      </c>
      <c r="Y483" s="36">
        <v>40.28</v>
      </c>
      <c r="Z483" s="36">
        <v>85.32</v>
      </c>
      <c r="AA483" s="36">
        <v>616.20000000000005</v>
      </c>
      <c r="AB483" s="36">
        <v>190.25</v>
      </c>
      <c r="AC483" s="36">
        <v>16.34</v>
      </c>
      <c r="AD483" s="36">
        <v>36.19</v>
      </c>
      <c r="AE483" s="36">
        <v>193.1</v>
      </c>
    </row>
    <row r="484" spans="1:31" x14ac:dyDescent="0.25">
      <c r="A484" s="26">
        <v>44867</v>
      </c>
      <c r="B484" s="27">
        <v>6992.09</v>
      </c>
      <c r="C484" s="33">
        <v>64.900000000000006</v>
      </c>
      <c r="D484" s="33">
        <v>649</v>
      </c>
      <c r="E484" s="33">
        <v>28.42</v>
      </c>
      <c r="F484" s="33">
        <v>102.22</v>
      </c>
      <c r="G484" s="33">
        <v>55.39</v>
      </c>
      <c r="H484" s="33">
        <v>14.06</v>
      </c>
      <c r="I484" s="33">
        <v>84.14</v>
      </c>
      <c r="J484" s="33">
        <v>62.3</v>
      </c>
      <c r="K484" s="33">
        <v>14.54</v>
      </c>
      <c r="L484" s="34">
        <v>35.97</v>
      </c>
      <c r="M484" s="35">
        <v>685</v>
      </c>
      <c r="N484" s="35">
        <v>363.95</v>
      </c>
      <c r="O484" s="36">
        <v>1202</v>
      </c>
      <c r="P484" s="36">
        <v>118.5</v>
      </c>
      <c r="Q484" s="36">
        <v>146.46</v>
      </c>
      <c r="R484" s="36">
        <v>168.78</v>
      </c>
      <c r="S484" s="36">
        <v>115.02</v>
      </c>
      <c r="T484" s="36">
        <v>52.25</v>
      </c>
      <c r="U484" s="37">
        <v>118.74</v>
      </c>
      <c r="V484" s="36">
        <v>93.32</v>
      </c>
      <c r="W484" s="38">
        <v>35.97</v>
      </c>
      <c r="X484" s="36">
        <v>10.92</v>
      </c>
      <c r="Y484" s="36">
        <v>40.72</v>
      </c>
      <c r="Z484" s="36">
        <v>87.26</v>
      </c>
      <c r="AA484" s="36">
        <v>619.79999999999995</v>
      </c>
      <c r="AB484" s="36">
        <v>191.7</v>
      </c>
      <c r="AC484" s="36">
        <v>16.760000000000002</v>
      </c>
      <c r="AD484" s="36">
        <v>37.01</v>
      </c>
      <c r="AE484" s="36">
        <v>197.1</v>
      </c>
    </row>
    <row r="485" spans="1:31" x14ac:dyDescent="0.25">
      <c r="A485" s="26">
        <v>44836</v>
      </c>
      <c r="B485" s="27">
        <v>7051.6</v>
      </c>
      <c r="C485" s="33">
        <v>66.56</v>
      </c>
      <c r="D485" s="33">
        <v>663.5</v>
      </c>
      <c r="E485" s="33">
        <v>28.61</v>
      </c>
      <c r="F485" s="33">
        <v>102.76</v>
      </c>
      <c r="G485" s="33">
        <v>54.88</v>
      </c>
      <c r="H485" s="33">
        <v>14.15</v>
      </c>
      <c r="I485" s="33">
        <v>83.96</v>
      </c>
      <c r="J485" s="33">
        <v>62.62</v>
      </c>
      <c r="K485" s="33">
        <v>14.57</v>
      </c>
      <c r="L485" s="34">
        <v>36.78</v>
      </c>
      <c r="M485" s="35">
        <v>706.2</v>
      </c>
      <c r="N485" s="35">
        <v>364</v>
      </c>
      <c r="O485" s="36">
        <v>1246</v>
      </c>
      <c r="P485" s="36">
        <v>118.3</v>
      </c>
      <c r="Q485" s="36">
        <v>151.46</v>
      </c>
      <c r="R485" s="36">
        <v>175.18</v>
      </c>
      <c r="S485" s="36">
        <v>115.08</v>
      </c>
      <c r="T485" s="36">
        <v>51.93</v>
      </c>
      <c r="U485" s="37">
        <v>122.31</v>
      </c>
      <c r="V485" s="36">
        <v>92.36</v>
      </c>
      <c r="W485" s="38">
        <v>36.78</v>
      </c>
      <c r="X485" s="36">
        <v>10.85</v>
      </c>
      <c r="Y485" s="36">
        <v>41.88</v>
      </c>
      <c r="Z485" s="36">
        <v>89.32</v>
      </c>
      <c r="AA485" s="36">
        <v>628.79999999999995</v>
      </c>
      <c r="AB485" s="36">
        <v>190.5</v>
      </c>
      <c r="AC485" s="36">
        <v>16.95</v>
      </c>
      <c r="AD485" s="36">
        <v>38.299999999999997</v>
      </c>
      <c r="AE485" s="36">
        <v>199.35</v>
      </c>
    </row>
    <row r="486" spans="1:31" x14ac:dyDescent="0.25">
      <c r="A486" s="26">
        <v>44806</v>
      </c>
      <c r="B486" s="27">
        <v>7086.34</v>
      </c>
      <c r="C486" s="33">
        <v>66.709999999999994</v>
      </c>
      <c r="D486" s="33">
        <v>686.5</v>
      </c>
      <c r="E486" s="33">
        <v>28.75</v>
      </c>
      <c r="F486" s="33">
        <v>103</v>
      </c>
      <c r="G486" s="33">
        <v>55.4</v>
      </c>
      <c r="H486" s="33">
        <v>13.96</v>
      </c>
      <c r="I486" s="33">
        <v>82</v>
      </c>
      <c r="J486" s="33">
        <v>61.88</v>
      </c>
      <c r="K486" s="33">
        <v>14.31</v>
      </c>
      <c r="L486" s="34">
        <v>35.630000000000003</v>
      </c>
      <c r="M486" s="35">
        <v>716.6</v>
      </c>
      <c r="N486" s="35">
        <v>371.4</v>
      </c>
      <c r="O486" s="36">
        <v>1292.5</v>
      </c>
      <c r="P486" s="36">
        <v>117.5</v>
      </c>
      <c r="Q486" s="36">
        <v>150.22</v>
      </c>
      <c r="R486" s="36">
        <v>178.42</v>
      </c>
      <c r="S486" s="36">
        <v>112.66</v>
      </c>
      <c r="T486" s="36">
        <v>52.4</v>
      </c>
      <c r="U486" s="37">
        <v>120.55</v>
      </c>
      <c r="V486" s="36">
        <v>92.96</v>
      </c>
      <c r="W486" s="38">
        <v>35.630000000000003</v>
      </c>
      <c r="X486" s="36">
        <v>10.82</v>
      </c>
      <c r="Y486" s="36">
        <v>42.19</v>
      </c>
      <c r="Z486" s="36">
        <v>92.14</v>
      </c>
      <c r="AA486" s="36">
        <v>645</v>
      </c>
      <c r="AB486" s="36">
        <v>191.9</v>
      </c>
      <c r="AC486" s="36">
        <v>17.100000000000001</v>
      </c>
      <c r="AD486" s="36">
        <v>37.729999999999997</v>
      </c>
      <c r="AE486" s="36">
        <v>200.6</v>
      </c>
    </row>
    <row r="487" spans="1:31" x14ac:dyDescent="0.25">
      <c r="A487" s="26">
        <v>44775</v>
      </c>
      <c r="B487" s="27">
        <v>6994.15</v>
      </c>
      <c r="C487" s="33">
        <v>66</v>
      </c>
      <c r="D487" s="33">
        <v>670.5</v>
      </c>
      <c r="E487" s="33">
        <v>28.58</v>
      </c>
      <c r="F487" s="33">
        <v>101.36</v>
      </c>
      <c r="G487" s="33">
        <v>55.63</v>
      </c>
      <c r="H487" s="33">
        <v>13.89</v>
      </c>
      <c r="I487" s="33">
        <v>80.62</v>
      </c>
      <c r="J487" s="33">
        <v>59.55</v>
      </c>
      <c r="K487" s="33">
        <v>14.28</v>
      </c>
      <c r="L487" s="34">
        <v>35.1</v>
      </c>
      <c r="M487" s="35">
        <v>706.1</v>
      </c>
      <c r="N487" s="35">
        <v>368.9</v>
      </c>
      <c r="O487" s="36">
        <v>1269.5</v>
      </c>
      <c r="P487" s="36">
        <v>115.64</v>
      </c>
      <c r="Q487" s="36">
        <v>147.26</v>
      </c>
      <c r="R487" s="36">
        <v>174.06</v>
      </c>
      <c r="S487" s="36">
        <v>108.74</v>
      </c>
      <c r="T487" s="36">
        <v>51.29</v>
      </c>
      <c r="U487" s="37">
        <v>120.51</v>
      </c>
      <c r="V487" s="36">
        <v>93.2</v>
      </c>
      <c r="W487" s="38">
        <v>35.1</v>
      </c>
      <c r="X487" s="36">
        <v>10.76</v>
      </c>
      <c r="Y487" s="36">
        <v>41.28</v>
      </c>
      <c r="Z487" s="36">
        <v>90.08</v>
      </c>
      <c r="AA487" s="36">
        <v>643.5</v>
      </c>
      <c r="AB487" s="36">
        <v>190.3</v>
      </c>
      <c r="AC487" s="36">
        <v>16.43</v>
      </c>
      <c r="AD487" s="36">
        <v>37.299999999999997</v>
      </c>
      <c r="AE487" s="36">
        <v>194.8</v>
      </c>
    </row>
    <row r="488" spans="1:31" x14ac:dyDescent="0.25">
      <c r="A488" s="26">
        <v>44744</v>
      </c>
      <c r="B488" s="27">
        <v>6929.71</v>
      </c>
      <c r="C488" s="33">
        <v>65.69</v>
      </c>
      <c r="D488" s="33">
        <v>679</v>
      </c>
      <c r="E488" s="33">
        <v>27.95</v>
      </c>
      <c r="F488" s="33">
        <v>98.9</v>
      </c>
      <c r="G488" s="33">
        <v>55.51</v>
      </c>
      <c r="H488" s="33">
        <v>13.67</v>
      </c>
      <c r="I488" s="33">
        <v>79.239999999999995</v>
      </c>
      <c r="J488" s="33">
        <v>59.43</v>
      </c>
      <c r="K488" s="33">
        <v>14.11</v>
      </c>
      <c r="L488" s="34">
        <v>34.49</v>
      </c>
      <c r="M488" s="35">
        <v>716.1</v>
      </c>
      <c r="N488" s="35">
        <v>371.35</v>
      </c>
      <c r="O488" s="36">
        <v>1280</v>
      </c>
      <c r="P488" s="36">
        <v>112.94</v>
      </c>
      <c r="Q488" s="36">
        <v>147.26</v>
      </c>
      <c r="R488" s="36">
        <v>173.76</v>
      </c>
      <c r="S488" s="36">
        <v>107.54</v>
      </c>
      <c r="T488" s="36">
        <v>51.23</v>
      </c>
      <c r="U488" s="37">
        <v>121.07</v>
      </c>
      <c r="V488" s="36">
        <v>92.59</v>
      </c>
      <c r="W488" s="38">
        <v>34.49</v>
      </c>
      <c r="X488" s="36">
        <v>10.55</v>
      </c>
      <c r="Y488" s="36">
        <v>42.27</v>
      </c>
      <c r="Z488" s="36">
        <v>90.58</v>
      </c>
      <c r="AA488" s="36">
        <v>649.4</v>
      </c>
      <c r="AB488" s="36">
        <v>190.1</v>
      </c>
      <c r="AC488" s="36">
        <v>16.309999999999999</v>
      </c>
      <c r="AD488" s="36">
        <v>36.590000000000003</v>
      </c>
      <c r="AE488" s="36">
        <v>194.6</v>
      </c>
    </row>
    <row r="489" spans="1:31" x14ac:dyDescent="0.25">
      <c r="A489" s="26">
        <v>44653</v>
      </c>
      <c r="B489" s="27">
        <v>6914.77</v>
      </c>
      <c r="C489" s="33">
        <v>64.3</v>
      </c>
      <c r="D489" s="33">
        <v>670</v>
      </c>
      <c r="E489" s="33">
        <v>27.47</v>
      </c>
      <c r="F489" s="33">
        <v>98.19</v>
      </c>
      <c r="G489" s="33">
        <v>54.73</v>
      </c>
      <c r="H489" s="33">
        <v>13.58</v>
      </c>
      <c r="I489" s="33">
        <v>78.44</v>
      </c>
      <c r="J489" s="33">
        <v>59.18</v>
      </c>
      <c r="K489" s="33">
        <v>14.1</v>
      </c>
      <c r="L489" s="34">
        <v>34.03</v>
      </c>
      <c r="M489" s="35">
        <v>706.1</v>
      </c>
      <c r="N489" s="35">
        <v>367.75</v>
      </c>
      <c r="O489" s="36">
        <v>1310</v>
      </c>
      <c r="P489" s="36">
        <v>110.32</v>
      </c>
      <c r="Q489" s="36">
        <v>146.66</v>
      </c>
      <c r="R489" s="36">
        <v>171.92</v>
      </c>
      <c r="S489" s="36">
        <v>106.16</v>
      </c>
      <c r="T489" s="36">
        <v>50.97</v>
      </c>
      <c r="U489" s="37">
        <v>121.7</v>
      </c>
      <c r="V489" s="36">
        <v>89.8</v>
      </c>
      <c r="W489" s="38">
        <v>34.03</v>
      </c>
      <c r="X489" s="36">
        <v>10.49</v>
      </c>
      <c r="Y489" s="36">
        <v>42.62</v>
      </c>
      <c r="Z489" s="36">
        <v>90.44</v>
      </c>
      <c r="AA489" s="36">
        <v>652.20000000000005</v>
      </c>
      <c r="AB489" s="36">
        <v>190.25</v>
      </c>
      <c r="AC489" s="36">
        <v>16.46</v>
      </c>
      <c r="AD489" s="36">
        <v>36.659999999999997</v>
      </c>
      <c r="AE489" s="36">
        <v>193.15</v>
      </c>
    </row>
    <row r="490" spans="1:31" x14ac:dyDescent="0.25">
      <c r="A490" s="26">
        <v>44622</v>
      </c>
      <c r="B490" s="27">
        <v>6995.41</v>
      </c>
      <c r="C490" s="33">
        <v>63.64</v>
      </c>
      <c r="D490" s="33">
        <v>676.5</v>
      </c>
      <c r="E490" s="33">
        <v>28.26</v>
      </c>
      <c r="F490" s="33">
        <v>97.57</v>
      </c>
      <c r="G490" s="33">
        <v>55.1</v>
      </c>
      <c r="H490" s="33">
        <v>13.74</v>
      </c>
      <c r="I490" s="33">
        <v>80</v>
      </c>
      <c r="J490" s="33">
        <v>60.83</v>
      </c>
      <c r="K490" s="33">
        <v>14.06</v>
      </c>
      <c r="L490" s="34">
        <v>34.26</v>
      </c>
      <c r="M490" s="35">
        <v>711.7</v>
      </c>
      <c r="N490" s="35">
        <v>372.5</v>
      </c>
      <c r="O490" s="36">
        <v>1306</v>
      </c>
      <c r="P490" s="36">
        <v>111.64</v>
      </c>
      <c r="Q490" s="36">
        <v>149.24</v>
      </c>
      <c r="R490" s="36">
        <v>171.9</v>
      </c>
      <c r="S490" s="36">
        <v>107.42</v>
      </c>
      <c r="T490" s="36">
        <v>49.71</v>
      </c>
      <c r="U490" s="37">
        <v>124.79</v>
      </c>
      <c r="V490" s="36">
        <v>90.79</v>
      </c>
      <c r="W490" s="38">
        <v>34.26</v>
      </c>
      <c r="X490" s="36">
        <v>10.46</v>
      </c>
      <c r="Y490" s="36">
        <v>41.4</v>
      </c>
      <c r="Z490" s="36">
        <v>91.24</v>
      </c>
      <c r="AA490" s="36">
        <v>659.4</v>
      </c>
      <c r="AB490" s="36">
        <v>192</v>
      </c>
      <c r="AC490" s="36">
        <v>17.38</v>
      </c>
      <c r="AD490" s="36">
        <v>37.1</v>
      </c>
      <c r="AE490" s="36">
        <v>197</v>
      </c>
    </row>
    <row r="491" spans="1:31" x14ac:dyDescent="0.25">
      <c r="A491" s="26">
        <v>44594</v>
      </c>
      <c r="B491" s="27">
        <v>7109.3</v>
      </c>
      <c r="C491" s="33">
        <v>63.47</v>
      </c>
      <c r="D491" s="33">
        <v>703.5</v>
      </c>
      <c r="E491" s="33">
        <v>28.51</v>
      </c>
      <c r="F491" s="33">
        <v>97.98</v>
      </c>
      <c r="G491" s="33">
        <v>55.85</v>
      </c>
      <c r="H491" s="33">
        <v>13.56</v>
      </c>
      <c r="I491" s="33">
        <v>80.28</v>
      </c>
      <c r="J491" s="33">
        <v>60.88</v>
      </c>
      <c r="K491" s="33">
        <v>13.86</v>
      </c>
      <c r="L491" s="34">
        <v>33.67</v>
      </c>
      <c r="M491" s="35">
        <v>729.3</v>
      </c>
      <c r="N491" s="35">
        <v>379.6</v>
      </c>
      <c r="O491" s="36">
        <v>1350</v>
      </c>
      <c r="P491" s="36">
        <v>113.3</v>
      </c>
      <c r="Q491" s="36">
        <v>154.16</v>
      </c>
      <c r="R491" s="36">
        <v>176.34</v>
      </c>
      <c r="S491" s="36">
        <v>109.86</v>
      </c>
      <c r="T491" s="36">
        <v>50.25</v>
      </c>
      <c r="U491" s="37">
        <v>127.29</v>
      </c>
      <c r="V491" s="36">
        <v>91.78</v>
      </c>
      <c r="W491" s="38">
        <v>33.67</v>
      </c>
      <c r="X491" s="36">
        <v>10.38</v>
      </c>
      <c r="Y491" s="36">
        <v>43.02</v>
      </c>
      <c r="Z491" s="36">
        <v>92.22</v>
      </c>
      <c r="AA491" s="36">
        <v>679</v>
      </c>
      <c r="AB491" s="36">
        <v>195.8</v>
      </c>
      <c r="AC491" s="36">
        <v>17.48</v>
      </c>
      <c r="AD491" s="36">
        <v>36.979999999999997</v>
      </c>
      <c r="AE491" s="36">
        <v>204.9</v>
      </c>
    </row>
    <row r="492" spans="1:31" x14ac:dyDescent="0.25">
      <c r="A492" s="26">
        <v>44563</v>
      </c>
      <c r="B492" s="27">
        <v>7035.91</v>
      </c>
      <c r="C492" s="33">
        <v>64.22</v>
      </c>
      <c r="D492" s="33">
        <v>700.5</v>
      </c>
      <c r="E492" s="33">
        <v>28.26</v>
      </c>
      <c r="F492" s="33">
        <v>97.58</v>
      </c>
      <c r="G492" s="33">
        <v>55.06</v>
      </c>
      <c r="H492" s="33">
        <v>13.52</v>
      </c>
      <c r="I492" s="33">
        <v>82.84</v>
      </c>
      <c r="J492" s="33">
        <v>60.9</v>
      </c>
      <c r="K492" s="33">
        <v>13.72</v>
      </c>
      <c r="L492" s="34">
        <v>33.33</v>
      </c>
      <c r="M492" s="35">
        <v>732.2</v>
      </c>
      <c r="N492" s="35">
        <v>377.8</v>
      </c>
      <c r="O492" s="36">
        <v>1343.5</v>
      </c>
      <c r="P492" s="36">
        <v>115.44</v>
      </c>
      <c r="Q492" s="36">
        <v>152.6</v>
      </c>
      <c r="R492" s="36">
        <v>173.08</v>
      </c>
      <c r="S492" s="36">
        <v>110.98</v>
      </c>
      <c r="T492" s="36">
        <v>51.3</v>
      </c>
      <c r="U492" s="37">
        <v>125.67</v>
      </c>
      <c r="V492" s="36">
        <v>91.09</v>
      </c>
      <c r="W492" s="38">
        <v>33.33</v>
      </c>
      <c r="X492" s="36">
        <v>10.28</v>
      </c>
      <c r="Y492" s="36">
        <v>42.14</v>
      </c>
      <c r="Z492" s="36">
        <v>91.24</v>
      </c>
      <c r="AA492" s="36">
        <v>671.7</v>
      </c>
      <c r="AB492" s="36">
        <v>193.25</v>
      </c>
      <c r="AC492" s="36">
        <v>17.34</v>
      </c>
      <c r="AD492" s="36">
        <v>37.49</v>
      </c>
      <c r="AE492" s="36">
        <v>201.1</v>
      </c>
    </row>
    <row r="493" spans="1:31" x14ac:dyDescent="0.25">
      <c r="A493" s="26" t="s">
        <v>618</v>
      </c>
      <c r="B493" s="27">
        <v>6937.1</v>
      </c>
      <c r="C493" s="33">
        <v>63</v>
      </c>
      <c r="D493" s="33">
        <v>685</v>
      </c>
      <c r="E493" s="33">
        <v>27.96</v>
      </c>
      <c r="F493" s="33">
        <v>96.66</v>
      </c>
      <c r="G493" s="33">
        <v>55.25</v>
      </c>
      <c r="H493" s="33">
        <v>13.28</v>
      </c>
      <c r="I493" s="33">
        <v>81.44</v>
      </c>
      <c r="J493" s="33">
        <v>59.65</v>
      </c>
      <c r="K493" s="33">
        <v>13.55</v>
      </c>
      <c r="L493" s="34">
        <v>32.69</v>
      </c>
      <c r="M493" s="35">
        <v>722.6</v>
      </c>
      <c r="N493" s="35">
        <v>376.85</v>
      </c>
      <c r="O493" s="36">
        <v>1318.5</v>
      </c>
      <c r="P493" s="36">
        <v>112.12</v>
      </c>
      <c r="Q493" s="36">
        <v>149.36000000000001</v>
      </c>
      <c r="R493" s="36">
        <v>166.82</v>
      </c>
      <c r="S493" s="36">
        <v>106.62</v>
      </c>
      <c r="T493" s="36">
        <v>50.22</v>
      </c>
      <c r="U493" s="37">
        <v>125.11</v>
      </c>
      <c r="V493" s="36">
        <v>92.25</v>
      </c>
      <c r="W493" s="38">
        <v>32.69</v>
      </c>
      <c r="X493" s="36">
        <v>10.42</v>
      </c>
      <c r="Y493" s="36">
        <v>42.45</v>
      </c>
      <c r="Z493" s="36">
        <v>89.8</v>
      </c>
      <c r="AA493" s="36">
        <v>656.3</v>
      </c>
      <c r="AB493" s="36">
        <v>189</v>
      </c>
      <c r="AC493" s="36">
        <v>16.97</v>
      </c>
      <c r="AD493" s="36">
        <v>36.92</v>
      </c>
      <c r="AE493" s="36">
        <v>197.45</v>
      </c>
    </row>
    <row r="494" spans="1:31" x14ac:dyDescent="0.25">
      <c r="A494" s="26" t="s">
        <v>619</v>
      </c>
      <c r="B494" s="27">
        <v>6846.22</v>
      </c>
      <c r="C494" s="33">
        <v>62.78</v>
      </c>
      <c r="D494" s="33">
        <v>670</v>
      </c>
      <c r="E494" s="33">
        <v>27.93</v>
      </c>
      <c r="F494" s="33">
        <v>96.72</v>
      </c>
      <c r="G494" s="33">
        <v>55.21</v>
      </c>
      <c r="H494" s="33">
        <v>13.26</v>
      </c>
      <c r="I494" s="33">
        <v>81.599999999999994</v>
      </c>
      <c r="J494" s="33">
        <v>58.11</v>
      </c>
      <c r="K494" s="33">
        <v>13.56</v>
      </c>
      <c r="L494" s="34">
        <v>32.85</v>
      </c>
      <c r="M494" s="35">
        <v>716.4</v>
      </c>
      <c r="N494" s="35">
        <v>368.1</v>
      </c>
      <c r="O494" s="36">
        <v>1295.5</v>
      </c>
      <c r="P494" s="36">
        <v>111.38</v>
      </c>
      <c r="Q494" s="36">
        <v>147.56</v>
      </c>
      <c r="R494" s="36">
        <v>166</v>
      </c>
      <c r="S494" s="36">
        <v>103.94</v>
      </c>
      <c r="T494" s="36">
        <v>51.24</v>
      </c>
      <c r="U494" s="37">
        <v>124.96</v>
      </c>
      <c r="V494" s="36">
        <v>93.75</v>
      </c>
      <c r="W494" s="38">
        <v>32.85</v>
      </c>
      <c r="X494" s="36">
        <v>10.47</v>
      </c>
      <c r="Y494" s="36">
        <v>41.1</v>
      </c>
      <c r="Z494" s="36">
        <v>88</v>
      </c>
      <c r="AA494" s="36">
        <v>647.79999999999995</v>
      </c>
      <c r="AB494" s="36">
        <v>190.45</v>
      </c>
      <c r="AC494" s="36">
        <v>17.07</v>
      </c>
      <c r="AD494" s="36">
        <v>36.78</v>
      </c>
      <c r="AE494" s="36">
        <v>193</v>
      </c>
    </row>
    <row r="495" spans="1:31" x14ac:dyDescent="0.25">
      <c r="A495" s="26" t="s">
        <v>620</v>
      </c>
      <c r="B495" s="27">
        <v>6873.6</v>
      </c>
      <c r="C495" s="33">
        <v>64.5</v>
      </c>
      <c r="D495" s="33">
        <v>657.5</v>
      </c>
      <c r="E495" s="33">
        <v>28.14</v>
      </c>
      <c r="F495" s="33">
        <v>97.57</v>
      </c>
      <c r="G495" s="33">
        <v>56.8</v>
      </c>
      <c r="H495" s="33">
        <v>13.4</v>
      </c>
      <c r="I495" s="33">
        <v>82.38</v>
      </c>
      <c r="J495" s="33">
        <v>58.19</v>
      </c>
      <c r="K495" s="33">
        <v>13.67</v>
      </c>
      <c r="L495" s="34">
        <v>33.19</v>
      </c>
      <c r="M495" s="35">
        <v>694</v>
      </c>
      <c r="N495" s="35">
        <v>373.05</v>
      </c>
      <c r="O495" s="36">
        <v>1292.5</v>
      </c>
      <c r="P495" s="36">
        <v>114.42</v>
      </c>
      <c r="Q495" s="36">
        <v>151.36000000000001</v>
      </c>
      <c r="R495" s="36">
        <v>167.98</v>
      </c>
      <c r="S495" s="36">
        <v>108.02</v>
      </c>
      <c r="T495" s="36">
        <v>51.74</v>
      </c>
      <c r="U495" s="37">
        <v>126.88</v>
      </c>
      <c r="V495" s="36">
        <v>94.37</v>
      </c>
      <c r="W495" s="38">
        <v>33.19</v>
      </c>
      <c r="X495" s="36">
        <v>10.33</v>
      </c>
      <c r="Y495" s="36">
        <v>41.06</v>
      </c>
      <c r="Z495" s="36">
        <v>89.34</v>
      </c>
      <c r="AA495" s="36">
        <v>653</v>
      </c>
      <c r="AB495" s="36">
        <v>194.1</v>
      </c>
      <c r="AC495" s="36">
        <v>17.55</v>
      </c>
      <c r="AD495" s="36">
        <v>37.19</v>
      </c>
      <c r="AE495" s="36">
        <v>193.8</v>
      </c>
    </row>
    <row r="496" spans="1:31" x14ac:dyDescent="0.25">
      <c r="A496" s="26" t="s">
        <v>621</v>
      </c>
      <c r="B496" s="27">
        <v>6901.74</v>
      </c>
      <c r="C496" s="33">
        <v>63.95</v>
      </c>
      <c r="D496" s="33">
        <v>653</v>
      </c>
      <c r="E496" s="33">
        <v>27.83</v>
      </c>
      <c r="F496" s="33">
        <v>97.18</v>
      </c>
      <c r="G496" s="33">
        <v>56.2</v>
      </c>
      <c r="H496" s="33">
        <v>13.33</v>
      </c>
      <c r="I496" s="33">
        <v>82.84</v>
      </c>
      <c r="J496" s="33">
        <v>58.95</v>
      </c>
      <c r="K496" s="33">
        <v>13.37</v>
      </c>
      <c r="L496" s="34">
        <v>33.08</v>
      </c>
      <c r="M496" s="35">
        <v>683.6</v>
      </c>
      <c r="N496" s="35">
        <v>372.1</v>
      </c>
      <c r="O496" s="36">
        <v>1314</v>
      </c>
      <c r="P496" s="36">
        <v>114.22</v>
      </c>
      <c r="Q496" s="36">
        <v>151.68</v>
      </c>
      <c r="R496" s="36">
        <v>168.4</v>
      </c>
      <c r="S496" s="36">
        <v>109.24</v>
      </c>
      <c r="T496" s="36">
        <v>51.07</v>
      </c>
      <c r="U496" s="37">
        <v>125.93</v>
      </c>
      <c r="V496" s="36">
        <v>91.44</v>
      </c>
      <c r="W496" s="38">
        <v>33.08</v>
      </c>
      <c r="X496" s="36">
        <v>10.15</v>
      </c>
      <c r="Y496" s="36">
        <v>42.22</v>
      </c>
      <c r="Z496" s="36">
        <v>89.46</v>
      </c>
      <c r="AA496" s="36">
        <v>656.5</v>
      </c>
      <c r="AB496" s="36">
        <v>192.65</v>
      </c>
      <c r="AC496" s="36">
        <v>17.399999999999999</v>
      </c>
      <c r="AD496" s="36">
        <v>37.03</v>
      </c>
      <c r="AE496" s="36">
        <v>193.4</v>
      </c>
    </row>
    <row r="497" spans="1:31" x14ac:dyDescent="0.25">
      <c r="A497" s="26" t="s">
        <v>622</v>
      </c>
      <c r="B497" s="27">
        <v>6776.8</v>
      </c>
      <c r="C497" s="33">
        <v>62.06</v>
      </c>
      <c r="D497" s="33">
        <v>642.5</v>
      </c>
      <c r="E497" s="33">
        <v>27.15</v>
      </c>
      <c r="F497" s="33">
        <v>95.56</v>
      </c>
      <c r="G497" s="33">
        <v>56</v>
      </c>
      <c r="H497" s="33">
        <v>13.07</v>
      </c>
      <c r="I497" s="33">
        <v>81.260000000000005</v>
      </c>
      <c r="J497" s="33">
        <v>57.99</v>
      </c>
      <c r="K497" s="33">
        <v>13.13</v>
      </c>
      <c r="L497" s="34">
        <v>32.04</v>
      </c>
      <c r="M497" s="35">
        <v>667</v>
      </c>
      <c r="N497" s="35">
        <v>369.85</v>
      </c>
      <c r="O497" s="36">
        <v>1303</v>
      </c>
      <c r="P497" s="36">
        <v>108.34</v>
      </c>
      <c r="Q497" s="36">
        <v>150.18</v>
      </c>
      <c r="R497" s="36">
        <v>166.48</v>
      </c>
      <c r="S497" s="36">
        <v>105.88</v>
      </c>
      <c r="T497" s="36">
        <v>49.11</v>
      </c>
      <c r="U497" s="37">
        <v>125.7</v>
      </c>
      <c r="V497" s="36">
        <v>89.76</v>
      </c>
      <c r="W497" s="38">
        <v>32.04</v>
      </c>
      <c r="X497" s="36">
        <v>10.14</v>
      </c>
      <c r="Y497" s="36">
        <v>42.24</v>
      </c>
      <c r="Z497" s="36">
        <v>88.66</v>
      </c>
      <c r="AA497" s="36">
        <v>644.79999999999995</v>
      </c>
      <c r="AB497" s="36">
        <v>190.65</v>
      </c>
      <c r="AC497" s="36">
        <v>16.59</v>
      </c>
      <c r="AD497" s="36">
        <v>36.79</v>
      </c>
      <c r="AE497" s="36">
        <v>188.8</v>
      </c>
    </row>
    <row r="498" spans="1:31" x14ac:dyDescent="0.25">
      <c r="A498" s="26" t="s">
        <v>623</v>
      </c>
      <c r="B498" s="27">
        <v>6754.24</v>
      </c>
      <c r="C498" s="33">
        <v>60.1</v>
      </c>
      <c r="D498" s="33">
        <v>647.5</v>
      </c>
      <c r="E498" s="33">
        <v>26.77</v>
      </c>
      <c r="F498" s="33">
        <v>95.28</v>
      </c>
      <c r="G498" s="33">
        <v>56.06</v>
      </c>
      <c r="H498" s="33">
        <v>12.86</v>
      </c>
      <c r="I498" s="33">
        <v>80.42</v>
      </c>
      <c r="J498" s="33">
        <v>57.96</v>
      </c>
      <c r="K498" s="33">
        <v>13.17</v>
      </c>
      <c r="L498" s="34">
        <v>31.12</v>
      </c>
      <c r="M498" s="35">
        <v>662.8</v>
      </c>
      <c r="N498" s="35">
        <v>366.35</v>
      </c>
      <c r="O498" s="36">
        <v>1308.5</v>
      </c>
      <c r="P498" s="36">
        <v>107.34</v>
      </c>
      <c r="Q498" s="36">
        <v>149.94</v>
      </c>
      <c r="R498" s="36">
        <v>167.22</v>
      </c>
      <c r="S498" s="36">
        <v>104.02</v>
      </c>
      <c r="T498" s="36">
        <v>47.92</v>
      </c>
      <c r="U498" s="37">
        <v>124.56</v>
      </c>
      <c r="V498" s="36">
        <v>88.04</v>
      </c>
      <c r="W498" s="38">
        <v>31.12</v>
      </c>
      <c r="X498" s="36">
        <v>9.99</v>
      </c>
      <c r="Y498" s="36">
        <v>42.68</v>
      </c>
      <c r="Z498" s="36">
        <v>89.18</v>
      </c>
      <c r="AA498" s="36">
        <v>648.9</v>
      </c>
      <c r="AB498" s="36">
        <v>193</v>
      </c>
      <c r="AC498" s="36">
        <v>16.760000000000002</v>
      </c>
      <c r="AD498" s="36">
        <v>36.29</v>
      </c>
      <c r="AE498" s="36">
        <v>190.7</v>
      </c>
    </row>
    <row r="499" spans="1:31" x14ac:dyDescent="0.25">
      <c r="A499" s="26" t="s">
        <v>624</v>
      </c>
      <c r="B499" s="27">
        <v>7013.49</v>
      </c>
      <c r="C499" s="33">
        <v>62.44</v>
      </c>
      <c r="D499" s="33">
        <v>686</v>
      </c>
      <c r="E499" s="33">
        <v>27.52</v>
      </c>
      <c r="F499" s="33">
        <v>98.3</v>
      </c>
      <c r="G499" s="33">
        <v>57.84</v>
      </c>
      <c r="H499" s="33">
        <v>13.28</v>
      </c>
      <c r="I499" s="33">
        <v>82.1</v>
      </c>
      <c r="J499" s="33">
        <v>63.32</v>
      </c>
      <c r="K499" s="33">
        <v>13.55</v>
      </c>
      <c r="L499" s="34">
        <v>32.96</v>
      </c>
      <c r="M499" s="35">
        <v>697.2</v>
      </c>
      <c r="N499" s="35">
        <v>375.5</v>
      </c>
      <c r="O499" s="36">
        <v>1364</v>
      </c>
      <c r="P499" s="36">
        <v>113.4</v>
      </c>
      <c r="Q499" s="36">
        <v>157.97999999999999</v>
      </c>
      <c r="R499" s="36">
        <v>173.6</v>
      </c>
      <c r="S499" s="36">
        <v>111.14</v>
      </c>
      <c r="T499" s="36">
        <v>49.62</v>
      </c>
      <c r="U499" s="37">
        <v>128.26</v>
      </c>
      <c r="V499" s="36">
        <v>90.45</v>
      </c>
      <c r="W499" s="38">
        <v>32.96</v>
      </c>
      <c r="X499" s="36">
        <v>9.9</v>
      </c>
      <c r="Y499" s="36">
        <v>45.07</v>
      </c>
      <c r="Z499" s="36">
        <v>93.02</v>
      </c>
      <c r="AA499" s="36">
        <v>668.8</v>
      </c>
      <c r="AB499" s="36">
        <v>197.25</v>
      </c>
      <c r="AC499" s="36">
        <v>18.11</v>
      </c>
      <c r="AD499" s="36">
        <v>37.479999999999997</v>
      </c>
      <c r="AE499" s="36">
        <v>203.2</v>
      </c>
    </row>
    <row r="500" spans="1:31" x14ac:dyDescent="0.25">
      <c r="A500" s="26" t="s">
        <v>625</v>
      </c>
      <c r="B500" s="27">
        <v>7123.62</v>
      </c>
      <c r="C500" s="33">
        <v>64.11</v>
      </c>
      <c r="D500" s="33">
        <v>696</v>
      </c>
      <c r="E500" s="33">
        <v>27.83</v>
      </c>
      <c r="F500" s="33">
        <v>98.87</v>
      </c>
      <c r="G500" s="33">
        <v>57.52</v>
      </c>
      <c r="H500" s="33">
        <v>13.49</v>
      </c>
      <c r="I500" s="33">
        <v>83.44</v>
      </c>
      <c r="J500" s="33">
        <v>65.510000000000005</v>
      </c>
      <c r="K500" s="33">
        <v>13.73</v>
      </c>
      <c r="L500" s="34">
        <v>33.729999999999997</v>
      </c>
      <c r="M500" s="35">
        <v>703.9</v>
      </c>
      <c r="N500" s="35">
        <v>380.8</v>
      </c>
      <c r="O500" s="36">
        <v>1370.5</v>
      </c>
      <c r="P500" s="36">
        <v>115.72</v>
      </c>
      <c r="Q500" s="36">
        <v>161.5</v>
      </c>
      <c r="R500" s="36">
        <v>176.64</v>
      </c>
      <c r="S500" s="36">
        <v>112.7</v>
      </c>
      <c r="T500" s="36">
        <v>50.68</v>
      </c>
      <c r="U500" s="37">
        <v>130.19999999999999</v>
      </c>
      <c r="V500" s="36">
        <v>92.42</v>
      </c>
      <c r="W500" s="38">
        <v>33.729999999999997</v>
      </c>
      <c r="X500" s="36">
        <v>9.92</v>
      </c>
      <c r="Y500" s="36">
        <v>46.21</v>
      </c>
      <c r="Z500" s="36">
        <v>94.86</v>
      </c>
      <c r="AA500" s="36">
        <v>681.9</v>
      </c>
      <c r="AB500" s="36">
        <v>198.55</v>
      </c>
      <c r="AC500" s="36">
        <v>18.78</v>
      </c>
      <c r="AD500" s="36">
        <v>38.06</v>
      </c>
      <c r="AE500" s="36">
        <v>207</v>
      </c>
    </row>
    <row r="501" spans="1:31" x14ac:dyDescent="0.25">
      <c r="A501" s="26" t="s">
        <v>626</v>
      </c>
      <c r="B501" s="27">
        <v>7104.11</v>
      </c>
      <c r="C501" s="33">
        <v>65.400000000000006</v>
      </c>
      <c r="D501" s="33">
        <v>688</v>
      </c>
      <c r="E501" s="33">
        <v>28.01</v>
      </c>
      <c r="F501" s="33">
        <v>98.19</v>
      </c>
      <c r="G501" s="33">
        <v>57.16</v>
      </c>
      <c r="H501" s="33">
        <v>13.54</v>
      </c>
      <c r="I501" s="33">
        <v>83.4</v>
      </c>
      <c r="J501" s="33">
        <v>65.37</v>
      </c>
      <c r="K501" s="33">
        <v>13.5</v>
      </c>
      <c r="L501" s="34">
        <v>33.67</v>
      </c>
      <c r="M501" s="35">
        <v>697.7</v>
      </c>
      <c r="N501" s="35">
        <v>377.25</v>
      </c>
      <c r="O501" s="36">
        <v>1368.5</v>
      </c>
      <c r="P501" s="36">
        <v>115.12</v>
      </c>
      <c r="Q501" s="36">
        <v>159.52000000000001</v>
      </c>
      <c r="R501" s="36">
        <v>174.56</v>
      </c>
      <c r="S501" s="36">
        <v>112.18</v>
      </c>
      <c r="T501" s="36">
        <v>51.26</v>
      </c>
      <c r="U501" s="37">
        <v>128.76</v>
      </c>
      <c r="V501" s="36">
        <v>91.23</v>
      </c>
      <c r="W501" s="38">
        <v>33.67</v>
      </c>
      <c r="X501" s="36">
        <v>9.9499999999999993</v>
      </c>
      <c r="Y501" s="36">
        <v>45.8</v>
      </c>
      <c r="Z501" s="36">
        <v>95.4</v>
      </c>
      <c r="AA501" s="36">
        <v>680.8</v>
      </c>
      <c r="AB501" s="36">
        <v>198.65</v>
      </c>
      <c r="AC501" s="36">
        <v>18.989999999999998</v>
      </c>
      <c r="AD501" s="36">
        <v>38.35</v>
      </c>
      <c r="AE501" s="36">
        <v>205.4</v>
      </c>
    </row>
    <row r="502" spans="1:31" x14ac:dyDescent="0.25">
      <c r="A502" s="26" t="s">
        <v>627</v>
      </c>
      <c r="B502" s="27">
        <v>7098.19</v>
      </c>
      <c r="C502" s="33">
        <v>66.010000000000005</v>
      </c>
      <c r="D502" s="33">
        <v>668.5</v>
      </c>
      <c r="E502" s="33">
        <v>28.6</v>
      </c>
      <c r="F502" s="33">
        <v>98.14</v>
      </c>
      <c r="G502" s="33">
        <v>57.68</v>
      </c>
      <c r="H502" s="33">
        <v>13.67</v>
      </c>
      <c r="I502" s="33">
        <v>83.28</v>
      </c>
      <c r="J502" s="33">
        <v>65.48</v>
      </c>
      <c r="K502" s="33">
        <v>13.75</v>
      </c>
      <c r="L502" s="34">
        <v>34.33</v>
      </c>
      <c r="M502" s="35">
        <v>673</v>
      </c>
      <c r="N502" s="35">
        <v>376</v>
      </c>
      <c r="O502" s="36">
        <v>1336.5</v>
      </c>
      <c r="P502" s="36">
        <v>115.88</v>
      </c>
      <c r="Q502" s="36">
        <v>159.88</v>
      </c>
      <c r="R502" s="36">
        <v>172.12</v>
      </c>
      <c r="S502" s="36">
        <v>112.06</v>
      </c>
      <c r="T502" s="36">
        <v>50.42</v>
      </c>
      <c r="U502" s="37">
        <v>126.93</v>
      </c>
      <c r="V502" s="36">
        <v>91.56</v>
      </c>
      <c r="W502" s="38">
        <v>34.33</v>
      </c>
      <c r="X502" s="36">
        <v>9.98</v>
      </c>
      <c r="Y502" s="36">
        <v>45.36</v>
      </c>
      <c r="Z502" s="36">
        <v>95.28</v>
      </c>
      <c r="AA502" s="36">
        <v>667.7</v>
      </c>
      <c r="AB502" s="36">
        <v>197.55</v>
      </c>
      <c r="AC502" s="36">
        <v>19.100000000000001</v>
      </c>
      <c r="AD502" s="36">
        <v>38.25</v>
      </c>
      <c r="AE502" s="36">
        <v>201.4</v>
      </c>
    </row>
    <row r="503" spans="1:31" x14ac:dyDescent="0.25">
      <c r="A503" s="26" t="s">
        <v>628</v>
      </c>
      <c r="B503" s="27">
        <v>7148.98</v>
      </c>
      <c r="C503" s="33">
        <v>66.05</v>
      </c>
      <c r="D503" s="33">
        <v>683</v>
      </c>
      <c r="E503" s="33">
        <v>28.54</v>
      </c>
      <c r="F503" s="33">
        <v>97.93</v>
      </c>
      <c r="G503" s="33">
        <v>57.98</v>
      </c>
      <c r="H503" s="33">
        <v>13.73</v>
      </c>
      <c r="I503" s="33">
        <v>81.819999999999993</v>
      </c>
      <c r="J503" s="33">
        <v>65.709999999999994</v>
      </c>
      <c r="K503" s="33">
        <v>13.85</v>
      </c>
      <c r="L503" s="34">
        <v>34.35</v>
      </c>
      <c r="M503" s="35">
        <v>686.4</v>
      </c>
      <c r="N503" s="35">
        <v>385.25</v>
      </c>
      <c r="O503" s="36">
        <v>1345</v>
      </c>
      <c r="P503" s="36">
        <v>116.76</v>
      </c>
      <c r="Q503" s="36">
        <v>163.34</v>
      </c>
      <c r="R503" s="36">
        <v>174</v>
      </c>
      <c r="S503" s="36">
        <v>112.56</v>
      </c>
      <c r="T503" s="36">
        <v>49.68</v>
      </c>
      <c r="U503" s="37">
        <v>128.35</v>
      </c>
      <c r="V503" s="36">
        <v>91.7</v>
      </c>
      <c r="W503" s="38">
        <v>34.35</v>
      </c>
      <c r="X503" s="36">
        <v>9.94</v>
      </c>
      <c r="Y503" s="36">
        <v>46.08</v>
      </c>
      <c r="Z503" s="36">
        <v>97.18</v>
      </c>
      <c r="AA503" s="36">
        <v>681.3</v>
      </c>
      <c r="AB503" s="36">
        <v>201.4</v>
      </c>
      <c r="AC503" s="36">
        <v>19.14</v>
      </c>
      <c r="AD503" s="36">
        <v>38.54</v>
      </c>
      <c r="AE503" s="36">
        <v>204.4</v>
      </c>
    </row>
    <row r="504" spans="1:31" x14ac:dyDescent="0.25">
      <c r="A504" s="26" t="s">
        <v>629</v>
      </c>
      <c r="B504" s="27">
        <v>7119.01</v>
      </c>
      <c r="C504" s="33">
        <v>66.3</v>
      </c>
      <c r="D504" s="33">
        <v>664.5</v>
      </c>
      <c r="E504" s="33">
        <v>28.29</v>
      </c>
      <c r="F504" s="33">
        <v>98.47</v>
      </c>
      <c r="G504" s="33">
        <v>57.87</v>
      </c>
      <c r="H504" s="33">
        <v>13.78</v>
      </c>
      <c r="I504" s="33">
        <v>80.599999999999994</v>
      </c>
      <c r="J504" s="33">
        <v>66.33</v>
      </c>
      <c r="K504" s="33">
        <v>13.89</v>
      </c>
      <c r="L504" s="34">
        <v>34.24</v>
      </c>
      <c r="M504" s="35">
        <v>675.4</v>
      </c>
      <c r="N504" s="35">
        <v>379.4</v>
      </c>
      <c r="O504" s="36">
        <v>1298.5</v>
      </c>
      <c r="P504" s="36">
        <v>117.34</v>
      </c>
      <c r="Q504" s="36">
        <v>162.97999999999999</v>
      </c>
      <c r="R504" s="36">
        <v>170.62</v>
      </c>
      <c r="S504" s="36">
        <v>112.8</v>
      </c>
      <c r="T504" s="36">
        <v>49.54</v>
      </c>
      <c r="U504" s="37">
        <v>127.88</v>
      </c>
      <c r="V504" s="36">
        <v>90.13</v>
      </c>
      <c r="W504" s="38">
        <v>34.24</v>
      </c>
      <c r="X504" s="36">
        <v>9.9700000000000006</v>
      </c>
      <c r="Y504" s="36">
        <v>45.48</v>
      </c>
      <c r="Z504" s="36">
        <v>97.58</v>
      </c>
      <c r="AA504" s="36">
        <v>665.5</v>
      </c>
      <c r="AB504" s="36">
        <v>198.1</v>
      </c>
      <c r="AC504" s="36">
        <v>18.98</v>
      </c>
      <c r="AD504" s="36">
        <v>38.700000000000003</v>
      </c>
      <c r="AE504" s="36">
        <v>198.7</v>
      </c>
    </row>
    <row r="505" spans="1:31" x14ac:dyDescent="0.25">
      <c r="A505" s="26" t="s">
        <v>630</v>
      </c>
      <c r="B505" s="27">
        <v>7166.94</v>
      </c>
      <c r="C505" s="33">
        <v>66.959999999999994</v>
      </c>
      <c r="D505" s="33">
        <v>677.5</v>
      </c>
      <c r="E505" s="33">
        <v>28.22</v>
      </c>
      <c r="F505" s="33">
        <v>97.47</v>
      </c>
      <c r="G505" s="33">
        <v>57.5</v>
      </c>
      <c r="H505" s="33">
        <v>13.9</v>
      </c>
      <c r="I505" s="33">
        <v>78.680000000000007</v>
      </c>
      <c r="J505" s="33">
        <v>66.69</v>
      </c>
      <c r="K505" s="33">
        <v>13.89</v>
      </c>
      <c r="L505" s="34">
        <v>34.24</v>
      </c>
      <c r="M505" s="35">
        <v>690</v>
      </c>
      <c r="N505" s="35">
        <v>388.8</v>
      </c>
      <c r="O505" s="36">
        <v>1329</v>
      </c>
      <c r="P505" s="36">
        <v>117.3</v>
      </c>
      <c r="Q505" s="36">
        <v>167.66</v>
      </c>
      <c r="R505" s="36">
        <v>173.32</v>
      </c>
      <c r="S505" s="36">
        <v>112.36</v>
      </c>
      <c r="T505" s="36">
        <v>48.81</v>
      </c>
      <c r="U505" s="37">
        <v>129.4</v>
      </c>
      <c r="V505" s="36">
        <v>88.44</v>
      </c>
      <c r="W505" s="38">
        <v>34.24</v>
      </c>
      <c r="X505" s="36">
        <v>9.8800000000000008</v>
      </c>
      <c r="Y505" s="36">
        <v>46.11</v>
      </c>
      <c r="Z505" s="36">
        <v>99.7</v>
      </c>
      <c r="AA505" s="36">
        <v>685.9</v>
      </c>
      <c r="AB505" s="36">
        <v>197.65</v>
      </c>
      <c r="AC505" s="36">
        <v>19</v>
      </c>
      <c r="AD505" s="36">
        <v>38.76</v>
      </c>
      <c r="AE505" s="36">
        <v>201.7</v>
      </c>
    </row>
    <row r="506" spans="1:31" x14ac:dyDescent="0.25">
      <c r="A506" s="26">
        <v>44896</v>
      </c>
      <c r="B506" s="27">
        <v>7183.38</v>
      </c>
      <c r="C506" s="33">
        <v>65.33</v>
      </c>
      <c r="D506" s="33">
        <v>697</v>
      </c>
      <c r="E506" s="33">
        <v>27.92</v>
      </c>
      <c r="F506" s="33">
        <v>95.2</v>
      </c>
      <c r="G506" s="33">
        <v>56.81</v>
      </c>
      <c r="H506" s="33">
        <v>13.79</v>
      </c>
      <c r="I506" s="33">
        <v>78.319999999999993</v>
      </c>
      <c r="J506" s="33">
        <v>66.930000000000007</v>
      </c>
      <c r="K506" s="33">
        <v>13.76</v>
      </c>
      <c r="L506" s="34">
        <v>33.520000000000003</v>
      </c>
      <c r="M506" s="35">
        <v>708.7</v>
      </c>
      <c r="N506" s="35">
        <v>400.05</v>
      </c>
      <c r="O506" s="36">
        <v>1372.5</v>
      </c>
      <c r="P506" s="36">
        <v>118.68</v>
      </c>
      <c r="Q506" s="36">
        <v>168.46</v>
      </c>
      <c r="R506" s="36">
        <v>174.76</v>
      </c>
      <c r="S506" s="36">
        <v>109.88</v>
      </c>
      <c r="T506" s="36">
        <v>49.06</v>
      </c>
      <c r="U506" s="37">
        <v>130.74</v>
      </c>
      <c r="V506" s="36">
        <v>89.47</v>
      </c>
      <c r="W506" s="38">
        <v>33.520000000000003</v>
      </c>
      <c r="X506" s="36">
        <v>9.75</v>
      </c>
      <c r="Y506" s="36">
        <v>47.07</v>
      </c>
      <c r="Z506" s="36">
        <v>100.4</v>
      </c>
      <c r="AA506" s="36">
        <v>715.1</v>
      </c>
      <c r="AB506" s="36">
        <v>200.8</v>
      </c>
      <c r="AC506" s="36">
        <v>18.37</v>
      </c>
      <c r="AD506" s="36">
        <v>38.36</v>
      </c>
      <c r="AE506" s="36">
        <v>203.3</v>
      </c>
    </row>
    <row r="507" spans="1:31" x14ac:dyDescent="0.25">
      <c r="A507" s="26">
        <v>44866</v>
      </c>
      <c r="B507" s="27">
        <v>7160.44</v>
      </c>
      <c r="C507" s="33">
        <v>64.36</v>
      </c>
      <c r="D507" s="33">
        <v>693.5</v>
      </c>
      <c r="E507" s="33">
        <v>27.85</v>
      </c>
      <c r="F507" s="33">
        <v>95</v>
      </c>
      <c r="G507" s="33">
        <v>56.99</v>
      </c>
      <c r="H507" s="33">
        <v>13.5</v>
      </c>
      <c r="I507" s="33">
        <v>78.599999999999994</v>
      </c>
      <c r="J507" s="33">
        <v>65.790000000000006</v>
      </c>
      <c r="K507" s="33">
        <v>13.54</v>
      </c>
      <c r="L507" s="34">
        <v>33.08</v>
      </c>
      <c r="M507" s="35">
        <v>710</v>
      </c>
      <c r="N507" s="35">
        <v>396.35</v>
      </c>
      <c r="O507" s="36">
        <v>1376</v>
      </c>
      <c r="P507" s="36">
        <v>118.42</v>
      </c>
      <c r="Q507" s="36">
        <v>164</v>
      </c>
      <c r="R507" s="36">
        <v>175.32</v>
      </c>
      <c r="S507" s="36">
        <v>110.88</v>
      </c>
      <c r="T507" s="36">
        <v>47.6</v>
      </c>
      <c r="U507" s="37">
        <v>129.54</v>
      </c>
      <c r="V507" s="36">
        <v>89.51</v>
      </c>
      <c r="W507" s="38">
        <v>33.08</v>
      </c>
      <c r="X507" s="36">
        <v>9.69</v>
      </c>
      <c r="Y507" s="36">
        <v>47.13</v>
      </c>
      <c r="Z507" s="36">
        <v>98.82</v>
      </c>
      <c r="AA507" s="36">
        <v>710.3</v>
      </c>
      <c r="AB507" s="36">
        <v>201.9</v>
      </c>
      <c r="AC507" s="36">
        <v>18.03</v>
      </c>
      <c r="AD507" s="36">
        <v>38.25</v>
      </c>
      <c r="AE507" s="36">
        <v>200.7</v>
      </c>
    </row>
    <row r="508" spans="1:31" x14ac:dyDescent="0.25">
      <c r="A508" s="26">
        <v>44835</v>
      </c>
      <c r="B508" s="27">
        <v>7105.55</v>
      </c>
      <c r="C508" s="33">
        <v>64</v>
      </c>
      <c r="D508" s="33">
        <v>689.5</v>
      </c>
      <c r="E508" s="33">
        <v>27.41</v>
      </c>
      <c r="F508" s="33">
        <v>94.36</v>
      </c>
      <c r="G508" s="33">
        <v>56.9</v>
      </c>
      <c r="H508" s="33">
        <v>13.53</v>
      </c>
      <c r="I508" s="33">
        <v>78.78</v>
      </c>
      <c r="J508" s="33">
        <v>63.6</v>
      </c>
      <c r="K508" s="33">
        <v>13.33</v>
      </c>
      <c r="L508" s="34">
        <v>33.020000000000003</v>
      </c>
      <c r="M508" s="35">
        <v>702.7</v>
      </c>
      <c r="N508" s="35">
        <v>394.65</v>
      </c>
      <c r="O508" s="36">
        <v>1374</v>
      </c>
      <c r="P508" s="36">
        <v>117.92</v>
      </c>
      <c r="Q508" s="36">
        <v>160.69999999999999</v>
      </c>
      <c r="R508" s="36">
        <v>174.36</v>
      </c>
      <c r="S508" s="36">
        <v>112.64</v>
      </c>
      <c r="T508" s="36">
        <v>46.74</v>
      </c>
      <c r="U508" s="37">
        <v>128.99</v>
      </c>
      <c r="V508" s="36">
        <v>88.37</v>
      </c>
      <c r="W508" s="38">
        <v>33.020000000000003</v>
      </c>
      <c r="X508" s="36">
        <v>9.6300000000000008</v>
      </c>
      <c r="Y508" s="36">
        <v>46.58</v>
      </c>
      <c r="Z508" s="36">
        <v>98.32</v>
      </c>
      <c r="AA508" s="36">
        <v>694.1</v>
      </c>
      <c r="AB508" s="36">
        <v>204.4</v>
      </c>
      <c r="AC508" s="36">
        <v>17.88</v>
      </c>
      <c r="AD508" s="36">
        <v>38.130000000000003</v>
      </c>
      <c r="AE508" s="36">
        <v>194.45</v>
      </c>
    </row>
    <row r="509" spans="1:31" x14ac:dyDescent="0.25">
      <c r="A509" s="26">
        <v>44743</v>
      </c>
      <c r="B509" s="27">
        <v>7178.18</v>
      </c>
      <c r="C509" s="33">
        <v>64.5</v>
      </c>
      <c r="D509" s="33">
        <v>699.5</v>
      </c>
      <c r="E509" s="33">
        <v>27.47</v>
      </c>
      <c r="F509" s="33">
        <v>94.05</v>
      </c>
      <c r="G509" s="33">
        <v>56.27</v>
      </c>
      <c r="H509" s="33">
        <v>13.46</v>
      </c>
      <c r="I509" s="33">
        <v>77.52</v>
      </c>
      <c r="J509" s="33">
        <v>65</v>
      </c>
      <c r="K509" s="33">
        <v>13.25</v>
      </c>
      <c r="L509" s="34">
        <v>33.200000000000003</v>
      </c>
      <c r="M509" s="35">
        <v>715.8</v>
      </c>
      <c r="N509" s="35">
        <v>409.55</v>
      </c>
      <c r="O509" s="36">
        <v>1447</v>
      </c>
      <c r="P509" s="36">
        <v>117.7</v>
      </c>
      <c r="Q509" s="36">
        <v>169.4</v>
      </c>
      <c r="R509" s="36">
        <v>177.16</v>
      </c>
      <c r="S509" s="36">
        <v>112.16</v>
      </c>
      <c r="T509" s="36">
        <v>46.46</v>
      </c>
      <c r="U509" s="37">
        <v>129.29</v>
      </c>
      <c r="V509" s="36">
        <v>88.12</v>
      </c>
      <c r="W509" s="38">
        <v>33.200000000000003</v>
      </c>
      <c r="X509" s="36">
        <v>9.43</v>
      </c>
      <c r="Y509" s="36">
        <v>47.82</v>
      </c>
      <c r="Z509" s="36">
        <v>102.55</v>
      </c>
      <c r="AA509" s="36">
        <v>717.4</v>
      </c>
      <c r="AB509" s="36">
        <v>203.5</v>
      </c>
      <c r="AC509" s="36">
        <v>17.989999999999998</v>
      </c>
      <c r="AD509" s="36">
        <v>38.36</v>
      </c>
      <c r="AE509" s="36">
        <v>200.1</v>
      </c>
    </row>
    <row r="510" spans="1:31" x14ac:dyDescent="0.25">
      <c r="A510" s="26">
        <v>44713</v>
      </c>
      <c r="B510" s="27">
        <v>7240.88</v>
      </c>
      <c r="C510" s="33">
        <v>64.19</v>
      </c>
      <c r="D510" s="33">
        <v>721.5</v>
      </c>
      <c r="E510" s="33">
        <v>27.32</v>
      </c>
      <c r="F510" s="33">
        <v>94.26</v>
      </c>
      <c r="G510" s="33">
        <v>56.52</v>
      </c>
      <c r="H510" s="33">
        <v>13.32</v>
      </c>
      <c r="I510" s="33">
        <v>77.260000000000005</v>
      </c>
      <c r="J510" s="33">
        <v>64.31</v>
      </c>
      <c r="K510" s="33">
        <v>13.2</v>
      </c>
      <c r="L510" s="34">
        <v>32.85</v>
      </c>
      <c r="M510" s="35">
        <v>727.1</v>
      </c>
      <c r="N510" s="35">
        <v>413</v>
      </c>
      <c r="O510" s="36">
        <v>1504.5</v>
      </c>
      <c r="P510" s="36">
        <v>118.64</v>
      </c>
      <c r="Q510" s="36">
        <v>172.04</v>
      </c>
      <c r="R510" s="36">
        <v>182.74</v>
      </c>
      <c r="S510" s="36">
        <v>111.74</v>
      </c>
      <c r="T510" s="36">
        <v>45.94</v>
      </c>
      <c r="U510" s="37">
        <v>129.75</v>
      </c>
      <c r="V510" s="36">
        <v>87.66</v>
      </c>
      <c r="W510" s="38">
        <v>32.85</v>
      </c>
      <c r="X510" s="36">
        <v>9.43</v>
      </c>
      <c r="Y510" s="36">
        <v>48.69</v>
      </c>
      <c r="Z510" s="36">
        <v>101.7</v>
      </c>
      <c r="AA510" s="36">
        <v>718.1</v>
      </c>
      <c r="AB510" s="36">
        <v>208.4</v>
      </c>
      <c r="AC510" s="36">
        <v>18.239999999999998</v>
      </c>
      <c r="AD510" s="36">
        <v>38.200000000000003</v>
      </c>
      <c r="AE510" s="36">
        <v>203.3</v>
      </c>
    </row>
    <row r="511" spans="1:31" x14ac:dyDescent="0.25">
      <c r="A511" s="26">
        <v>44682</v>
      </c>
      <c r="B511" s="27">
        <v>7313.53</v>
      </c>
      <c r="C511" s="33">
        <v>63.33</v>
      </c>
      <c r="D511" s="33">
        <v>755.5</v>
      </c>
      <c r="E511" s="33">
        <v>27.05</v>
      </c>
      <c r="F511" s="33">
        <v>94.46</v>
      </c>
      <c r="G511" s="33">
        <v>56.51</v>
      </c>
      <c r="H511" s="33">
        <v>13.17</v>
      </c>
      <c r="I511" s="33">
        <v>77.06</v>
      </c>
      <c r="J511" s="33">
        <v>64.05</v>
      </c>
      <c r="K511" s="33">
        <v>13.28</v>
      </c>
      <c r="L511" s="34">
        <v>32.25</v>
      </c>
      <c r="M511" s="35">
        <v>758</v>
      </c>
      <c r="N511" s="35">
        <v>428.2</v>
      </c>
      <c r="O511" s="36">
        <v>1578.5</v>
      </c>
      <c r="P511" s="36">
        <v>120.4</v>
      </c>
      <c r="Q511" s="36">
        <v>177.82</v>
      </c>
      <c r="R511" s="36">
        <v>191.98</v>
      </c>
      <c r="S511" s="36">
        <v>111.7</v>
      </c>
      <c r="T511" s="36">
        <v>45.92</v>
      </c>
      <c r="U511" s="37">
        <v>132.26</v>
      </c>
      <c r="V511" s="36">
        <v>87.79</v>
      </c>
      <c r="W511" s="38">
        <v>32.25</v>
      </c>
      <c r="X511" s="36">
        <v>9.4499999999999993</v>
      </c>
      <c r="Y511" s="36">
        <v>50.53</v>
      </c>
      <c r="Z511" s="36">
        <v>103.8</v>
      </c>
      <c r="AA511" s="36">
        <v>740.8</v>
      </c>
      <c r="AB511" s="36">
        <v>216.4</v>
      </c>
      <c r="AC511" s="36">
        <v>18.399999999999999</v>
      </c>
      <c r="AD511" s="36">
        <v>38.229999999999997</v>
      </c>
      <c r="AE511" s="36">
        <v>212.6</v>
      </c>
    </row>
    <row r="512" spans="1:31" x14ac:dyDescent="0.25">
      <c r="A512" s="26">
        <v>44652</v>
      </c>
      <c r="B512" s="27">
        <v>7250.24</v>
      </c>
      <c r="C512" s="33">
        <v>63.25</v>
      </c>
      <c r="D512" s="33">
        <v>742.5</v>
      </c>
      <c r="E512" s="33">
        <v>27.01</v>
      </c>
      <c r="F512" s="33">
        <v>94.73</v>
      </c>
      <c r="G512" s="33">
        <v>56.62</v>
      </c>
      <c r="H512" s="33">
        <v>13.04</v>
      </c>
      <c r="I512" s="33">
        <v>77.400000000000006</v>
      </c>
      <c r="J512" s="33">
        <v>64</v>
      </c>
      <c r="K512" s="33">
        <v>13.34</v>
      </c>
      <c r="L512" s="34">
        <v>31.93</v>
      </c>
      <c r="M512" s="35">
        <v>744</v>
      </c>
      <c r="N512" s="35">
        <v>431.4</v>
      </c>
      <c r="O512" s="36">
        <v>1559</v>
      </c>
      <c r="P512" s="36">
        <v>118.88</v>
      </c>
      <c r="Q512" s="36">
        <v>177.5</v>
      </c>
      <c r="R512" s="36">
        <v>190.5</v>
      </c>
      <c r="S512" s="36">
        <v>110.82</v>
      </c>
      <c r="T512" s="36">
        <v>45.37</v>
      </c>
      <c r="U512" s="37">
        <v>130.15</v>
      </c>
      <c r="V512" s="36">
        <v>87.59</v>
      </c>
      <c r="W512" s="38">
        <v>31.93</v>
      </c>
      <c r="X512" s="36">
        <v>9.49</v>
      </c>
      <c r="Y512" s="36">
        <v>50.83</v>
      </c>
      <c r="Z512" s="36">
        <v>103.5</v>
      </c>
      <c r="AA512" s="36">
        <v>719.5</v>
      </c>
      <c r="AB512" s="36">
        <v>215.7</v>
      </c>
      <c r="AC512" s="36">
        <v>17.71</v>
      </c>
      <c r="AD512" s="36">
        <v>37.479999999999997</v>
      </c>
      <c r="AE512" s="36">
        <v>217.2</v>
      </c>
    </row>
    <row r="513" spans="1:31" x14ac:dyDescent="0.25">
      <c r="A513" s="26">
        <v>44621</v>
      </c>
      <c r="B513" s="27">
        <v>7195.82</v>
      </c>
      <c r="C513" s="33">
        <v>61.2</v>
      </c>
      <c r="D513" s="33">
        <v>730</v>
      </c>
      <c r="E513" s="33">
        <v>26.5</v>
      </c>
      <c r="F513" s="33">
        <v>92.68</v>
      </c>
      <c r="G513" s="33">
        <v>54.99</v>
      </c>
      <c r="H513" s="33">
        <v>12.74</v>
      </c>
      <c r="I513" s="33">
        <v>75.739999999999995</v>
      </c>
      <c r="J513" s="33">
        <v>62.29</v>
      </c>
      <c r="K513" s="33">
        <v>13.19</v>
      </c>
      <c r="L513" s="34">
        <v>30.46</v>
      </c>
      <c r="M513" s="35">
        <v>731</v>
      </c>
      <c r="N513" s="35">
        <v>426</v>
      </c>
      <c r="O513" s="36">
        <v>1542.5</v>
      </c>
      <c r="P513" s="36">
        <v>116.14</v>
      </c>
      <c r="Q513" s="36">
        <v>175.14</v>
      </c>
      <c r="R513" s="36">
        <v>187.18</v>
      </c>
      <c r="S513" s="36">
        <v>110.08</v>
      </c>
      <c r="T513" s="36">
        <v>44.99</v>
      </c>
      <c r="U513" s="37">
        <v>127.69</v>
      </c>
      <c r="V513" s="36">
        <v>88.84</v>
      </c>
      <c r="W513" s="38">
        <v>30.46</v>
      </c>
      <c r="X513" s="36">
        <v>9.42</v>
      </c>
      <c r="Y513" s="36">
        <v>50.82</v>
      </c>
      <c r="Z513" s="36">
        <v>103.3</v>
      </c>
      <c r="AA513" s="36">
        <v>708</v>
      </c>
      <c r="AB513" s="36">
        <v>210.3</v>
      </c>
      <c r="AC513" s="36">
        <v>17.309999999999999</v>
      </c>
      <c r="AD513" s="36">
        <v>36.659999999999997</v>
      </c>
      <c r="AE513" s="36">
        <v>213.5</v>
      </c>
    </row>
    <row r="514" spans="1:31" x14ac:dyDescent="0.25">
      <c r="A514" s="26" t="s">
        <v>631</v>
      </c>
      <c r="B514" s="27">
        <v>7139.6</v>
      </c>
      <c r="C514" s="33">
        <v>60.77</v>
      </c>
      <c r="D514" s="33">
        <v>730</v>
      </c>
      <c r="E514" s="33">
        <v>26.19</v>
      </c>
      <c r="F514" s="33">
        <v>92.91</v>
      </c>
      <c r="G514" s="33">
        <v>54.59</v>
      </c>
      <c r="H514" s="33">
        <v>12.55</v>
      </c>
      <c r="I514" s="33">
        <v>74.8</v>
      </c>
      <c r="J514" s="33">
        <v>61.87</v>
      </c>
      <c r="K514" s="33">
        <v>13.01</v>
      </c>
      <c r="L514" s="34">
        <v>30.21</v>
      </c>
      <c r="M514" s="35">
        <v>727</v>
      </c>
      <c r="N514" s="35">
        <v>416.95</v>
      </c>
      <c r="O514" s="36">
        <v>1536</v>
      </c>
      <c r="P514" s="36">
        <v>112.36</v>
      </c>
      <c r="Q514" s="36">
        <v>172.46</v>
      </c>
      <c r="R514" s="36">
        <v>187.24</v>
      </c>
      <c r="S514" s="36">
        <v>107.66</v>
      </c>
      <c r="T514" s="36">
        <v>44.63</v>
      </c>
      <c r="U514" s="37">
        <v>126.71</v>
      </c>
      <c r="V514" s="36">
        <v>88.1</v>
      </c>
      <c r="W514" s="38">
        <v>30.21</v>
      </c>
      <c r="X514" s="36">
        <v>9.41</v>
      </c>
      <c r="Y514" s="36">
        <v>52.31</v>
      </c>
      <c r="Z514" s="36">
        <v>102.9</v>
      </c>
      <c r="AA514" s="36">
        <v>706.9</v>
      </c>
      <c r="AB514" s="36">
        <v>211.5</v>
      </c>
      <c r="AC514" s="36">
        <v>16.68</v>
      </c>
      <c r="AD514" s="36">
        <v>36.04</v>
      </c>
      <c r="AE514" s="36">
        <v>215.5</v>
      </c>
    </row>
    <row r="515" spans="1:31" x14ac:dyDescent="0.25">
      <c r="A515" s="26" t="s">
        <v>632</v>
      </c>
      <c r="B515" s="27">
        <v>7156.79</v>
      </c>
      <c r="C515" s="33">
        <v>60.67</v>
      </c>
      <c r="D515" s="33">
        <v>729</v>
      </c>
      <c r="E515" s="33">
        <v>26.29</v>
      </c>
      <c r="F515" s="33">
        <v>91.98</v>
      </c>
      <c r="G515" s="33">
        <v>54.92</v>
      </c>
      <c r="H515" s="33">
        <v>12.6</v>
      </c>
      <c r="I515" s="33">
        <v>75.3</v>
      </c>
      <c r="J515" s="33">
        <v>61.93</v>
      </c>
      <c r="K515" s="33">
        <v>13.07</v>
      </c>
      <c r="L515" s="34">
        <v>30.24</v>
      </c>
      <c r="M515" s="35">
        <v>730</v>
      </c>
      <c r="N515" s="35">
        <v>419.8</v>
      </c>
      <c r="O515" s="36">
        <v>1537.5</v>
      </c>
      <c r="P515" s="36">
        <v>112.68</v>
      </c>
      <c r="Q515" s="36">
        <v>172.84</v>
      </c>
      <c r="R515" s="36">
        <v>187.64</v>
      </c>
      <c r="S515" s="36">
        <v>107.08</v>
      </c>
      <c r="T515" s="36">
        <v>44.9</v>
      </c>
      <c r="U515" s="37">
        <v>127.01</v>
      </c>
      <c r="V515" s="36">
        <v>88.65</v>
      </c>
      <c r="W515" s="38">
        <v>30.24</v>
      </c>
      <c r="X515" s="36">
        <v>9.43</v>
      </c>
      <c r="Y515" s="36">
        <v>52.7</v>
      </c>
      <c r="Z515" s="36">
        <v>102.8</v>
      </c>
      <c r="AA515" s="36">
        <v>707.8</v>
      </c>
      <c r="AB515" s="36">
        <v>212</v>
      </c>
      <c r="AC515" s="36">
        <v>16.68</v>
      </c>
      <c r="AD515" s="36">
        <v>36.17</v>
      </c>
      <c r="AE515" s="36">
        <v>215.7</v>
      </c>
    </row>
    <row r="516" spans="1:31" x14ac:dyDescent="0.25">
      <c r="A516" s="26" t="s">
        <v>633</v>
      </c>
      <c r="B516" s="27">
        <v>7137.35</v>
      </c>
      <c r="C516" s="33">
        <v>60.71</v>
      </c>
      <c r="D516" s="33">
        <v>721</v>
      </c>
      <c r="E516" s="33">
        <v>26.26</v>
      </c>
      <c r="F516" s="33">
        <v>91.7</v>
      </c>
      <c r="G516" s="33">
        <v>54.75</v>
      </c>
      <c r="H516" s="33">
        <v>12.57</v>
      </c>
      <c r="I516" s="33">
        <v>75.180000000000007</v>
      </c>
      <c r="J516" s="33">
        <v>62.32</v>
      </c>
      <c r="K516" s="33">
        <v>13.15</v>
      </c>
      <c r="L516" s="34">
        <v>30.28</v>
      </c>
      <c r="M516" s="35">
        <v>727.9</v>
      </c>
      <c r="N516" s="35">
        <v>418.85</v>
      </c>
      <c r="O516" s="36">
        <v>1546</v>
      </c>
      <c r="P516" s="36">
        <v>112.12</v>
      </c>
      <c r="Q516" s="36">
        <v>173.04</v>
      </c>
      <c r="R516" s="36">
        <v>187.2</v>
      </c>
      <c r="S516" s="36">
        <v>105.96</v>
      </c>
      <c r="T516" s="36">
        <v>44.76</v>
      </c>
      <c r="U516" s="37">
        <v>126.23</v>
      </c>
      <c r="V516" s="36">
        <v>88.32</v>
      </c>
      <c r="W516" s="38">
        <v>30.28</v>
      </c>
      <c r="X516" s="36">
        <v>9.43</v>
      </c>
      <c r="Y516" s="36">
        <v>53.21</v>
      </c>
      <c r="Z516" s="36">
        <v>103.45</v>
      </c>
      <c r="AA516" s="36">
        <v>703.5</v>
      </c>
      <c r="AB516" s="36">
        <v>211.8</v>
      </c>
      <c r="AC516" s="36">
        <v>16.71</v>
      </c>
      <c r="AD516" s="36">
        <v>36.24</v>
      </c>
      <c r="AE516" s="36">
        <v>214.9</v>
      </c>
    </row>
    <row r="517" spans="1:31" x14ac:dyDescent="0.25">
      <c r="A517" s="26" t="s">
        <v>634</v>
      </c>
      <c r="B517" s="27">
        <v>7141.67</v>
      </c>
      <c r="C517" s="33">
        <v>60.82</v>
      </c>
      <c r="D517" s="33">
        <v>721.5</v>
      </c>
      <c r="E517" s="33">
        <v>26.31</v>
      </c>
      <c r="F517" s="33">
        <v>91.4</v>
      </c>
      <c r="G517" s="33">
        <v>54.74</v>
      </c>
      <c r="H517" s="33">
        <v>12.55</v>
      </c>
      <c r="I517" s="33">
        <v>75.540000000000006</v>
      </c>
      <c r="J517" s="33">
        <v>61.94</v>
      </c>
      <c r="K517" s="33">
        <v>13.12</v>
      </c>
      <c r="L517" s="34">
        <v>30.15</v>
      </c>
      <c r="M517" s="35">
        <v>730.8</v>
      </c>
      <c r="N517" s="35">
        <v>421.1</v>
      </c>
      <c r="O517" s="36">
        <v>1545</v>
      </c>
      <c r="P517" s="36">
        <v>113.42</v>
      </c>
      <c r="Q517" s="36">
        <v>173.18</v>
      </c>
      <c r="R517" s="36">
        <v>187.76</v>
      </c>
      <c r="S517" s="36">
        <v>106.88</v>
      </c>
      <c r="T517" s="36">
        <v>45.26</v>
      </c>
      <c r="U517" s="37">
        <v>126.84</v>
      </c>
      <c r="V517" s="36">
        <v>88.4</v>
      </c>
      <c r="W517" s="38">
        <v>30.15</v>
      </c>
      <c r="X517" s="36">
        <v>9.42</v>
      </c>
      <c r="Y517" s="36">
        <v>53.55</v>
      </c>
      <c r="Z517" s="36">
        <v>102.6</v>
      </c>
      <c r="AA517" s="36">
        <v>700.6</v>
      </c>
      <c r="AB517" s="36">
        <v>211</v>
      </c>
      <c r="AC517" s="36">
        <v>16.829999999999998</v>
      </c>
      <c r="AD517" s="36">
        <v>36.14</v>
      </c>
      <c r="AE517" s="36">
        <v>216.4</v>
      </c>
    </row>
    <row r="518" spans="1:31" x14ac:dyDescent="0.25">
      <c r="A518" s="26" t="s">
        <v>635</v>
      </c>
      <c r="B518" s="27">
        <v>7062.4</v>
      </c>
      <c r="C518" s="33">
        <v>60.38</v>
      </c>
      <c r="D518" s="33">
        <v>711.5</v>
      </c>
      <c r="E518" s="33">
        <v>26.12</v>
      </c>
      <c r="F518" s="33">
        <v>91.28</v>
      </c>
      <c r="G518" s="33">
        <v>54.55</v>
      </c>
      <c r="H518" s="33">
        <v>12.5</v>
      </c>
      <c r="I518" s="33">
        <v>75.06</v>
      </c>
      <c r="J518" s="33">
        <v>61.49</v>
      </c>
      <c r="K518" s="33">
        <v>12.92</v>
      </c>
      <c r="L518" s="34">
        <v>29.99</v>
      </c>
      <c r="M518" s="35">
        <v>726.3</v>
      </c>
      <c r="N518" s="35">
        <v>418.15</v>
      </c>
      <c r="O518" s="36">
        <v>1538</v>
      </c>
      <c r="P518" s="36">
        <v>112.34</v>
      </c>
      <c r="Q518" s="36">
        <v>172.52</v>
      </c>
      <c r="R518" s="36">
        <v>186.02</v>
      </c>
      <c r="S518" s="36">
        <v>106.68</v>
      </c>
      <c r="T518" s="36">
        <v>44.96</v>
      </c>
      <c r="U518" s="37">
        <v>125.95</v>
      </c>
      <c r="V518" s="36">
        <v>88.09</v>
      </c>
      <c r="W518" s="38">
        <v>29.99</v>
      </c>
      <c r="X518" s="36">
        <v>9.3699999999999992</v>
      </c>
      <c r="Y518" s="36">
        <v>53.1</v>
      </c>
      <c r="Z518" s="36">
        <v>102.25</v>
      </c>
      <c r="AA518" s="36">
        <v>699</v>
      </c>
      <c r="AB518" s="36">
        <v>210.6</v>
      </c>
      <c r="AC518" s="36">
        <v>16.8</v>
      </c>
      <c r="AD518" s="36">
        <v>36.130000000000003</v>
      </c>
      <c r="AE518" s="36">
        <v>215.1</v>
      </c>
    </row>
    <row r="519" spans="1:31" x14ac:dyDescent="0.25">
      <c r="A519" s="26" t="s">
        <v>636</v>
      </c>
      <c r="B519" s="27">
        <v>7086.58</v>
      </c>
      <c r="C519" s="33">
        <v>59.75</v>
      </c>
      <c r="D519" s="33">
        <v>697.5</v>
      </c>
      <c r="E519" s="33">
        <v>25.9</v>
      </c>
      <c r="F519" s="33">
        <v>89.8</v>
      </c>
      <c r="G519" s="33">
        <v>53.56</v>
      </c>
      <c r="H519" s="33">
        <v>12.49</v>
      </c>
      <c r="I519" s="33">
        <v>74.48</v>
      </c>
      <c r="J519" s="33">
        <v>60.7</v>
      </c>
      <c r="K519" s="33">
        <v>12.87</v>
      </c>
      <c r="L519" s="34">
        <v>29.93</v>
      </c>
      <c r="M519" s="35">
        <v>717.4</v>
      </c>
      <c r="N519" s="35">
        <v>422.35</v>
      </c>
      <c r="O519" s="36">
        <v>1530.5</v>
      </c>
      <c r="P519" s="36">
        <v>111.68</v>
      </c>
      <c r="Q519" s="36">
        <v>170.5</v>
      </c>
      <c r="R519" s="36">
        <v>184.9</v>
      </c>
      <c r="S519" s="36">
        <v>106.7</v>
      </c>
      <c r="T519" s="36">
        <v>44.78</v>
      </c>
      <c r="U519" s="37">
        <v>124.36</v>
      </c>
      <c r="V519" s="36">
        <v>87.38</v>
      </c>
      <c r="W519" s="38">
        <v>29.93</v>
      </c>
      <c r="X519" s="36">
        <v>9.3800000000000008</v>
      </c>
      <c r="Y519" s="36">
        <v>52.69</v>
      </c>
      <c r="Z519" s="36">
        <v>101.3</v>
      </c>
      <c r="AA519" s="36">
        <v>687</v>
      </c>
      <c r="AB519" s="36">
        <v>211.1</v>
      </c>
      <c r="AC519" s="36">
        <v>16.420000000000002</v>
      </c>
      <c r="AD519" s="36">
        <v>35.880000000000003</v>
      </c>
      <c r="AE519" s="36">
        <v>212.5</v>
      </c>
    </row>
    <row r="520" spans="1:31" x14ac:dyDescent="0.25">
      <c r="A520" s="26" t="s">
        <v>637</v>
      </c>
      <c r="B520" s="27">
        <v>7049.92</v>
      </c>
      <c r="C520" s="33">
        <v>60</v>
      </c>
      <c r="D520" s="33">
        <v>702.5</v>
      </c>
      <c r="E520" s="33">
        <v>25.89</v>
      </c>
      <c r="F520" s="33">
        <v>90.32</v>
      </c>
      <c r="G520" s="33">
        <v>53.79</v>
      </c>
      <c r="H520" s="33">
        <v>12.44</v>
      </c>
      <c r="I520" s="33">
        <v>74.8</v>
      </c>
      <c r="J520" s="33">
        <v>61.06</v>
      </c>
      <c r="K520" s="33">
        <v>12.89</v>
      </c>
      <c r="L520" s="34">
        <v>29.83</v>
      </c>
      <c r="M520" s="35">
        <v>722</v>
      </c>
      <c r="N520" s="35">
        <v>422.65</v>
      </c>
      <c r="O520" s="36">
        <v>1533</v>
      </c>
      <c r="P520" s="36">
        <v>111.84</v>
      </c>
      <c r="Q520" s="36">
        <v>170.78</v>
      </c>
      <c r="R520" s="36">
        <v>186.22</v>
      </c>
      <c r="S520" s="36">
        <v>107.04</v>
      </c>
      <c r="T520" s="36">
        <v>45.12</v>
      </c>
      <c r="U520" s="37">
        <v>125.21</v>
      </c>
      <c r="V520" s="36">
        <v>87.68</v>
      </c>
      <c r="W520" s="38">
        <v>29.83</v>
      </c>
      <c r="X520" s="36">
        <v>9.35</v>
      </c>
      <c r="Y520" s="36">
        <v>52.63</v>
      </c>
      <c r="Z520" s="36">
        <v>101.45</v>
      </c>
      <c r="AA520" s="36">
        <v>688.7</v>
      </c>
      <c r="AB520" s="36">
        <v>212.1</v>
      </c>
      <c r="AC520" s="36">
        <v>16.559999999999999</v>
      </c>
      <c r="AD520" s="36">
        <v>35.79</v>
      </c>
      <c r="AE520" s="36">
        <v>213.6</v>
      </c>
    </row>
    <row r="521" spans="1:31" x14ac:dyDescent="0.25">
      <c r="A521" s="26" t="s">
        <v>638</v>
      </c>
      <c r="B521" s="27">
        <v>6963.71</v>
      </c>
      <c r="C521" s="33">
        <v>59.35</v>
      </c>
      <c r="D521" s="33">
        <v>696</v>
      </c>
      <c r="E521" s="33">
        <v>25.54</v>
      </c>
      <c r="F521" s="33">
        <v>89.34</v>
      </c>
      <c r="G521" s="33">
        <v>53.48</v>
      </c>
      <c r="H521" s="33">
        <v>12.25</v>
      </c>
      <c r="I521" s="33">
        <v>74.22</v>
      </c>
      <c r="J521" s="33">
        <v>59.96</v>
      </c>
      <c r="K521" s="33">
        <v>12.86</v>
      </c>
      <c r="L521" s="34">
        <v>29.44</v>
      </c>
      <c r="M521" s="35">
        <v>715.4</v>
      </c>
      <c r="N521" s="35">
        <v>419</v>
      </c>
      <c r="O521" s="36">
        <v>1550.5</v>
      </c>
      <c r="P521" s="36">
        <v>111.08</v>
      </c>
      <c r="Q521" s="36">
        <v>167.94</v>
      </c>
      <c r="R521" s="36">
        <v>185.52</v>
      </c>
      <c r="S521" s="36">
        <v>104.56</v>
      </c>
      <c r="T521" s="36">
        <v>44.71</v>
      </c>
      <c r="U521" s="37">
        <v>124.25</v>
      </c>
      <c r="V521" s="36">
        <v>87.38</v>
      </c>
      <c r="W521" s="38">
        <v>29.44</v>
      </c>
      <c r="X521" s="36">
        <v>9.3699999999999992</v>
      </c>
      <c r="Y521" s="36">
        <v>52.66</v>
      </c>
      <c r="Z521" s="36">
        <v>100.1</v>
      </c>
      <c r="AA521" s="36">
        <v>687.9</v>
      </c>
      <c r="AB521" s="36">
        <v>211.4</v>
      </c>
      <c r="AC521" s="36">
        <v>16.440000000000001</v>
      </c>
      <c r="AD521" s="36">
        <v>35.44</v>
      </c>
      <c r="AE521" s="36">
        <v>211.6</v>
      </c>
    </row>
    <row r="522" spans="1:31" x14ac:dyDescent="0.25">
      <c r="A522" s="26" t="s">
        <v>639</v>
      </c>
      <c r="B522" s="27">
        <v>6888.52</v>
      </c>
      <c r="C522" s="33">
        <v>58.86</v>
      </c>
      <c r="D522" s="33">
        <v>680.5</v>
      </c>
      <c r="E522" s="33">
        <v>25.41</v>
      </c>
      <c r="F522" s="33">
        <v>87.71</v>
      </c>
      <c r="G522" s="33">
        <v>53.28</v>
      </c>
      <c r="H522" s="33">
        <v>12.17</v>
      </c>
      <c r="I522" s="33">
        <v>73.06</v>
      </c>
      <c r="J522" s="33">
        <v>59.06</v>
      </c>
      <c r="K522" s="33">
        <v>12.95</v>
      </c>
      <c r="L522" s="34">
        <v>29.12</v>
      </c>
      <c r="M522" s="35">
        <v>701.5</v>
      </c>
      <c r="N522" s="35">
        <v>414.9</v>
      </c>
      <c r="O522" s="36">
        <v>1536.5</v>
      </c>
      <c r="P522" s="36">
        <v>106.8</v>
      </c>
      <c r="Q522" s="36">
        <v>166.34</v>
      </c>
      <c r="R522" s="36">
        <v>181.8</v>
      </c>
      <c r="S522" s="36">
        <v>101.54</v>
      </c>
      <c r="T522" s="36">
        <v>44.4</v>
      </c>
      <c r="U522" s="37">
        <v>123.83</v>
      </c>
      <c r="V522" s="36">
        <v>87.2</v>
      </c>
      <c r="W522" s="38">
        <v>29.12</v>
      </c>
      <c r="X522" s="36">
        <v>9.34</v>
      </c>
      <c r="Y522" s="36">
        <v>51.44</v>
      </c>
      <c r="Z522" s="36">
        <v>99.46</v>
      </c>
      <c r="AA522" s="36">
        <v>683.4</v>
      </c>
      <c r="AB522" s="36">
        <v>209.7</v>
      </c>
      <c r="AC522" s="36">
        <v>16.3</v>
      </c>
      <c r="AD522" s="36">
        <v>34.92</v>
      </c>
      <c r="AE522" s="36">
        <v>204.2</v>
      </c>
    </row>
    <row r="523" spans="1:31" x14ac:dyDescent="0.25">
      <c r="A523" s="26" t="s">
        <v>640</v>
      </c>
      <c r="B523" s="27">
        <v>6747.69</v>
      </c>
      <c r="C523" s="33">
        <v>56.42</v>
      </c>
      <c r="D523" s="33">
        <v>680.5</v>
      </c>
      <c r="E523" s="33">
        <v>24.88</v>
      </c>
      <c r="F523" s="33">
        <v>85.75</v>
      </c>
      <c r="G523" s="33">
        <v>53.14</v>
      </c>
      <c r="H523" s="33">
        <v>11.9</v>
      </c>
      <c r="I523" s="33">
        <v>71.62</v>
      </c>
      <c r="J523" s="33">
        <v>57.89</v>
      </c>
      <c r="K523" s="33">
        <v>12.76</v>
      </c>
      <c r="L523" s="34">
        <v>28.37</v>
      </c>
      <c r="M523" s="35">
        <v>697.8</v>
      </c>
      <c r="N523" s="35">
        <v>411</v>
      </c>
      <c r="O523" s="36">
        <v>1543.5</v>
      </c>
      <c r="P523" s="36">
        <v>102.06</v>
      </c>
      <c r="Q523" s="36">
        <v>164.66</v>
      </c>
      <c r="R523" s="36">
        <v>180.14</v>
      </c>
      <c r="S523" s="36">
        <v>99.44</v>
      </c>
      <c r="T523" s="36">
        <v>43.37</v>
      </c>
      <c r="U523" s="37">
        <v>123.69</v>
      </c>
      <c r="V523" s="36">
        <v>86.43</v>
      </c>
      <c r="W523" s="38">
        <v>28.37</v>
      </c>
      <c r="X523" s="36">
        <v>9.26</v>
      </c>
      <c r="Y523" s="36">
        <v>51.76</v>
      </c>
      <c r="Z523" s="36">
        <v>99.36</v>
      </c>
      <c r="AA523" s="36">
        <v>681.9</v>
      </c>
      <c r="AB523" s="36">
        <v>209.7</v>
      </c>
      <c r="AC523" s="36">
        <v>15.79</v>
      </c>
      <c r="AD523" s="36">
        <v>34</v>
      </c>
      <c r="AE523" s="36">
        <v>204.1</v>
      </c>
    </row>
    <row r="524" spans="1:31" x14ac:dyDescent="0.25">
      <c r="A524" s="26" t="s">
        <v>641</v>
      </c>
      <c r="B524" s="27">
        <v>6884.91</v>
      </c>
      <c r="C524" s="33">
        <v>56.17</v>
      </c>
      <c r="D524" s="33">
        <v>686.5</v>
      </c>
      <c r="E524" s="33">
        <v>25.38</v>
      </c>
      <c r="F524" s="33">
        <v>86.62</v>
      </c>
      <c r="G524" s="33">
        <v>54.62</v>
      </c>
      <c r="H524" s="33">
        <v>12.01</v>
      </c>
      <c r="I524" s="33">
        <v>72.540000000000006</v>
      </c>
      <c r="J524" s="33">
        <v>58.56</v>
      </c>
      <c r="K524" s="33">
        <v>12.96</v>
      </c>
      <c r="L524" s="34">
        <v>28.67</v>
      </c>
      <c r="M524" s="35">
        <v>699</v>
      </c>
      <c r="N524" s="35">
        <v>413.05</v>
      </c>
      <c r="O524" s="36">
        <v>1525</v>
      </c>
      <c r="P524" s="36">
        <v>104.14</v>
      </c>
      <c r="Q524" s="36">
        <v>165.68</v>
      </c>
      <c r="R524" s="36">
        <v>180.36</v>
      </c>
      <c r="S524" s="36">
        <v>101.24</v>
      </c>
      <c r="T524" s="36">
        <v>43.66</v>
      </c>
      <c r="U524" s="37">
        <v>126.28</v>
      </c>
      <c r="V524" s="36">
        <v>86.42</v>
      </c>
      <c r="W524" s="38">
        <v>28.67</v>
      </c>
      <c r="X524" s="36">
        <v>9.31</v>
      </c>
      <c r="Y524" s="36">
        <v>51.73</v>
      </c>
      <c r="Z524" s="36">
        <v>100.45</v>
      </c>
      <c r="AA524" s="36">
        <v>689.8</v>
      </c>
      <c r="AB524" s="36">
        <v>209.5</v>
      </c>
      <c r="AC524" s="36">
        <v>16.47</v>
      </c>
      <c r="AD524" s="36">
        <v>34.6</v>
      </c>
      <c r="AE524" s="36">
        <v>204.8</v>
      </c>
    </row>
    <row r="525" spans="1:31" x14ac:dyDescent="0.25">
      <c r="A525" s="26" t="s">
        <v>642</v>
      </c>
      <c r="B525" s="27">
        <v>6987.95</v>
      </c>
      <c r="C525" s="33">
        <v>56.96</v>
      </c>
      <c r="D525" s="33">
        <v>690</v>
      </c>
      <c r="E525" s="33">
        <v>25.76</v>
      </c>
      <c r="F525" s="33">
        <v>86.4</v>
      </c>
      <c r="G525" s="33">
        <v>54.13</v>
      </c>
      <c r="H525" s="33">
        <v>12.2</v>
      </c>
      <c r="I525" s="33">
        <v>71.94</v>
      </c>
      <c r="J525" s="33">
        <v>59.29</v>
      </c>
      <c r="K525" s="33">
        <v>13</v>
      </c>
      <c r="L525" s="34">
        <v>29.33</v>
      </c>
      <c r="M525" s="35">
        <v>713.3</v>
      </c>
      <c r="N525" s="35">
        <v>418.45</v>
      </c>
      <c r="O525" s="36">
        <v>1622.5</v>
      </c>
      <c r="P525" s="36">
        <v>102.4</v>
      </c>
      <c r="Q525" s="36">
        <v>167.82</v>
      </c>
      <c r="R525" s="36">
        <v>184.32</v>
      </c>
      <c r="S525" s="36">
        <v>100</v>
      </c>
      <c r="T525" s="36">
        <v>44.68</v>
      </c>
      <c r="U525" s="37">
        <v>127.87</v>
      </c>
      <c r="V525" s="36">
        <v>86.66</v>
      </c>
      <c r="W525" s="38">
        <v>29.33</v>
      </c>
      <c r="X525" s="36">
        <v>9.2200000000000006</v>
      </c>
      <c r="Y525" s="36">
        <v>52.32</v>
      </c>
      <c r="Z525" s="36">
        <v>100.95</v>
      </c>
      <c r="AA525" s="36">
        <v>695.9</v>
      </c>
      <c r="AB525" s="36">
        <v>210</v>
      </c>
      <c r="AC525" s="36">
        <v>16.829999999999998</v>
      </c>
      <c r="AD525" s="36">
        <v>34.74</v>
      </c>
      <c r="AE525" s="36">
        <v>207.7</v>
      </c>
    </row>
    <row r="526" spans="1:31" x14ac:dyDescent="0.25">
      <c r="A526" s="26" t="s">
        <v>643</v>
      </c>
      <c r="B526" s="27">
        <v>6904.94</v>
      </c>
      <c r="C526" s="33">
        <v>55.89</v>
      </c>
      <c r="D526" s="33">
        <v>685.5</v>
      </c>
      <c r="E526" s="33">
        <v>25.44</v>
      </c>
      <c r="F526" s="33">
        <v>84.6</v>
      </c>
      <c r="G526" s="33">
        <v>53.1</v>
      </c>
      <c r="H526" s="33">
        <v>12.14</v>
      </c>
      <c r="I526" s="33">
        <v>70.900000000000006</v>
      </c>
      <c r="J526" s="33">
        <v>58.8</v>
      </c>
      <c r="K526" s="33">
        <v>12.96</v>
      </c>
      <c r="L526" s="34">
        <v>28.76</v>
      </c>
      <c r="M526" s="35">
        <v>711.9</v>
      </c>
      <c r="N526" s="35">
        <v>417.3</v>
      </c>
      <c r="O526" s="36">
        <v>1599.5</v>
      </c>
      <c r="P526" s="36">
        <v>99.99</v>
      </c>
      <c r="Q526" s="36">
        <v>165</v>
      </c>
      <c r="R526" s="36">
        <v>182.26</v>
      </c>
      <c r="S526" s="36">
        <v>98.5</v>
      </c>
      <c r="T526" s="36">
        <v>43.29</v>
      </c>
      <c r="U526" s="37">
        <v>127.21</v>
      </c>
      <c r="V526" s="36">
        <v>86.24</v>
      </c>
      <c r="W526" s="38">
        <v>28.76</v>
      </c>
      <c r="X526" s="36">
        <v>9.17</v>
      </c>
      <c r="Y526" s="36">
        <v>52.71</v>
      </c>
      <c r="Z526" s="36">
        <v>100</v>
      </c>
      <c r="AA526" s="36">
        <v>694.4</v>
      </c>
      <c r="AB526" s="36">
        <v>208.7</v>
      </c>
      <c r="AC526" s="36">
        <v>16.3</v>
      </c>
      <c r="AD526" s="36">
        <v>34.64</v>
      </c>
      <c r="AE526" s="36">
        <v>204.3</v>
      </c>
    </row>
    <row r="527" spans="1:31" x14ac:dyDescent="0.25">
      <c r="A527" s="26" t="s">
        <v>644</v>
      </c>
      <c r="B527" s="27">
        <v>6891.34</v>
      </c>
      <c r="C527" s="33">
        <v>56.09</v>
      </c>
      <c r="D527" s="33">
        <v>672.5</v>
      </c>
      <c r="E527" s="33">
        <v>25.44</v>
      </c>
      <c r="F527" s="33">
        <v>84.76</v>
      </c>
      <c r="G527" s="33">
        <v>53.16</v>
      </c>
      <c r="H527" s="33">
        <v>12.23</v>
      </c>
      <c r="I527" s="33">
        <v>71.78</v>
      </c>
      <c r="J527" s="33">
        <v>58.03</v>
      </c>
      <c r="K527" s="33">
        <v>12.88</v>
      </c>
      <c r="L527" s="34">
        <v>28.93</v>
      </c>
      <c r="M527" s="35">
        <v>701.6</v>
      </c>
      <c r="N527" s="35">
        <v>415.2</v>
      </c>
      <c r="O527" s="36">
        <v>1560</v>
      </c>
      <c r="P527" s="36">
        <v>102.5</v>
      </c>
      <c r="Q527" s="36">
        <v>162.76</v>
      </c>
      <c r="R527" s="36">
        <v>180.12</v>
      </c>
      <c r="S527" s="36">
        <v>100.56</v>
      </c>
      <c r="T527" s="36">
        <v>43.73</v>
      </c>
      <c r="U527" s="37">
        <v>126.38</v>
      </c>
      <c r="V527" s="36">
        <v>85.02</v>
      </c>
      <c r="W527" s="38">
        <v>28.93</v>
      </c>
      <c r="X527" s="36">
        <v>9.19</v>
      </c>
      <c r="Y527" s="36">
        <v>51.55</v>
      </c>
      <c r="Z527" s="36">
        <v>99.66</v>
      </c>
      <c r="AA527" s="36">
        <v>690</v>
      </c>
      <c r="AB527" s="36">
        <v>208.2</v>
      </c>
      <c r="AC527" s="36">
        <v>16.260000000000002</v>
      </c>
      <c r="AD527" s="36">
        <v>34.799999999999997</v>
      </c>
      <c r="AE527" s="36">
        <v>201.2</v>
      </c>
    </row>
    <row r="528" spans="1:31" x14ac:dyDescent="0.25">
      <c r="A528" s="26" t="s">
        <v>645</v>
      </c>
      <c r="B528" s="27">
        <v>6929.13</v>
      </c>
      <c r="C528" s="33">
        <v>56</v>
      </c>
      <c r="D528" s="33">
        <v>683</v>
      </c>
      <c r="E528" s="33">
        <v>25.32</v>
      </c>
      <c r="F528" s="33">
        <v>84.73</v>
      </c>
      <c r="G528" s="33">
        <v>52.71</v>
      </c>
      <c r="H528" s="33">
        <v>12.12</v>
      </c>
      <c r="I528" s="33">
        <v>71.72</v>
      </c>
      <c r="J528" s="33">
        <v>58.58</v>
      </c>
      <c r="K528" s="33">
        <v>12.91</v>
      </c>
      <c r="L528" s="34">
        <v>28.65</v>
      </c>
      <c r="M528" s="35">
        <v>709</v>
      </c>
      <c r="N528" s="35">
        <v>418</v>
      </c>
      <c r="O528" s="36">
        <v>1582.5</v>
      </c>
      <c r="P528" s="36">
        <v>103.08</v>
      </c>
      <c r="Q528" s="36">
        <v>167.02</v>
      </c>
      <c r="R528" s="36">
        <v>183</v>
      </c>
      <c r="S528" s="36">
        <v>100.68</v>
      </c>
      <c r="T528" s="36">
        <v>43.46</v>
      </c>
      <c r="U528" s="37">
        <v>128.08000000000001</v>
      </c>
      <c r="V528" s="36">
        <v>85.97</v>
      </c>
      <c r="W528" s="38">
        <v>28.65</v>
      </c>
      <c r="X528" s="36">
        <v>9</v>
      </c>
      <c r="Y528" s="36">
        <v>52.87</v>
      </c>
      <c r="Z528" s="36">
        <v>101.45</v>
      </c>
      <c r="AA528" s="36">
        <v>694.1</v>
      </c>
      <c r="AB528" s="36">
        <v>210</v>
      </c>
      <c r="AC528" s="36">
        <v>16.34</v>
      </c>
      <c r="AD528" s="36">
        <v>35.03</v>
      </c>
      <c r="AE528" s="36">
        <v>204.6</v>
      </c>
    </row>
    <row r="529" spans="1:31" x14ac:dyDescent="0.25">
      <c r="A529" s="26">
        <v>44481</v>
      </c>
      <c r="B529" s="27">
        <v>6960.39</v>
      </c>
      <c r="C529" s="33">
        <v>56.71</v>
      </c>
      <c r="D529" s="33">
        <v>686</v>
      </c>
      <c r="E529" s="33">
        <v>25.37</v>
      </c>
      <c r="F529" s="33">
        <v>85.44</v>
      </c>
      <c r="G529" s="33">
        <v>53.02</v>
      </c>
      <c r="H529" s="33">
        <v>12.23</v>
      </c>
      <c r="I529" s="33">
        <v>73.040000000000006</v>
      </c>
      <c r="J529" s="33">
        <v>59.81</v>
      </c>
      <c r="K529" s="33">
        <v>13.07</v>
      </c>
      <c r="L529" s="34">
        <v>29.09</v>
      </c>
      <c r="M529" s="35">
        <v>710</v>
      </c>
      <c r="N529" s="35">
        <v>421.05</v>
      </c>
      <c r="O529" s="36">
        <v>1592.5</v>
      </c>
      <c r="P529" s="36">
        <v>105.58</v>
      </c>
      <c r="Q529" s="36">
        <v>166.92</v>
      </c>
      <c r="R529" s="36">
        <v>185.14</v>
      </c>
      <c r="S529" s="36">
        <v>103.82</v>
      </c>
      <c r="T529" s="36">
        <v>44.09</v>
      </c>
      <c r="U529" s="37">
        <v>127.7</v>
      </c>
      <c r="V529" s="36">
        <v>86.06</v>
      </c>
      <c r="W529" s="38">
        <v>29.09</v>
      </c>
      <c r="X529" s="36">
        <v>9.23</v>
      </c>
      <c r="Y529" s="36">
        <v>53.09</v>
      </c>
      <c r="Z529" s="36">
        <v>100.9</v>
      </c>
      <c r="AA529" s="36">
        <v>700.5</v>
      </c>
      <c r="AB529" s="36">
        <v>210.4</v>
      </c>
      <c r="AC529" s="36">
        <v>16.510000000000002</v>
      </c>
      <c r="AD529" s="36">
        <v>35.49</v>
      </c>
      <c r="AE529" s="36">
        <v>206</v>
      </c>
    </row>
    <row r="530" spans="1:31" x14ac:dyDescent="0.25">
      <c r="A530" s="26">
        <v>44451</v>
      </c>
      <c r="B530" s="27">
        <v>6983.33</v>
      </c>
      <c r="C530" s="33">
        <v>57.42</v>
      </c>
      <c r="D530" s="33">
        <v>696</v>
      </c>
      <c r="E530" s="33">
        <v>25.53</v>
      </c>
      <c r="F530" s="33">
        <v>86.29</v>
      </c>
      <c r="G530" s="33">
        <v>53</v>
      </c>
      <c r="H530" s="33">
        <v>12.31</v>
      </c>
      <c r="I530" s="33">
        <v>73.84</v>
      </c>
      <c r="J530" s="33">
        <v>61.21</v>
      </c>
      <c r="K530" s="33">
        <v>13.17</v>
      </c>
      <c r="L530" s="34">
        <v>29.23</v>
      </c>
      <c r="M530" s="35">
        <v>715</v>
      </c>
      <c r="N530" s="35">
        <v>419.1</v>
      </c>
      <c r="O530" s="36">
        <v>1592.5</v>
      </c>
      <c r="P530" s="36">
        <v>105.5</v>
      </c>
      <c r="Q530" s="36">
        <v>167.82</v>
      </c>
      <c r="R530" s="36">
        <v>185.78</v>
      </c>
      <c r="S530" s="36">
        <v>105.96</v>
      </c>
      <c r="T530" s="36">
        <v>43.96</v>
      </c>
      <c r="U530" s="37">
        <v>128</v>
      </c>
      <c r="V530" s="36">
        <v>83.63</v>
      </c>
      <c r="W530" s="38">
        <v>29.23</v>
      </c>
      <c r="X530" s="36">
        <v>9.17</v>
      </c>
      <c r="Y530" s="36">
        <v>53.74</v>
      </c>
      <c r="Z530" s="36">
        <v>101.2</v>
      </c>
      <c r="AA530" s="36">
        <v>708.7</v>
      </c>
      <c r="AB530" s="36">
        <v>210.2</v>
      </c>
      <c r="AC530" s="36">
        <v>16.47</v>
      </c>
      <c r="AD530" s="36">
        <v>35.35</v>
      </c>
      <c r="AE530" s="36">
        <v>208.1</v>
      </c>
    </row>
    <row r="531" spans="1:31" x14ac:dyDescent="0.25">
      <c r="A531" s="26">
        <v>44420</v>
      </c>
      <c r="B531" s="27">
        <v>7014.57</v>
      </c>
      <c r="C531" s="33">
        <v>58.13</v>
      </c>
      <c r="D531" s="33">
        <v>694</v>
      </c>
      <c r="E531" s="33">
        <v>25.55</v>
      </c>
      <c r="F531" s="33">
        <v>87.13</v>
      </c>
      <c r="G531" s="33">
        <v>53.03</v>
      </c>
      <c r="H531" s="33">
        <v>12.41</v>
      </c>
      <c r="I531" s="33">
        <v>74.540000000000006</v>
      </c>
      <c r="J531" s="33">
        <v>60.87</v>
      </c>
      <c r="K531" s="33">
        <v>13.13</v>
      </c>
      <c r="L531" s="34">
        <v>29.2</v>
      </c>
      <c r="M531" s="35">
        <v>714.7</v>
      </c>
      <c r="N531" s="35">
        <v>418.25</v>
      </c>
      <c r="O531" s="36">
        <v>1577</v>
      </c>
      <c r="P531" s="36">
        <v>107.26</v>
      </c>
      <c r="Q531" s="36">
        <v>166.3</v>
      </c>
      <c r="R531" s="36">
        <v>184.14</v>
      </c>
      <c r="S531" s="36">
        <v>107.52</v>
      </c>
      <c r="T531" s="36">
        <v>44.23</v>
      </c>
      <c r="U531" s="37">
        <v>128.38</v>
      </c>
      <c r="V531" s="36">
        <v>84.14</v>
      </c>
      <c r="W531" s="38">
        <v>29.2</v>
      </c>
      <c r="X531" s="36">
        <v>9.2200000000000006</v>
      </c>
      <c r="Y531" s="36">
        <v>53.48</v>
      </c>
      <c r="Z531" s="36">
        <v>100.15</v>
      </c>
      <c r="AA531" s="36">
        <v>717.5</v>
      </c>
      <c r="AB531" s="36">
        <v>207.6</v>
      </c>
      <c r="AC531" s="36">
        <v>16.670000000000002</v>
      </c>
      <c r="AD531" s="36">
        <v>35</v>
      </c>
      <c r="AE531" s="36">
        <v>205.6</v>
      </c>
    </row>
    <row r="532" spans="1:31" x14ac:dyDescent="0.25">
      <c r="A532" s="26">
        <v>44389</v>
      </c>
      <c r="B532" s="27">
        <v>6934.68</v>
      </c>
      <c r="C532" s="33">
        <v>58.26</v>
      </c>
      <c r="D532" s="33">
        <v>702</v>
      </c>
      <c r="E532" s="33">
        <v>25.62</v>
      </c>
      <c r="F532" s="33">
        <v>88.19</v>
      </c>
      <c r="G532" s="33">
        <v>52.86</v>
      </c>
      <c r="H532" s="33">
        <v>12.47</v>
      </c>
      <c r="I532" s="33">
        <v>74.680000000000007</v>
      </c>
      <c r="J532" s="33">
        <v>60.74</v>
      </c>
      <c r="K532" s="33">
        <v>13.19</v>
      </c>
      <c r="L532" s="34">
        <v>28.98</v>
      </c>
      <c r="M532" s="35">
        <v>725</v>
      </c>
      <c r="N532" s="35">
        <v>424.8</v>
      </c>
      <c r="O532" s="36">
        <v>1619.5</v>
      </c>
      <c r="P532" s="36">
        <v>105.88</v>
      </c>
      <c r="Q532" s="36">
        <v>167.26</v>
      </c>
      <c r="R532" s="36">
        <v>186.16</v>
      </c>
      <c r="S532" s="36">
        <v>106.06</v>
      </c>
      <c r="T532" s="36">
        <v>44.28</v>
      </c>
      <c r="U532" s="37">
        <v>128.36000000000001</v>
      </c>
      <c r="V532" s="36">
        <v>84.9</v>
      </c>
      <c r="W532" s="38">
        <v>28.98</v>
      </c>
      <c r="X532" s="36">
        <v>9.2799999999999994</v>
      </c>
      <c r="Y532" s="36">
        <v>53.58</v>
      </c>
      <c r="Z532" s="36">
        <v>99.8</v>
      </c>
      <c r="AA532" s="36">
        <v>735.2</v>
      </c>
      <c r="AB532" s="36">
        <v>212.9</v>
      </c>
      <c r="AC532" s="36">
        <v>16.87</v>
      </c>
      <c r="AD532" s="36">
        <v>34.659999999999997</v>
      </c>
      <c r="AE532" s="36">
        <v>207.1</v>
      </c>
    </row>
    <row r="533" spans="1:31" x14ac:dyDescent="0.25">
      <c r="A533" s="26">
        <v>44359</v>
      </c>
      <c r="B533" s="27">
        <v>6776.17</v>
      </c>
      <c r="C533" s="33">
        <v>57.34</v>
      </c>
      <c r="D533" s="33">
        <v>671</v>
      </c>
      <c r="E533" s="33">
        <v>25.47</v>
      </c>
      <c r="F533" s="33">
        <v>87.11</v>
      </c>
      <c r="G533" s="33">
        <v>53.09</v>
      </c>
      <c r="H533" s="33">
        <v>12.32</v>
      </c>
      <c r="I533" s="33">
        <v>74.84</v>
      </c>
      <c r="J533" s="33">
        <v>58.84</v>
      </c>
      <c r="K533" s="33">
        <v>13.11</v>
      </c>
      <c r="L533" s="34">
        <v>28.66</v>
      </c>
      <c r="M533" s="35">
        <v>690.1</v>
      </c>
      <c r="N533" s="35">
        <v>408.6</v>
      </c>
      <c r="O533" s="36">
        <v>1559</v>
      </c>
      <c r="P533" s="36">
        <v>102.84</v>
      </c>
      <c r="Q533" s="36">
        <v>161.63999999999999</v>
      </c>
      <c r="R533" s="36">
        <v>179.1</v>
      </c>
      <c r="S533" s="36">
        <v>103.78</v>
      </c>
      <c r="T533" s="36">
        <v>43.44</v>
      </c>
      <c r="U533" s="37">
        <v>122.94</v>
      </c>
      <c r="V533" s="36">
        <v>83.89</v>
      </c>
      <c r="W533" s="38">
        <v>28.66</v>
      </c>
      <c r="X533" s="36">
        <v>9.27</v>
      </c>
      <c r="Y533" s="36">
        <v>51.63</v>
      </c>
      <c r="Z533" s="36">
        <v>97.7</v>
      </c>
      <c r="AA533" s="36">
        <v>695.3</v>
      </c>
      <c r="AB533" s="36">
        <v>209.4</v>
      </c>
      <c r="AC533" s="36">
        <v>16.27</v>
      </c>
      <c r="AD533" s="36">
        <v>33.909999999999997</v>
      </c>
      <c r="AE533" s="36">
        <v>200.2</v>
      </c>
    </row>
    <row r="534" spans="1:31" x14ac:dyDescent="0.25">
      <c r="A534" s="26">
        <v>44267</v>
      </c>
      <c r="B534" s="27">
        <v>6730.63</v>
      </c>
      <c r="C534" s="33">
        <v>56.17</v>
      </c>
      <c r="D534" s="33">
        <v>664.5</v>
      </c>
      <c r="E534" s="33">
        <v>25.01</v>
      </c>
      <c r="F534" s="33">
        <v>85.32</v>
      </c>
      <c r="G534" s="33">
        <v>52.89</v>
      </c>
      <c r="H534" s="33">
        <v>12.24</v>
      </c>
      <c r="I534" s="33">
        <v>73.239999999999995</v>
      </c>
      <c r="J534" s="33">
        <v>57.84</v>
      </c>
      <c r="K534" s="33">
        <v>12.98</v>
      </c>
      <c r="L534" s="34">
        <v>28.37</v>
      </c>
      <c r="M534" s="35">
        <v>685</v>
      </c>
      <c r="N534" s="35">
        <v>400.9</v>
      </c>
      <c r="O534" s="36">
        <v>1606.5</v>
      </c>
      <c r="P534" s="36">
        <v>98.55</v>
      </c>
      <c r="Q534" s="36">
        <v>159.88</v>
      </c>
      <c r="R534" s="36">
        <v>177</v>
      </c>
      <c r="S534" s="36">
        <v>98.66</v>
      </c>
      <c r="T534" s="36">
        <v>42.34</v>
      </c>
      <c r="U534" s="37">
        <v>120.71</v>
      </c>
      <c r="V534" s="36">
        <v>83.31</v>
      </c>
      <c r="W534" s="38">
        <v>28.37</v>
      </c>
      <c r="X534" s="36">
        <v>9.2200000000000006</v>
      </c>
      <c r="Y534" s="36">
        <v>51.63</v>
      </c>
      <c r="Z534" s="36">
        <v>97.42</v>
      </c>
      <c r="AA534" s="36">
        <v>684</v>
      </c>
      <c r="AB534" s="36">
        <v>204.7</v>
      </c>
      <c r="AC534" s="36">
        <v>15.76</v>
      </c>
      <c r="AD534" s="36">
        <v>33.19</v>
      </c>
      <c r="AE534" s="36">
        <v>201.4</v>
      </c>
    </row>
    <row r="535" spans="1:31" x14ac:dyDescent="0.25">
      <c r="A535" s="26">
        <v>44239</v>
      </c>
      <c r="B535" s="27">
        <v>6762.74</v>
      </c>
      <c r="C535" s="33">
        <v>56.45</v>
      </c>
      <c r="D535" s="33">
        <v>671</v>
      </c>
      <c r="E535" s="33">
        <v>25.11</v>
      </c>
      <c r="F535" s="33">
        <v>86.74</v>
      </c>
      <c r="G535" s="33">
        <v>53.31</v>
      </c>
      <c r="H535" s="33">
        <v>12.29</v>
      </c>
      <c r="I535" s="33">
        <v>72.400000000000006</v>
      </c>
      <c r="J535" s="33">
        <v>58.05</v>
      </c>
      <c r="K535" s="33">
        <v>12.84</v>
      </c>
      <c r="L535" s="34">
        <v>28.52</v>
      </c>
      <c r="M535" s="35">
        <v>686.6</v>
      </c>
      <c r="N535" s="35">
        <v>398.15</v>
      </c>
      <c r="O535" s="36">
        <v>1617</v>
      </c>
      <c r="P535" s="36">
        <v>101.1</v>
      </c>
      <c r="Q535" s="36">
        <v>161.13999999999999</v>
      </c>
      <c r="R535" s="36">
        <v>177.54</v>
      </c>
      <c r="S535" s="36">
        <v>102.14</v>
      </c>
      <c r="T535" s="36">
        <v>42.03</v>
      </c>
      <c r="U535" s="37">
        <v>120.58</v>
      </c>
      <c r="V535" s="36">
        <v>83.73</v>
      </c>
      <c r="W535" s="38">
        <v>28.52</v>
      </c>
      <c r="X535" s="36">
        <v>9.3000000000000007</v>
      </c>
      <c r="Y535" s="36">
        <v>52.27</v>
      </c>
      <c r="Z535" s="36">
        <v>97.98</v>
      </c>
      <c r="AA535" s="36">
        <v>693.5</v>
      </c>
      <c r="AB535" s="36">
        <v>203.3</v>
      </c>
      <c r="AC535" s="36">
        <v>15.96</v>
      </c>
      <c r="AD535" s="36">
        <v>32.99</v>
      </c>
      <c r="AE535" s="36">
        <v>204.4</v>
      </c>
    </row>
    <row r="536" spans="1:31" x14ac:dyDescent="0.25">
      <c r="A536" s="26">
        <v>44208</v>
      </c>
      <c r="B536" s="27">
        <v>6750.65</v>
      </c>
      <c r="C536" s="33">
        <v>56.59</v>
      </c>
      <c r="D536" s="33">
        <v>684</v>
      </c>
      <c r="E536" s="33">
        <v>25.24</v>
      </c>
      <c r="F536" s="33">
        <v>86.32</v>
      </c>
      <c r="G536" s="33">
        <v>52.35</v>
      </c>
      <c r="H536" s="33">
        <v>12.31</v>
      </c>
      <c r="I536" s="33">
        <v>73.06</v>
      </c>
      <c r="J536" s="33">
        <v>58.36</v>
      </c>
      <c r="K536" s="33">
        <v>13</v>
      </c>
      <c r="L536" s="34">
        <v>28.45</v>
      </c>
      <c r="M536" s="35">
        <v>697.5</v>
      </c>
      <c r="N536" s="35">
        <v>406.15</v>
      </c>
      <c r="O536" s="36">
        <v>1668.5</v>
      </c>
      <c r="P536" s="36">
        <v>101.92</v>
      </c>
      <c r="Q536" s="36">
        <v>162.76</v>
      </c>
      <c r="R536" s="36">
        <v>181.64</v>
      </c>
      <c r="S536" s="36">
        <v>103.12</v>
      </c>
      <c r="T536" s="36">
        <v>41.94</v>
      </c>
      <c r="U536" s="37">
        <v>122.18</v>
      </c>
      <c r="V536" s="36">
        <v>85.37</v>
      </c>
      <c r="W536" s="38">
        <v>28.45</v>
      </c>
      <c r="X536" s="36">
        <v>9.61</v>
      </c>
      <c r="Y536" s="36">
        <v>53.68</v>
      </c>
      <c r="Z536" s="36">
        <v>98.7</v>
      </c>
      <c r="AA536" s="36">
        <v>705.1</v>
      </c>
      <c r="AB536" s="36">
        <v>203.9</v>
      </c>
      <c r="AC536" s="36">
        <v>15.97</v>
      </c>
      <c r="AD536" s="36">
        <v>34</v>
      </c>
      <c r="AE536" s="36">
        <v>207.9</v>
      </c>
    </row>
    <row r="537" spans="1:31" x14ac:dyDescent="0.25">
      <c r="A537" s="26" t="s">
        <v>646</v>
      </c>
      <c r="B537" s="27">
        <v>6655.86</v>
      </c>
      <c r="C537" s="33">
        <v>55.08</v>
      </c>
      <c r="D537" s="33">
        <v>666</v>
      </c>
      <c r="E537" s="33">
        <v>24.35</v>
      </c>
      <c r="F537" s="33">
        <v>83.66</v>
      </c>
      <c r="G537" s="33">
        <v>51.99</v>
      </c>
      <c r="H537" s="33">
        <v>12.07</v>
      </c>
      <c r="I537" s="33">
        <v>72.48</v>
      </c>
      <c r="J537" s="33">
        <v>56.18</v>
      </c>
      <c r="K537" s="33">
        <v>12.81</v>
      </c>
      <c r="L537" s="34">
        <v>27.55</v>
      </c>
      <c r="M537" s="35">
        <v>686.6</v>
      </c>
      <c r="N537" s="35">
        <v>397.5</v>
      </c>
      <c r="O537" s="36">
        <v>1653</v>
      </c>
      <c r="P537" s="36">
        <v>98.72</v>
      </c>
      <c r="Q537" s="36">
        <v>156.22</v>
      </c>
      <c r="R537" s="36">
        <v>177.02</v>
      </c>
      <c r="S537" s="36">
        <v>98.78</v>
      </c>
      <c r="T537" s="36">
        <v>40.61</v>
      </c>
      <c r="U537" s="37">
        <v>120.51</v>
      </c>
      <c r="V537" s="36">
        <v>83.4</v>
      </c>
      <c r="W537" s="38">
        <v>27.55</v>
      </c>
      <c r="X537" s="36">
        <v>9.51</v>
      </c>
      <c r="Y537" s="36">
        <v>53.19</v>
      </c>
      <c r="Z537" s="36">
        <v>96.78</v>
      </c>
      <c r="AA537" s="36">
        <v>681.4</v>
      </c>
      <c r="AB537" s="36">
        <v>202.5</v>
      </c>
      <c r="AC537" s="36">
        <v>15.11</v>
      </c>
      <c r="AD537" s="36">
        <v>32.630000000000003</v>
      </c>
      <c r="AE537" s="36">
        <v>204.1</v>
      </c>
    </row>
    <row r="538" spans="1:31" x14ac:dyDescent="0.25">
      <c r="A538" s="26" t="s">
        <v>647</v>
      </c>
      <c r="B538" s="27">
        <v>6760.31</v>
      </c>
      <c r="C538" s="33">
        <v>55.38</v>
      </c>
      <c r="D538" s="33">
        <v>683.5</v>
      </c>
      <c r="E538" s="33">
        <v>24.24</v>
      </c>
      <c r="F538" s="33">
        <v>84.16</v>
      </c>
      <c r="G538" s="33">
        <v>54.33</v>
      </c>
      <c r="H538" s="33">
        <v>12.13</v>
      </c>
      <c r="I538" s="33">
        <v>73.88</v>
      </c>
      <c r="J538" s="33">
        <v>57.24</v>
      </c>
      <c r="K538" s="33">
        <v>12.89</v>
      </c>
      <c r="L538" s="34">
        <v>27.49</v>
      </c>
      <c r="M538" s="35">
        <v>697.2</v>
      </c>
      <c r="N538" s="35">
        <v>401.8</v>
      </c>
      <c r="O538" s="36">
        <v>1640</v>
      </c>
      <c r="P538" s="36">
        <v>99.69</v>
      </c>
      <c r="Q538" s="36">
        <v>151.24</v>
      </c>
      <c r="R538" s="36">
        <v>180.38</v>
      </c>
      <c r="S538" s="36">
        <v>101.6</v>
      </c>
      <c r="T538" s="36">
        <v>41.2</v>
      </c>
      <c r="U538" s="37">
        <v>121.79</v>
      </c>
      <c r="V538" s="36">
        <v>85.14</v>
      </c>
      <c r="W538" s="38">
        <v>27.49</v>
      </c>
      <c r="X538" s="36">
        <v>9.6</v>
      </c>
      <c r="Y538" s="36">
        <v>53.43</v>
      </c>
      <c r="Z538" s="36">
        <v>95.78</v>
      </c>
      <c r="AA538" s="36">
        <v>683.8</v>
      </c>
      <c r="AB538" s="36">
        <v>206.6</v>
      </c>
      <c r="AC538" s="36">
        <v>15.54</v>
      </c>
      <c r="AD538" s="36">
        <v>32.090000000000003</v>
      </c>
      <c r="AE538" s="36">
        <v>201.9</v>
      </c>
    </row>
    <row r="539" spans="1:31" x14ac:dyDescent="0.25">
      <c r="A539" s="26" t="s">
        <v>648</v>
      </c>
      <c r="B539" s="27">
        <v>6725.08</v>
      </c>
      <c r="C539" s="33">
        <v>55.29</v>
      </c>
      <c r="D539" s="33">
        <v>675</v>
      </c>
      <c r="E539" s="33">
        <v>24.23</v>
      </c>
      <c r="F539" s="33">
        <v>84.02</v>
      </c>
      <c r="G539" s="33">
        <v>54.33</v>
      </c>
      <c r="H539" s="33">
        <v>12.07</v>
      </c>
      <c r="I539" s="33">
        <v>74.459999999999994</v>
      </c>
      <c r="J539" s="33">
        <v>57.09</v>
      </c>
      <c r="K539" s="33">
        <v>12.8</v>
      </c>
      <c r="L539" s="34">
        <v>27.27</v>
      </c>
      <c r="M539" s="35">
        <v>692</v>
      </c>
      <c r="N539" s="35">
        <v>402.3</v>
      </c>
      <c r="O539" s="36">
        <v>1604</v>
      </c>
      <c r="P539" s="36">
        <v>99.36</v>
      </c>
      <c r="Q539" s="36">
        <v>151.58000000000001</v>
      </c>
      <c r="R539" s="36">
        <v>178.88</v>
      </c>
      <c r="S539" s="36">
        <v>101.1</v>
      </c>
      <c r="T539" s="36">
        <v>40.53</v>
      </c>
      <c r="U539" s="37">
        <v>122.76</v>
      </c>
      <c r="V539" s="36">
        <v>84.55</v>
      </c>
      <c r="W539" s="38">
        <v>27.27</v>
      </c>
      <c r="X539" s="36">
        <v>9.67</v>
      </c>
      <c r="Y539" s="36">
        <v>52.89</v>
      </c>
      <c r="Z539" s="36">
        <v>95.16</v>
      </c>
      <c r="AA539" s="36">
        <v>665.5</v>
      </c>
      <c r="AB539" s="36">
        <v>206.9</v>
      </c>
      <c r="AC539" s="36">
        <v>15.57</v>
      </c>
      <c r="AD539" s="36">
        <v>32.1</v>
      </c>
      <c r="AE539" s="36">
        <v>200.2</v>
      </c>
    </row>
    <row r="540" spans="1:31" x14ac:dyDescent="0.25">
      <c r="A540" s="26" t="s">
        <v>649</v>
      </c>
      <c r="B540" s="27">
        <v>7047.86</v>
      </c>
      <c r="C540" s="33">
        <v>58.73</v>
      </c>
      <c r="D540" s="33">
        <v>718</v>
      </c>
      <c r="E540" s="33">
        <v>25.47</v>
      </c>
      <c r="F540" s="33">
        <v>91.77</v>
      </c>
      <c r="G540" s="33">
        <v>56.09</v>
      </c>
      <c r="H540" s="33">
        <v>12.62</v>
      </c>
      <c r="I540" s="33">
        <v>78.540000000000006</v>
      </c>
      <c r="J540" s="33">
        <v>60.41</v>
      </c>
      <c r="K540" s="33">
        <v>13.23</v>
      </c>
      <c r="L540" s="34">
        <v>29.34</v>
      </c>
      <c r="M540" s="35">
        <v>734.7</v>
      </c>
      <c r="N540" s="35">
        <v>415.5</v>
      </c>
      <c r="O540" s="36">
        <v>1656.5</v>
      </c>
      <c r="P540" s="36">
        <v>112.26</v>
      </c>
      <c r="Q540" s="36">
        <v>156.72</v>
      </c>
      <c r="R540" s="36">
        <v>188.44</v>
      </c>
      <c r="S540" s="36">
        <v>112.66</v>
      </c>
      <c r="T540" s="36">
        <v>43.09</v>
      </c>
      <c r="U540" s="37">
        <v>125.09</v>
      </c>
      <c r="V540" s="36">
        <v>86.18</v>
      </c>
      <c r="W540" s="38">
        <v>29.34</v>
      </c>
      <c r="X540" s="36">
        <v>9.9</v>
      </c>
      <c r="Y540" s="36">
        <v>53.11</v>
      </c>
      <c r="Z540" s="36">
        <v>97.46</v>
      </c>
      <c r="AA540" s="36">
        <v>718.6</v>
      </c>
      <c r="AB540" s="36">
        <v>213</v>
      </c>
      <c r="AC540" s="36">
        <v>16.71</v>
      </c>
      <c r="AD540" s="36">
        <v>34.75</v>
      </c>
      <c r="AE540" s="36">
        <v>205.7</v>
      </c>
    </row>
    <row r="541" spans="1:31" x14ac:dyDescent="0.25">
      <c r="A541" s="26" t="s">
        <v>650</v>
      </c>
      <c r="B541" s="27">
        <v>6983.98</v>
      </c>
      <c r="C541" s="33">
        <v>58.54</v>
      </c>
      <c r="D541" s="33">
        <v>710</v>
      </c>
      <c r="E541" s="33">
        <v>25.54</v>
      </c>
      <c r="F541" s="33">
        <v>91.6</v>
      </c>
      <c r="G541" s="33">
        <v>56.17</v>
      </c>
      <c r="H541" s="33">
        <v>12.67</v>
      </c>
      <c r="I541" s="33">
        <v>78.58</v>
      </c>
      <c r="J541" s="33">
        <v>59.99</v>
      </c>
      <c r="K541" s="33">
        <v>13.06</v>
      </c>
      <c r="L541" s="34">
        <v>29.27</v>
      </c>
      <c r="M541" s="35">
        <v>726.1</v>
      </c>
      <c r="N541" s="35">
        <v>412.55</v>
      </c>
      <c r="O541" s="36">
        <v>1629</v>
      </c>
      <c r="P541" s="36">
        <v>111.46</v>
      </c>
      <c r="Q541" s="36">
        <v>156.16</v>
      </c>
      <c r="R541" s="36">
        <v>188.14</v>
      </c>
      <c r="S541" s="36">
        <v>112.48</v>
      </c>
      <c r="T541" s="36">
        <v>43.12</v>
      </c>
      <c r="U541" s="37">
        <v>125.36</v>
      </c>
      <c r="V541" s="36">
        <v>86.84</v>
      </c>
      <c r="W541" s="38">
        <v>29.27</v>
      </c>
      <c r="X541" s="36">
        <v>9.93</v>
      </c>
      <c r="Y541" s="36">
        <v>52.11</v>
      </c>
      <c r="Z541" s="36">
        <v>97.18</v>
      </c>
      <c r="AA541" s="36">
        <v>710.4</v>
      </c>
      <c r="AB541" s="36">
        <v>207.9</v>
      </c>
      <c r="AC541" s="36">
        <v>16.79</v>
      </c>
      <c r="AD541" s="36">
        <v>34.92</v>
      </c>
      <c r="AE541" s="36">
        <v>203.4</v>
      </c>
    </row>
    <row r="542" spans="1:31" x14ac:dyDescent="0.25">
      <c r="A542" s="26" t="s">
        <v>651</v>
      </c>
      <c r="B542" s="27">
        <v>7002.56</v>
      </c>
      <c r="C542" s="33">
        <v>58.89</v>
      </c>
      <c r="D542" s="33">
        <v>709</v>
      </c>
      <c r="E542" s="33">
        <v>25.5</v>
      </c>
      <c r="F542" s="33">
        <v>90.58</v>
      </c>
      <c r="G542" s="33">
        <v>56.78</v>
      </c>
      <c r="H542" s="33">
        <v>12.63</v>
      </c>
      <c r="I542" s="33">
        <v>78.52</v>
      </c>
      <c r="J542" s="33">
        <v>60.24</v>
      </c>
      <c r="K542" s="33">
        <v>13.07</v>
      </c>
      <c r="L542" s="34">
        <v>29.24</v>
      </c>
      <c r="M542" s="35">
        <v>718.1</v>
      </c>
      <c r="N542" s="35">
        <v>411.7</v>
      </c>
      <c r="O542" s="36">
        <v>1618</v>
      </c>
      <c r="P542" s="36">
        <v>110.26</v>
      </c>
      <c r="Q542" s="36">
        <v>159.9</v>
      </c>
      <c r="R542" s="36">
        <v>187.14</v>
      </c>
      <c r="S542" s="36">
        <v>112.22</v>
      </c>
      <c r="T542" s="36">
        <v>42.89</v>
      </c>
      <c r="U542" s="37">
        <v>125.16</v>
      </c>
      <c r="V542" s="36">
        <v>87.9</v>
      </c>
      <c r="W542" s="38">
        <v>29.24</v>
      </c>
      <c r="X542" s="36">
        <v>9.94</v>
      </c>
      <c r="Y542" s="36">
        <v>53.25</v>
      </c>
      <c r="Z542" s="36">
        <v>97.42</v>
      </c>
      <c r="AA542" s="36">
        <v>704.3</v>
      </c>
      <c r="AB542" s="36">
        <v>208.3</v>
      </c>
      <c r="AC542" s="36">
        <v>17</v>
      </c>
      <c r="AD542" s="36">
        <v>34.92</v>
      </c>
      <c r="AE542" s="36">
        <v>205.4</v>
      </c>
    </row>
    <row r="543" spans="1:31" x14ac:dyDescent="0.25">
      <c r="A543" s="26" t="s">
        <v>652</v>
      </c>
      <c r="B543" s="27">
        <v>7087.67</v>
      </c>
      <c r="C543" s="33">
        <v>58.64</v>
      </c>
      <c r="D543" s="33">
        <v>715</v>
      </c>
      <c r="E543" s="33">
        <v>25.4</v>
      </c>
      <c r="F543" s="33">
        <v>89.53</v>
      </c>
      <c r="G543" s="33">
        <v>56.33</v>
      </c>
      <c r="H543" s="33">
        <v>12.72</v>
      </c>
      <c r="I543" s="33">
        <v>77.78</v>
      </c>
      <c r="J543" s="33">
        <v>60.53</v>
      </c>
      <c r="K543" s="33">
        <v>13.04</v>
      </c>
      <c r="L543" s="34">
        <v>29.25</v>
      </c>
      <c r="M543" s="35">
        <v>728.3</v>
      </c>
      <c r="N543" s="35">
        <v>417.85</v>
      </c>
      <c r="O543" s="36">
        <v>1643.5</v>
      </c>
      <c r="P543" s="36">
        <v>108.78</v>
      </c>
      <c r="Q543" s="36">
        <v>162.1</v>
      </c>
      <c r="R543" s="36">
        <v>192.86</v>
      </c>
      <c r="S543" s="36">
        <v>111.6</v>
      </c>
      <c r="T543" s="36">
        <v>42.4</v>
      </c>
      <c r="U543" s="37">
        <v>126.79</v>
      </c>
      <c r="V543" s="36">
        <v>88.87</v>
      </c>
      <c r="W543" s="38">
        <v>29.25</v>
      </c>
      <c r="X543" s="36">
        <v>9.86</v>
      </c>
      <c r="Y543" s="36">
        <v>55.33</v>
      </c>
      <c r="Z543" s="36">
        <v>99.5</v>
      </c>
      <c r="AA543" s="36">
        <v>707.7</v>
      </c>
      <c r="AB543" s="36">
        <v>211</v>
      </c>
      <c r="AC543" s="36">
        <v>17.48</v>
      </c>
      <c r="AD543" s="36">
        <v>35.19</v>
      </c>
      <c r="AE543" s="36">
        <v>211.4</v>
      </c>
    </row>
    <row r="544" spans="1:31" x14ac:dyDescent="0.25">
      <c r="A544" s="26" t="s">
        <v>653</v>
      </c>
      <c r="B544" s="27">
        <v>7068.43</v>
      </c>
      <c r="C544" s="33">
        <v>57.72</v>
      </c>
      <c r="D544" s="33">
        <v>724</v>
      </c>
      <c r="E544" s="33">
        <v>25.17</v>
      </c>
      <c r="F544" s="33">
        <v>88.65</v>
      </c>
      <c r="G544" s="33">
        <v>56.19</v>
      </c>
      <c r="H544" s="33">
        <v>12.48</v>
      </c>
      <c r="I544" s="33">
        <v>78.239999999999995</v>
      </c>
      <c r="J544" s="33">
        <v>60.92</v>
      </c>
      <c r="K544" s="33">
        <v>13.11</v>
      </c>
      <c r="L544" s="34">
        <v>28.84</v>
      </c>
      <c r="M544" s="35">
        <v>733.5</v>
      </c>
      <c r="N544" s="35">
        <v>425.5</v>
      </c>
      <c r="O544" s="36">
        <v>1675.5</v>
      </c>
      <c r="P544" s="36">
        <v>109.4</v>
      </c>
      <c r="Q544" s="36">
        <v>161.41999999999999</v>
      </c>
      <c r="R544" s="36">
        <v>193.36</v>
      </c>
      <c r="S544" s="36">
        <v>112.96</v>
      </c>
      <c r="T544" s="36">
        <v>41.9</v>
      </c>
      <c r="U544" s="37">
        <v>126.86</v>
      </c>
      <c r="V544" s="36">
        <v>88.42</v>
      </c>
      <c r="W544" s="38">
        <v>28.84</v>
      </c>
      <c r="X544" s="36">
        <v>9.66</v>
      </c>
      <c r="Y544" s="36">
        <v>56.22</v>
      </c>
      <c r="Z544" s="36">
        <v>97.88</v>
      </c>
      <c r="AA544" s="36">
        <v>716.9</v>
      </c>
      <c r="AB544" s="36">
        <v>212.2</v>
      </c>
      <c r="AC544" s="36">
        <v>17.510000000000002</v>
      </c>
      <c r="AD544" s="36">
        <v>34.35</v>
      </c>
      <c r="AE544" s="36">
        <v>215.8</v>
      </c>
    </row>
    <row r="545" spans="1:31" x14ac:dyDescent="0.25">
      <c r="A545" s="26" t="s">
        <v>654</v>
      </c>
      <c r="B545" s="27">
        <v>7136.86</v>
      </c>
      <c r="C545" s="33">
        <v>59.52</v>
      </c>
      <c r="D545" s="33">
        <v>720.5</v>
      </c>
      <c r="E545" s="33">
        <v>25.43</v>
      </c>
      <c r="F545" s="33">
        <v>91.3</v>
      </c>
      <c r="G545" s="33">
        <v>56.63</v>
      </c>
      <c r="H545" s="33">
        <v>12.65</v>
      </c>
      <c r="I545" s="33">
        <v>80.400000000000006</v>
      </c>
      <c r="J545" s="33">
        <v>61.6</v>
      </c>
      <c r="K545" s="33">
        <v>13.35</v>
      </c>
      <c r="L545" s="34">
        <v>29.59</v>
      </c>
      <c r="M545" s="35">
        <v>728.5</v>
      </c>
      <c r="N545" s="35">
        <v>422.9</v>
      </c>
      <c r="O545" s="36">
        <v>1592.5</v>
      </c>
      <c r="P545" s="36">
        <v>113.26</v>
      </c>
      <c r="Q545" s="36">
        <v>159.66</v>
      </c>
      <c r="R545" s="36">
        <v>193.16</v>
      </c>
      <c r="S545" s="36">
        <v>115.82</v>
      </c>
      <c r="T545" s="36">
        <v>43.07</v>
      </c>
      <c r="U545" s="37">
        <v>125.62</v>
      </c>
      <c r="V545" s="36">
        <v>87.79</v>
      </c>
      <c r="W545" s="38">
        <v>29.59</v>
      </c>
      <c r="X545" s="36">
        <v>9.7799999999999994</v>
      </c>
      <c r="Y545" s="36">
        <v>55.44</v>
      </c>
      <c r="Z545" s="36">
        <v>97.1</v>
      </c>
      <c r="AA545" s="36">
        <v>718.7</v>
      </c>
      <c r="AB545" s="36">
        <v>212.2</v>
      </c>
      <c r="AC545" s="36">
        <v>17.96</v>
      </c>
      <c r="AD545" s="36">
        <v>34.979999999999997</v>
      </c>
      <c r="AE545" s="36">
        <v>215.2</v>
      </c>
    </row>
    <row r="546" spans="1:31" x14ac:dyDescent="0.25">
      <c r="A546" s="26" t="s">
        <v>655</v>
      </c>
      <c r="B546" s="27">
        <v>7147.01</v>
      </c>
      <c r="C546" s="33">
        <v>60.18</v>
      </c>
      <c r="D546" s="33">
        <v>712.5</v>
      </c>
      <c r="E546" s="33">
        <v>25.57</v>
      </c>
      <c r="F546" s="33">
        <v>92.88</v>
      </c>
      <c r="G546" s="33">
        <v>56.75</v>
      </c>
      <c r="H546" s="33">
        <v>12.77</v>
      </c>
      <c r="I546" s="33">
        <v>79.8</v>
      </c>
      <c r="J546" s="33">
        <v>61.11</v>
      </c>
      <c r="K546" s="33">
        <v>13.46</v>
      </c>
      <c r="L546" s="34">
        <v>29.71</v>
      </c>
      <c r="M546" s="35">
        <v>726.1</v>
      </c>
      <c r="N546" s="35">
        <v>429.8</v>
      </c>
      <c r="O546" s="36">
        <v>1540</v>
      </c>
      <c r="P546" s="36">
        <v>114.44</v>
      </c>
      <c r="Q546" s="36">
        <v>158.62</v>
      </c>
      <c r="R546" s="36">
        <v>188.16</v>
      </c>
      <c r="S546" s="36">
        <v>116.2</v>
      </c>
      <c r="T546" s="36">
        <v>43.54</v>
      </c>
      <c r="U546" s="37">
        <v>125.36</v>
      </c>
      <c r="V546" s="36">
        <v>90.11</v>
      </c>
      <c r="W546" s="38">
        <v>29.71</v>
      </c>
      <c r="X546" s="36">
        <v>9.7799999999999994</v>
      </c>
      <c r="Y546" s="36">
        <v>55.22</v>
      </c>
      <c r="Z546" s="36">
        <v>96.2</v>
      </c>
      <c r="AA546" s="36">
        <v>721.1</v>
      </c>
      <c r="AB546" s="36">
        <v>211</v>
      </c>
      <c r="AC546" s="36">
        <v>17.95</v>
      </c>
      <c r="AD546" s="36">
        <v>34.42</v>
      </c>
      <c r="AE546" s="36">
        <v>215.6</v>
      </c>
    </row>
    <row r="547" spans="1:31" x14ac:dyDescent="0.25">
      <c r="A547" s="26" t="s">
        <v>656</v>
      </c>
      <c r="B547" s="27">
        <v>7136.3</v>
      </c>
      <c r="C547" s="33">
        <v>60.23</v>
      </c>
      <c r="D547" s="33">
        <v>716.5</v>
      </c>
      <c r="E547" s="33">
        <v>25.56</v>
      </c>
      <c r="F547" s="33">
        <v>93.77</v>
      </c>
      <c r="G547" s="33">
        <v>56.6</v>
      </c>
      <c r="H547" s="33">
        <v>12.7</v>
      </c>
      <c r="I547" s="33">
        <v>81.06</v>
      </c>
      <c r="J547" s="33">
        <v>60.09</v>
      </c>
      <c r="K547" s="33">
        <v>13.48</v>
      </c>
      <c r="L547" s="34">
        <v>29.76</v>
      </c>
      <c r="M547" s="35">
        <v>729.7</v>
      </c>
      <c r="N547" s="35">
        <v>427.2</v>
      </c>
      <c r="O547" s="36">
        <v>1536</v>
      </c>
      <c r="P547" s="36">
        <v>115</v>
      </c>
      <c r="Q547" s="36">
        <v>155.88</v>
      </c>
      <c r="R547" s="36">
        <v>188.04</v>
      </c>
      <c r="S547" s="36">
        <v>119.48</v>
      </c>
      <c r="T547" s="36">
        <v>43.86</v>
      </c>
      <c r="U547" s="37">
        <v>124.84</v>
      </c>
      <c r="V547" s="36">
        <v>89.68</v>
      </c>
      <c r="W547" s="38">
        <v>29.76</v>
      </c>
      <c r="X547" s="36">
        <v>9.81</v>
      </c>
      <c r="Y547" s="36">
        <v>55.11</v>
      </c>
      <c r="Z547" s="36">
        <v>94.8</v>
      </c>
      <c r="AA547" s="36">
        <v>711.2</v>
      </c>
      <c r="AB547" s="36">
        <v>211.1</v>
      </c>
      <c r="AC547" s="36">
        <v>18.079999999999998</v>
      </c>
      <c r="AD547" s="36">
        <v>34.01</v>
      </c>
      <c r="AE547" s="36">
        <v>214.8</v>
      </c>
    </row>
    <row r="548" spans="1:31" x14ac:dyDescent="0.25">
      <c r="A548" s="26" t="s">
        <v>657</v>
      </c>
      <c r="B548" s="27">
        <v>7088.71</v>
      </c>
      <c r="C548" s="33">
        <v>61.22</v>
      </c>
      <c r="D548" s="33">
        <v>706.5</v>
      </c>
      <c r="E548" s="33">
        <v>25.86</v>
      </c>
      <c r="F548" s="33">
        <v>94.63</v>
      </c>
      <c r="G548" s="33">
        <v>57.64</v>
      </c>
      <c r="H548" s="33">
        <v>12.78</v>
      </c>
      <c r="I548" s="33">
        <v>81.78</v>
      </c>
      <c r="J548" s="33">
        <v>60.18</v>
      </c>
      <c r="K548" s="33">
        <v>13.38</v>
      </c>
      <c r="L548" s="34">
        <v>29.8</v>
      </c>
      <c r="M548" s="35">
        <v>720.8</v>
      </c>
      <c r="N548" s="35">
        <v>424.05</v>
      </c>
      <c r="O548" s="36">
        <v>1500</v>
      </c>
      <c r="P548" s="36">
        <v>114.04</v>
      </c>
      <c r="Q548" s="36">
        <v>156.24</v>
      </c>
      <c r="R548" s="36">
        <v>184.48</v>
      </c>
      <c r="S548" s="36">
        <v>120.66</v>
      </c>
      <c r="T548" s="36">
        <v>43.64</v>
      </c>
      <c r="U548" s="37">
        <v>125.6</v>
      </c>
      <c r="V548" s="36">
        <v>89.58</v>
      </c>
      <c r="W548" s="38">
        <v>29.8</v>
      </c>
      <c r="X548" s="36">
        <v>9.85</v>
      </c>
      <c r="Y548" s="36">
        <v>55.5</v>
      </c>
      <c r="Z548" s="36">
        <v>94.86</v>
      </c>
      <c r="AA548" s="36">
        <v>681.5</v>
      </c>
      <c r="AB548" s="36">
        <v>211.3</v>
      </c>
      <c r="AC548" s="36">
        <v>17.95</v>
      </c>
      <c r="AD548" s="36">
        <v>33.53</v>
      </c>
      <c r="AE548" s="36">
        <v>214.5</v>
      </c>
    </row>
    <row r="549" spans="1:31" x14ac:dyDescent="0.25">
      <c r="A549" s="26">
        <v>44541</v>
      </c>
      <c r="B549" s="27">
        <v>7056.93</v>
      </c>
      <c r="C549" s="33">
        <v>59.27</v>
      </c>
      <c r="D549" s="33">
        <v>713.5</v>
      </c>
      <c r="E549" s="33">
        <v>25.78</v>
      </c>
      <c r="F549" s="33">
        <v>93.75</v>
      </c>
      <c r="G549" s="33">
        <v>57.61</v>
      </c>
      <c r="H549" s="33">
        <v>12.73</v>
      </c>
      <c r="I549" s="33">
        <v>81.3</v>
      </c>
      <c r="J549" s="33">
        <v>60.8</v>
      </c>
      <c r="K549" s="33">
        <v>13.16</v>
      </c>
      <c r="L549" s="34">
        <v>29.27</v>
      </c>
      <c r="M549" s="35">
        <v>722.9</v>
      </c>
      <c r="N549" s="35">
        <v>420.95</v>
      </c>
      <c r="O549" s="36">
        <v>1478.5</v>
      </c>
      <c r="P549" s="36">
        <v>112.14</v>
      </c>
      <c r="Q549" s="36">
        <v>156.02000000000001</v>
      </c>
      <c r="R549" s="36">
        <v>183.1</v>
      </c>
      <c r="S549" s="36">
        <v>121.12</v>
      </c>
      <c r="T549" s="36">
        <v>43.18</v>
      </c>
      <c r="U549" s="37">
        <v>126.26</v>
      </c>
      <c r="V549" s="36">
        <v>88.74</v>
      </c>
      <c r="W549" s="38">
        <v>29.27</v>
      </c>
      <c r="X549" s="36">
        <v>9.86</v>
      </c>
      <c r="Y549" s="36">
        <v>55.25</v>
      </c>
      <c r="Z549" s="36">
        <v>94.54</v>
      </c>
      <c r="AA549" s="36">
        <v>677.8</v>
      </c>
      <c r="AB549" s="36">
        <v>209.5</v>
      </c>
      <c r="AC549" s="36">
        <v>17.88</v>
      </c>
      <c r="AD549" s="36">
        <v>33.700000000000003</v>
      </c>
      <c r="AE549" s="36">
        <v>213.6</v>
      </c>
    </row>
    <row r="550" spans="1:31" x14ac:dyDescent="0.25">
      <c r="A550" s="26">
        <v>44511</v>
      </c>
      <c r="B550" s="27">
        <v>7032.35</v>
      </c>
      <c r="C550" s="33">
        <v>59.48</v>
      </c>
      <c r="D550" s="33">
        <v>697</v>
      </c>
      <c r="E550" s="33">
        <v>25.76</v>
      </c>
      <c r="F550" s="33">
        <v>93.9</v>
      </c>
      <c r="G550" s="33">
        <v>57.82</v>
      </c>
      <c r="H550" s="33">
        <v>12.89</v>
      </c>
      <c r="I550" s="33">
        <v>82.16</v>
      </c>
      <c r="J550" s="33">
        <v>60.66</v>
      </c>
      <c r="K550" s="33">
        <v>13.15</v>
      </c>
      <c r="L550" s="34">
        <v>29.47</v>
      </c>
      <c r="M550" s="35">
        <v>705.4</v>
      </c>
      <c r="N550" s="35">
        <v>414.45</v>
      </c>
      <c r="O550" s="36">
        <v>1441</v>
      </c>
      <c r="P550" s="36">
        <v>114.7</v>
      </c>
      <c r="Q550" s="36">
        <v>154.82</v>
      </c>
      <c r="R550" s="36">
        <v>181.52</v>
      </c>
      <c r="S550" s="36">
        <v>121.58</v>
      </c>
      <c r="T550" s="36">
        <v>43.87</v>
      </c>
      <c r="U550" s="37">
        <v>125.9</v>
      </c>
      <c r="V550" s="36">
        <v>89.4</v>
      </c>
      <c r="W550" s="38">
        <v>29.47</v>
      </c>
      <c r="X550" s="36">
        <v>9.85</v>
      </c>
      <c r="Y550" s="36">
        <v>54.71</v>
      </c>
      <c r="Z550" s="36">
        <v>94.62</v>
      </c>
      <c r="AA550" s="36">
        <v>658.6</v>
      </c>
      <c r="AB550" s="36">
        <v>207.1</v>
      </c>
      <c r="AC550" s="36">
        <v>17.86</v>
      </c>
      <c r="AD550" s="36">
        <v>33.44</v>
      </c>
      <c r="AE550" s="36">
        <v>212.7</v>
      </c>
    </row>
    <row r="551" spans="1:31" x14ac:dyDescent="0.25">
      <c r="A551" s="26">
        <v>44480</v>
      </c>
      <c r="B551" s="27">
        <v>7014.94</v>
      </c>
      <c r="C551" s="33">
        <v>59.2</v>
      </c>
      <c r="D551" s="33">
        <v>691.5</v>
      </c>
      <c r="E551" s="33">
        <v>25.67</v>
      </c>
      <c r="F551" s="33">
        <v>95.2</v>
      </c>
      <c r="G551" s="33">
        <v>57.94</v>
      </c>
      <c r="H551" s="33">
        <v>12.86</v>
      </c>
      <c r="I551" s="33">
        <v>83.38</v>
      </c>
      <c r="J551" s="33">
        <v>59.82</v>
      </c>
      <c r="K551" s="33">
        <v>12.86</v>
      </c>
      <c r="L551" s="34">
        <v>29.4</v>
      </c>
      <c r="M551" s="35">
        <v>698.6</v>
      </c>
      <c r="N551" s="35">
        <v>414.35</v>
      </c>
      <c r="O551" s="36">
        <v>1430</v>
      </c>
      <c r="P551" s="36">
        <v>116.2</v>
      </c>
      <c r="Q551" s="36">
        <v>153.97999999999999</v>
      </c>
      <c r="R551" s="36">
        <v>182.38</v>
      </c>
      <c r="S551" s="36">
        <v>123</v>
      </c>
      <c r="T551" s="36">
        <v>43.92</v>
      </c>
      <c r="U551" s="37">
        <v>125.67</v>
      </c>
      <c r="V551" s="36">
        <v>89.33</v>
      </c>
      <c r="W551" s="38">
        <v>29.4</v>
      </c>
      <c r="X551" s="36">
        <v>9.83</v>
      </c>
      <c r="Y551" s="36">
        <v>53.95</v>
      </c>
      <c r="Z551" s="36">
        <v>94.9</v>
      </c>
      <c r="AA551" s="36">
        <v>664.8</v>
      </c>
      <c r="AB551" s="36">
        <v>205</v>
      </c>
      <c r="AC551" s="36">
        <v>17.87</v>
      </c>
      <c r="AD551" s="36">
        <v>33.549999999999997</v>
      </c>
      <c r="AE551" s="36">
        <v>208.5</v>
      </c>
    </row>
    <row r="552" spans="1:31" x14ac:dyDescent="0.25">
      <c r="A552" s="26">
        <v>44450</v>
      </c>
      <c r="B552" s="27">
        <v>7016.73</v>
      </c>
      <c r="C552" s="33">
        <v>58.87</v>
      </c>
      <c r="D552" s="33">
        <v>696.5</v>
      </c>
      <c r="E552" s="33">
        <v>25.36</v>
      </c>
      <c r="F552" s="33">
        <v>94.44</v>
      </c>
      <c r="G552" s="33">
        <v>57.26</v>
      </c>
      <c r="H552" s="33">
        <v>13.1</v>
      </c>
      <c r="I552" s="33">
        <v>83.6</v>
      </c>
      <c r="J552" s="33">
        <v>60.64</v>
      </c>
      <c r="K552" s="33">
        <v>12.72</v>
      </c>
      <c r="L552" s="34">
        <v>29.52</v>
      </c>
      <c r="M552" s="35">
        <v>707.3</v>
      </c>
      <c r="N552" s="35">
        <v>414.55</v>
      </c>
      <c r="O552" s="36">
        <v>1440.5</v>
      </c>
      <c r="P552" s="36">
        <v>116.32</v>
      </c>
      <c r="Q552" s="36">
        <v>154.28</v>
      </c>
      <c r="R552" s="36">
        <v>184.64</v>
      </c>
      <c r="S552" s="36">
        <v>120.62</v>
      </c>
      <c r="T552" s="36">
        <v>43.54</v>
      </c>
      <c r="U552" s="37">
        <v>124.71</v>
      </c>
      <c r="V552" s="36">
        <v>88.13</v>
      </c>
      <c r="W552" s="38">
        <v>29.52</v>
      </c>
      <c r="X552" s="36">
        <v>9.65</v>
      </c>
      <c r="Y552" s="36">
        <v>54.82</v>
      </c>
      <c r="Z552" s="36">
        <v>94.54</v>
      </c>
      <c r="AA552" s="36">
        <v>681.9</v>
      </c>
      <c r="AB552" s="36">
        <v>205.3</v>
      </c>
      <c r="AC552" s="36">
        <v>17.45</v>
      </c>
      <c r="AD552" s="36">
        <v>33.85</v>
      </c>
      <c r="AE552" s="36">
        <v>212.2</v>
      </c>
    </row>
    <row r="553" spans="1:31" x14ac:dyDescent="0.25">
      <c r="A553" s="26">
        <v>44419</v>
      </c>
      <c r="B553" s="27">
        <v>7037.67</v>
      </c>
      <c r="C553" s="33">
        <v>59.39</v>
      </c>
      <c r="D553" s="33">
        <v>696</v>
      </c>
      <c r="E553" s="33">
        <v>25.59</v>
      </c>
      <c r="F553" s="33">
        <v>94.85</v>
      </c>
      <c r="G553" s="33">
        <v>56.65</v>
      </c>
      <c r="H553" s="33">
        <v>13.22</v>
      </c>
      <c r="I553" s="33">
        <v>83</v>
      </c>
      <c r="J553" s="33">
        <v>61.6</v>
      </c>
      <c r="K553" s="33">
        <v>12.74</v>
      </c>
      <c r="L553" s="34">
        <v>29.81</v>
      </c>
      <c r="M553" s="35">
        <v>707.4</v>
      </c>
      <c r="N553" s="35">
        <v>412.25</v>
      </c>
      <c r="O553" s="36">
        <v>1466.5</v>
      </c>
      <c r="P553" s="36">
        <v>115.64</v>
      </c>
      <c r="Q553" s="36">
        <v>154.56</v>
      </c>
      <c r="R553" s="36">
        <v>187.82</v>
      </c>
      <c r="S553" s="36">
        <v>120.12</v>
      </c>
      <c r="T553" s="36">
        <v>43.5</v>
      </c>
      <c r="U553" s="37">
        <v>124.35</v>
      </c>
      <c r="V553" s="36">
        <v>87.73</v>
      </c>
      <c r="W553" s="38">
        <v>29.81</v>
      </c>
      <c r="X553" s="36">
        <v>9.6</v>
      </c>
      <c r="Y553" s="36">
        <v>54.78</v>
      </c>
      <c r="Z553" s="36">
        <v>95</v>
      </c>
      <c r="AA553" s="36">
        <v>664.2</v>
      </c>
      <c r="AB553" s="36">
        <v>204.4</v>
      </c>
      <c r="AC553" s="36">
        <v>17.55</v>
      </c>
      <c r="AD553" s="36">
        <v>33.99</v>
      </c>
      <c r="AE553" s="36">
        <v>211.8</v>
      </c>
    </row>
    <row r="554" spans="1:31" x14ac:dyDescent="0.25">
      <c r="A554" s="26">
        <v>44327</v>
      </c>
      <c r="B554" s="27">
        <v>6983.8</v>
      </c>
      <c r="C554" s="33">
        <v>59.51</v>
      </c>
      <c r="D554" s="33">
        <v>695.5</v>
      </c>
      <c r="E554" s="33">
        <v>25.5</v>
      </c>
      <c r="F554" s="33">
        <v>95.56</v>
      </c>
      <c r="G554" s="33">
        <v>57.35</v>
      </c>
      <c r="H554" s="33">
        <v>13.25</v>
      </c>
      <c r="I554" s="33">
        <v>84.12</v>
      </c>
      <c r="J554" s="33">
        <v>61.07</v>
      </c>
      <c r="K554" s="33">
        <v>12.71</v>
      </c>
      <c r="L554" s="34">
        <v>30</v>
      </c>
      <c r="M554" s="35">
        <v>708.9</v>
      </c>
      <c r="N554" s="35">
        <v>412.8</v>
      </c>
      <c r="O554" s="36">
        <v>1459</v>
      </c>
      <c r="P554" s="36">
        <v>113.9</v>
      </c>
      <c r="Q554" s="36">
        <v>153.19999999999999</v>
      </c>
      <c r="R554" s="36">
        <v>187.86</v>
      </c>
      <c r="S554" s="36">
        <v>120.36</v>
      </c>
      <c r="T554" s="36">
        <v>43.41</v>
      </c>
      <c r="U554" s="37">
        <v>123.92</v>
      </c>
      <c r="V554" s="36">
        <v>87.98</v>
      </c>
      <c r="W554" s="38">
        <v>30</v>
      </c>
      <c r="X554" s="36">
        <v>9.6199999999999992</v>
      </c>
      <c r="Y554" s="36">
        <v>54.41</v>
      </c>
      <c r="Z554" s="36">
        <v>94.58</v>
      </c>
      <c r="AA554" s="36">
        <v>659.9</v>
      </c>
      <c r="AB554" s="36">
        <v>204.8</v>
      </c>
      <c r="AC554" s="36">
        <v>17.7</v>
      </c>
      <c r="AD554" s="36">
        <v>34.200000000000003</v>
      </c>
      <c r="AE554" s="36">
        <v>210.7</v>
      </c>
    </row>
    <row r="555" spans="1:31" x14ac:dyDescent="0.25">
      <c r="A555" s="26">
        <v>44297</v>
      </c>
      <c r="B555" s="27">
        <v>6962.01</v>
      </c>
      <c r="C555" s="33">
        <v>59.08</v>
      </c>
      <c r="D555" s="33">
        <v>687</v>
      </c>
      <c r="E555" s="33">
        <v>25.55</v>
      </c>
      <c r="F555" s="33">
        <v>93.27</v>
      </c>
      <c r="G555" s="33">
        <v>57.26</v>
      </c>
      <c r="H555" s="33">
        <v>13.12</v>
      </c>
      <c r="I555" s="33">
        <v>82.54</v>
      </c>
      <c r="J555" s="33">
        <v>60.87</v>
      </c>
      <c r="K555" s="33">
        <v>12.66</v>
      </c>
      <c r="L555" s="34">
        <v>29.72</v>
      </c>
      <c r="M555" s="35">
        <v>692.5</v>
      </c>
      <c r="N555" s="35">
        <v>408.8</v>
      </c>
      <c r="O555" s="36">
        <v>1441</v>
      </c>
      <c r="P555" s="36">
        <v>109</v>
      </c>
      <c r="Q555" s="36">
        <v>153.88</v>
      </c>
      <c r="R555" s="36">
        <v>189.18</v>
      </c>
      <c r="S555" s="36">
        <v>114.6</v>
      </c>
      <c r="T555" s="36">
        <v>43.25</v>
      </c>
      <c r="U555" s="37">
        <v>123.5</v>
      </c>
      <c r="V555" s="36">
        <v>89.2</v>
      </c>
      <c r="W555" s="38">
        <v>29.72</v>
      </c>
      <c r="X555" s="36">
        <v>9.5</v>
      </c>
      <c r="Y555" s="36">
        <v>54.36</v>
      </c>
      <c r="Z555" s="36">
        <v>96.26</v>
      </c>
      <c r="AA555" s="36">
        <v>649</v>
      </c>
      <c r="AB555" s="36">
        <v>203.7</v>
      </c>
      <c r="AC555" s="36">
        <v>17.63</v>
      </c>
      <c r="AD555" s="36">
        <v>34.39</v>
      </c>
      <c r="AE555" s="36">
        <v>211.3</v>
      </c>
    </row>
    <row r="556" spans="1:31" x14ac:dyDescent="0.25">
      <c r="A556" s="26">
        <v>44266</v>
      </c>
      <c r="B556" s="27">
        <v>6917.75</v>
      </c>
      <c r="C556" s="33">
        <v>59.88</v>
      </c>
      <c r="D556" s="33">
        <v>675</v>
      </c>
      <c r="E556" s="33">
        <v>25.65</v>
      </c>
      <c r="F556" s="33">
        <v>93</v>
      </c>
      <c r="G556" s="33">
        <v>57.29</v>
      </c>
      <c r="H556" s="33">
        <v>13.29</v>
      </c>
      <c r="I556" s="33">
        <v>81.22</v>
      </c>
      <c r="J556" s="33">
        <v>61.37</v>
      </c>
      <c r="K556" s="33">
        <v>12.46</v>
      </c>
      <c r="L556" s="34">
        <v>29.42</v>
      </c>
      <c r="M556" s="35">
        <v>682.5</v>
      </c>
      <c r="N556" s="35">
        <v>405.55</v>
      </c>
      <c r="O556" s="36">
        <v>1419</v>
      </c>
      <c r="P556" s="36">
        <v>108</v>
      </c>
      <c r="Q556" s="36">
        <v>152.52000000000001</v>
      </c>
      <c r="R556" s="36">
        <v>188.5</v>
      </c>
      <c r="S556" s="36">
        <v>113.98</v>
      </c>
      <c r="T556" s="36">
        <v>42.91</v>
      </c>
      <c r="U556" s="37">
        <v>122.1</v>
      </c>
      <c r="V556" s="36">
        <v>89.75</v>
      </c>
      <c r="W556" s="38">
        <v>29.42</v>
      </c>
      <c r="X556" s="36">
        <v>9.52</v>
      </c>
      <c r="Y556" s="36">
        <v>53.09</v>
      </c>
      <c r="Z556" s="36">
        <v>97.84</v>
      </c>
      <c r="AA556" s="36">
        <v>647</v>
      </c>
      <c r="AB556" s="36">
        <v>203.6</v>
      </c>
      <c r="AC556" s="36">
        <v>17.53</v>
      </c>
      <c r="AD556" s="36">
        <v>34.08</v>
      </c>
      <c r="AE556" s="36">
        <v>209.6</v>
      </c>
    </row>
    <row r="557" spans="1:31" x14ac:dyDescent="0.25">
      <c r="A557" s="26">
        <v>44238</v>
      </c>
      <c r="B557" s="27">
        <v>6879.69</v>
      </c>
      <c r="C557" s="33">
        <v>59.43</v>
      </c>
      <c r="D557" s="33">
        <v>673.5</v>
      </c>
      <c r="E557" s="33">
        <v>25.59</v>
      </c>
      <c r="F557" s="33">
        <v>93.9</v>
      </c>
      <c r="G557" s="33">
        <v>57.23</v>
      </c>
      <c r="H557" s="33">
        <v>13.23</v>
      </c>
      <c r="I557" s="33">
        <v>80.680000000000007</v>
      </c>
      <c r="J557" s="33">
        <v>61.19</v>
      </c>
      <c r="K557" s="33">
        <v>12.49</v>
      </c>
      <c r="L557" s="34">
        <v>29.36</v>
      </c>
      <c r="M557" s="35">
        <v>684.8</v>
      </c>
      <c r="N557" s="35">
        <v>400</v>
      </c>
      <c r="O557" s="36">
        <v>1398.5</v>
      </c>
      <c r="P557" s="36">
        <v>110.3</v>
      </c>
      <c r="Q557" s="36">
        <v>150.19999999999999</v>
      </c>
      <c r="R557" s="36">
        <v>184.74</v>
      </c>
      <c r="S557" s="36">
        <v>115.18</v>
      </c>
      <c r="T557" s="36">
        <v>43.68</v>
      </c>
      <c r="U557" s="37">
        <v>120.43</v>
      </c>
      <c r="V557" s="36">
        <v>89.12</v>
      </c>
      <c r="W557" s="38">
        <v>29.36</v>
      </c>
      <c r="X557" s="36">
        <v>9.5399999999999991</v>
      </c>
      <c r="Y557" s="36">
        <v>51.91</v>
      </c>
      <c r="Z557" s="36">
        <v>97.06</v>
      </c>
      <c r="AA557" s="36">
        <v>642.6</v>
      </c>
      <c r="AB557" s="36">
        <v>202</v>
      </c>
      <c r="AC557" s="36">
        <v>17.45</v>
      </c>
      <c r="AD557" s="36">
        <v>33.590000000000003</v>
      </c>
      <c r="AE557" s="36">
        <v>207.1</v>
      </c>
    </row>
    <row r="558" spans="1:31" x14ac:dyDescent="0.25">
      <c r="A558" s="26">
        <v>44207</v>
      </c>
      <c r="B558" s="27">
        <v>6859.44</v>
      </c>
      <c r="C558" s="33">
        <v>59.67</v>
      </c>
      <c r="D558" s="33">
        <v>682.5</v>
      </c>
      <c r="E558" s="33">
        <v>25.31</v>
      </c>
      <c r="F558" s="33">
        <v>93.91</v>
      </c>
      <c r="G558" s="33">
        <v>56.95</v>
      </c>
      <c r="H558" s="33">
        <v>13.2</v>
      </c>
      <c r="I558" s="33">
        <v>79.92</v>
      </c>
      <c r="J558" s="33">
        <v>60.96</v>
      </c>
      <c r="K558" s="33">
        <v>12.4</v>
      </c>
      <c r="L558" s="34">
        <v>29.43</v>
      </c>
      <c r="M558" s="35">
        <v>683.4</v>
      </c>
      <c r="N558" s="35">
        <v>398.2</v>
      </c>
      <c r="O558" s="36">
        <v>1385</v>
      </c>
      <c r="P558" s="36">
        <v>109.66</v>
      </c>
      <c r="Q558" s="36">
        <v>149.04</v>
      </c>
      <c r="R558" s="36">
        <v>183.78</v>
      </c>
      <c r="S558" s="36">
        <v>115.02</v>
      </c>
      <c r="T558" s="36">
        <v>43.53</v>
      </c>
      <c r="U558" s="37">
        <v>119.9</v>
      </c>
      <c r="V558" s="36">
        <v>87.82</v>
      </c>
      <c r="W558" s="38">
        <v>29.43</v>
      </c>
      <c r="X558" s="36">
        <v>9.56</v>
      </c>
      <c r="Y558" s="36">
        <v>50.62</v>
      </c>
      <c r="Z558" s="36">
        <v>95.56</v>
      </c>
      <c r="AA558" s="36">
        <v>651.79999999999995</v>
      </c>
      <c r="AB558" s="36">
        <v>199.65</v>
      </c>
      <c r="AC558" s="36">
        <v>17.420000000000002</v>
      </c>
      <c r="AD558" s="36">
        <v>33.74</v>
      </c>
      <c r="AE558" s="36">
        <v>203.9</v>
      </c>
    </row>
    <row r="559" spans="1:31" x14ac:dyDescent="0.25">
      <c r="A559" s="26" t="s">
        <v>658</v>
      </c>
      <c r="B559" s="27">
        <v>6748.53</v>
      </c>
      <c r="C559" s="33">
        <v>57.9</v>
      </c>
      <c r="D559" s="33">
        <v>677.5</v>
      </c>
      <c r="E559" s="33">
        <v>25.16</v>
      </c>
      <c r="F559" s="33">
        <v>92.37</v>
      </c>
      <c r="G559" s="33">
        <v>56.35</v>
      </c>
      <c r="H559" s="33">
        <v>13.04</v>
      </c>
      <c r="I559" s="33">
        <v>79.66</v>
      </c>
      <c r="J559" s="33">
        <v>59.56</v>
      </c>
      <c r="K559" s="33">
        <v>12.3</v>
      </c>
      <c r="L559" s="34">
        <v>28.84</v>
      </c>
      <c r="M559" s="35">
        <v>677.2</v>
      </c>
      <c r="N559" s="35">
        <v>394.95</v>
      </c>
      <c r="O559" s="36">
        <v>1370.5</v>
      </c>
      <c r="P559" s="36">
        <v>110.6</v>
      </c>
      <c r="Q559" s="36">
        <v>148.9</v>
      </c>
      <c r="R559" s="36">
        <v>178.9</v>
      </c>
      <c r="S559" s="36">
        <v>116.04</v>
      </c>
      <c r="T559" s="36">
        <v>43.37</v>
      </c>
      <c r="U559" s="37">
        <v>119.21</v>
      </c>
      <c r="V559" s="36">
        <v>85.96</v>
      </c>
      <c r="W559" s="38">
        <v>28.84</v>
      </c>
      <c r="X559" s="36">
        <v>9.44</v>
      </c>
      <c r="Y559" s="36">
        <v>50.38</v>
      </c>
      <c r="Z559" s="36">
        <v>94.24</v>
      </c>
      <c r="AA559" s="36">
        <v>648.20000000000005</v>
      </c>
      <c r="AB559" s="36">
        <v>198.7</v>
      </c>
      <c r="AC559" s="36">
        <v>17.239999999999998</v>
      </c>
      <c r="AD559" s="36">
        <v>33.92</v>
      </c>
      <c r="AE559" s="36">
        <v>201.3</v>
      </c>
    </row>
    <row r="560" spans="1:31" x14ac:dyDescent="0.25">
      <c r="A560" s="26" t="s">
        <v>659</v>
      </c>
      <c r="B560" s="27">
        <v>6750.78</v>
      </c>
      <c r="C560" s="33">
        <v>57.46</v>
      </c>
      <c r="D560" s="33">
        <v>672.5</v>
      </c>
      <c r="E560" s="33">
        <v>24.42</v>
      </c>
      <c r="F560" s="33">
        <v>91.67</v>
      </c>
      <c r="G560" s="33">
        <v>56.04</v>
      </c>
      <c r="H560" s="33">
        <v>12.95</v>
      </c>
      <c r="I560" s="33">
        <v>80.52</v>
      </c>
      <c r="J560" s="33">
        <v>60.89</v>
      </c>
      <c r="K560" s="33">
        <v>12.39</v>
      </c>
      <c r="L560" s="34">
        <v>28.34</v>
      </c>
      <c r="M560" s="35">
        <v>671.7</v>
      </c>
      <c r="N560" s="35">
        <v>393.45</v>
      </c>
      <c r="O560" s="36">
        <v>1363.5</v>
      </c>
      <c r="P560" s="36">
        <v>112</v>
      </c>
      <c r="Q560" s="36">
        <v>148.9</v>
      </c>
      <c r="R560" s="36">
        <v>172.86</v>
      </c>
      <c r="S560" s="36">
        <v>114.08</v>
      </c>
      <c r="T560" s="36">
        <v>43.3</v>
      </c>
      <c r="U560" s="37">
        <v>118.68</v>
      </c>
      <c r="V560" s="36">
        <v>85.52</v>
      </c>
      <c r="W560" s="38">
        <v>28.34</v>
      </c>
      <c r="X560" s="36">
        <v>9.43</v>
      </c>
      <c r="Y560" s="36">
        <v>50</v>
      </c>
      <c r="Z560" s="36">
        <v>95.28</v>
      </c>
      <c r="AA560" s="36">
        <v>650.9</v>
      </c>
      <c r="AB560" s="36">
        <v>201.1</v>
      </c>
      <c r="AC560" s="36">
        <v>17.3</v>
      </c>
      <c r="AD560" s="36">
        <v>33.83</v>
      </c>
      <c r="AE560" s="36">
        <v>199.3</v>
      </c>
    </row>
    <row r="561" spans="1:31" x14ac:dyDescent="0.25">
      <c r="A561" s="26" t="s">
        <v>660</v>
      </c>
      <c r="B561" s="27">
        <v>6731.86</v>
      </c>
      <c r="C561" s="33">
        <v>57.82</v>
      </c>
      <c r="D561" s="33">
        <v>662</v>
      </c>
      <c r="E561" s="33">
        <v>24.41</v>
      </c>
      <c r="F561" s="33">
        <v>91.69</v>
      </c>
      <c r="G561" s="33">
        <v>55.86</v>
      </c>
      <c r="H561" s="33">
        <v>12.97</v>
      </c>
      <c r="I561" s="33">
        <v>80.98</v>
      </c>
      <c r="J561" s="33">
        <v>60.35</v>
      </c>
      <c r="K561" s="33">
        <v>12.33</v>
      </c>
      <c r="L561" s="34">
        <v>28.56</v>
      </c>
      <c r="M561" s="35">
        <v>664.3</v>
      </c>
      <c r="N561" s="35">
        <v>388.35</v>
      </c>
      <c r="O561" s="36">
        <v>1335</v>
      </c>
      <c r="P561" s="36">
        <v>110</v>
      </c>
      <c r="Q561" s="36">
        <v>146.28</v>
      </c>
      <c r="R561" s="36">
        <v>169.92</v>
      </c>
      <c r="S561" s="36">
        <v>112</v>
      </c>
      <c r="T561" s="36">
        <v>43.64</v>
      </c>
      <c r="U561" s="37">
        <v>119.44</v>
      </c>
      <c r="V561" s="36">
        <v>85.3</v>
      </c>
      <c r="W561" s="38">
        <v>28.56</v>
      </c>
      <c r="X561" s="36">
        <v>9.52</v>
      </c>
      <c r="Y561" s="36">
        <v>47.23</v>
      </c>
      <c r="Z561" s="36">
        <v>94.3</v>
      </c>
      <c r="AA561" s="36">
        <v>648</v>
      </c>
      <c r="AB561" s="36">
        <v>199.5</v>
      </c>
      <c r="AC561" s="36">
        <v>17.559999999999999</v>
      </c>
      <c r="AD561" s="36">
        <v>33.85</v>
      </c>
      <c r="AE561" s="36">
        <v>188.05</v>
      </c>
    </row>
    <row r="562" spans="1:31" x14ac:dyDescent="0.25">
      <c r="A562" s="26" t="s">
        <v>661</v>
      </c>
      <c r="B562" s="27">
        <v>6711.21</v>
      </c>
      <c r="C562" s="33">
        <v>58.18</v>
      </c>
      <c r="D562" s="33">
        <v>667</v>
      </c>
      <c r="E562" s="33">
        <v>24.45</v>
      </c>
      <c r="F562" s="33">
        <v>91.65</v>
      </c>
      <c r="G562" s="33">
        <v>56.22</v>
      </c>
      <c r="H562" s="33">
        <v>13.04</v>
      </c>
      <c r="I562" s="33">
        <v>81.34</v>
      </c>
      <c r="J562" s="33">
        <v>60.11</v>
      </c>
      <c r="K562" s="33">
        <v>12.19</v>
      </c>
      <c r="L562" s="34">
        <v>28.72</v>
      </c>
      <c r="M562" s="35">
        <v>665</v>
      </c>
      <c r="N562" s="35">
        <v>390.45</v>
      </c>
      <c r="O562" s="36">
        <v>1349.5</v>
      </c>
      <c r="P562" s="36">
        <v>109.94</v>
      </c>
      <c r="Q562" s="36">
        <v>142.84</v>
      </c>
      <c r="R562" s="36">
        <v>172.64</v>
      </c>
      <c r="S562" s="36">
        <v>112.46</v>
      </c>
      <c r="T562" s="36">
        <v>43.75</v>
      </c>
      <c r="U562" s="37">
        <v>118.53</v>
      </c>
      <c r="V562" s="36">
        <v>85.18</v>
      </c>
      <c r="W562" s="38">
        <v>28.72</v>
      </c>
      <c r="X562" s="36">
        <v>9.44</v>
      </c>
      <c r="Y562" s="36">
        <v>47.14</v>
      </c>
      <c r="Z562" s="36">
        <v>94</v>
      </c>
      <c r="AA562" s="36">
        <v>648.79999999999995</v>
      </c>
      <c r="AB562" s="36">
        <v>200.6</v>
      </c>
      <c r="AC562" s="36">
        <v>17.55</v>
      </c>
      <c r="AD562" s="36">
        <v>33.229999999999997</v>
      </c>
      <c r="AE562" s="36">
        <v>189.6</v>
      </c>
    </row>
    <row r="563" spans="1:31" x14ac:dyDescent="0.25">
      <c r="A563" s="26" t="s">
        <v>662</v>
      </c>
      <c r="B563" s="27">
        <v>6707.32</v>
      </c>
      <c r="C563" s="33">
        <v>58.21</v>
      </c>
      <c r="D563" s="33">
        <v>659</v>
      </c>
      <c r="E563" s="33">
        <v>23.93</v>
      </c>
      <c r="F563" s="33">
        <v>89.95</v>
      </c>
      <c r="G563" s="33">
        <v>56.2</v>
      </c>
      <c r="H563" s="33">
        <v>13.06</v>
      </c>
      <c r="I563" s="33">
        <v>81.319999999999993</v>
      </c>
      <c r="J563" s="33">
        <v>59.88</v>
      </c>
      <c r="K563" s="33">
        <v>12.09</v>
      </c>
      <c r="L563" s="34">
        <v>28.71</v>
      </c>
      <c r="M563" s="35">
        <v>659.8</v>
      </c>
      <c r="N563" s="35">
        <v>383.85</v>
      </c>
      <c r="O563" s="36">
        <v>1344</v>
      </c>
      <c r="P563" s="36">
        <v>108.08</v>
      </c>
      <c r="Q563" s="36">
        <v>140.6</v>
      </c>
      <c r="R563" s="36">
        <v>170.94</v>
      </c>
      <c r="S563" s="36">
        <v>107.76</v>
      </c>
      <c r="T563" s="36">
        <v>43.93</v>
      </c>
      <c r="U563" s="37">
        <v>118.12</v>
      </c>
      <c r="V563" s="36">
        <v>85.07</v>
      </c>
      <c r="W563" s="38">
        <v>28.71</v>
      </c>
      <c r="X563" s="36">
        <v>9.61</v>
      </c>
      <c r="Y563" s="36">
        <v>46.79</v>
      </c>
      <c r="Z563" s="36">
        <v>93.18</v>
      </c>
      <c r="AA563" s="36">
        <v>640</v>
      </c>
      <c r="AB563" s="36">
        <v>199.7</v>
      </c>
      <c r="AC563" s="36">
        <v>17.48</v>
      </c>
      <c r="AD563" s="36">
        <v>33.53</v>
      </c>
      <c r="AE563" s="36">
        <v>187.55</v>
      </c>
    </row>
    <row r="564" spans="1:31" x14ac:dyDescent="0.25">
      <c r="A564" s="26" t="s">
        <v>663</v>
      </c>
      <c r="B564" s="27">
        <v>6716.15</v>
      </c>
      <c r="C564" s="33">
        <v>57.71</v>
      </c>
      <c r="D564" s="33">
        <v>667</v>
      </c>
      <c r="E564" s="33">
        <v>23.95</v>
      </c>
      <c r="F564" s="33">
        <v>90.77</v>
      </c>
      <c r="G564" s="33">
        <v>56.13</v>
      </c>
      <c r="H564" s="33">
        <v>12.95</v>
      </c>
      <c r="I564" s="33">
        <v>81.5</v>
      </c>
      <c r="J564" s="33">
        <v>60.35</v>
      </c>
      <c r="K564" s="33">
        <v>12.16</v>
      </c>
      <c r="L564" s="34">
        <v>28.5</v>
      </c>
      <c r="M564" s="35">
        <v>667.3</v>
      </c>
      <c r="N564" s="35">
        <v>388.05</v>
      </c>
      <c r="O564" s="36">
        <v>1358</v>
      </c>
      <c r="P564" s="36">
        <v>109.78</v>
      </c>
      <c r="Q564" s="36">
        <v>141.80000000000001</v>
      </c>
      <c r="R564" s="36">
        <v>171.44</v>
      </c>
      <c r="S564" s="36">
        <v>110.52</v>
      </c>
      <c r="T564" s="36">
        <v>43.81</v>
      </c>
      <c r="U564" s="37">
        <v>118.25</v>
      </c>
      <c r="V564" s="36">
        <v>84.65</v>
      </c>
      <c r="W564" s="38">
        <v>28.5</v>
      </c>
      <c r="X564" s="36">
        <v>9.67</v>
      </c>
      <c r="Y564" s="36">
        <v>46.67</v>
      </c>
      <c r="Z564" s="36">
        <v>93.04</v>
      </c>
      <c r="AA564" s="36">
        <v>646.1</v>
      </c>
      <c r="AB564" s="36">
        <v>199.45</v>
      </c>
      <c r="AC564" s="36">
        <v>16.850000000000001</v>
      </c>
      <c r="AD564" s="36">
        <v>33.24</v>
      </c>
      <c r="AE564" s="36">
        <v>188.65</v>
      </c>
    </row>
    <row r="565" spans="1:31" x14ac:dyDescent="0.25">
      <c r="A565" s="26" t="s">
        <v>664</v>
      </c>
      <c r="B565" s="27">
        <v>6658.95</v>
      </c>
      <c r="C565" s="33">
        <v>57.59</v>
      </c>
      <c r="D565" s="33">
        <v>661.5</v>
      </c>
      <c r="E565" s="33">
        <v>23.74</v>
      </c>
      <c r="F565" s="33">
        <v>91.26</v>
      </c>
      <c r="G565" s="33">
        <v>56.22</v>
      </c>
      <c r="H565" s="33">
        <v>12.84</v>
      </c>
      <c r="I565" s="33">
        <v>81.739999999999995</v>
      </c>
      <c r="J565" s="33">
        <v>60.11</v>
      </c>
      <c r="K565" s="33">
        <v>12.1</v>
      </c>
      <c r="L565" s="34">
        <v>28.35</v>
      </c>
      <c r="M565" s="35">
        <v>659.7</v>
      </c>
      <c r="N565" s="35">
        <v>369.3</v>
      </c>
      <c r="O565" s="36">
        <v>1328</v>
      </c>
      <c r="P565" s="36">
        <v>111.38</v>
      </c>
      <c r="Q565" s="36">
        <v>140.52000000000001</v>
      </c>
      <c r="R565" s="36">
        <v>169.7</v>
      </c>
      <c r="S565" s="36">
        <v>110.6</v>
      </c>
      <c r="T565" s="36">
        <v>44.22</v>
      </c>
      <c r="U565" s="37">
        <v>118.64</v>
      </c>
      <c r="V565" s="36">
        <v>83.49</v>
      </c>
      <c r="W565" s="38">
        <v>28.35</v>
      </c>
      <c r="X565" s="36">
        <v>9.61</v>
      </c>
      <c r="Y565" s="36">
        <v>46.96</v>
      </c>
      <c r="Z565" s="36">
        <v>91.98</v>
      </c>
      <c r="AA565" s="36">
        <v>643.6</v>
      </c>
      <c r="AB565" s="36">
        <v>197.8</v>
      </c>
      <c r="AC565" s="36">
        <v>16.88</v>
      </c>
      <c r="AD565" s="36">
        <v>33.58</v>
      </c>
      <c r="AE565" s="36">
        <v>184.3</v>
      </c>
    </row>
    <row r="566" spans="1:31" x14ac:dyDescent="0.25">
      <c r="A566" s="26" t="s">
        <v>665</v>
      </c>
      <c r="B566" s="27">
        <v>6636.61</v>
      </c>
      <c r="C566" s="33">
        <v>58.18</v>
      </c>
      <c r="D566" s="33">
        <v>654</v>
      </c>
      <c r="E566" s="33">
        <v>24</v>
      </c>
      <c r="F566" s="33">
        <v>91.47</v>
      </c>
      <c r="G566" s="33">
        <v>56.59</v>
      </c>
      <c r="H566" s="33">
        <v>12.91</v>
      </c>
      <c r="I566" s="33">
        <v>81.36</v>
      </c>
      <c r="J566" s="33">
        <v>61.32</v>
      </c>
      <c r="K566" s="33">
        <v>12</v>
      </c>
      <c r="L566" s="34">
        <v>28.62</v>
      </c>
      <c r="M566" s="35">
        <v>656.1</v>
      </c>
      <c r="N566" s="35">
        <v>364.3</v>
      </c>
      <c r="O566" s="36">
        <v>1309.5</v>
      </c>
      <c r="P566" s="36">
        <v>112.16</v>
      </c>
      <c r="Q566" s="36">
        <v>142.78</v>
      </c>
      <c r="R566" s="36">
        <v>168.76</v>
      </c>
      <c r="S566" s="36">
        <v>109.02</v>
      </c>
      <c r="T566" s="36">
        <v>44.87</v>
      </c>
      <c r="U566" s="37">
        <v>118.88</v>
      </c>
      <c r="V566" s="36">
        <v>83.97</v>
      </c>
      <c r="W566" s="38">
        <v>28.62</v>
      </c>
      <c r="X566" s="36">
        <v>9.58</v>
      </c>
      <c r="Y566" s="36">
        <v>46.49</v>
      </c>
      <c r="Z566" s="36">
        <v>94.54</v>
      </c>
      <c r="AA566" s="36">
        <v>646.6</v>
      </c>
      <c r="AB566" s="36">
        <v>198.8</v>
      </c>
      <c r="AC566" s="36">
        <v>16.809999999999999</v>
      </c>
      <c r="AD566" s="36">
        <v>33.340000000000003</v>
      </c>
      <c r="AE566" s="36">
        <v>185.5</v>
      </c>
    </row>
    <row r="567" spans="1:31" x14ac:dyDescent="0.25">
      <c r="A567" s="26" t="s">
        <v>666</v>
      </c>
      <c r="B567" s="27">
        <v>6650.84</v>
      </c>
      <c r="C567" s="33">
        <v>58.1</v>
      </c>
      <c r="D567" s="33">
        <v>645.5</v>
      </c>
      <c r="E567" s="33">
        <v>23.94</v>
      </c>
      <c r="F567" s="33">
        <v>90.69</v>
      </c>
      <c r="G567" s="33">
        <v>55.61</v>
      </c>
      <c r="H567" s="33">
        <v>12.82</v>
      </c>
      <c r="I567" s="33">
        <v>81.260000000000005</v>
      </c>
      <c r="J567" s="33">
        <v>60.93</v>
      </c>
      <c r="K567" s="33">
        <v>11.82</v>
      </c>
      <c r="L567" s="34">
        <v>28.7</v>
      </c>
      <c r="M567" s="35">
        <v>646</v>
      </c>
      <c r="N567" s="35">
        <v>362.55</v>
      </c>
      <c r="O567" s="36">
        <v>1281.5</v>
      </c>
      <c r="P567" s="36">
        <v>112.32</v>
      </c>
      <c r="Q567" s="36">
        <v>142.9</v>
      </c>
      <c r="R567" s="36">
        <v>167.96</v>
      </c>
      <c r="S567" s="36">
        <v>111</v>
      </c>
      <c r="T567" s="36">
        <v>44.83</v>
      </c>
      <c r="U567" s="37">
        <v>118.23</v>
      </c>
      <c r="V567" s="36">
        <v>82.18</v>
      </c>
      <c r="W567" s="38">
        <v>28.7</v>
      </c>
      <c r="X567" s="36">
        <v>9.44</v>
      </c>
      <c r="Y567" s="36">
        <v>46.57</v>
      </c>
      <c r="Z567" s="36">
        <v>93.88</v>
      </c>
      <c r="AA567" s="36">
        <v>650.4</v>
      </c>
      <c r="AB567" s="36">
        <v>195.5</v>
      </c>
      <c r="AC567" s="36">
        <v>16.78</v>
      </c>
      <c r="AD567" s="36">
        <v>33.11</v>
      </c>
      <c r="AE567" s="36">
        <v>189.5</v>
      </c>
    </row>
    <row r="568" spans="1:31" x14ac:dyDescent="0.25">
      <c r="A568" s="26" t="s">
        <v>667</v>
      </c>
      <c r="B568" s="27">
        <v>6642.16</v>
      </c>
      <c r="C568" s="33">
        <v>58.01</v>
      </c>
      <c r="D568" s="33">
        <v>649</v>
      </c>
      <c r="E568" s="33">
        <v>23.91</v>
      </c>
      <c r="F568" s="33">
        <v>89.92</v>
      </c>
      <c r="G568" s="33">
        <v>57.33</v>
      </c>
      <c r="H568" s="33">
        <v>12.8</v>
      </c>
      <c r="I568" s="33">
        <v>82.56</v>
      </c>
      <c r="J568" s="33">
        <v>60.79</v>
      </c>
      <c r="K568" s="33">
        <v>11.6</v>
      </c>
      <c r="L568" s="34">
        <v>28.67</v>
      </c>
      <c r="M568" s="35">
        <v>650</v>
      </c>
      <c r="N568" s="35">
        <v>365.9</v>
      </c>
      <c r="O568" s="36">
        <v>1271.5</v>
      </c>
      <c r="P568" s="36">
        <v>113.3</v>
      </c>
      <c r="Q568" s="36">
        <v>142.54</v>
      </c>
      <c r="R568" s="36">
        <v>167</v>
      </c>
      <c r="S568" s="36">
        <v>113.46</v>
      </c>
      <c r="T568" s="36">
        <v>44.65</v>
      </c>
      <c r="U568" s="37">
        <v>118.15</v>
      </c>
      <c r="V568" s="36">
        <v>82.21</v>
      </c>
      <c r="W568" s="38">
        <v>28.67</v>
      </c>
      <c r="X568" s="36">
        <v>9.49</v>
      </c>
      <c r="Y568" s="36">
        <v>46.29</v>
      </c>
      <c r="Z568" s="36">
        <v>93.02</v>
      </c>
      <c r="AA568" s="36">
        <v>652.79999999999995</v>
      </c>
      <c r="AB568" s="36">
        <v>197</v>
      </c>
      <c r="AC568" s="36">
        <v>16.88</v>
      </c>
      <c r="AD568" s="36">
        <v>33.229999999999997</v>
      </c>
      <c r="AE568" s="36">
        <v>186.8</v>
      </c>
    </row>
    <row r="569" spans="1:31" x14ac:dyDescent="0.25">
      <c r="A569" s="26" t="s">
        <v>668</v>
      </c>
      <c r="B569" s="27">
        <v>6703.26</v>
      </c>
      <c r="C569" s="33">
        <v>57.75</v>
      </c>
      <c r="D569" s="33">
        <v>662</v>
      </c>
      <c r="E569" s="33">
        <v>23.93</v>
      </c>
      <c r="F569" s="33">
        <v>90.59</v>
      </c>
      <c r="G569" s="33">
        <v>57.54</v>
      </c>
      <c r="H569" s="33">
        <v>12.85</v>
      </c>
      <c r="I569" s="33">
        <v>83.34</v>
      </c>
      <c r="J569" s="33">
        <v>61.6</v>
      </c>
      <c r="K569" s="33">
        <v>11.65</v>
      </c>
      <c r="L569" s="34">
        <v>28.79</v>
      </c>
      <c r="M569" s="35">
        <v>664.8</v>
      </c>
      <c r="N569" s="35">
        <v>369.55</v>
      </c>
      <c r="O569" s="36">
        <v>1289.5</v>
      </c>
      <c r="P569" s="36">
        <v>114.9</v>
      </c>
      <c r="Q569" s="36">
        <v>144.28</v>
      </c>
      <c r="R569" s="36">
        <v>164.84</v>
      </c>
      <c r="S569" s="36">
        <v>115.98</v>
      </c>
      <c r="T569" s="36">
        <v>44.46</v>
      </c>
      <c r="U569" s="37">
        <v>118.43</v>
      </c>
      <c r="V569" s="36">
        <v>83.38</v>
      </c>
      <c r="W569" s="38">
        <v>28.79</v>
      </c>
      <c r="X569" s="36">
        <v>9.51</v>
      </c>
      <c r="Y569" s="36">
        <v>46.1</v>
      </c>
      <c r="Z569" s="36">
        <v>92.84</v>
      </c>
      <c r="AA569" s="36">
        <v>668.8</v>
      </c>
      <c r="AB569" s="36">
        <v>197.6</v>
      </c>
      <c r="AC569" s="36">
        <v>17.2</v>
      </c>
      <c r="AD569" s="36">
        <v>33.53</v>
      </c>
      <c r="AE569" s="36">
        <v>187.8</v>
      </c>
    </row>
    <row r="570" spans="1:31" x14ac:dyDescent="0.25">
      <c r="A570" s="26" t="s">
        <v>669</v>
      </c>
      <c r="B570" s="27">
        <v>6618.79</v>
      </c>
      <c r="C570" s="33">
        <v>56.63</v>
      </c>
      <c r="D570" s="33">
        <v>670.5</v>
      </c>
      <c r="E570" s="33">
        <v>23.7</v>
      </c>
      <c r="F570" s="33">
        <v>89.46</v>
      </c>
      <c r="G570" s="33">
        <v>58.12</v>
      </c>
      <c r="H570" s="33">
        <v>12.59</v>
      </c>
      <c r="I570" s="33">
        <v>83.58</v>
      </c>
      <c r="J570" s="33">
        <v>61.41</v>
      </c>
      <c r="K570" s="33">
        <v>11.54</v>
      </c>
      <c r="L570" s="34">
        <v>28.29</v>
      </c>
      <c r="M570" s="35">
        <v>667.2</v>
      </c>
      <c r="N570" s="35">
        <v>369.95</v>
      </c>
      <c r="O570" s="36">
        <v>1285.5</v>
      </c>
      <c r="P570" s="36">
        <v>113.36</v>
      </c>
      <c r="Q570" s="36">
        <v>144.16</v>
      </c>
      <c r="R570" s="36">
        <v>160.84</v>
      </c>
      <c r="S570" s="36">
        <v>113.92</v>
      </c>
      <c r="T570" s="36">
        <v>43.8</v>
      </c>
      <c r="U570" s="37">
        <v>117.74</v>
      </c>
      <c r="V570" s="36">
        <v>83.67</v>
      </c>
      <c r="W570" s="38">
        <v>28.29</v>
      </c>
      <c r="X570" s="36">
        <v>9.48</v>
      </c>
      <c r="Y570" s="36">
        <v>45.85</v>
      </c>
      <c r="Z570" s="36">
        <v>91.98</v>
      </c>
      <c r="AA570" s="36">
        <v>662.1</v>
      </c>
      <c r="AB570" s="36">
        <v>198.55</v>
      </c>
      <c r="AC570" s="36">
        <v>17</v>
      </c>
      <c r="AD570" s="36">
        <v>32.979999999999997</v>
      </c>
      <c r="AE570" s="36">
        <v>187.1</v>
      </c>
    </row>
    <row r="571" spans="1:31" x14ac:dyDescent="0.25">
      <c r="A571" s="26" t="s">
        <v>670</v>
      </c>
      <c r="B571" s="27">
        <v>6510.27</v>
      </c>
      <c r="C571" s="33">
        <v>56.36</v>
      </c>
      <c r="D571" s="33">
        <v>648.5</v>
      </c>
      <c r="E571" s="33">
        <v>23.51</v>
      </c>
      <c r="F571" s="33">
        <v>89.16</v>
      </c>
      <c r="G571" s="33">
        <v>57.23</v>
      </c>
      <c r="H571" s="33">
        <v>12.55</v>
      </c>
      <c r="I571" s="33">
        <v>82.34</v>
      </c>
      <c r="J571" s="33">
        <v>60.14</v>
      </c>
      <c r="K571" s="33">
        <v>11.63</v>
      </c>
      <c r="L571" s="34">
        <v>27.96</v>
      </c>
      <c r="M571" s="35">
        <v>653.9</v>
      </c>
      <c r="N571" s="35">
        <v>362.4</v>
      </c>
      <c r="O571" s="36">
        <v>1268</v>
      </c>
      <c r="P571" s="36">
        <v>112.34</v>
      </c>
      <c r="Q571" s="36">
        <v>140.58000000000001</v>
      </c>
      <c r="R571" s="36">
        <v>160.91999999999999</v>
      </c>
      <c r="S571" s="36">
        <v>112.74</v>
      </c>
      <c r="T571" s="36">
        <v>43.28</v>
      </c>
      <c r="U571" s="37">
        <v>116.08</v>
      </c>
      <c r="V571" s="36">
        <v>83.08</v>
      </c>
      <c r="W571" s="38">
        <v>27.96</v>
      </c>
      <c r="X571" s="36">
        <v>9.4</v>
      </c>
      <c r="Y571" s="36">
        <v>45.29</v>
      </c>
      <c r="Z571" s="36">
        <v>90.02</v>
      </c>
      <c r="AA571" s="36">
        <v>644.29999999999995</v>
      </c>
      <c r="AB571" s="36">
        <v>198.8</v>
      </c>
      <c r="AC571" s="36">
        <v>16.82</v>
      </c>
      <c r="AD571" s="36">
        <v>32.729999999999997</v>
      </c>
      <c r="AE571" s="36">
        <v>182.7</v>
      </c>
    </row>
    <row r="572" spans="1:31" x14ac:dyDescent="0.25">
      <c r="A572" s="26">
        <v>44540</v>
      </c>
      <c r="B572" s="27">
        <v>6491.58</v>
      </c>
      <c r="C572" s="33">
        <v>57.19</v>
      </c>
      <c r="D572" s="33">
        <v>630.5</v>
      </c>
      <c r="E572" s="33">
        <v>24.04</v>
      </c>
      <c r="F572" s="33">
        <v>89.55</v>
      </c>
      <c r="G572" s="33">
        <v>56.51</v>
      </c>
      <c r="H572" s="33">
        <v>12.64</v>
      </c>
      <c r="I572" s="33">
        <v>83.64</v>
      </c>
      <c r="J572" s="33">
        <v>59.64</v>
      </c>
      <c r="K572" s="33">
        <v>11.55</v>
      </c>
      <c r="L572" s="34">
        <v>28.29</v>
      </c>
      <c r="M572" s="35">
        <v>633.9</v>
      </c>
      <c r="N572" s="35">
        <v>355.4</v>
      </c>
      <c r="O572" s="36">
        <v>1234.5</v>
      </c>
      <c r="P572" s="36">
        <v>113.24</v>
      </c>
      <c r="Q572" s="36">
        <v>139.22</v>
      </c>
      <c r="R572" s="36">
        <v>159.4</v>
      </c>
      <c r="S572" s="36">
        <v>112.7</v>
      </c>
      <c r="T572" s="36">
        <v>43.7</v>
      </c>
      <c r="U572" s="37">
        <v>114.33</v>
      </c>
      <c r="V572" s="36">
        <v>83.06</v>
      </c>
      <c r="W572" s="38">
        <v>28.29</v>
      </c>
      <c r="X572" s="36">
        <v>9.44</v>
      </c>
      <c r="Y572" s="36">
        <v>43.77</v>
      </c>
      <c r="Z572" s="36">
        <v>89.86</v>
      </c>
      <c r="AA572" s="36">
        <v>634.79999999999995</v>
      </c>
      <c r="AB572" s="36">
        <v>197.75</v>
      </c>
      <c r="AC572" s="36">
        <v>16.850000000000001</v>
      </c>
      <c r="AD572" s="36">
        <v>32.799999999999997</v>
      </c>
      <c r="AE572" s="36">
        <v>175.6</v>
      </c>
    </row>
    <row r="573" spans="1:31" x14ac:dyDescent="0.25">
      <c r="A573" s="26">
        <v>44510</v>
      </c>
      <c r="B573" s="27">
        <v>6522.55</v>
      </c>
      <c r="C573" s="33">
        <v>57.33</v>
      </c>
      <c r="D573" s="33">
        <v>629</v>
      </c>
      <c r="E573" s="33">
        <v>24.23</v>
      </c>
      <c r="F573" s="33">
        <v>90.73</v>
      </c>
      <c r="G573" s="33">
        <v>56.63</v>
      </c>
      <c r="H573" s="33">
        <v>12.81</v>
      </c>
      <c r="I573" s="33">
        <v>85</v>
      </c>
      <c r="J573" s="33">
        <v>60.02</v>
      </c>
      <c r="K573" s="33">
        <v>11.57</v>
      </c>
      <c r="L573" s="34">
        <v>28.34</v>
      </c>
      <c r="M573" s="35">
        <v>631.70000000000005</v>
      </c>
      <c r="N573" s="35">
        <v>355.75</v>
      </c>
      <c r="O573" s="36">
        <v>1226</v>
      </c>
      <c r="P573" s="36">
        <v>113.82</v>
      </c>
      <c r="Q573" s="36">
        <v>138.72</v>
      </c>
      <c r="R573" s="36">
        <v>159.96</v>
      </c>
      <c r="S573" s="36">
        <v>115.74</v>
      </c>
      <c r="T573" s="36">
        <v>44.22</v>
      </c>
      <c r="U573" s="37">
        <v>114.35</v>
      </c>
      <c r="V573" s="36">
        <v>84.24</v>
      </c>
      <c r="W573" s="38">
        <v>28.34</v>
      </c>
      <c r="X573" s="36">
        <v>9.4499999999999993</v>
      </c>
      <c r="Y573" s="36">
        <v>43.68</v>
      </c>
      <c r="Z573" s="36">
        <v>89.68</v>
      </c>
      <c r="AA573" s="36">
        <v>634.4</v>
      </c>
      <c r="AB573" s="36">
        <v>197.8</v>
      </c>
      <c r="AC573" s="36">
        <v>16.829999999999998</v>
      </c>
      <c r="AD573" s="36">
        <v>32.74</v>
      </c>
      <c r="AE573" s="36">
        <v>175.15</v>
      </c>
    </row>
    <row r="574" spans="1:31" x14ac:dyDescent="0.25">
      <c r="A574" s="26">
        <v>44418</v>
      </c>
      <c r="B574" s="27">
        <v>6559.99</v>
      </c>
      <c r="C574" s="33">
        <v>57</v>
      </c>
      <c r="D574" s="33">
        <v>629.5</v>
      </c>
      <c r="E574" s="33">
        <v>24.19</v>
      </c>
      <c r="F574" s="33">
        <v>90.37</v>
      </c>
      <c r="G574" s="33">
        <v>56.89</v>
      </c>
      <c r="H574" s="33">
        <v>12.83</v>
      </c>
      <c r="I574" s="33">
        <v>84.62</v>
      </c>
      <c r="J574" s="33">
        <v>59.89</v>
      </c>
      <c r="K574" s="33">
        <v>11.6</v>
      </c>
      <c r="L574" s="34">
        <v>28.26</v>
      </c>
      <c r="M574" s="35">
        <v>627.70000000000005</v>
      </c>
      <c r="N574" s="35">
        <v>357.6</v>
      </c>
      <c r="O574" s="36">
        <v>1212.5</v>
      </c>
      <c r="P574" s="36">
        <v>113.22</v>
      </c>
      <c r="Q574" s="36">
        <v>140.76</v>
      </c>
      <c r="R574" s="36">
        <v>163.66</v>
      </c>
      <c r="S574" s="36">
        <v>115.12</v>
      </c>
      <c r="T574" s="36">
        <v>43.35</v>
      </c>
      <c r="U574" s="37">
        <v>115.12</v>
      </c>
      <c r="V574" s="36">
        <v>83.84</v>
      </c>
      <c r="W574" s="38">
        <v>28.26</v>
      </c>
      <c r="X574" s="36">
        <v>9.4499999999999993</v>
      </c>
      <c r="Y574" s="36">
        <v>43.94</v>
      </c>
      <c r="Z574" s="36">
        <v>90.2</v>
      </c>
      <c r="AA574" s="36">
        <v>627</v>
      </c>
      <c r="AB574" s="36">
        <v>197.45</v>
      </c>
      <c r="AC574" s="36">
        <v>16.68</v>
      </c>
      <c r="AD574" s="36">
        <v>33.380000000000003</v>
      </c>
      <c r="AE574" s="36">
        <v>176.3</v>
      </c>
    </row>
    <row r="575" spans="1:31" x14ac:dyDescent="0.25">
      <c r="A575" s="26">
        <v>44387</v>
      </c>
      <c r="B575" s="27">
        <v>6545.74</v>
      </c>
      <c r="C575" s="33">
        <v>57.09</v>
      </c>
      <c r="D575" s="33">
        <v>637</v>
      </c>
      <c r="E575" s="33">
        <v>24.21</v>
      </c>
      <c r="F575" s="33">
        <v>91.03</v>
      </c>
      <c r="G575" s="33">
        <v>57.92</v>
      </c>
      <c r="H575" s="33">
        <v>12.79</v>
      </c>
      <c r="I575" s="33">
        <v>83.96</v>
      </c>
      <c r="J575" s="33">
        <v>58.86</v>
      </c>
      <c r="K575" s="33">
        <v>11.7</v>
      </c>
      <c r="L575" s="34">
        <v>28.23</v>
      </c>
      <c r="M575" s="35">
        <v>637.9</v>
      </c>
      <c r="N575" s="35">
        <v>361.9</v>
      </c>
      <c r="O575" s="36">
        <v>1232</v>
      </c>
      <c r="P575" s="36">
        <v>114.2</v>
      </c>
      <c r="Q575" s="36">
        <v>143.22</v>
      </c>
      <c r="R575" s="36">
        <v>167.04</v>
      </c>
      <c r="S575" s="36">
        <v>113.5</v>
      </c>
      <c r="T575" s="36">
        <v>42.7</v>
      </c>
      <c r="U575" s="37">
        <v>115.92</v>
      </c>
      <c r="V575" s="36">
        <v>83.52</v>
      </c>
      <c r="W575" s="38">
        <v>28.23</v>
      </c>
      <c r="X575" s="36">
        <v>9.41</v>
      </c>
      <c r="Y575" s="36">
        <v>44.85</v>
      </c>
      <c r="Z575" s="36">
        <v>91.48</v>
      </c>
      <c r="AA575" s="36">
        <v>636.6</v>
      </c>
      <c r="AB575" s="36">
        <v>197.5</v>
      </c>
      <c r="AC575" s="36">
        <v>16.579999999999998</v>
      </c>
      <c r="AD575" s="36">
        <v>33.44</v>
      </c>
      <c r="AE575" s="36">
        <v>179.25</v>
      </c>
    </row>
    <row r="576" spans="1:31" x14ac:dyDescent="0.25">
      <c r="A576" s="26">
        <v>44357</v>
      </c>
      <c r="B576" s="27">
        <v>6421.64</v>
      </c>
      <c r="C576" s="33">
        <v>56.2</v>
      </c>
      <c r="D576" s="33">
        <v>623</v>
      </c>
      <c r="E576" s="33">
        <v>23.75</v>
      </c>
      <c r="F576" s="33">
        <v>89.3</v>
      </c>
      <c r="G576" s="33">
        <v>57.54</v>
      </c>
      <c r="H576" s="33">
        <v>12.39</v>
      </c>
      <c r="I576" s="33">
        <v>83.04</v>
      </c>
      <c r="J576" s="33">
        <v>56.47</v>
      </c>
      <c r="K576" s="33">
        <v>11.66</v>
      </c>
      <c r="L576" s="34">
        <v>27.67</v>
      </c>
      <c r="M576" s="35">
        <v>624.79999999999995</v>
      </c>
      <c r="N576" s="35">
        <v>358.15</v>
      </c>
      <c r="O576" s="36">
        <v>1188.5</v>
      </c>
      <c r="P576" s="36">
        <v>113.42</v>
      </c>
      <c r="Q576" s="36">
        <v>140.52000000000001</v>
      </c>
      <c r="R576" s="36">
        <v>165.08</v>
      </c>
      <c r="S576" s="36">
        <v>110.2</v>
      </c>
      <c r="T576" s="36">
        <v>42.76</v>
      </c>
      <c r="U576" s="37">
        <v>114.08</v>
      </c>
      <c r="V576" s="36">
        <v>82.5</v>
      </c>
      <c r="W576" s="38">
        <v>27.67</v>
      </c>
      <c r="X576" s="36">
        <v>9.33</v>
      </c>
      <c r="Y576" s="36">
        <v>44.33</v>
      </c>
      <c r="Z576" s="36">
        <v>89.88</v>
      </c>
      <c r="AA576" s="36">
        <v>616.6</v>
      </c>
      <c r="AB576" s="36">
        <v>195.2</v>
      </c>
      <c r="AC576" s="36">
        <v>15.98</v>
      </c>
      <c r="AD576" s="36">
        <v>32.89</v>
      </c>
      <c r="AE576" s="36">
        <v>176</v>
      </c>
    </row>
    <row r="577" spans="1:31" x14ac:dyDescent="0.25">
      <c r="A577" s="26">
        <v>44326</v>
      </c>
      <c r="B577" s="27">
        <v>6481.72</v>
      </c>
      <c r="C577" s="33">
        <v>56.88</v>
      </c>
      <c r="D577" s="33">
        <v>630.5</v>
      </c>
      <c r="E577" s="33">
        <v>24.28</v>
      </c>
      <c r="F577" s="33">
        <v>91.2</v>
      </c>
      <c r="G577" s="33">
        <v>57.76</v>
      </c>
      <c r="H577" s="33">
        <v>12.44</v>
      </c>
      <c r="I577" s="33">
        <v>84.46</v>
      </c>
      <c r="J577" s="33">
        <v>57.04</v>
      </c>
      <c r="K577" s="33">
        <v>11.85</v>
      </c>
      <c r="L577" s="34">
        <v>27.9</v>
      </c>
      <c r="M577" s="35">
        <v>632.5</v>
      </c>
      <c r="N577" s="35">
        <v>363.8</v>
      </c>
      <c r="O577" s="36">
        <v>1198.5</v>
      </c>
      <c r="P577" s="36">
        <v>115.08</v>
      </c>
      <c r="Q577" s="36">
        <v>143.13999999999999</v>
      </c>
      <c r="R577" s="36">
        <v>167.98</v>
      </c>
      <c r="S577" s="36">
        <v>111</v>
      </c>
      <c r="T577" s="36">
        <v>43.35</v>
      </c>
      <c r="U577" s="37">
        <v>115.36</v>
      </c>
      <c r="V577" s="36">
        <v>83.01</v>
      </c>
      <c r="W577" s="38">
        <v>27.9</v>
      </c>
      <c r="X577" s="36">
        <v>9.4</v>
      </c>
      <c r="Y577" s="36">
        <v>44.4</v>
      </c>
      <c r="Z577" s="36">
        <v>91</v>
      </c>
      <c r="AA577" s="36">
        <v>620.79999999999995</v>
      </c>
      <c r="AB577" s="36">
        <v>192.35</v>
      </c>
      <c r="AC577" s="36">
        <v>16.55</v>
      </c>
      <c r="AD577" s="36">
        <v>33.99</v>
      </c>
      <c r="AE577" s="36">
        <v>176.85</v>
      </c>
    </row>
    <row r="578" spans="1:31" x14ac:dyDescent="0.25">
      <c r="A578" s="26">
        <v>44296</v>
      </c>
      <c r="B578" s="27">
        <v>6452.78</v>
      </c>
      <c r="C578" s="33">
        <v>54.37</v>
      </c>
      <c r="D578" s="33">
        <v>616.5</v>
      </c>
      <c r="E578" s="33">
        <v>23.82</v>
      </c>
      <c r="F578" s="33">
        <v>91.05</v>
      </c>
      <c r="G578" s="33">
        <v>58.09</v>
      </c>
      <c r="H578" s="33">
        <v>11.78</v>
      </c>
      <c r="I578" s="33">
        <v>84.58</v>
      </c>
      <c r="J578" s="33">
        <v>56.15</v>
      </c>
      <c r="K578" s="33">
        <v>11.7</v>
      </c>
      <c r="L578" s="34">
        <v>26.74</v>
      </c>
      <c r="M578" s="35">
        <v>621.1</v>
      </c>
      <c r="N578" s="35">
        <v>361.5</v>
      </c>
      <c r="O578" s="36">
        <v>1190</v>
      </c>
      <c r="P578" s="36">
        <v>113.66</v>
      </c>
      <c r="Q578" s="36">
        <v>140.63999999999999</v>
      </c>
      <c r="R578" s="36">
        <v>166.12</v>
      </c>
      <c r="S578" s="36">
        <v>109.2</v>
      </c>
      <c r="T578" s="36">
        <v>42.09</v>
      </c>
      <c r="U578" s="37">
        <v>115.02</v>
      </c>
      <c r="V578" s="36">
        <v>82.6</v>
      </c>
      <c r="W578" s="38">
        <v>26.74</v>
      </c>
      <c r="X578" s="36">
        <v>9.36</v>
      </c>
      <c r="Y578" s="36">
        <v>43.97</v>
      </c>
      <c r="Z578" s="36">
        <v>89.96</v>
      </c>
      <c r="AA578" s="36">
        <v>619.4</v>
      </c>
      <c r="AB578" s="36">
        <v>189.95</v>
      </c>
      <c r="AC578" s="36">
        <v>16.14</v>
      </c>
      <c r="AD578" s="36">
        <v>33</v>
      </c>
      <c r="AE578" s="36">
        <v>175.55</v>
      </c>
    </row>
    <row r="579" spans="1:31" x14ac:dyDescent="0.25">
      <c r="A579" s="26">
        <v>44206</v>
      </c>
      <c r="B579" s="27">
        <v>6412.7</v>
      </c>
      <c r="C579" s="33">
        <v>54.89</v>
      </c>
      <c r="D579" s="33">
        <v>628</v>
      </c>
      <c r="E579" s="33">
        <v>23.88</v>
      </c>
      <c r="F579" s="33">
        <v>90.85</v>
      </c>
      <c r="G579" s="33">
        <v>58.11</v>
      </c>
      <c r="H579" s="33">
        <v>11.82</v>
      </c>
      <c r="I579" s="33">
        <v>85</v>
      </c>
      <c r="J579" s="33">
        <v>56.51</v>
      </c>
      <c r="K579" s="33">
        <v>11.62</v>
      </c>
      <c r="L579" s="34">
        <v>26.96</v>
      </c>
      <c r="M579" s="35">
        <v>630</v>
      </c>
      <c r="N579" s="35">
        <v>361.55</v>
      </c>
      <c r="O579" s="36">
        <v>1195.5</v>
      </c>
      <c r="P579" s="36">
        <v>116.58</v>
      </c>
      <c r="Q579" s="36">
        <v>142.52000000000001</v>
      </c>
      <c r="R579" s="36">
        <v>167.06</v>
      </c>
      <c r="S579" s="36">
        <v>111.16</v>
      </c>
      <c r="T579" s="36">
        <v>41.28</v>
      </c>
      <c r="U579" s="37">
        <v>115.72</v>
      </c>
      <c r="V579" s="36">
        <v>82.16</v>
      </c>
      <c r="W579" s="38">
        <v>26.96</v>
      </c>
      <c r="X579" s="36">
        <v>9.2799999999999994</v>
      </c>
      <c r="Y579" s="36">
        <v>44.78</v>
      </c>
      <c r="Z579" s="36">
        <v>91.12</v>
      </c>
      <c r="AA579" s="36">
        <v>627.29999999999995</v>
      </c>
      <c r="AB579" s="36">
        <v>190.05</v>
      </c>
      <c r="AC579" s="36">
        <v>16.28</v>
      </c>
      <c r="AD579" s="36">
        <v>33.200000000000003</v>
      </c>
      <c r="AE579" s="36">
        <v>178.65</v>
      </c>
    </row>
    <row r="580" spans="1:31" x14ac:dyDescent="0.25">
      <c r="A580" s="26" t="s">
        <v>671</v>
      </c>
      <c r="B580" s="27">
        <v>6509.23</v>
      </c>
      <c r="C580" s="33">
        <v>55.44</v>
      </c>
      <c r="D580" s="33">
        <v>624</v>
      </c>
      <c r="E580" s="33">
        <v>24.09</v>
      </c>
      <c r="F580" s="33">
        <v>90.15</v>
      </c>
      <c r="G580" s="33">
        <v>59.05</v>
      </c>
      <c r="H580" s="33">
        <v>11.95</v>
      </c>
      <c r="I580" s="33">
        <v>84.16</v>
      </c>
      <c r="J580" s="33">
        <v>58.24</v>
      </c>
      <c r="K580" s="33">
        <v>11.34</v>
      </c>
      <c r="L580" s="34">
        <v>27.2</v>
      </c>
      <c r="M580" s="35">
        <v>620.1</v>
      </c>
      <c r="N580" s="35">
        <v>356.85</v>
      </c>
      <c r="O580" s="36">
        <v>1196.5</v>
      </c>
      <c r="P580" s="36">
        <v>115.1</v>
      </c>
      <c r="Q580" s="36">
        <v>143.9</v>
      </c>
      <c r="R580" s="36">
        <v>165.5</v>
      </c>
      <c r="S580" s="36">
        <v>109.66</v>
      </c>
      <c r="T580" s="36">
        <v>41.34</v>
      </c>
      <c r="U580" s="37">
        <v>114.53</v>
      </c>
      <c r="V580" s="36">
        <v>82.63</v>
      </c>
      <c r="W580" s="38">
        <v>27.2</v>
      </c>
      <c r="X580" s="36">
        <v>9.35</v>
      </c>
      <c r="Y580" s="36">
        <v>45.47</v>
      </c>
      <c r="Z580" s="36">
        <v>92.76</v>
      </c>
      <c r="AA580" s="36">
        <v>616</v>
      </c>
      <c r="AB580" s="36">
        <v>190.7</v>
      </c>
      <c r="AC580" s="36">
        <v>16.579999999999998</v>
      </c>
      <c r="AD580" s="36">
        <v>33.200000000000003</v>
      </c>
      <c r="AE580" s="36">
        <v>180.15</v>
      </c>
    </row>
    <row r="581" spans="1:31" x14ac:dyDescent="0.25">
      <c r="A581" s="26" t="s">
        <v>672</v>
      </c>
      <c r="B581" s="27">
        <v>6538.11</v>
      </c>
      <c r="C581" s="33">
        <v>55.26</v>
      </c>
      <c r="D581" s="33">
        <v>629</v>
      </c>
      <c r="E581" s="33">
        <v>23.94</v>
      </c>
      <c r="F581" s="33">
        <v>90.62</v>
      </c>
      <c r="G581" s="33">
        <v>59.36</v>
      </c>
      <c r="H581" s="33">
        <v>12.05</v>
      </c>
      <c r="I581" s="33">
        <v>84.44</v>
      </c>
      <c r="J581" s="33">
        <v>59.66</v>
      </c>
      <c r="K581" s="33">
        <v>11.62</v>
      </c>
      <c r="L581" s="34">
        <v>27.12</v>
      </c>
      <c r="M581" s="35">
        <v>625.5</v>
      </c>
      <c r="N581" s="35">
        <v>363.3</v>
      </c>
      <c r="O581" s="36">
        <v>1209</v>
      </c>
      <c r="P581" s="36">
        <v>117.3</v>
      </c>
      <c r="Q581" s="36">
        <v>144.86000000000001</v>
      </c>
      <c r="R581" s="36">
        <v>167.42</v>
      </c>
      <c r="S581" s="36">
        <v>112.52</v>
      </c>
      <c r="T581" s="36">
        <v>41.04</v>
      </c>
      <c r="U581" s="37">
        <v>115.44</v>
      </c>
      <c r="V581" s="36">
        <v>83.26</v>
      </c>
      <c r="W581" s="38">
        <v>27.12</v>
      </c>
      <c r="X581" s="36">
        <v>9.4</v>
      </c>
      <c r="Y581" s="36">
        <v>45.4</v>
      </c>
      <c r="Z581" s="36">
        <v>93.38</v>
      </c>
      <c r="AA581" s="36">
        <v>616.6</v>
      </c>
      <c r="AB581" s="36">
        <v>190.95</v>
      </c>
      <c r="AC581" s="36">
        <v>16.649999999999999</v>
      </c>
      <c r="AD581" s="36">
        <v>33.4</v>
      </c>
      <c r="AE581" s="36">
        <v>181.05</v>
      </c>
    </row>
    <row r="582" spans="1:31" x14ac:dyDescent="0.25">
      <c r="A582" s="26" t="s">
        <v>673</v>
      </c>
      <c r="B582" s="27">
        <v>6491.42</v>
      </c>
      <c r="C582" s="33">
        <v>54.84</v>
      </c>
      <c r="D582" s="33">
        <v>619</v>
      </c>
      <c r="E582" s="33">
        <v>23.6</v>
      </c>
      <c r="F582" s="33">
        <v>89.9</v>
      </c>
      <c r="G582" s="33">
        <v>58.66</v>
      </c>
      <c r="H582" s="33">
        <v>12.04</v>
      </c>
      <c r="I582" s="33">
        <v>84.02</v>
      </c>
      <c r="J582" s="33">
        <v>59.35</v>
      </c>
      <c r="K582" s="33">
        <v>11.69</v>
      </c>
      <c r="L582" s="34">
        <v>26.54</v>
      </c>
      <c r="M582" s="35">
        <v>617.9</v>
      </c>
      <c r="N582" s="35">
        <v>362.7</v>
      </c>
      <c r="O582" s="36">
        <v>1195</v>
      </c>
      <c r="P582" s="36">
        <v>113.36</v>
      </c>
      <c r="Q582" s="36">
        <v>144</v>
      </c>
      <c r="R582" s="36">
        <v>164.02</v>
      </c>
      <c r="S582" s="36">
        <v>109.64</v>
      </c>
      <c r="T582" s="36">
        <v>41.6</v>
      </c>
      <c r="U582" s="37">
        <v>115.87</v>
      </c>
      <c r="V582" s="36">
        <v>81.27</v>
      </c>
      <c r="W582" s="38">
        <v>26.54</v>
      </c>
      <c r="X582" s="36">
        <v>9.4</v>
      </c>
      <c r="Y582" s="36">
        <v>45.58</v>
      </c>
      <c r="Z582" s="36">
        <v>92.86</v>
      </c>
      <c r="AA582" s="36">
        <v>612.70000000000005</v>
      </c>
      <c r="AB582" s="36">
        <v>189.35</v>
      </c>
      <c r="AC582" s="36">
        <v>16.45</v>
      </c>
      <c r="AD582" s="36">
        <v>32.86</v>
      </c>
      <c r="AE582" s="36">
        <v>180.2</v>
      </c>
    </row>
    <row r="583" spans="1:31" x14ac:dyDescent="0.25">
      <c r="A583" s="26" t="s">
        <v>674</v>
      </c>
      <c r="B583" s="27">
        <v>6647.08</v>
      </c>
      <c r="C583" s="33">
        <v>56.5</v>
      </c>
      <c r="D583" s="33">
        <v>642.5</v>
      </c>
      <c r="E583" s="33">
        <v>23.88</v>
      </c>
      <c r="F583" s="33">
        <v>92.59</v>
      </c>
      <c r="G583" s="33">
        <v>59.28</v>
      </c>
      <c r="H583" s="33">
        <v>12.32</v>
      </c>
      <c r="I583" s="33">
        <v>85.52</v>
      </c>
      <c r="J583" s="33">
        <v>60.57</v>
      </c>
      <c r="K583" s="33">
        <v>11.82</v>
      </c>
      <c r="L583" s="34">
        <v>27.17</v>
      </c>
      <c r="M583" s="35">
        <v>637.5</v>
      </c>
      <c r="N583" s="35">
        <v>372</v>
      </c>
      <c r="O583" s="36">
        <v>1242.5</v>
      </c>
      <c r="P583" s="36">
        <v>117.24</v>
      </c>
      <c r="Q583" s="36">
        <v>147.88</v>
      </c>
      <c r="R583" s="36">
        <v>168.24</v>
      </c>
      <c r="S583" s="36">
        <v>115.02</v>
      </c>
      <c r="T583" s="36">
        <v>41.06</v>
      </c>
      <c r="U583" s="37">
        <v>118.02</v>
      </c>
      <c r="V583" s="36">
        <v>81.67</v>
      </c>
      <c r="W583" s="38">
        <v>27.17</v>
      </c>
      <c r="X583" s="36">
        <v>9.43</v>
      </c>
      <c r="Y583" s="36">
        <v>47.7</v>
      </c>
      <c r="Z583" s="36">
        <v>93.64</v>
      </c>
      <c r="AA583" s="36">
        <v>622.29999999999995</v>
      </c>
      <c r="AB583" s="36">
        <v>192.25</v>
      </c>
      <c r="AC583" s="36">
        <v>16.93</v>
      </c>
      <c r="AD583" s="36">
        <v>33.380000000000003</v>
      </c>
      <c r="AE583" s="36">
        <v>191.15</v>
      </c>
    </row>
    <row r="584" spans="1:31" x14ac:dyDescent="0.25">
      <c r="A584" s="26" t="s">
        <v>675</v>
      </c>
      <c r="B584" s="27">
        <v>6625.43</v>
      </c>
      <c r="C584" s="33">
        <v>54.8</v>
      </c>
      <c r="D584" s="33">
        <v>649</v>
      </c>
      <c r="E584" s="33">
        <v>23.51</v>
      </c>
      <c r="F584" s="33">
        <v>89.26</v>
      </c>
      <c r="G584" s="33">
        <v>59.41</v>
      </c>
      <c r="H584" s="33">
        <v>11.9</v>
      </c>
      <c r="I584" s="33">
        <v>83.34</v>
      </c>
      <c r="J584" s="33">
        <v>60.9</v>
      </c>
      <c r="K584" s="33">
        <v>11.7</v>
      </c>
      <c r="L584" s="34">
        <v>26.34</v>
      </c>
      <c r="M584" s="35">
        <v>642.9</v>
      </c>
      <c r="N584" s="35">
        <v>378.35</v>
      </c>
      <c r="O584" s="36">
        <v>1288</v>
      </c>
      <c r="P584" s="36">
        <v>115.4</v>
      </c>
      <c r="Q584" s="36">
        <v>149.86000000000001</v>
      </c>
      <c r="R584" s="36">
        <v>169.46</v>
      </c>
      <c r="S584" s="36">
        <v>111.38</v>
      </c>
      <c r="T584" s="36">
        <v>39.700000000000003</v>
      </c>
      <c r="U584" s="37">
        <v>119.17</v>
      </c>
      <c r="V584" s="36">
        <v>81.569999999999993</v>
      </c>
      <c r="W584" s="38">
        <v>26.34</v>
      </c>
      <c r="X584" s="36">
        <v>9.33</v>
      </c>
      <c r="Y584" s="36">
        <v>49.55</v>
      </c>
      <c r="Z584" s="36">
        <v>94.24</v>
      </c>
      <c r="AA584" s="36">
        <v>633.79999999999995</v>
      </c>
      <c r="AB584" s="36">
        <v>191.4</v>
      </c>
      <c r="AC584" s="36">
        <v>16.79</v>
      </c>
      <c r="AD584" s="36">
        <v>33.36</v>
      </c>
      <c r="AE584" s="36">
        <v>192.6</v>
      </c>
    </row>
    <row r="585" spans="1:31" x14ac:dyDescent="0.25">
      <c r="A585" s="26" t="s">
        <v>676</v>
      </c>
      <c r="B585" s="27">
        <v>6667.36</v>
      </c>
      <c r="C585" s="33">
        <v>54.36</v>
      </c>
      <c r="D585" s="33">
        <v>657</v>
      </c>
      <c r="E585" s="33">
        <v>23.38</v>
      </c>
      <c r="F585" s="33">
        <v>89.35</v>
      </c>
      <c r="G585" s="33">
        <v>59.7</v>
      </c>
      <c r="H585" s="33">
        <v>11.87</v>
      </c>
      <c r="I585" s="33">
        <v>82.94</v>
      </c>
      <c r="J585" s="33">
        <v>60.8</v>
      </c>
      <c r="K585" s="33">
        <v>11.76</v>
      </c>
      <c r="L585" s="34">
        <v>26.05</v>
      </c>
      <c r="M585" s="35">
        <v>654.1</v>
      </c>
      <c r="N585" s="35">
        <v>387.25</v>
      </c>
      <c r="O585" s="36">
        <v>1317.5</v>
      </c>
      <c r="P585" s="36">
        <v>116.68</v>
      </c>
      <c r="Q585" s="36">
        <v>152</v>
      </c>
      <c r="R585" s="36">
        <v>173.72</v>
      </c>
      <c r="S585" s="36">
        <v>111.7</v>
      </c>
      <c r="T585" s="36">
        <v>39.630000000000003</v>
      </c>
      <c r="U585" s="37">
        <v>119.95</v>
      </c>
      <c r="V585" s="36">
        <v>82.41</v>
      </c>
      <c r="W585" s="38">
        <v>26.05</v>
      </c>
      <c r="X585" s="36">
        <v>9.33</v>
      </c>
      <c r="Y585" s="36">
        <v>50.57</v>
      </c>
      <c r="Z585" s="36">
        <v>96.48</v>
      </c>
      <c r="AA585" s="36">
        <v>653.29999999999995</v>
      </c>
      <c r="AB585" s="36">
        <v>191.5</v>
      </c>
      <c r="AC585" s="36">
        <v>16.75</v>
      </c>
      <c r="AD585" s="36">
        <v>33.450000000000003</v>
      </c>
      <c r="AE585" s="36">
        <v>195.65</v>
      </c>
    </row>
    <row r="586" spans="1:31" x14ac:dyDescent="0.25">
      <c r="A586" s="26" t="s">
        <v>677</v>
      </c>
      <c r="B586" s="27">
        <v>6595.93</v>
      </c>
      <c r="C586" s="33">
        <v>53.16</v>
      </c>
      <c r="D586" s="33">
        <v>645.5</v>
      </c>
      <c r="E586" s="33">
        <v>23.05</v>
      </c>
      <c r="F586" s="33">
        <v>89.15</v>
      </c>
      <c r="G586" s="33">
        <v>59.87</v>
      </c>
      <c r="H586" s="33">
        <v>11.57</v>
      </c>
      <c r="I586" s="33">
        <v>82.26</v>
      </c>
      <c r="J586" s="33">
        <v>61.03</v>
      </c>
      <c r="K586" s="33">
        <v>11.63</v>
      </c>
      <c r="L586" s="34">
        <v>25.39</v>
      </c>
      <c r="M586" s="35">
        <v>643.29999999999995</v>
      </c>
      <c r="N586" s="35">
        <v>384.45</v>
      </c>
      <c r="O586" s="36">
        <v>1285</v>
      </c>
      <c r="P586" s="36">
        <v>115.84</v>
      </c>
      <c r="Q586" s="36">
        <v>152</v>
      </c>
      <c r="R586" s="36">
        <v>172</v>
      </c>
      <c r="S586" s="36">
        <v>110.36</v>
      </c>
      <c r="T586" s="36">
        <v>39.07</v>
      </c>
      <c r="U586" s="37">
        <v>119.54</v>
      </c>
      <c r="V586" s="36">
        <v>82.28</v>
      </c>
      <c r="W586" s="38">
        <v>25.39</v>
      </c>
      <c r="X586" s="36">
        <v>9.35</v>
      </c>
      <c r="Y586" s="36">
        <v>50.23</v>
      </c>
      <c r="Z586" s="36">
        <v>96.1</v>
      </c>
      <c r="AA586" s="36">
        <v>642.79999999999995</v>
      </c>
      <c r="AB586" s="36">
        <v>191.9</v>
      </c>
      <c r="AC586" s="36">
        <v>16.55</v>
      </c>
      <c r="AD586" s="36">
        <v>33.049999999999997</v>
      </c>
      <c r="AE586" s="36">
        <v>193.2</v>
      </c>
    </row>
    <row r="587" spans="1:31" x14ac:dyDescent="0.25">
      <c r="A587" s="26" t="s">
        <v>678</v>
      </c>
      <c r="B587" s="27">
        <v>6513.75</v>
      </c>
      <c r="C587" s="33">
        <v>51.36</v>
      </c>
      <c r="D587" s="33">
        <v>641</v>
      </c>
      <c r="E587" s="33">
        <v>22.63</v>
      </c>
      <c r="F587" s="33">
        <v>88.16</v>
      </c>
      <c r="G587" s="33">
        <v>59.53</v>
      </c>
      <c r="H587" s="33">
        <v>11.2</v>
      </c>
      <c r="I587" s="33">
        <v>81.5</v>
      </c>
      <c r="J587" s="33">
        <v>60.7</v>
      </c>
      <c r="K587" s="33">
        <v>11.75</v>
      </c>
      <c r="L587" s="34">
        <v>24.49</v>
      </c>
      <c r="M587" s="35">
        <v>636</v>
      </c>
      <c r="N587" s="35">
        <v>383.45</v>
      </c>
      <c r="O587" s="36">
        <v>1282</v>
      </c>
      <c r="P587" s="36">
        <v>113.28</v>
      </c>
      <c r="Q587" s="36">
        <v>148.30000000000001</v>
      </c>
      <c r="R587" s="36">
        <v>171.88</v>
      </c>
      <c r="S587" s="36">
        <v>109.1</v>
      </c>
      <c r="T587" s="36">
        <v>38.1</v>
      </c>
      <c r="U587" s="37">
        <v>119.45</v>
      </c>
      <c r="V587" s="36">
        <v>81.78</v>
      </c>
      <c r="W587" s="38">
        <v>24.49</v>
      </c>
      <c r="X587" s="36">
        <v>9.2899999999999991</v>
      </c>
      <c r="Y587" s="36">
        <v>50.94</v>
      </c>
      <c r="Z587" s="36">
        <v>94.02</v>
      </c>
      <c r="AA587" s="36">
        <v>626.9</v>
      </c>
      <c r="AB587" s="36">
        <v>190.85</v>
      </c>
      <c r="AC587" s="36">
        <v>16.03</v>
      </c>
      <c r="AD587" s="36">
        <v>32.450000000000003</v>
      </c>
      <c r="AE587" s="36">
        <v>193.6</v>
      </c>
    </row>
    <row r="588" spans="1:31" x14ac:dyDescent="0.25">
      <c r="A588" s="26" t="s">
        <v>679</v>
      </c>
      <c r="B588" s="27">
        <v>6389.62</v>
      </c>
      <c r="C588" s="33">
        <v>51.15</v>
      </c>
      <c r="D588" s="33">
        <v>630</v>
      </c>
      <c r="E588" s="33">
        <v>22.37</v>
      </c>
      <c r="F588" s="33">
        <v>86.8</v>
      </c>
      <c r="G588" s="33">
        <v>58.91</v>
      </c>
      <c r="H588" s="33">
        <v>11.21</v>
      </c>
      <c r="I588" s="33">
        <v>81.28</v>
      </c>
      <c r="J588" s="33">
        <v>58.75</v>
      </c>
      <c r="K588" s="33">
        <v>11.75</v>
      </c>
      <c r="L588" s="34">
        <v>24.57</v>
      </c>
      <c r="M588" s="35">
        <v>618.70000000000005</v>
      </c>
      <c r="N588" s="35">
        <v>372.25</v>
      </c>
      <c r="O588" s="36">
        <v>1258</v>
      </c>
      <c r="P588" s="36">
        <v>111.94</v>
      </c>
      <c r="Q588" s="36">
        <v>147.18</v>
      </c>
      <c r="R588" s="36">
        <v>168.8</v>
      </c>
      <c r="S588" s="36">
        <v>107.66</v>
      </c>
      <c r="T588" s="36">
        <v>37.85</v>
      </c>
      <c r="U588" s="37">
        <v>116.98</v>
      </c>
      <c r="V588" s="36">
        <v>81.56</v>
      </c>
      <c r="W588" s="38">
        <v>24.57</v>
      </c>
      <c r="X588" s="36">
        <v>9.2799999999999994</v>
      </c>
      <c r="Y588" s="36">
        <v>49.9</v>
      </c>
      <c r="Z588" s="36">
        <v>94.16</v>
      </c>
      <c r="AA588" s="36">
        <v>628.70000000000005</v>
      </c>
      <c r="AB588" s="36">
        <v>186</v>
      </c>
      <c r="AC588" s="36">
        <v>16.07</v>
      </c>
      <c r="AD588" s="36">
        <v>32.299999999999997</v>
      </c>
      <c r="AE588" s="36">
        <v>188.95</v>
      </c>
    </row>
    <row r="589" spans="1:31" x14ac:dyDescent="0.25">
      <c r="A589" s="26" t="s">
        <v>680</v>
      </c>
      <c r="B589" s="27">
        <v>6551.62</v>
      </c>
      <c r="C589" s="33">
        <v>53.54</v>
      </c>
      <c r="D589" s="33">
        <v>637</v>
      </c>
      <c r="E589" s="33">
        <v>23.1</v>
      </c>
      <c r="F589" s="33">
        <v>86.16</v>
      </c>
      <c r="G589" s="33">
        <v>59.32</v>
      </c>
      <c r="H589" s="33">
        <v>11.66</v>
      </c>
      <c r="I589" s="33">
        <v>80.739999999999995</v>
      </c>
      <c r="J589" s="33">
        <v>60.01</v>
      </c>
      <c r="K589" s="33">
        <v>11.83</v>
      </c>
      <c r="L589" s="34">
        <v>26.05</v>
      </c>
      <c r="M589" s="35">
        <v>631</v>
      </c>
      <c r="N589" s="35">
        <v>382.6</v>
      </c>
      <c r="O589" s="36">
        <v>1277.5</v>
      </c>
      <c r="P589" s="36">
        <v>113.04</v>
      </c>
      <c r="Q589" s="36">
        <v>152.97999999999999</v>
      </c>
      <c r="R589" s="36">
        <v>170.3</v>
      </c>
      <c r="S589" s="36">
        <v>105.28</v>
      </c>
      <c r="T589" s="36">
        <v>38.39</v>
      </c>
      <c r="U589" s="37">
        <v>118.84</v>
      </c>
      <c r="V589" s="36">
        <v>81.11</v>
      </c>
      <c r="W589" s="38">
        <v>26.05</v>
      </c>
      <c r="X589" s="36">
        <v>9.35</v>
      </c>
      <c r="Y589" s="36">
        <v>50.01</v>
      </c>
      <c r="Z589" s="36">
        <v>97.34</v>
      </c>
      <c r="AA589" s="36">
        <v>637.20000000000005</v>
      </c>
      <c r="AB589" s="36">
        <v>185.05</v>
      </c>
      <c r="AC589" s="36">
        <v>16.95</v>
      </c>
      <c r="AD589" s="36">
        <v>33.14</v>
      </c>
      <c r="AE589" s="36">
        <v>192.35</v>
      </c>
    </row>
    <row r="590" spans="1:31" x14ac:dyDescent="0.25">
      <c r="A590" s="26" t="s">
        <v>681</v>
      </c>
      <c r="B590" s="27">
        <v>6612.16</v>
      </c>
      <c r="C590" s="33">
        <v>54.16</v>
      </c>
      <c r="D590" s="33">
        <v>629.5</v>
      </c>
      <c r="E590" s="33">
        <v>23.33</v>
      </c>
      <c r="F590" s="33">
        <v>88.13</v>
      </c>
      <c r="G590" s="33">
        <v>59.56</v>
      </c>
      <c r="H590" s="33">
        <v>11.87</v>
      </c>
      <c r="I590" s="33">
        <v>81.58</v>
      </c>
      <c r="J590" s="33">
        <v>61.43</v>
      </c>
      <c r="K590" s="33">
        <v>11.76</v>
      </c>
      <c r="L590" s="34">
        <v>26.35</v>
      </c>
      <c r="M590" s="35">
        <v>628</v>
      </c>
      <c r="N590" s="35">
        <v>383.3</v>
      </c>
      <c r="O590" s="36">
        <v>1260</v>
      </c>
      <c r="P590" s="36">
        <v>114.88</v>
      </c>
      <c r="Q590" s="36">
        <v>157.24</v>
      </c>
      <c r="R590" s="36">
        <v>171.18</v>
      </c>
      <c r="S590" s="36">
        <v>104.62</v>
      </c>
      <c r="T590" s="36">
        <v>38.72</v>
      </c>
      <c r="U590" s="37">
        <v>122.15</v>
      </c>
      <c r="V590" s="36">
        <v>81.23</v>
      </c>
      <c r="W590" s="38">
        <v>26.35</v>
      </c>
      <c r="X590" s="36">
        <v>9.31</v>
      </c>
      <c r="Y590" s="36">
        <v>50.4</v>
      </c>
      <c r="Z590" s="36">
        <v>98.8</v>
      </c>
      <c r="AA590" s="36">
        <v>622.5</v>
      </c>
      <c r="AB590" s="36">
        <v>183.1</v>
      </c>
      <c r="AC590" s="36">
        <v>17.41</v>
      </c>
      <c r="AD590" s="36">
        <v>33.81</v>
      </c>
      <c r="AE590" s="36">
        <v>194</v>
      </c>
    </row>
    <row r="591" spans="1:31" x14ac:dyDescent="0.25">
      <c r="A591" s="26" t="s">
        <v>682</v>
      </c>
      <c r="B591" s="27">
        <v>6577.02</v>
      </c>
      <c r="C591" s="33">
        <v>53.63</v>
      </c>
      <c r="D591" s="33">
        <v>621</v>
      </c>
      <c r="E591" s="33">
        <v>23.26</v>
      </c>
      <c r="F591" s="33">
        <v>87.12</v>
      </c>
      <c r="G591" s="33">
        <v>59.42</v>
      </c>
      <c r="H591" s="33">
        <v>11.84</v>
      </c>
      <c r="I591" s="33">
        <v>81.88</v>
      </c>
      <c r="J591" s="33">
        <v>61.06</v>
      </c>
      <c r="K591" s="33">
        <v>11.77</v>
      </c>
      <c r="L591" s="34">
        <v>26.22</v>
      </c>
      <c r="M591" s="35">
        <v>621.20000000000005</v>
      </c>
      <c r="N591" s="35">
        <v>393</v>
      </c>
      <c r="O591" s="36">
        <v>1247.5</v>
      </c>
      <c r="P591" s="36">
        <v>112.36</v>
      </c>
      <c r="Q591" s="36">
        <v>153.4</v>
      </c>
      <c r="R591" s="36">
        <v>169.1</v>
      </c>
      <c r="S591" s="36">
        <v>102.36</v>
      </c>
      <c r="T591" s="36">
        <v>38.69</v>
      </c>
      <c r="U591" s="37">
        <v>121.97</v>
      </c>
      <c r="V591" s="36">
        <v>80.91</v>
      </c>
      <c r="W591" s="38">
        <v>26.22</v>
      </c>
      <c r="X591" s="36">
        <v>9.3699999999999992</v>
      </c>
      <c r="Y591" s="36">
        <v>49.21</v>
      </c>
      <c r="Z591" s="36">
        <v>97.36</v>
      </c>
      <c r="AA591" s="36">
        <v>631.4</v>
      </c>
      <c r="AB591" s="36">
        <v>182.4</v>
      </c>
      <c r="AC591" s="36">
        <v>17.34</v>
      </c>
      <c r="AD591" s="36">
        <v>33.950000000000003</v>
      </c>
      <c r="AE591" s="36">
        <v>189.8</v>
      </c>
    </row>
    <row r="592" spans="1:31" x14ac:dyDescent="0.25">
      <c r="A592" s="26" t="s">
        <v>683</v>
      </c>
      <c r="B592" s="27">
        <v>6613.52</v>
      </c>
      <c r="C592" s="33">
        <v>53.39</v>
      </c>
      <c r="D592" s="33">
        <v>648.5</v>
      </c>
      <c r="E592" s="33">
        <v>23.26</v>
      </c>
      <c r="F592" s="33">
        <v>88.82</v>
      </c>
      <c r="G592" s="33">
        <v>60.1</v>
      </c>
      <c r="H592" s="33">
        <v>11.82</v>
      </c>
      <c r="I592" s="33">
        <v>83.16</v>
      </c>
      <c r="J592" s="33">
        <v>61.26</v>
      </c>
      <c r="K592" s="33">
        <v>11.99</v>
      </c>
      <c r="L592" s="34">
        <v>26.26</v>
      </c>
      <c r="M592" s="35">
        <v>646.79999999999995</v>
      </c>
      <c r="N592" s="35">
        <v>398.6</v>
      </c>
      <c r="O592" s="36">
        <v>1269.5</v>
      </c>
      <c r="P592" s="36">
        <v>112.76</v>
      </c>
      <c r="Q592" s="36">
        <v>154.66</v>
      </c>
      <c r="R592" s="36">
        <v>170.18</v>
      </c>
      <c r="S592" s="36">
        <v>103.66</v>
      </c>
      <c r="T592" s="36">
        <v>37.85</v>
      </c>
      <c r="U592" s="37">
        <v>123.19</v>
      </c>
      <c r="V592" s="36">
        <v>81.38</v>
      </c>
      <c r="W592" s="38">
        <v>26.26</v>
      </c>
      <c r="X592" s="36">
        <v>9.4</v>
      </c>
      <c r="Y592" s="36">
        <v>48.88</v>
      </c>
      <c r="Z592" s="36">
        <v>97.66</v>
      </c>
      <c r="AA592" s="36">
        <v>658.3</v>
      </c>
      <c r="AB592" s="36">
        <v>189.6</v>
      </c>
      <c r="AC592" s="36">
        <v>16.96</v>
      </c>
      <c r="AD592" s="36">
        <v>34.159999999999997</v>
      </c>
      <c r="AE592" s="36">
        <v>191.8</v>
      </c>
    </row>
    <row r="593" spans="1:31" x14ac:dyDescent="0.25">
      <c r="A593" s="26" t="s">
        <v>684</v>
      </c>
      <c r="B593" s="27">
        <v>6670.85</v>
      </c>
      <c r="C593" s="33">
        <v>54.02</v>
      </c>
      <c r="D593" s="33">
        <v>660.5</v>
      </c>
      <c r="E593" s="33">
        <v>23.48</v>
      </c>
      <c r="F593" s="33">
        <v>88.97</v>
      </c>
      <c r="G593" s="33">
        <v>59.83</v>
      </c>
      <c r="H593" s="33">
        <v>12.13</v>
      </c>
      <c r="I593" s="33">
        <v>84.3</v>
      </c>
      <c r="J593" s="33">
        <v>61.38</v>
      </c>
      <c r="K593" s="33">
        <v>11.97</v>
      </c>
      <c r="L593" s="34">
        <v>26.75</v>
      </c>
      <c r="M593" s="35">
        <v>657</v>
      </c>
      <c r="N593" s="35">
        <v>397.5</v>
      </c>
      <c r="O593" s="36">
        <v>1279</v>
      </c>
      <c r="P593" s="36">
        <v>115.08</v>
      </c>
      <c r="Q593" s="36">
        <v>153.46</v>
      </c>
      <c r="R593" s="36">
        <v>169.44</v>
      </c>
      <c r="S593" s="36">
        <v>107.3</v>
      </c>
      <c r="T593" s="36">
        <v>37.75</v>
      </c>
      <c r="U593" s="37">
        <v>123.67</v>
      </c>
      <c r="V593" s="36">
        <v>81.040000000000006</v>
      </c>
      <c r="W593" s="38">
        <v>26.75</v>
      </c>
      <c r="X593" s="36">
        <v>9.42</v>
      </c>
      <c r="Y593" s="36">
        <v>47.95</v>
      </c>
      <c r="Z593" s="36">
        <v>97.3</v>
      </c>
      <c r="AA593" s="36">
        <v>677</v>
      </c>
      <c r="AB593" s="36">
        <v>189.65</v>
      </c>
      <c r="AC593" s="36">
        <v>16.87</v>
      </c>
      <c r="AD593" s="36">
        <v>34.14</v>
      </c>
      <c r="AE593" s="36">
        <v>189.2</v>
      </c>
    </row>
    <row r="594" spans="1:31" x14ac:dyDescent="0.25">
      <c r="A594" s="26">
        <v>44478</v>
      </c>
      <c r="B594" s="27">
        <v>6651.06</v>
      </c>
      <c r="C594" s="33">
        <v>52.82</v>
      </c>
      <c r="D594" s="33">
        <v>671</v>
      </c>
      <c r="E594" s="33">
        <v>23.23</v>
      </c>
      <c r="F594" s="33">
        <v>87.93</v>
      </c>
      <c r="G594" s="33">
        <v>59.52</v>
      </c>
      <c r="H594" s="33">
        <v>11.97</v>
      </c>
      <c r="I594" s="33">
        <v>83.12</v>
      </c>
      <c r="J594" s="33">
        <v>61.17</v>
      </c>
      <c r="K594" s="33">
        <v>11.76</v>
      </c>
      <c r="L594" s="34">
        <v>26.44</v>
      </c>
      <c r="M594" s="35">
        <v>663.5</v>
      </c>
      <c r="N594" s="35">
        <v>398.35</v>
      </c>
      <c r="O594" s="36">
        <v>1302</v>
      </c>
      <c r="P594" s="36">
        <v>114.36</v>
      </c>
      <c r="Q594" s="36">
        <v>153</v>
      </c>
      <c r="R594" s="36">
        <v>170.36</v>
      </c>
      <c r="S594" s="36">
        <v>104.7</v>
      </c>
      <c r="T594" s="36">
        <v>36.630000000000003</v>
      </c>
      <c r="U594" s="37">
        <v>123.6</v>
      </c>
      <c r="V594" s="36">
        <v>81.430000000000007</v>
      </c>
      <c r="W594" s="38">
        <v>26.44</v>
      </c>
      <c r="X594" s="36">
        <v>9.36</v>
      </c>
      <c r="Y594" s="36">
        <v>48.5</v>
      </c>
      <c r="Z594" s="36">
        <v>97.24</v>
      </c>
      <c r="AA594" s="36">
        <v>696.4</v>
      </c>
      <c r="AB594" s="36">
        <v>188.8</v>
      </c>
      <c r="AC594" s="36">
        <v>16.7</v>
      </c>
      <c r="AD594" s="36">
        <v>34.1</v>
      </c>
      <c r="AE594" s="36">
        <v>189.6</v>
      </c>
    </row>
    <row r="595" spans="1:31" x14ac:dyDescent="0.25">
      <c r="A595" s="26">
        <v>44448</v>
      </c>
      <c r="B595" s="27">
        <v>6605.09</v>
      </c>
      <c r="C595" s="33">
        <v>53.74</v>
      </c>
      <c r="D595" s="33">
        <v>668</v>
      </c>
      <c r="E595" s="33">
        <v>23.35</v>
      </c>
      <c r="F595" s="33">
        <v>90</v>
      </c>
      <c r="G595" s="33">
        <v>60.11</v>
      </c>
      <c r="H595" s="33">
        <v>12.11</v>
      </c>
      <c r="I595" s="33">
        <v>84.1</v>
      </c>
      <c r="J595" s="33">
        <v>61.33</v>
      </c>
      <c r="K595" s="33">
        <v>12</v>
      </c>
      <c r="L595" s="34">
        <v>26.42</v>
      </c>
      <c r="M595" s="35">
        <v>658.4</v>
      </c>
      <c r="N595" s="35">
        <v>397.7</v>
      </c>
      <c r="O595" s="36">
        <v>1289.5</v>
      </c>
      <c r="P595" s="36">
        <v>115.2</v>
      </c>
      <c r="Q595" s="36">
        <v>151.69999999999999</v>
      </c>
      <c r="R595" s="36">
        <v>170.38</v>
      </c>
      <c r="S595" s="36">
        <v>104.82</v>
      </c>
      <c r="T595" s="36">
        <v>36.950000000000003</v>
      </c>
      <c r="U595" s="37">
        <v>124.15</v>
      </c>
      <c r="V595" s="36">
        <v>82.86</v>
      </c>
      <c r="W595" s="38">
        <v>26.42</v>
      </c>
      <c r="X595" s="36">
        <v>9.4700000000000006</v>
      </c>
      <c r="Y595" s="36">
        <v>49.11</v>
      </c>
      <c r="Z595" s="36">
        <v>96.92</v>
      </c>
      <c r="AA595" s="36">
        <v>696</v>
      </c>
      <c r="AB595" s="36">
        <v>187.65</v>
      </c>
      <c r="AC595" s="36">
        <v>16.68</v>
      </c>
      <c r="AD595" s="36">
        <v>34.21</v>
      </c>
      <c r="AE595" s="36">
        <v>189.5</v>
      </c>
    </row>
    <row r="596" spans="1:31" x14ac:dyDescent="0.25">
      <c r="A596" s="26">
        <v>44417</v>
      </c>
      <c r="B596" s="27">
        <v>6628.98</v>
      </c>
      <c r="C596" s="33">
        <v>53.5</v>
      </c>
      <c r="D596" s="33">
        <v>660</v>
      </c>
      <c r="E596" s="33">
        <v>23.37</v>
      </c>
      <c r="F596" s="33">
        <v>91.86</v>
      </c>
      <c r="G596" s="33">
        <v>59.6</v>
      </c>
      <c r="H596" s="33">
        <v>12.09</v>
      </c>
      <c r="I596" s="33">
        <v>83.42</v>
      </c>
      <c r="J596" s="33">
        <v>60.48</v>
      </c>
      <c r="K596" s="33">
        <v>12.03</v>
      </c>
      <c r="L596" s="34">
        <v>26.27</v>
      </c>
      <c r="M596" s="35">
        <v>648.70000000000005</v>
      </c>
      <c r="N596" s="35">
        <v>394.05</v>
      </c>
      <c r="O596" s="36">
        <v>1285</v>
      </c>
      <c r="P596" s="36">
        <v>113.72</v>
      </c>
      <c r="Q596" s="36">
        <v>150.68</v>
      </c>
      <c r="R596" s="36">
        <v>169.7</v>
      </c>
      <c r="S596" s="36">
        <v>101.64</v>
      </c>
      <c r="T596" s="36">
        <v>37.26</v>
      </c>
      <c r="U596" s="37">
        <v>124.12</v>
      </c>
      <c r="V596" s="36">
        <v>84.33</v>
      </c>
      <c r="W596" s="38">
        <v>26.27</v>
      </c>
      <c r="X596" s="36">
        <v>9.5500000000000007</v>
      </c>
      <c r="Y596" s="36">
        <v>48.56</v>
      </c>
      <c r="Z596" s="36">
        <v>96.9</v>
      </c>
      <c r="AA596" s="36">
        <v>699.6</v>
      </c>
      <c r="AB596" s="36">
        <v>186</v>
      </c>
      <c r="AC596" s="36">
        <v>16.62</v>
      </c>
      <c r="AD596" s="36">
        <v>34.06</v>
      </c>
      <c r="AE596" s="36">
        <v>189.55</v>
      </c>
    </row>
    <row r="597" spans="1:31" x14ac:dyDescent="0.25">
      <c r="A597" s="26">
        <v>44386</v>
      </c>
      <c r="B597" s="27">
        <v>6721.35</v>
      </c>
      <c r="C597" s="33">
        <v>54.33</v>
      </c>
      <c r="D597" s="33">
        <v>665.5</v>
      </c>
      <c r="E597" s="33">
        <v>23.65</v>
      </c>
      <c r="F597" s="33">
        <v>90.8</v>
      </c>
      <c r="G597" s="33">
        <v>60.22</v>
      </c>
      <c r="H597" s="33">
        <v>12.24</v>
      </c>
      <c r="I597" s="33">
        <v>84.04</v>
      </c>
      <c r="J597" s="33">
        <v>61.06</v>
      </c>
      <c r="K597" s="33">
        <v>11.89</v>
      </c>
      <c r="L597" s="34">
        <v>26.84</v>
      </c>
      <c r="M597" s="35">
        <v>653</v>
      </c>
      <c r="N597" s="35">
        <v>393.05</v>
      </c>
      <c r="O597" s="36">
        <v>1294.5</v>
      </c>
      <c r="P597" s="36">
        <v>114.1</v>
      </c>
      <c r="Q597" s="36">
        <v>154.4</v>
      </c>
      <c r="R597" s="36">
        <v>169.14</v>
      </c>
      <c r="S597" s="36">
        <v>102.86</v>
      </c>
      <c r="T597" s="36">
        <v>37.619999999999997</v>
      </c>
      <c r="U597" s="37">
        <v>124.38</v>
      </c>
      <c r="V597" s="36">
        <v>86.48</v>
      </c>
      <c r="W597" s="38">
        <v>26.84</v>
      </c>
      <c r="X597" s="36">
        <v>9.51</v>
      </c>
      <c r="Y597" s="36">
        <v>49.08</v>
      </c>
      <c r="Z597" s="36">
        <v>98.34</v>
      </c>
      <c r="AA597" s="36">
        <v>700.6</v>
      </c>
      <c r="AB597" s="36">
        <v>185.5</v>
      </c>
      <c r="AC597" s="36">
        <v>17.100000000000001</v>
      </c>
      <c r="AD597" s="36">
        <v>34.549999999999997</v>
      </c>
      <c r="AE597" s="36">
        <v>192.3</v>
      </c>
    </row>
    <row r="598" spans="1:31" x14ac:dyDescent="0.25">
      <c r="A598" s="26">
        <v>44356</v>
      </c>
      <c r="B598" s="27">
        <v>6700.45</v>
      </c>
      <c r="C598" s="33">
        <v>54.12</v>
      </c>
      <c r="D598" s="33">
        <v>663.5</v>
      </c>
      <c r="E598" s="33">
        <v>23.77</v>
      </c>
      <c r="F598" s="33">
        <v>90.98</v>
      </c>
      <c r="G598" s="33">
        <v>61.76</v>
      </c>
      <c r="H598" s="33">
        <v>12.22</v>
      </c>
      <c r="I598" s="33">
        <v>86</v>
      </c>
      <c r="J598" s="33">
        <v>61.2</v>
      </c>
      <c r="K598" s="33">
        <v>12.06</v>
      </c>
      <c r="L598" s="34">
        <v>26.67</v>
      </c>
      <c r="M598" s="35">
        <v>648.70000000000005</v>
      </c>
      <c r="N598" s="35">
        <v>396.35</v>
      </c>
      <c r="O598" s="36">
        <v>1277.5</v>
      </c>
      <c r="P598" s="36">
        <v>115.88</v>
      </c>
      <c r="Q598" s="36">
        <v>154.62</v>
      </c>
      <c r="R598" s="36">
        <v>169.1</v>
      </c>
      <c r="S598" s="36">
        <v>104.22</v>
      </c>
      <c r="T598" s="36">
        <v>37.67</v>
      </c>
      <c r="U598" s="37">
        <v>125.47</v>
      </c>
      <c r="V598" s="36">
        <v>87.32</v>
      </c>
      <c r="W598" s="38">
        <v>26.67</v>
      </c>
      <c r="X598" s="36">
        <v>9.5399999999999991</v>
      </c>
      <c r="Y598" s="36">
        <v>49.12</v>
      </c>
      <c r="Z598" s="36">
        <v>97.4</v>
      </c>
      <c r="AA598" s="36">
        <v>694.3</v>
      </c>
      <c r="AB598" s="36">
        <v>185.85</v>
      </c>
      <c r="AC598" s="36">
        <v>17.239999999999998</v>
      </c>
      <c r="AD598" s="36">
        <v>34.39</v>
      </c>
      <c r="AE598" s="36">
        <v>192.3</v>
      </c>
    </row>
    <row r="599" spans="1:31" x14ac:dyDescent="0.25">
      <c r="A599" s="26">
        <v>44264</v>
      </c>
      <c r="B599" s="27">
        <v>6667.39</v>
      </c>
      <c r="C599" s="33">
        <v>53.87</v>
      </c>
      <c r="D599" s="33">
        <v>646</v>
      </c>
      <c r="E599" s="33">
        <v>23.59</v>
      </c>
      <c r="F599" s="33">
        <v>91.14</v>
      </c>
      <c r="G599" s="33">
        <v>61.51</v>
      </c>
      <c r="H599" s="33">
        <v>12.12</v>
      </c>
      <c r="I599" s="33">
        <v>85.82</v>
      </c>
      <c r="J599" s="33">
        <v>61</v>
      </c>
      <c r="K599" s="33">
        <v>11.99</v>
      </c>
      <c r="L599" s="34">
        <v>26.57</v>
      </c>
      <c r="M599" s="35">
        <v>634.9</v>
      </c>
      <c r="N599" s="35">
        <v>394.85</v>
      </c>
      <c r="O599" s="36">
        <v>1255</v>
      </c>
      <c r="P599" s="36">
        <v>114.48</v>
      </c>
      <c r="Q599" s="36">
        <v>153.88</v>
      </c>
      <c r="R599" s="36">
        <v>166.46</v>
      </c>
      <c r="S599" s="36">
        <v>104.44</v>
      </c>
      <c r="T599" s="36">
        <v>37.270000000000003</v>
      </c>
      <c r="U599" s="37">
        <v>124.91</v>
      </c>
      <c r="V599" s="36">
        <v>87.37</v>
      </c>
      <c r="W599" s="38">
        <v>26.57</v>
      </c>
      <c r="X599" s="36">
        <v>9.5500000000000007</v>
      </c>
      <c r="Y599" s="36">
        <v>48.79</v>
      </c>
      <c r="Z599" s="36">
        <v>97.38</v>
      </c>
      <c r="AA599" s="36">
        <v>683.3</v>
      </c>
      <c r="AB599" s="36">
        <v>183.7</v>
      </c>
      <c r="AC599" s="36">
        <v>17.14</v>
      </c>
      <c r="AD599" s="36">
        <v>34.21</v>
      </c>
      <c r="AE599" s="36">
        <v>191.55</v>
      </c>
    </row>
    <row r="600" spans="1:31" x14ac:dyDescent="0.25">
      <c r="A600" s="26">
        <v>44236</v>
      </c>
      <c r="B600" s="27">
        <v>6747.17</v>
      </c>
      <c r="C600" s="33">
        <v>54.8</v>
      </c>
      <c r="D600" s="33">
        <v>661.5</v>
      </c>
      <c r="E600" s="33">
        <v>23.77</v>
      </c>
      <c r="F600" s="33">
        <v>92.98</v>
      </c>
      <c r="G600" s="33">
        <v>61.11</v>
      </c>
      <c r="H600" s="33">
        <v>12.36</v>
      </c>
      <c r="I600" s="33">
        <v>86.22</v>
      </c>
      <c r="J600" s="33">
        <v>61.57</v>
      </c>
      <c r="K600" s="33">
        <v>12.09</v>
      </c>
      <c r="L600" s="34">
        <v>26.98</v>
      </c>
      <c r="M600" s="35">
        <v>647</v>
      </c>
      <c r="N600" s="35">
        <v>400.15</v>
      </c>
      <c r="O600" s="36">
        <v>1271.5</v>
      </c>
      <c r="P600" s="36">
        <v>116.78</v>
      </c>
      <c r="Q600" s="36">
        <v>154.4</v>
      </c>
      <c r="R600" s="36">
        <v>168.9</v>
      </c>
      <c r="S600" s="36">
        <v>107</v>
      </c>
      <c r="T600" s="36">
        <v>37.58</v>
      </c>
      <c r="U600" s="37">
        <v>125.42</v>
      </c>
      <c r="V600" s="36">
        <v>87.72</v>
      </c>
      <c r="W600" s="38">
        <v>26.98</v>
      </c>
      <c r="X600" s="36">
        <v>9.59</v>
      </c>
      <c r="Y600" s="36">
        <v>49.02</v>
      </c>
      <c r="Z600" s="36">
        <v>97.6</v>
      </c>
      <c r="AA600" s="36">
        <v>695.6</v>
      </c>
      <c r="AB600" s="36">
        <v>186.05</v>
      </c>
      <c r="AC600" s="36">
        <v>17.13</v>
      </c>
      <c r="AD600" s="36">
        <v>34.549999999999997</v>
      </c>
      <c r="AE600" s="36">
        <v>191.45</v>
      </c>
    </row>
    <row r="601" spans="1:31" x14ac:dyDescent="0.25">
      <c r="A601" s="26">
        <v>44205</v>
      </c>
      <c r="B601" s="27">
        <v>6730.17</v>
      </c>
      <c r="C601" s="33">
        <v>54.8</v>
      </c>
      <c r="D601" s="33">
        <v>661.5</v>
      </c>
      <c r="E601" s="33">
        <v>23.86</v>
      </c>
      <c r="F601" s="33">
        <v>93.75</v>
      </c>
      <c r="G601" s="33">
        <v>61.81</v>
      </c>
      <c r="H601" s="33">
        <v>12.33</v>
      </c>
      <c r="I601" s="33">
        <v>86.88</v>
      </c>
      <c r="J601" s="33">
        <v>61.24</v>
      </c>
      <c r="K601" s="33">
        <v>12.26</v>
      </c>
      <c r="L601" s="34">
        <v>27.01</v>
      </c>
      <c r="M601" s="35">
        <v>646.79999999999995</v>
      </c>
      <c r="N601" s="35">
        <v>399.5</v>
      </c>
      <c r="O601" s="36">
        <v>1270</v>
      </c>
      <c r="P601" s="36">
        <v>118</v>
      </c>
      <c r="Q601" s="36">
        <v>153.06</v>
      </c>
      <c r="R601" s="36">
        <v>167.5</v>
      </c>
      <c r="S601" s="36">
        <v>108.24</v>
      </c>
      <c r="T601" s="36">
        <v>37.1</v>
      </c>
      <c r="U601" s="37">
        <v>126.25</v>
      </c>
      <c r="V601" s="36">
        <v>87.65</v>
      </c>
      <c r="W601" s="38">
        <v>27.01</v>
      </c>
      <c r="X601" s="36">
        <v>9.65</v>
      </c>
      <c r="Y601" s="36">
        <v>49.16</v>
      </c>
      <c r="Z601" s="36">
        <v>97.36</v>
      </c>
      <c r="AA601" s="36">
        <v>688.2</v>
      </c>
      <c r="AB601" s="36">
        <v>184.55</v>
      </c>
      <c r="AC601" s="36">
        <v>16.829999999999998</v>
      </c>
      <c r="AD601" s="36">
        <v>34.42</v>
      </c>
      <c r="AE601" s="36">
        <v>191</v>
      </c>
    </row>
    <row r="602" spans="1:31" x14ac:dyDescent="0.25">
      <c r="A602" s="26" t="s">
        <v>685</v>
      </c>
      <c r="B602" s="27">
        <v>6650.9</v>
      </c>
      <c r="C602" s="33">
        <v>53.73</v>
      </c>
      <c r="D602" s="33">
        <v>638</v>
      </c>
      <c r="E602" s="33">
        <v>23.78</v>
      </c>
      <c r="F602" s="33">
        <v>90.89</v>
      </c>
      <c r="G602" s="33">
        <v>61.87</v>
      </c>
      <c r="H602" s="33">
        <v>12.21</v>
      </c>
      <c r="I602" s="33">
        <v>85.94</v>
      </c>
      <c r="J602" s="33">
        <v>61.39</v>
      </c>
      <c r="K602" s="33">
        <v>12.13</v>
      </c>
      <c r="L602" s="34">
        <v>26.65</v>
      </c>
      <c r="M602" s="35">
        <v>626.79999999999995</v>
      </c>
      <c r="N602" s="35">
        <v>396.3</v>
      </c>
      <c r="O602" s="36">
        <v>1244.5</v>
      </c>
      <c r="P602" s="36">
        <v>115.7</v>
      </c>
      <c r="Q602" s="36">
        <v>151.30000000000001</v>
      </c>
      <c r="R602" s="36">
        <v>166.26</v>
      </c>
      <c r="S602" s="36">
        <v>106.26</v>
      </c>
      <c r="T602" s="36">
        <v>37.35</v>
      </c>
      <c r="U602" s="37">
        <v>125.47</v>
      </c>
      <c r="V602" s="36">
        <v>87.14</v>
      </c>
      <c r="W602" s="38">
        <v>26.65</v>
      </c>
      <c r="X602" s="36">
        <v>9.6199999999999992</v>
      </c>
      <c r="Y602" s="36">
        <v>48.31</v>
      </c>
      <c r="Z602" s="36">
        <v>96.92</v>
      </c>
      <c r="AA602" s="36">
        <v>674</v>
      </c>
      <c r="AB602" s="36">
        <v>177.95</v>
      </c>
      <c r="AC602" s="36">
        <v>16.940000000000001</v>
      </c>
      <c r="AD602" s="36">
        <v>34.26</v>
      </c>
      <c r="AE602" s="36">
        <v>190.15</v>
      </c>
    </row>
    <row r="603" spans="1:31" x14ac:dyDescent="0.25">
      <c r="A603" s="26" t="s">
        <v>686</v>
      </c>
      <c r="B603" s="27">
        <v>6675.32</v>
      </c>
      <c r="C603" s="33">
        <v>53</v>
      </c>
      <c r="D603" s="33">
        <v>644</v>
      </c>
      <c r="E603" s="33">
        <v>23.96</v>
      </c>
      <c r="F603" s="33">
        <v>90.46</v>
      </c>
      <c r="G603" s="33">
        <v>61.97</v>
      </c>
      <c r="H603" s="33">
        <v>12.09</v>
      </c>
      <c r="I603" s="33">
        <v>85.66</v>
      </c>
      <c r="J603" s="33">
        <v>62</v>
      </c>
      <c r="K603" s="33">
        <v>12.08</v>
      </c>
      <c r="L603" s="34">
        <v>26.26</v>
      </c>
      <c r="M603" s="35">
        <v>625</v>
      </c>
      <c r="N603" s="35">
        <v>397.2</v>
      </c>
      <c r="O603" s="36">
        <v>1246.5</v>
      </c>
      <c r="P603" s="36">
        <v>114.86</v>
      </c>
      <c r="Q603" s="36">
        <v>152.74</v>
      </c>
      <c r="R603" s="36">
        <v>162.46</v>
      </c>
      <c r="S603" s="36">
        <v>106.32</v>
      </c>
      <c r="T603" s="36">
        <v>37.71</v>
      </c>
      <c r="U603" s="37">
        <v>125.74</v>
      </c>
      <c r="V603" s="36">
        <v>87.58</v>
      </c>
      <c r="W603" s="38">
        <v>26.26</v>
      </c>
      <c r="X603" s="36">
        <v>9.68</v>
      </c>
      <c r="Y603" s="36">
        <v>48.74</v>
      </c>
      <c r="Z603" s="36">
        <v>97.36</v>
      </c>
      <c r="AA603" s="36">
        <v>671.6</v>
      </c>
      <c r="AB603" s="36">
        <v>177.65</v>
      </c>
      <c r="AC603" s="36">
        <v>17.010000000000002</v>
      </c>
      <c r="AD603" s="36">
        <v>34.85</v>
      </c>
      <c r="AE603" s="36">
        <v>191</v>
      </c>
    </row>
    <row r="604" spans="1:31" x14ac:dyDescent="0.25">
      <c r="A604" s="26" t="s">
        <v>687</v>
      </c>
      <c r="B604" s="27">
        <v>6644.68</v>
      </c>
      <c r="C604" s="33">
        <v>53.46</v>
      </c>
      <c r="D604" s="33">
        <v>633</v>
      </c>
      <c r="E604" s="33">
        <v>24.07</v>
      </c>
      <c r="F604" s="33">
        <v>90.89</v>
      </c>
      <c r="G604" s="33">
        <v>62.16</v>
      </c>
      <c r="H604" s="33">
        <v>12.11</v>
      </c>
      <c r="I604" s="33">
        <v>86.08</v>
      </c>
      <c r="J604" s="33">
        <v>62.65</v>
      </c>
      <c r="K604" s="33">
        <v>12.03</v>
      </c>
      <c r="L604" s="34">
        <v>26.68</v>
      </c>
      <c r="M604" s="35">
        <v>623.1</v>
      </c>
      <c r="N604" s="35">
        <v>393.6</v>
      </c>
      <c r="O604" s="36">
        <v>1241</v>
      </c>
      <c r="P604" s="36">
        <v>115.02</v>
      </c>
      <c r="Q604" s="36">
        <v>152.19999999999999</v>
      </c>
      <c r="R604" s="36">
        <v>162.04</v>
      </c>
      <c r="S604" s="36">
        <v>107.12</v>
      </c>
      <c r="T604" s="36">
        <v>37.75</v>
      </c>
      <c r="U604" s="37">
        <v>124.56</v>
      </c>
      <c r="V604" s="36">
        <v>87.7</v>
      </c>
      <c r="W604" s="38">
        <v>26.68</v>
      </c>
      <c r="X604" s="36">
        <v>9.68</v>
      </c>
      <c r="Y604" s="36">
        <v>48.74</v>
      </c>
      <c r="Z604" s="36">
        <v>97.16</v>
      </c>
      <c r="AA604" s="36">
        <v>668.6</v>
      </c>
      <c r="AB604" s="36">
        <v>177.7</v>
      </c>
      <c r="AC604" s="36">
        <v>17.149999999999999</v>
      </c>
      <c r="AD604" s="36">
        <v>34.94</v>
      </c>
      <c r="AE604" s="36">
        <v>191</v>
      </c>
    </row>
    <row r="605" spans="1:31" x14ac:dyDescent="0.25">
      <c r="A605" s="26" t="s">
        <v>688</v>
      </c>
      <c r="B605" s="27">
        <v>6618.69</v>
      </c>
      <c r="C605" s="33">
        <v>53.67</v>
      </c>
      <c r="D605" s="33">
        <v>631</v>
      </c>
      <c r="E605" s="33">
        <v>24.04</v>
      </c>
      <c r="F605" s="33">
        <v>90.96</v>
      </c>
      <c r="G605" s="33">
        <v>62.14</v>
      </c>
      <c r="H605" s="33">
        <v>12.12</v>
      </c>
      <c r="I605" s="33">
        <v>85.2</v>
      </c>
      <c r="J605" s="33">
        <v>62.66</v>
      </c>
      <c r="K605" s="33">
        <v>12.05</v>
      </c>
      <c r="L605" s="34">
        <v>26.6</v>
      </c>
      <c r="M605" s="35">
        <v>621.6</v>
      </c>
      <c r="N605" s="35">
        <v>394.1</v>
      </c>
      <c r="O605" s="36">
        <v>1238</v>
      </c>
      <c r="P605" s="36">
        <v>115</v>
      </c>
      <c r="Q605" s="36">
        <v>151.94</v>
      </c>
      <c r="R605" s="36">
        <v>161.08000000000001</v>
      </c>
      <c r="S605" s="36">
        <v>107.02</v>
      </c>
      <c r="T605" s="36">
        <v>37.31</v>
      </c>
      <c r="U605" s="37">
        <v>124.4</v>
      </c>
      <c r="V605" s="36">
        <v>87.97</v>
      </c>
      <c r="W605" s="38">
        <v>26.6</v>
      </c>
      <c r="X605" s="36">
        <v>9.69</v>
      </c>
      <c r="Y605" s="36">
        <v>48.45</v>
      </c>
      <c r="Z605" s="36">
        <v>96.78</v>
      </c>
      <c r="AA605" s="36">
        <v>672.4</v>
      </c>
      <c r="AB605" s="36">
        <v>176.9</v>
      </c>
      <c r="AC605" s="36">
        <v>17.059999999999999</v>
      </c>
      <c r="AD605" s="36">
        <v>34.81</v>
      </c>
      <c r="AE605" s="36">
        <v>190.7</v>
      </c>
    </row>
    <row r="606" spans="1:31" x14ac:dyDescent="0.25">
      <c r="A606" s="26" t="s">
        <v>689</v>
      </c>
      <c r="B606" s="27">
        <v>6667.25</v>
      </c>
      <c r="C606" s="33">
        <v>54.15</v>
      </c>
      <c r="D606" s="33">
        <v>642</v>
      </c>
      <c r="E606" s="33">
        <v>24.14</v>
      </c>
      <c r="F606" s="33">
        <v>91.27</v>
      </c>
      <c r="G606" s="33">
        <v>62.35</v>
      </c>
      <c r="H606" s="33">
        <v>12.2</v>
      </c>
      <c r="I606" s="33">
        <v>84.84</v>
      </c>
      <c r="J606" s="33">
        <v>62.37</v>
      </c>
      <c r="K606" s="33">
        <v>12.21</v>
      </c>
      <c r="L606" s="34">
        <v>26.85</v>
      </c>
      <c r="M606" s="35">
        <v>622.1</v>
      </c>
      <c r="N606" s="35">
        <v>393.05</v>
      </c>
      <c r="O606" s="36">
        <v>1251.5</v>
      </c>
      <c r="P606" s="36">
        <v>115.92</v>
      </c>
      <c r="Q606" s="36">
        <v>151.68</v>
      </c>
      <c r="R606" s="36">
        <v>161.86000000000001</v>
      </c>
      <c r="S606" s="36">
        <v>107.04</v>
      </c>
      <c r="T606" s="36">
        <v>37.340000000000003</v>
      </c>
      <c r="U606" s="37">
        <v>123.95</v>
      </c>
      <c r="V606" s="36">
        <v>87.56</v>
      </c>
      <c r="W606" s="38">
        <v>26.85</v>
      </c>
      <c r="X606" s="36">
        <v>9.76</v>
      </c>
      <c r="Y606" s="36">
        <v>48.5</v>
      </c>
      <c r="Z606" s="36">
        <v>96.34</v>
      </c>
      <c r="AA606" s="36">
        <v>675</v>
      </c>
      <c r="AB606" s="36">
        <v>177.35</v>
      </c>
      <c r="AC606" s="36">
        <v>17.28</v>
      </c>
      <c r="AD606" s="36">
        <v>34.6</v>
      </c>
      <c r="AE606" s="36">
        <v>189.8</v>
      </c>
    </row>
    <row r="607" spans="1:31" x14ac:dyDescent="0.25">
      <c r="A607" s="26" t="s">
        <v>690</v>
      </c>
      <c r="B607" s="27">
        <v>6634.69</v>
      </c>
      <c r="C607" s="33">
        <v>53.07</v>
      </c>
      <c r="D607" s="33">
        <v>648</v>
      </c>
      <c r="E607" s="33">
        <v>24.17</v>
      </c>
      <c r="F607" s="33">
        <v>90.78</v>
      </c>
      <c r="G607" s="33">
        <v>63.1</v>
      </c>
      <c r="H607" s="33">
        <v>12.04</v>
      </c>
      <c r="I607" s="33">
        <v>84.44</v>
      </c>
      <c r="J607" s="33">
        <v>62.14</v>
      </c>
      <c r="K607" s="33">
        <v>12.37</v>
      </c>
      <c r="L607" s="34">
        <v>26.21</v>
      </c>
      <c r="M607" s="35">
        <v>624.29999999999995</v>
      </c>
      <c r="N607" s="35">
        <v>393.2</v>
      </c>
      <c r="O607" s="36">
        <v>1250</v>
      </c>
      <c r="P607" s="36">
        <v>113.46</v>
      </c>
      <c r="Q607" s="36">
        <v>152.58000000000001</v>
      </c>
      <c r="R607" s="36">
        <v>161.52000000000001</v>
      </c>
      <c r="S607" s="36">
        <v>105.34</v>
      </c>
      <c r="T607" s="36">
        <v>37.159999999999997</v>
      </c>
      <c r="U607" s="37">
        <v>124.21</v>
      </c>
      <c r="V607" s="36">
        <v>88.1</v>
      </c>
      <c r="W607" s="38">
        <v>26.21</v>
      </c>
      <c r="X607" s="36">
        <v>9.76</v>
      </c>
      <c r="Y607" s="36">
        <v>48.43</v>
      </c>
      <c r="Z607" s="36">
        <v>96.96</v>
      </c>
      <c r="AA607" s="36">
        <v>669.3</v>
      </c>
      <c r="AB607" s="36">
        <v>177.3</v>
      </c>
      <c r="AC607" s="36">
        <v>17.25</v>
      </c>
      <c r="AD607" s="36">
        <v>34.69</v>
      </c>
      <c r="AE607" s="36">
        <v>190.7</v>
      </c>
    </row>
    <row r="608" spans="1:31" x14ac:dyDescent="0.25">
      <c r="A608" s="26" t="s">
        <v>691</v>
      </c>
      <c r="B608" s="27">
        <v>6657.14</v>
      </c>
      <c r="C608" s="33">
        <v>52.71</v>
      </c>
      <c r="D608" s="33">
        <v>658</v>
      </c>
      <c r="E608" s="33">
        <v>24.15</v>
      </c>
      <c r="F608" s="33">
        <v>90.74</v>
      </c>
      <c r="G608" s="33">
        <v>63.5</v>
      </c>
      <c r="H608" s="33">
        <v>11.96</v>
      </c>
      <c r="I608" s="33">
        <v>84.18</v>
      </c>
      <c r="J608" s="33">
        <v>62.78</v>
      </c>
      <c r="K608" s="33">
        <v>12.32</v>
      </c>
      <c r="L608" s="34">
        <v>26.06</v>
      </c>
      <c r="M608" s="35">
        <v>636.6</v>
      </c>
      <c r="N608" s="35">
        <v>395.1</v>
      </c>
      <c r="O608" s="36">
        <v>1270</v>
      </c>
      <c r="P608" s="36">
        <v>111.72</v>
      </c>
      <c r="Q608" s="36">
        <v>152.56</v>
      </c>
      <c r="R608" s="36">
        <v>162.76</v>
      </c>
      <c r="S608" s="36">
        <v>104.1</v>
      </c>
      <c r="T608" s="36">
        <v>37.08</v>
      </c>
      <c r="U608" s="37">
        <v>124.96</v>
      </c>
      <c r="V608" s="36">
        <v>89.08</v>
      </c>
      <c r="W608" s="38">
        <v>26.06</v>
      </c>
      <c r="X608" s="36">
        <v>9.7899999999999991</v>
      </c>
      <c r="Y608" s="36">
        <v>48.48</v>
      </c>
      <c r="Z608" s="36">
        <v>96.9</v>
      </c>
      <c r="AA608" s="36">
        <v>671.8</v>
      </c>
      <c r="AB608" s="36">
        <v>178.25</v>
      </c>
      <c r="AC608" s="36">
        <v>17.2</v>
      </c>
      <c r="AD608" s="36">
        <v>35.299999999999997</v>
      </c>
      <c r="AE608" s="36">
        <v>190.65</v>
      </c>
    </row>
    <row r="609" spans="1:31" x14ac:dyDescent="0.25">
      <c r="A609" s="26" t="s">
        <v>692</v>
      </c>
      <c r="B609" s="27">
        <v>6567.93</v>
      </c>
      <c r="C609" s="33">
        <v>52.1</v>
      </c>
      <c r="D609" s="33">
        <v>635.5</v>
      </c>
      <c r="E609" s="33">
        <v>23.99</v>
      </c>
      <c r="F609" s="33">
        <v>90.27</v>
      </c>
      <c r="G609" s="33">
        <v>63.6</v>
      </c>
      <c r="H609" s="33">
        <v>11.75</v>
      </c>
      <c r="I609" s="33">
        <v>83.9</v>
      </c>
      <c r="J609" s="33">
        <v>62.03</v>
      </c>
      <c r="K609" s="33">
        <v>12.34</v>
      </c>
      <c r="L609" s="34">
        <v>25.76</v>
      </c>
      <c r="M609" s="35">
        <v>620</v>
      </c>
      <c r="N609" s="35">
        <v>392.5</v>
      </c>
      <c r="O609" s="36">
        <v>1233</v>
      </c>
      <c r="P609" s="36">
        <v>110.48</v>
      </c>
      <c r="Q609" s="36">
        <v>152.52000000000001</v>
      </c>
      <c r="R609" s="36">
        <v>160.58000000000001</v>
      </c>
      <c r="S609" s="36">
        <v>104.62</v>
      </c>
      <c r="T609" s="36">
        <v>36.47</v>
      </c>
      <c r="U609" s="37">
        <v>125.24</v>
      </c>
      <c r="V609" s="36">
        <v>90.24</v>
      </c>
      <c r="W609" s="38">
        <v>25.76</v>
      </c>
      <c r="X609" s="36">
        <v>9.82</v>
      </c>
      <c r="Y609" s="36">
        <v>48.03</v>
      </c>
      <c r="Z609" s="36">
        <v>96.84</v>
      </c>
      <c r="AA609" s="36">
        <v>652.5</v>
      </c>
      <c r="AB609" s="36">
        <v>175.75</v>
      </c>
      <c r="AC609" s="36">
        <v>17.149999999999999</v>
      </c>
      <c r="AD609" s="36">
        <v>35.200000000000003</v>
      </c>
      <c r="AE609" s="36">
        <v>189.8</v>
      </c>
    </row>
    <row r="610" spans="1:31" x14ac:dyDescent="0.25">
      <c r="A610" s="26" t="s">
        <v>693</v>
      </c>
      <c r="B610" s="27">
        <v>6560.74</v>
      </c>
      <c r="C610" s="33">
        <v>51.91</v>
      </c>
      <c r="D610" s="33">
        <v>638.5</v>
      </c>
      <c r="E610" s="33">
        <v>23.93</v>
      </c>
      <c r="F610" s="33">
        <v>90.61</v>
      </c>
      <c r="G610" s="33">
        <v>63.82</v>
      </c>
      <c r="H610" s="33">
        <v>11.73</v>
      </c>
      <c r="I610" s="33">
        <v>84.32</v>
      </c>
      <c r="J610" s="33">
        <v>62.08</v>
      </c>
      <c r="K610" s="33">
        <v>12.16</v>
      </c>
      <c r="L610" s="34">
        <v>25.75</v>
      </c>
      <c r="M610" s="35">
        <v>613.1</v>
      </c>
      <c r="N610" s="35">
        <v>388.8</v>
      </c>
      <c r="O610" s="36">
        <v>1220</v>
      </c>
      <c r="P610" s="36">
        <v>110.04</v>
      </c>
      <c r="Q610" s="36">
        <v>153.68</v>
      </c>
      <c r="R610" s="36">
        <v>160.04</v>
      </c>
      <c r="S610" s="36">
        <v>104.32</v>
      </c>
      <c r="T610" s="36">
        <v>36.31</v>
      </c>
      <c r="U610" s="37">
        <v>125.32</v>
      </c>
      <c r="V610" s="36">
        <v>89.68</v>
      </c>
      <c r="W610" s="38">
        <v>25.75</v>
      </c>
      <c r="X610" s="36">
        <v>9.69</v>
      </c>
      <c r="Y610" s="36">
        <v>47.8</v>
      </c>
      <c r="Z610" s="36">
        <v>96.68</v>
      </c>
      <c r="AA610" s="36">
        <v>650</v>
      </c>
      <c r="AB610" s="36">
        <v>177.7</v>
      </c>
      <c r="AC610" s="36">
        <v>17.350000000000001</v>
      </c>
      <c r="AD610" s="36">
        <v>35.409999999999997</v>
      </c>
      <c r="AE610" s="36">
        <v>189.65</v>
      </c>
    </row>
    <row r="611" spans="1:31" x14ac:dyDescent="0.25">
      <c r="A611" s="26" t="s">
        <v>694</v>
      </c>
      <c r="B611" s="27">
        <v>6759.74</v>
      </c>
      <c r="C611" s="33">
        <v>53.34</v>
      </c>
      <c r="D611" s="33">
        <v>674</v>
      </c>
      <c r="E611" s="33">
        <v>24.42</v>
      </c>
      <c r="F611" s="33">
        <v>91.73</v>
      </c>
      <c r="G611" s="33">
        <v>63.97</v>
      </c>
      <c r="H611" s="33">
        <v>11.98</v>
      </c>
      <c r="I611" s="33">
        <v>86.36</v>
      </c>
      <c r="J611" s="33">
        <v>63.86</v>
      </c>
      <c r="K611" s="33">
        <v>12.15</v>
      </c>
      <c r="L611" s="34">
        <v>26.56</v>
      </c>
      <c r="M611" s="35">
        <v>654.9</v>
      </c>
      <c r="N611" s="35">
        <v>393.2</v>
      </c>
      <c r="O611" s="36">
        <v>1280</v>
      </c>
      <c r="P611" s="36">
        <v>113.62</v>
      </c>
      <c r="Q611" s="36">
        <v>155.1</v>
      </c>
      <c r="R611" s="36">
        <v>162.34</v>
      </c>
      <c r="S611" s="36">
        <v>106.58</v>
      </c>
      <c r="T611" s="36">
        <v>37.729999999999997</v>
      </c>
      <c r="U611" s="37">
        <v>124.64</v>
      </c>
      <c r="V611" s="36">
        <v>89.16</v>
      </c>
      <c r="W611" s="38">
        <v>26.56</v>
      </c>
      <c r="X611" s="36">
        <v>9.6999999999999993</v>
      </c>
      <c r="Y611" s="36">
        <v>47.75</v>
      </c>
      <c r="Z611" s="36">
        <v>97.42</v>
      </c>
      <c r="AA611" s="36">
        <v>718</v>
      </c>
      <c r="AB611" s="36">
        <v>184.7</v>
      </c>
      <c r="AC611" s="36">
        <v>17.96</v>
      </c>
      <c r="AD611" s="36">
        <v>36.19</v>
      </c>
      <c r="AE611" s="36">
        <v>190.35</v>
      </c>
    </row>
    <row r="612" spans="1:31" x14ac:dyDescent="0.25">
      <c r="A612" s="26" t="s">
        <v>695</v>
      </c>
      <c r="B612" s="27">
        <v>6789.11</v>
      </c>
      <c r="C612" s="33">
        <v>52.86</v>
      </c>
      <c r="D612" s="33">
        <v>707</v>
      </c>
      <c r="E612" s="33">
        <v>24.17</v>
      </c>
      <c r="F612" s="33">
        <v>90.45</v>
      </c>
      <c r="G612" s="33">
        <v>64.86</v>
      </c>
      <c r="H612" s="33">
        <v>11.95</v>
      </c>
      <c r="I612" s="33">
        <v>86.44</v>
      </c>
      <c r="J612" s="33">
        <v>63.94</v>
      </c>
      <c r="K612" s="33">
        <v>11.95</v>
      </c>
      <c r="L612" s="34">
        <v>26.4</v>
      </c>
      <c r="M612" s="35">
        <v>690.5</v>
      </c>
      <c r="N612" s="35">
        <v>400.1</v>
      </c>
      <c r="O612" s="36">
        <v>1330</v>
      </c>
      <c r="P612" s="36">
        <v>113.54</v>
      </c>
      <c r="Q612" s="36">
        <v>154.5</v>
      </c>
      <c r="R612" s="36">
        <v>163.92</v>
      </c>
      <c r="S612" s="36">
        <v>106.62</v>
      </c>
      <c r="T612" s="36">
        <v>37.83</v>
      </c>
      <c r="U612" s="37">
        <v>123.44</v>
      </c>
      <c r="V612" s="36">
        <v>88.8</v>
      </c>
      <c r="W612" s="38">
        <v>26.4</v>
      </c>
      <c r="X612" s="36">
        <v>9.6199999999999992</v>
      </c>
      <c r="Y612" s="36">
        <v>47.84</v>
      </c>
      <c r="Z612" s="36">
        <v>97.34</v>
      </c>
      <c r="AA612" s="36">
        <v>744.4</v>
      </c>
      <c r="AB612" s="36">
        <v>184.35</v>
      </c>
      <c r="AC612" s="36">
        <v>17.829999999999998</v>
      </c>
      <c r="AD612" s="36">
        <v>35.950000000000003</v>
      </c>
      <c r="AE612" s="36">
        <v>190.35</v>
      </c>
    </row>
    <row r="613" spans="1:31" x14ac:dyDescent="0.25">
      <c r="A613" s="26" t="s">
        <v>696</v>
      </c>
      <c r="B613" s="27">
        <v>6817.43</v>
      </c>
      <c r="C613" s="33">
        <v>53.85</v>
      </c>
      <c r="D613" s="33">
        <v>707.5</v>
      </c>
      <c r="E613" s="33">
        <v>24.33</v>
      </c>
      <c r="F613" s="33">
        <v>91.17</v>
      </c>
      <c r="G613" s="33">
        <v>65</v>
      </c>
      <c r="H613" s="33">
        <v>12.18</v>
      </c>
      <c r="I613" s="33">
        <v>87.26</v>
      </c>
      <c r="J613" s="33">
        <v>64.37</v>
      </c>
      <c r="K613" s="33">
        <v>11.95</v>
      </c>
      <c r="L613" s="34">
        <v>26.99</v>
      </c>
      <c r="M613" s="35">
        <v>694.9</v>
      </c>
      <c r="N613" s="35">
        <v>398.6</v>
      </c>
      <c r="O613" s="36">
        <v>1325</v>
      </c>
      <c r="P613" s="36">
        <v>114.62</v>
      </c>
      <c r="Q613" s="36">
        <v>153.19999999999999</v>
      </c>
      <c r="R613" s="36">
        <v>163.16</v>
      </c>
      <c r="S613" s="36">
        <v>107.68</v>
      </c>
      <c r="T613" s="36">
        <v>37.75</v>
      </c>
      <c r="U613" s="37">
        <v>123.11</v>
      </c>
      <c r="V613" s="36">
        <v>87.57</v>
      </c>
      <c r="W613" s="38">
        <v>26.99</v>
      </c>
      <c r="X613" s="36">
        <v>9.6</v>
      </c>
      <c r="Y613" s="36">
        <v>47.66</v>
      </c>
      <c r="Z613" s="36">
        <v>97.64</v>
      </c>
      <c r="AA613" s="36">
        <v>752</v>
      </c>
      <c r="AB613" s="36">
        <v>185.6</v>
      </c>
      <c r="AC613" s="36">
        <v>18.329999999999998</v>
      </c>
      <c r="AD613" s="36">
        <v>36.049999999999997</v>
      </c>
      <c r="AE613" s="36">
        <v>190.55</v>
      </c>
    </row>
    <row r="614" spans="1:31" x14ac:dyDescent="0.25">
      <c r="A614" s="26" t="s">
        <v>697</v>
      </c>
      <c r="B614" s="27">
        <v>6885.64</v>
      </c>
      <c r="C614" s="33">
        <v>54.38</v>
      </c>
      <c r="D614" s="33">
        <v>719.5</v>
      </c>
      <c r="E614" s="33">
        <v>24.45</v>
      </c>
      <c r="F614" s="33">
        <v>91.46</v>
      </c>
      <c r="G614" s="33">
        <v>64.48</v>
      </c>
      <c r="H614" s="33">
        <v>12.29</v>
      </c>
      <c r="I614" s="33">
        <v>87.28</v>
      </c>
      <c r="J614" s="33">
        <v>64.599999999999994</v>
      </c>
      <c r="K614" s="33">
        <v>11.92</v>
      </c>
      <c r="L614" s="34">
        <v>27.46</v>
      </c>
      <c r="M614" s="35">
        <v>709.8</v>
      </c>
      <c r="N614" s="35">
        <v>403.1</v>
      </c>
      <c r="O614" s="36">
        <v>1347.5</v>
      </c>
      <c r="P614" s="36">
        <v>115.44</v>
      </c>
      <c r="Q614" s="36">
        <v>153</v>
      </c>
      <c r="R614" s="36">
        <v>164.92</v>
      </c>
      <c r="S614" s="36">
        <v>109.74</v>
      </c>
      <c r="T614" s="36">
        <v>38.22</v>
      </c>
      <c r="U614" s="37">
        <v>122.96</v>
      </c>
      <c r="V614" s="36">
        <v>86.97</v>
      </c>
      <c r="W614" s="38">
        <v>27.46</v>
      </c>
      <c r="X614" s="36">
        <v>9.6300000000000008</v>
      </c>
      <c r="Y614" s="36">
        <v>47.89</v>
      </c>
      <c r="Z614" s="36">
        <v>97.54</v>
      </c>
      <c r="AA614" s="36">
        <v>788.9</v>
      </c>
      <c r="AB614" s="36">
        <v>185.7</v>
      </c>
      <c r="AC614" s="36">
        <v>18.579999999999998</v>
      </c>
      <c r="AD614" s="36">
        <v>36.01</v>
      </c>
      <c r="AE614" s="36">
        <v>190.55</v>
      </c>
    </row>
    <row r="615" spans="1:31" x14ac:dyDescent="0.25">
      <c r="A615" s="26">
        <v>44538</v>
      </c>
      <c r="B615" s="27">
        <v>6854.99</v>
      </c>
      <c r="C615" s="33">
        <v>54.32</v>
      </c>
      <c r="D615" s="33">
        <v>712</v>
      </c>
      <c r="E615" s="33">
        <v>24.27</v>
      </c>
      <c r="F615" s="33">
        <v>91.36</v>
      </c>
      <c r="G615" s="33">
        <v>64</v>
      </c>
      <c r="H615" s="33">
        <v>12.24</v>
      </c>
      <c r="I615" s="33">
        <v>87.6</v>
      </c>
      <c r="J615" s="33">
        <v>64.58</v>
      </c>
      <c r="K615" s="33">
        <v>11.79</v>
      </c>
      <c r="L615" s="34">
        <v>27.47</v>
      </c>
      <c r="M615" s="35">
        <v>712</v>
      </c>
      <c r="N615" s="35">
        <v>403.85</v>
      </c>
      <c r="O615" s="36">
        <v>1339.5</v>
      </c>
      <c r="P615" s="36">
        <v>115.3</v>
      </c>
      <c r="Q615" s="36">
        <v>151.46</v>
      </c>
      <c r="R615" s="36">
        <v>163.9</v>
      </c>
      <c r="S615" s="36">
        <v>109.7</v>
      </c>
      <c r="T615" s="36">
        <v>38.33</v>
      </c>
      <c r="U615" s="37">
        <v>122.43</v>
      </c>
      <c r="V615" s="36">
        <v>86.86</v>
      </c>
      <c r="W615" s="38">
        <v>27.47</v>
      </c>
      <c r="X615" s="36">
        <v>9.57</v>
      </c>
      <c r="Y615" s="36">
        <v>48.23</v>
      </c>
      <c r="Z615" s="36">
        <v>97.24</v>
      </c>
      <c r="AA615" s="36">
        <v>792.1</v>
      </c>
      <c r="AB615" s="36">
        <v>184.85</v>
      </c>
      <c r="AC615" s="36">
        <v>18.46</v>
      </c>
      <c r="AD615" s="36">
        <v>35.71</v>
      </c>
      <c r="AE615" s="36">
        <v>190.6</v>
      </c>
    </row>
    <row r="616" spans="1:31" x14ac:dyDescent="0.25">
      <c r="A616" s="26">
        <v>44508</v>
      </c>
      <c r="B616" s="27">
        <v>6821.21</v>
      </c>
      <c r="C616" s="33">
        <v>54.77</v>
      </c>
      <c r="D616" s="33">
        <v>702.5</v>
      </c>
      <c r="E616" s="33">
        <v>24.11</v>
      </c>
      <c r="F616" s="33">
        <v>90.91</v>
      </c>
      <c r="G616" s="33">
        <v>63.68</v>
      </c>
      <c r="H616" s="33">
        <v>12.32</v>
      </c>
      <c r="I616" s="33">
        <v>88.06</v>
      </c>
      <c r="J616" s="33">
        <v>64.459999999999994</v>
      </c>
      <c r="K616" s="33">
        <v>11.8</v>
      </c>
      <c r="L616" s="34">
        <v>27.63</v>
      </c>
      <c r="M616" s="35">
        <v>704.8</v>
      </c>
      <c r="N616" s="35">
        <v>400.3</v>
      </c>
      <c r="O616" s="36">
        <v>1334</v>
      </c>
      <c r="P616" s="36">
        <v>115.72</v>
      </c>
      <c r="Q616" s="36">
        <v>152.26</v>
      </c>
      <c r="R616" s="36">
        <v>163.22</v>
      </c>
      <c r="S616" s="36">
        <v>109.6</v>
      </c>
      <c r="T616" s="36">
        <v>38.159999999999997</v>
      </c>
      <c r="U616" s="37">
        <v>122.88</v>
      </c>
      <c r="V616" s="36">
        <v>86.16</v>
      </c>
      <c r="W616" s="38">
        <v>27.63</v>
      </c>
      <c r="X616" s="36">
        <v>9.5500000000000007</v>
      </c>
      <c r="Y616" s="36">
        <v>48.08</v>
      </c>
      <c r="Z616" s="36">
        <v>96.84</v>
      </c>
      <c r="AA616" s="36">
        <v>788.2</v>
      </c>
      <c r="AB616" s="36">
        <v>184.75</v>
      </c>
      <c r="AC616" s="36">
        <v>18.02</v>
      </c>
      <c r="AD616" s="36">
        <v>35.630000000000003</v>
      </c>
      <c r="AE616" s="36">
        <v>189.5</v>
      </c>
    </row>
    <row r="617" spans="1:31" x14ac:dyDescent="0.25">
      <c r="A617" s="26">
        <v>44477</v>
      </c>
      <c r="B617" s="27">
        <v>6811.77</v>
      </c>
      <c r="C617" s="33">
        <v>54.02</v>
      </c>
      <c r="D617" s="33">
        <v>698.5</v>
      </c>
      <c r="E617" s="33">
        <v>23.84</v>
      </c>
      <c r="F617" s="33">
        <v>89.52</v>
      </c>
      <c r="G617" s="33">
        <v>63.3</v>
      </c>
      <c r="H617" s="33">
        <v>12.25</v>
      </c>
      <c r="I617" s="33">
        <v>87.92</v>
      </c>
      <c r="J617" s="33">
        <v>64.260000000000005</v>
      </c>
      <c r="K617" s="33">
        <v>11.68</v>
      </c>
      <c r="L617" s="34">
        <v>27.42</v>
      </c>
      <c r="M617" s="35">
        <v>701.6</v>
      </c>
      <c r="N617" s="35">
        <v>398.15</v>
      </c>
      <c r="O617" s="36">
        <v>1330</v>
      </c>
      <c r="P617" s="36">
        <v>115.16</v>
      </c>
      <c r="Q617" s="36">
        <v>148.80000000000001</v>
      </c>
      <c r="R617" s="36">
        <v>163.16</v>
      </c>
      <c r="S617" s="36">
        <v>109.58</v>
      </c>
      <c r="T617" s="36">
        <v>37.630000000000003</v>
      </c>
      <c r="U617" s="37">
        <v>122.41</v>
      </c>
      <c r="V617" s="36">
        <v>86.1</v>
      </c>
      <c r="W617" s="38">
        <v>27.42</v>
      </c>
      <c r="X617" s="36">
        <v>9.5299999999999994</v>
      </c>
      <c r="Y617" s="36">
        <v>48.17</v>
      </c>
      <c r="Z617" s="36">
        <v>95.82</v>
      </c>
      <c r="AA617" s="36">
        <v>789.9</v>
      </c>
      <c r="AB617" s="36">
        <v>186.85</v>
      </c>
      <c r="AC617" s="36">
        <v>17.95</v>
      </c>
      <c r="AD617" s="36">
        <v>35.49</v>
      </c>
      <c r="AE617" s="36">
        <v>189.9</v>
      </c>
    </row>
    <row r="618" spans="1:31" x14ac:dyDescent="0.25">
      <c r="A618" s="26">
        <v>44447</v>
      </c>
      <c r="B618" s="27">
        <v>6806.98</v>
      </c>
      <c r="C618" s="33">
        <v>54.21</v>
      </c>
      <c r="D618" s="33">
        <v>694.5</v>
      </c>
      <c r="E618" s="33">
        <v>23.77</v>
      </c>
      <c r="F618" s="33">
        <v>89.55</v>
      </c>
      <c r="G618" s="33">
        <v>62.7</v>
      </c>
      <c r="H618" s="33">
        <v>12.29</v>
      </c>
      <c r="I618" s="33">
        <v>87.7</v>
      </c>
      <c r="J618" s="33">
        <v>64.010000000000005</v>
      </c>
      <c r="K618" s="33">
        <v>11.65</v>
      </c>
      <c r="L618" s="34">
        <v>27.59</v>
      </c>
      <c r="M618" s="35">
        <v>697.4</v>
      </c>
      <c r="N618" s="35">
        <v>399.1</v>
      </c>
      <c r="O618" s="36">
        <v>1334.5</v>
      </c>
      <c r="P618" s="36">
        <v>114.76</v>
      </c>
      <c r="Q618" s="36">
        <v>147.80000000000001</v>
      </c>
      <c r="R618" s="36">
        <v>166.1</v>
      </c>
      <c r="S618" s="36">
        <v>110.1</v>
      </c>
      <c r="T618" s="36">
        <v>37.82</v>
      </c>
      <c r="U618" s="37">
        <v>121.64</v>
      </c>
      <c r="V618" s="36">
        <v>86.58</v>
      </c>
      <c r="W618" s="38">
        <v>27.59</v>
      </c>
      <c r="X618" s="36">
        <v>9.5399999999999991</v>
      </c>
      <c r="Y618" s="36">
        <v>47.96</v>
      </c>
      <c r="Z618" s="36">
        <v>95.04</v>
      </c>
      <c r="AA618" s="36">
        <v>784.2</v>
      </c>
      <c r="AB618" s="36">
        <v>186.9</v>
      </c>
      <c r="AC618" s="36">
        <v>17.95</v>
      </c>
      <c r="AD618" s="36">
        <v>35.49</v>
      </c>
      <c r="AE618" s="36">
        <v>190.25</v>
      </c>
    </row>
    <row r="619" spans="1:31" x14ac:dyDescent="0.25">
      <c r="A619" s="26">
        <v>44355</v>
      </c>
      <c r="B619" s="27">
        <v>6763.01</v>
      </c>
      <c r="C619" s="33">
        <v>54</v>
      </c>
      <c r="D619" s="33">
        <v>699.5</v>
      </c>
      <c r="E619" s="33">
        <v>23.68</v>
      </c>
      <c r="F619" s="33">
        <v>90.46</v>
      </c>
      <c r="G619" s="33">
        <v>62.7</v>
      </c>
      <c r="H619" s="33">
        <v>12.28</v>
      </c>
      <c r="I619" s="33">
        <v>88.38</v>
      </c>
      <c r="J619" s="33">
        <v>63.94</v>
      </c>
      <c r="K619" s="33">
        <v>11.65</v>
      </c>
      <c r="L619" s="34">
        <v>27.54</v>
      </c>
      <c r="M619" s="35">
        <v>697.4</v>
      </c>
      <c r="N619" s="35">
        <v>399.05</v>
      </c>
      <c r="O619" s="36">
        <v>1340.5</v>
      </c>
      <c r="P619" s="36">
        <v>116.9</v>
      </c>
      <c r="Q619" s="36">
        <v>147.18</v>
      </c>
      <c r="R619" s="36">
        <v>165.9</v>
      </c>
      <c r="S619" s="36">
        <v>112.6</v>
      </c>
      <c r="T619" s="36">
        <v>37.94</v>
      </c>
      <c r="U619" s="37">
        <v>121.55</v>
      </c>
      <c r="V619" s="36">
        <v>85.78</v>
      </c>
      <c r="W619" s="38">
        <v>27.54</v>
      </c>
      <c r="X619" s="36">
        <v>9.52</v>
      </c>
      <c r="Y619" s="36">
        <v>48.07</v>
      </c>
      <c r="Z619" s="36">
        <v>95.64</v>
      </c>
      <c r="AA619" s="36">
        <v>782.5</v>
      </c>
      <c r="AB619" s="36">
        <v>187.15</v>
      </c>
      <c r="AC619" s="36">
        <v>17.829999999999998</v>
      </c>
      <c r="AD619" s="36">
        <v>35.54</v>
      </c>
      <c r="AE619" s="36">
        <v>189.6</v>
      </c>
    </row>
    <row r="620" spans="1:31" x14ac:dyDescent="0.25">
      <c r="A620" s="26">
        <v>44324</v>
      </c>
      <c r="B620" s="27">
        <v>6750.86</v>
      </c>
      <c r="C620" s="33">
        <v>52.41</v>
      </c>
      <c r="D620" s="33">
        <v>706.5</v>
      </c>
      <c r="E620" s="33">
        <v>23.38</v>
      </c>
      <c r="F620" s="33">
        <v>90.36</v>
      </c>
      <c r="G620" s="33">
        <v>63</v>
      </c>
      <c r="H620" s="33">
        <v>11.93</v>
      </c>
      <c r="I620" s="33">
        <v>88.98</v>
      </c>
      <c r="J620" s="33">
        <v>63.85</v>
      </c>
      <c r="K620" s="33">
        <v>11.62</v>
      </c>
      <c r="L620" s="34">
        <v>27.14</v>
      </c>
      <c r="M620" s="35">
        <v>697.4</v>
      </c>
      <c r="N620" s="35">
        <v>398.25</v>
      </c>
      <c r="O620" s="36">
        <v>1335.5</v>
      </c>
      <c r="P620" s="36">
        <v>116.64</v>
      </c>
      <c r="Q620" s="36">
        <v>147.24</v>
      </c>
      <c r="R620" s="36">
        <v>166.2</v>
      </c>
      <c r="S620" s="36">
        <v>111.5</v>
      </c>
      <c r="T620" s="36">
        <v>37.67</v>
      </c>
      <c r="U620" s="37">
        <v>121.42</v>
      </c>
      <c r="V620" s="36">
        <v>84.66</v>
      </c>
      <c r="W620" s="38">
        <v>27.14</v>
      </c>
      <c r="X620" s="36">
        <v>9.4700000000000006</v>
      </c>
      <c r="Y620" s="36">
        <v>47.99</v>
      </c>
      <c r="Z620" s="36">
        <v>95.92</v>
      </c>
      <c r="AA620" s="36">
        <v>778.7</v>
      </c>
      <c r="AB620" s="36">
        <v>187.1</v>
      </c>
      <c r="AC620" s="36">
        <v>17.43</v>
      </c>
      <c r="AD620" s="36">
        <v>35.56</v>
      </c>
      <c r="AE620" s="36">
        <v>189.5</v>
      </c>
    </row>
    <row r="621" spans="1:31" x14ac:dyDescent="0.25">
      <c r="A621" s="26">
        <v>44294</v>
      </c>
      <c r="B621" s="27">
        <v>6730.6</v>
      </c>
      <c r="C621" s="33">
        <v>52.01</v>
      </c>
      <c r="D621" s="33">
        <v>712.5</v>
      </c>
      <c r="E621" s="33">
        <v>23.15</v>
      </c>
      <c r="F621" s="33">
        <v>89.44</v>
      </c>
      <c r="G621" s="33">
        <v>62.78</v>
      </c>
      <c r="H621" s="33">
        <v>11.97</v>
      </c>
      <c r="I621" s="33">
        <v>87.8</v>
      </c>
      <c r="J621" s="33">
        <v>63.73</v>
      </c>
      <c r="K621" s="33">
        <v>11.52</v>
      </c>
      <c r="L621" s="34">
        <v>27.21</v>
      </c>
      <c r="M621" s="35">
        <v>694.7</v>
      </c>
      <c r="N621" s="35">
        <v>395.4</v>
      </c>
      <c r="O621" s="36">
        <v>1332.5</v>
      </c>
      <c r="P621" s="36">
        <v>114.44</v>
      </c>
      <c r="Q621" s="36">
        <v>147.72</v>
      </c>
      <c r="R621" s="36">
        <v>166.2</v>
      </c>
      <c r="S621" s="36">
        <v>109.42</v>
      </c>
      <c r="T621" s="36">
        <v>37.590000000000003</v>
      </c>
      <c r="U621" s="37">
        <v>120.28</v>
      </c>
      <c r="V621" s="36">
        <v>84.04</v>
      </c>
      <c r="W621" s="38">
        <v>27.21</v>
      </c>
      <c r="X621" s="36">
        <v>9.48</v>
      </c>
      <c r="Y621" s="36">
        <v>47.52</v>
      </c>
      <c r="Z621" s="36">
        <v>95.78</v>
      </c>
      <c r="AA621" s="36">
        <v>779.7</v>
      </c>
      <c r="AB621" s="36">
        <v>186.55</v>
      </c>
      <c r="AC621" s="36">
        <v>17.420000000000002</v>
      </c>
      <c r="AD621" s="36">
        <v>35.340000000000003</v>
      </c>
      <c r="AE621" s="36">
        <v>190.45</v>
      </c>
    </row>
    <row r="622" spans="1:31" x14ac:dyDescent="0.25">
      <c r="A622" s="26">
        <v>44263</v>
      </c>
      <c r="B622" s="27">
        <v>6688.12</v>
      </c>
      <c r="C622" s="33">
        <v>51.4</v>
      </c>
      <c r="D622" s="33">
        <v>710.5</v>
      </c>
      <c r="E622" s="33">
        <v>23.1</v>
      </c>
      <c r="F622" s="33">
        <v>89.55</v>
      </c>
      <c r="G622" s="33">
        <v>63.63</v>
      </c>
      <c r="H622" s="33">
        <v>11.79</v>
      </c>
      <c r="I622" s="33">
        <v>87.64</v>
      </c>
      <c r="J622" s="33">
        <v>61.55</v>
      </c>
      <c r="K622" s="33">
        <v>11.48</v>
      </c>
      <c r="L622" s="34">
        <v>26.45</v>
      </c>
      <c r="M622" s="35">
        <v>695.9</v>
      </c>
      <c r="N622" s="35">
        <v>393.85</v>
      </c>
      <c r="O622" s="36">
        <v>1326.5</v>
      </c>
      <c r="P622" s="36">
        <v>114.78</v>
      </c>
      <c r="Q622" s="36">
        <v>143.9</v>
      </c>
      <c r="R622" s="36">
        <v>166.16</v>
      </c>
      <c r="S622" s="36">
        <v>109.5</v>
      </c>
      <c r="T622" s="36">
        <v>37.69</v>
      </c>
      <c r="U622" s="37">
        <v>120.4</v>
      </c>
      <c r="V622" s="36">
        <v>85.98</v>
      </c>
      <c r="W622" s="38">
        <v>26.45</v>
      </c>
      <c r="X622" s="36">
        <v>9.51</v>
      </c>
      <c r="Y622" s="36">
        <v>47.16</v>
      </c>
      <c r="Z622" s="36">
        <v>95.28</v>
      </c>
      <c r="AA622" s="36">
        <v>777</v>
      </c>
      <c r="AB622" s="36">
        <v>185.45</v>
      </c>
      <c r="AC622" s="36">
        <v>17.05</v>
      </c>
      <c r="AD622" s="36">
        <v>34.75</v>
      </c>
      <c r="AE622" s="36">
        <v>187.5</v>
      </c>
    </row>
    <row r="623" spans="1:31" x14ac:dyDescent="0.25">
      <c r="A623" s="26">
        <v>44235</v>
      </c>
      <c r="B623" s="27">
        <v>6639.31</v>
      </c>
      <c r="C623" s="33">
        <v>50.95</v>
      </c>
      <c r="D623" s="33">
        <v>703</v>
      </c>
      <c r="E623" s="33">
        <v>22.81</v>
      </c>
      <c r="F623" s="33">
        <v>89.77</v>
      </c>
      <c r="G623" s="33">
        <v>63.28</v>
      </c>
      <c r="H623" s="33">
        <v>11.72</v>
      </c>
      <c r="I623" s="33">
        <v>89</v>
      </c>
      <c r="J623" s="33">
        <v>60.22</v>
      </c>
      <c r="K623" s="33">
        <v>11.35</v>
      </c>
      <c r="L623" s="34">
        <v>24.87</v>
      </c>
      <c r="M623" s="35">
        <v>687</v>
      </c>
      <c r="N623" s="35">
        <v>392.7</v>
      </c>
      <c r="O623" s="36">
        <v>1310</v>
      </c>
      <c r="P623" s="36">
        <v>116.78</v>
      </c>
      <c r="Q623" s="36">
        <v>142</v>
      </c>
      <c r="R623" s="36">
        <v>164</v>
      </c>
      <c r="S623" s="36">
        <v>111.48</v>
      </c>
      <c r="T623" s="36">
        <v>36.69</v>
      </c>
      <c r="U623" s="37">
        <v>119.88</v>
      </c>
      <c r="V623" s="36">
        <v>86.28</v>
      </c>
      <c r="W623" s="38">
        <v>24.87</v>
      </c>
      <c r="X623" s="36">
        <v>9.4499999999999993</v>
      </c>
      <c r="Y623" s="36">
        <v>46.94</v>
      </c>
      <c r="Z623" s="36">
        <v>94.82</v>
      </c>
      <c r="AA623" s="36">
        <v>774.5</v>
      </c>
      <c r="AB623" s="36">
        <v>186.15</v>
      </c>
      <c r="AC623" s="36">
        <v>16.37</v>
      </c>
      <c r="AD623" s="36">
        <v>34.659999999999997</v>
      </c>
      <c r="AE623" s="36">
        <v>185.1</v>
      </c>
    </row>
    <row r="624" spans="1:31" x14ac:dyDescent="0.25">
      <c r="A624" s="26" t="s">
        <v>698</v>
      </c>
      <c r="B624" s="27">
        <v>6596.99</v>
      </c>
      <c r="C624" s="33">
        <v>51.45</v>
      </c>
      <c r="D624" s="33">
        <v>684</v>
      </c>
      <c r="E624" s="33">
        <v>21.88</v>
      </c>
      <c r="F624" s="33">
        <v>89.21</v>
      </c>
      <c r="G624" s="33">
        <v>62.06</v>
      </c>
      <c r="H624" s="33">
        <v>11.76</v>
      </c>
      <c r="I624" s="33">
        <v>88.5</v>
      </c>
      <c r="J624" s="33">
        <v>60.25</v>
      </c>
      <c r="K624" s="33">
        <v>11.25</v>
      </c>
      <c r="L624" s="34">
        <v>24.73</v>
      </c>
      <c r="M624" s="35">
        <v>673.9</v>
      </c>
      <c r="N624" s="35">
        <v>385.9</v>
      </c>
      <c r="O624" s="36">
        <v>1289</v>
      </c>
      <c r="P624" s="36">
        <v>115.7</v>
      </c>
      <c r="Q624" s="36">
        <v>141.30000000000001</v>
      </c>
      <c r="R624" s="36">
        <v>159.16</v>
      </c>
      <c r="S624" s="36">
        <v>110.3</v>
      </c>
      <c r="T624" s="36">
        <v>36.700000000000003</v>
      </c>
      <c r="U624" s="37">
        <v>121.14</v>
      </c>
      <c r="V624" s="36">
        <v>86.41</v>
      </c>
      <c r="W624" s="38">
        <v>24.73</v>
      </c>
      <c r="X624" s="36">
        <v>9.4</v>
      </c>
      <c r="Y624" s="36">
        <v>46.52</v>
      </c>
      <c r="Z624" s="36">
        <v>94.92</v>
      </c>
      <c r="AA624" s="36">
        <v>756.2</v>
      </c>
      <c r="AB624" s="36">
        <v>186.1</v>
      </c>
      <c r="AC624" s="36">
        <v>16.190000000000001</v>
      </c>
      <c r="AD624" s="36">
        <v>34.42</v>
      </c>
      <c r="AE624" s="36">
        <v>182.25</v>
      </c>
    </row>
    <row r="625" spans="1:31" x14ac:dyDescent="0.25">
      <c r="A625" s="26" t="s">
        <v>699</v>
      </c>
      <c r="B625" s="27">
        <v>6633.77</v>
      </c>
      <c r="C625" s="33">
        <v>52.07</v>
      </c>
      <c r="D625" s="33">
        <v>691.5</v>
      </c>
      <c r="E625" s="33">
        <v>21.92</v>
      </c>
      <c r="F625" s="33">
        <v>90.51</v>
      </c>
      <c r="G625" s="33">
        <v>60.86</v>
      </c>
      <c r="H625" s="33">
        <v>11.88</v>
      </c>
      <c r="I625" s="33">
        <v>90.76</v>
      </c>
      <c r="J625" s="33">
        <v>58.43</v>
      </c>
      <c r="K625" s="33">
        <v>11.6</v>
      </c>
      <c r="L625" s="34">
        <v>24.94</v>
      </c>
      <c r="M625" s="35">
        <v>684</v>
      </c>
      <c r="N625" s="35">
        <v>384.9</v>
      </c>
      <c r="O625" s="36">
        <v>1287</v>
      </c>
      <c r="P625" s="36">
        <v>116</v>
      </c>
      <c r="Q625" s="36">
        <v>138.80000000000001</v>
      </c>
      <c r="R625" s="36">
        <v>153.96</v>
      </c>
      <c r="S625" s="36">
        <v>113</v>
      </c>
      <c r="T625" s="36">
        <v>37.51</v>
      </c>
      <c r="U625" s="37">
        <v>120.35</v>
      </c>
      <c r="V625" s="36">
        <v>86.05</v>
      </c>
      <c r="W625" s="38">
        <v>24.94</v>
      </c>
      <c r="X625" s="36">
        <v>9.31</v>
      </c>
      <c r="Y625" s="36">
        <v>45.97</v>
      </c>
      <c r="Z625" s="36">
        <v>92.98</v>
      </c>
      <c r="AA625" s="36">
        <v>760.1</v>
      </c>
      <c r="AB625" s="36">
        <v>187.5</v>
      </c>
      <c r="AC625" s="36">
        <v>16.34</v>
      </c>
      <c r="AD625" s="36">
        <v>34.42</v>
      </c>
      <c r="AE625" s="36">
        <v>181.6</v>
      </c>
    </row>
    <row r="626" spans="1:31" x14ac:dyDescent="0.25">
      <c r="A626" s="26" t="s">
        <v>700</v>
      </c>
      <c r="B626" s="27">
        <v>6530.74</v>
      </c>
      <c r="C626" s="33">
        <v>51.16</v>
      </c>
      <c r="D626" s="33">
        <v>688.5</v>
      </c>
      <c r="E626" s="33">
        <v>21.83</v>
      </c>
      <c r="F626" s="33">
        <v>90.21</v>
      </c>
      <c r="G626" s="33">
        <v>57.17</v>
      </c>
      <c r="H626" s="33">
        <v>11.72</v>
      </c>
      <c r="I626" s="33">
        <v>91.6</v>
      </c>
      <c r="J626" s="33">
        <v>58.74</v>
      </c>
      <c r="K626" s="33">
        <v>11.56</v>
      </c>
      <c r="L626" s="34">
        <v>24.56</v>
      </c>
      <c r="M626" s="35">
        <v>688.2</v>
      </c>
      <c r="N626" s="35">
        <v>385.85</v>
      </c>
      <c r="O626" s="36">
        <v>1295.5</v>
      </c>
      <c r="P626" s="36">
        <v>115.3</v>
      </c>
      <c r="Q626" s="36">
        <v>139.06</v>
      </c>
      <c r="R626" s="36">
        <v>153.38</v>
      </c>
      <c r="S626" s="36">
        <v>116.82</v>
      </c>
      <c r="T626" s="36">
        <v>36.71</v>
      </c>
      <c r="U626" s="37">
        <v>123.72</v>
      </c>
      <c r="V626" s="36">
        <v>87.11</v>
      </c>
      <c r="W626" s="38">
        <v>24.56</v>
      </c>
      <c r="X626" s="36">
        <v>9.6300000000000008</v>
      </c>
      <c r="Y626" s="36">
        <v>46.29</v>
      </c>
      <c r="Z626" s="36">
        <v>92.58</v>
      </c>
      <c r="AA626" s="36">
        <v>757.8</v>
      </c>
      <c r="AB626" s="36">
        <v>185.6</v>
      </c>
      <c r="AC626" s="36">
        <v>15.82</v>
      </c>
      <c r="AD626" s="36">
        <v>33.99</v>
      </c>
      <c r="AE626" s="36">
        <v>177.55</v>
      </c>
    </row>
    <row r="627" spans="1:31" x14ac:dyDescent="0.25">
      <c r="A627" s="26" t="s">
        <v>701</v>
      </c>
      <c r="B627" s="27">
        <v>6516.57</v>
      </c>
      <c r="C627" s="33">
        <v>51.24</v>
      </c>
      <c r="D627" s="33">
        <v>675.5</v>
      </c>
      <c r="E627" s="33">
        <v>21.81</v>
      </c>
      <c r="F627" s="33">
        <v>89.01</v>
      </c>
      <c r="G627" s="33">
        <v>57.2</v>
      </c>
      <c r="H627" s="33">
        <v>11.74</v>
      </c>
      <c r="I627" s="33">
        <v>90.14</v>
      </c>
      <c r="J627" s="33">
        <v>58.19</v>
      </c>
      <c r="K627" s="33">
        <v>11.4</v>
      </c>
      <c r="L627" s="34">
        <v>24.66</v>
      </c>
      <c r="M627" s="35">
        <v>669.6</v>
      </c>
      <c r="N627" s="35">
        <v>383.55</v>
      </c>
      <c r="O627" s="36">
        <v>1270</v>
      </c>
      <c r="P627" s="36">
        <v>112.32</v>
      </c>
      <c r="Q627" s="36">
        <v>138.28</v>
      </c>
      <c r="R627" s="36">
        <v>152.94</v>
      </c>
      <c r="S627" s="36">
        <v>115.26</v>
      </c>
      <c r="T627" s="36">
        <v>36.450000000000003</v>
      </c>
      <c r="U627" s="37">
        <v>123.24</v>
      </c>
      <c r="V627" s="36">
        <v>86.65</v>
      </c>
      <c r="W627" s="38">
        <v>24.66</v>
      </c>
      <c r="X627" s="36">
        <v>9.66</v>
      </c>
      <c r="Y627" s="36">
        <v>44.96</v>
      </c>
      <c r="Z627" s="36">
        <v>92.7</v>
      </c>
      <c r="AA627" s="36">
        <v>731.2</v>
      </c>
      <c r="AB627" s="36">
        <v>184.95</v>
      </c>
      <c r="AC627" s="36">
        <v>15.68</v>
      </c>
      <c r="AD627" s="36">
        <v>33.880000000000003</v>
      </c>
      <c r="AE627" s="36">
        <v>171.1</v>
      </c>
    </row>
    <row r="628" spans="1:31" x14ac:dyDescent="0.25">
      <c r="A628" s="26" t="s">
        <v>702</v>
      </c>
      <c r="B628" s="27">
        <v>6517.05</v>
      </c>
      <c r="C628" s="33">
        <v>51.71</v>
      </c>
      <c r="D628" s="33">
        <v>698.5</v>
      </c>
      <c r="E628" s="33">
        <v>21.9</v>
      </c>
      <c r="F628" s="33">
        <v>90.01</v>
      </c>
      <c r="G628" s="33">
        <v>58.02</v>
      </c>
      <c r="H628" s="33">
        <v>11.87</v>
      </c>
      <c r="I628" s="33">
        <v>90.38</v>
      </c>
      <c r="J628" s="33">
        <v>59.2</v>
      </c>
      <c r="K628" s="33">
        <v>11.49</v>
      </c>
      <c r="L628" s="34">
        <v>24.91</v>
      </c>
      <c r="M628" s="35">
        <v>673.4</v>
      </c>
      <c r="N628" s="35">
        <v>383.5</v>
      </c>
      <c r="O628" s="36">
        <v>1280.5</v>
      </c>
      <c r="P628" s="36">
        <v>112</v>
      </c>
      <c r="Q628" s="36">
        <v>140</v>
      </c>
      <c r="R628" s="36">
        <v>153.9</v>
      </c>
      <c r="S628" s="36">
        <v>116.22</v>
      </c>
      <c r="T628" s="36">
        <v>36.46</v>
      </c>
      <c r="U628" s="37">
        <v>123.27</v>
      </c>
      <c r="V628" s="36">
        <v>87.1</v>
      </c>
      <c r="W628" s="38">
        <v>24.91</v>
      </c>
      <c r="X628" s="36">
        <v>9.6199999999999992</v>
      </c>
      <c r="Y628" s="36">
        <v>44.38</v>
      </c>
      <c r="Z628" s="36">
        <v>93.24</v>
      </c>
      <c r="AA628" s="36">
        <v>747.3</v>
      </c>
      <c r="AB628" s="36">
        <v>184.75</v>
      </c>
      <c r="AC628" s="36">
        <v>15.9</v>
      </c>
      <c r="AD628" s="36">
        <v>33.81</v>
      </c>
      <c r="AE628" s="36">
        <v>172.6</v>
      </c>
    </row>
    <row r="629" spans="1:31" x14ac:dyDescent="0.25">
      <c r="A629" s="26" t="s">
        <v>703</v>
      </c>
      <c r="B629" s="27">
        <v>6510.27</v>
      </c>
      <c r="C629" s="33">
        <v>50.57</v>
      </c>
      <c r="D629" s="33">
        <v>699</v>
      </c>
      <c r="E629" s="33">
        <v>21.77</v>
      </c>
      <c r="F629" s="33">
        <v>90.15</v>
      </c>
      <c r="G629" s="33">
        <v>58.19</v>
      </c>
      <c r="H629" s="33">
        <v>11.67</v>
      </c>
      <c r="I629" s="33">
        <v>89.48</v>
      </c>
      <c r="J629" s="33">
        <v>59.03</v>
      </c>
      <c r="K629" s="33">
        <v>11.46</v>
      </c>
      <c r="L629" s="34">
        <v>24.47</v>
      </c>
      <c r="M629" s="35">
        <v>674</v>
      </c>
      <c r="N629" s="35">
        <v>387.05</v>
      </c>
      <c r="O629" s="36">
        <v>1288</v>
      </c>
      <c r="P629" s="36">
        <v>111.5</v>
      </c>
      <c r="Q629" s="36">
        <v>140.18</v>
      </c>
      <c r="R629" s="36">
        <v>155.12</v>
      </c>
      <c r="S629" s="36">
        <v>116.4</v>
      </c>
      <c r="T629" s="36">
        <v>35.64</v>
      </c>
      <c r="U629" s="37">
        <v>124.43</v>
      </c>
      <c r="V629" s="36">
        <v>87.59</v>
      </c>
      <c r="W629" s="38">
        <v>24.47</v>
      </c>
      <c r="X629" s="36">
        <v>9.52</v>
      </c>
      <c r="Y629" s="36">
        <v>44.46</v>
      </c>
      <c r="Z629" s="36">
        <v>93.72</v>
      </c>
      <c r="AA629" s="36">
        <v>747.6</v>
      </c>
      <c r="AB629" s="36">
        <v>186.35</v>
      </c>
      <c r="AC629" s="36">
        <v>15.72</v>
      </c>
      <c r="AD629" s="36">
        <v>34.5</v>
      </c>
      <c r="AE629" s="36">
        <v>172.3</v>
      </c>
    </row>
    <row r="630" spans="1:31" x14ac:dyDescent="0.25">
      <c r="A630" s="26" t="s">
        <v>704</v>
      </c>
      <c r="B630" s="27">
        <v>6474.05</v>
      </c>
      <c r="C630" s="33">
        <v>49.98</v>
      </c>
      <c r="D630" s="33">
        <v>680.5</v>
      </c>
      <c r="E630" s="33">
        <v>21.77</v>
      </c>
      <c r="F630" s="33">
        <v>88.41</v>
      </c>
      <c r="G630" s="33">
        <v>57.73</v>
      </c>
      <c r="H630" s="33">
        <v>11.55</v>
      </c>
      <c r="I630" s="33">
        <v>88.84</v>
      </c>
      <c r="J630" s="33">
        <v>57.92</v>
      </c>
      <c r="K630" s="33">
        <v>11.32</v>
      </c>
      <c r="L630" s="34">
        <v>24.03</v>
      </c>
      <c r="M630" s="35">
        <v>660.4</v>
      </c>
      <c r="N630" s="35">
        <v>379.2</v>
      </c>
      <c r="O630" s="36">
        <v>1262</v>
      </c>
      <c r="P630" s="36">
        <v>109.52</v>
      </c>
      <c r="Q630" s="36">
        <v>137.4</v>
      </c>
      <c r="R630" s="36">
        <v>153.28</v>
      </c>
      <c r="S630" s="36">
        <v>114.5</v>
      </c>
      <c r="T630" s="36">
        <v>35.64</v>
      </c>
      <c r="U630" s="37">
        <v>123.36</v>
      </c>
      <c r="V630" s="36">
        <v>87.05</v>
      </c>
      <c r="W630" s="38">
        <v>24.03</v>
      </c>
      <c r="X630" s="36">
        <v>9.4600000000000009</v>
      </c>
      <c r="Y630" s="36">
        <v>44.35</v>
      </c>
      <c r="Z630" s="36">
        <v>93.4</v>
      </c>
      <c r="AA630" s="36">
        <v>727.8</v>
      </c>
      <c r="AB630" s="36">
        <v>183.7</v>
      </c>
      <c r="AC630" s="36">
        <v>15.57</v>
      </c>
      <c r="AD630" s="36">
        <v>33.94</v>
      </c>
      <c r="AE630" s="36">
        <v>170.6</v>
      </c>
    </row>
    <row r="631" spans="1:31" x14ac:dyDescent="0.25">
      <c r="A631" s="26" t="s">
        <v>705</v>
      </c>
      <c r="B631" s="27">
        <v>6381.94</v>
      </c>
      <c r="C631" s="33">
        <v>50.23</v>
      </c>
      <c r="D631" s="33">
        <v>678</v>
      </c>
      <c r="E631" s="33">
        <v>21.64</v>
      </c>
      <c r="F631" s="33">
        <v>87.87</v>
      </c>
      <c r="G631" s="33">
        <v>58.97</v>
      </c>
      <c r="H631" s="33">
        <v>11.62</v>
      </c>
      <c r="I631" s="33">
        <v>88.32</v>
      </c>
      <c r="J631" s="33">
        <v>57.22</v>
      </c>
      <c r="K631" s="33">
        <v>11.18</v>
      </c>
      <c r="L631" s="34">
        <v>24.14</v>
      </c>
      <c r="M631" s="35">
        <v>659.2</v>
      </c>
      <c r="N631" s="35">
        <v>379.15</v>
      </c>
      <c r="O631" s="36">
        <v>1257.5</v>
      </c>
      <c r="P631" s="36">
        <v>110.64</v>
      </c>
      <c r="Q631" s="36">
        <v>135.16</v>
      </c>
      <c r="R631" s="36">
        <v>151.91999999999999</v>
      </c>
      <c r="S631" s="36">
        <v>115.92</v>
      </c>
      <c r="T631" s="36">
        <v>35.799999999999997</v>
      </c>
      <c r="U631" s="37">
        <v>123.37</v>
      </c>
      <c r="V631" s="36">
        <v>86.56</v>
      </c>
      <c r="W631" s="38">
        <v>24.14</v>
      </c>
      <c r="X631" s="36">
        <v>9.49</v>
      </c>
      <c r="Y631" s="36">
        <v>43.25</v>
      </c>
      <c r="Z631" s="36">
        <v>92.38</v>
      </c>
      <c r="AA631" s="36">
        <v>726.9</v>
      </c>
      <c r="AB631" s="36">
        <v>182.95</v>
      </c>
      <c r="AC631" s="36">
        <v>15.68</v>
      </c>
      <c r="AD631" s="36">
        <v>33.81</v>
      </c>
      <c r="AE631" s="36">
        <v>167.1</v>
      </c>
    </row>
    <row r="632" spans="1:31" x14ac:dyDescent="0.25">
      <c r="A632" s="26" t="s">
        <v>706</v>
      </c>
      <c r="B632" s="27">
        <v>6304.85</v>
      </c>
      <c r="C632" s="33">
        <v>48.7</v>
      </c>
      <c r="D632" s="33">
        <v>661.5</v>
      </c>
      <c r="E632" s="33">
        <v>21.21</v>
      </c>
      <c r="F632" s="33">
        <v>86.06</v>
      </c>
      <c r="G632" s="33">
        <v>58.51</v>
      </c>
      <c r="H632" s="33">
        <v>11.26</v>
      </c>
      <c r="I632" s="33">
        <v>85.8</v>
      </c>
      <c r="J632" s="33">
        <v>56.11</v>
      </c>
      <c r="K632" s="33">
        <v>11.09</v>
      </c>
      <c r="L632" s="34">
        <v>23.37</v>
      </c>
      <c r="M632" s="35">
        <v>645.1</v>
      </c>
      <c r="N632" s="35">
        <v>376.7</v>
      </c>
      <c r="O632" s="36">
        <v>1240</v>
      </c>
      <c r="P632" s="36">
        <v>106</v>
      </c>
      <c r="Q632" s="36">
        <v>133.34</v>
      </c>
      <c r="R632" s="36">
        <v>149.63999999999999</v>
      </c>
      <c r="S632" s="36">
        <v>110.88</v>
      </c>
      <c r="T632" s="36">
        <v>34.869999999999997</v>
      </c>
      <c r="U632" s="37">
        <v>122.1</v>
      </c>
      <c r="V632" s="36">
        <v>86.62</v>
      </c>
      <c r="W632" s="38">
        <v>23.37</v>
      </c>
      <c r="X632" s="36">
        <v>9.3699999999999992</v>
      </c>
      <c r="Y632" s="36">
        <v>43.18</v>
      </c>
      <c r="Z632" s="36">
        <v>91.24</v>
      </c>
      <c r="AA632" s="36">
        <v>719.2</v>
      </c>
      <c r="AB632" s="36">
        <v>181.15</v>
      </c>
      <c r="AC632" s="36">
        <v>15.18</v>
      </c>
      <c r="AD632" s="36">
        <v>33.33</v>
      </c>
      <c r="AE632" s="36">
        <v>166.75</v>
      </c>
    </row>
    <row r="633" spans="1:31" x14ac:dyDescent="0.25">
      <c r="A633" s="26" t="s">
        <v>707</v>
      </c>
      <c r="B633" s="27">
        <v>6253.25</v>
      </c>
      <c r="C633" s="33">
        <v>47.79</v>
      </c>
      <c r="D633" s="33">
        <v>654.5</v>
      </c>
      <c r="E633" s="33">
        <v>21</v>
      </c>
      <c r="F633" s="33">
        <v>85.68</v>
      </c>
      <c r="G633" s="33">
        <v>58.46</v>
      </c>
      <c r="H633" s="33">
        <v>11.1</v>
      </c>
      <c r="I633" s="33">
        <v>84.6</v>
      </c>
      <c r="J633" s="33">
        <v>55.44</v>
      </c>
      <c r="K633" s="33">
        <v>11.23</v>
      </c>
      <c r="L633" s="34">
        <v>23.04</v>
      </c>
      <c r="M633" s="35">
        <v>639.9</v>
      </c>
      <c r="N633" s="35">
        <v>373.15</v>
      </c>
      <c r="O633" s="36">
        <v>1232</v>
      </c>
      <c r="P633" s="36">
        <v>103.58</v>
      </c>
      <c r="Q633" s="36">
        <v>131.66</v>
      </c>
      <c r="R633" s="36">
        <v>148.58000000000001</v>
      </c>
      <c r="S633" s="36">
        <v>107.84</v>
      </c>
      <c r="T633" s="36">
        <v>34.89</v>
      </c>
      <c r="U633" s="37">
        <v>121.37</v>
      </c>
      <c r="V633" s="36">
        <v>86.3</v>
      </c>
      <c r="W633" s="38">
        <v>23.04</v>
      </c>
      <c r="X633" s="36">
        <v>9.36</v>
      </c>
      <c r="Y633" s="36">
        <v>43.64</v>
      </c>
      <c r="Z633" s="36">
        <v>90</v>
      </c>
      <c r="AA633" s="36">
        <v>711.8</v>
      </c>
      <c r="AB633" s="36">
        <v>180.25</v>
      </c>
      <c r="AC633" s="36">
        <v>15.12</v>
      </c>
      <c r="AD633" s="36">
        <v>33.15</v>
      </c>
      <c r="AE633" s="36">
        <v>164.6</v>
      </c>
    </row>
    <row r="634" spans="1:31" x14ac:dyDescent="0.25">
      <c r="A634" s="26" t="s">
        <v>708</v>
      </c>
      <c r="B634" s="27">
        <v>6418.25</v>
      </c>
      <c r="C634" s="33">
        <v>49.88</v>
      </c>
      <c r="D634" s="33">
        <v>666.5</v>
      </c>
      <c r="E634" s="33">
        <v>21.62</v>
      </c>
      <c r="F634" s="33">
        <v>89.19</v>
      </c>
      <c r="G634" s="33">
        <v>59.17</v>
      </c>
      <c r="H634" s="33">
        <v>11.45</v>
      </c>
      <c r="I634" s="33">
        <v>87.58</v>
      </c>
      <c r="J634" s="33">
        <v>57.42</v>
      </c>
      <c r="K634" s="33">
        <v>11.62</v>
      </c>
      <c r="L634" s="34">
        <v>24.15</v>
      </c>
      <c r="M634" s="35">
        <v>654.29999999999995</v>
      </c>
      <c r="N634" s="35">
        <v>374.6</v>
      </c>
      <c r="O634" s="36">
        <v>1250</v>
      </c>
      <c r="P634" s="36">
        <v>110.64</v>
      </c>
      <c r="Q634" s="36">
        <v>134.19999999999999</v>
      </c>
      <c r="R634" s="36">
        <v>152.24</v>
      </c>
      <c r="S634" s="36">
        <v>113.54</v>
      </c>
      <c r="T634" s="36">
        <v>36.28</v>
      </c>
      <c r="U634" s="37">
        <v>123.11</v>
      </c>
      <c r="V634" s="36">
        <v>87.39</v>
      </c>
      <c r="W634" s="38">
        <v>24.15</v>
      </c>
      <c r="X634" s="36">
        <v>9.59</v>
      </c>
      <c r="Y634" s="36">
        <v>43.6</v>
      </c>
      <c r="Z634" s="36">
        <v>91.78</v>
      </c>
      <c r="AA634" s="36">
        <v>731.8</v>
      </c>
      <c r="AB634" s="36">
        <v>184.2</v>
      </c>
      <c r="AC634" s="36">
        <v>15.7</v>
      </c>
      <c r="AD634" s="36">
        <v>33.659999999999997</v>
      </c>
      <c r="AE634" s="36">
        <v>166.85</v>
      </c>
    </row>
    <row r="635" spans="1:31" x14ac:dyDescent="0.25">
      <c r="A635" s="26" t="s">
        <v>709</v>
      </c>
      <c r="B635" s="27">
        <v>6471.07</v>
      </c>
      <c r="C635" s="33">
        <v>50.72</v>
      </c>
      <c r="D635" s="33">
        <v>677</v>
      </c>
      <c r="E635" s="33">
        <v>21.77</v>
      </c>
      <c r="F635" s="33">
        <v>88.58</v>
      </c>
      <c r="G635" s="33">
        <v>58.84</v>
      </c>
      <c r="H635" s="33">
        <v>11.56</v>
      </c>
      <c r="I635" s="33">
        <v>87.32</v>
      </c>
      <c r="J635" s="33">
        <v>58.32</v>
      </c>
      <c r="K635" s="33">
        <v>11.46</v>
      </c>
      <c r="L635" s="34">
        <v>24.76</v>
      </c>
      <c r="M635" s="35">
        <v>663.2</v>
      </c>
      <c r="N635" s="35">
        <v>373.6</v>
      </c>
      <c r="O635" s="36">
        <v>1269</v>
      </c>
      <c r="P635" s="36">
        <v>110.4</v>
      </c>
      <c r="Q635" s="36">
        <v>136.04</v>
      </c>
      <c r="R635" s="36">
        <v>154.04</v>
      </c>
      <c r="S635" s="36">
        <v>112.96</v>
      </c>
      <c r="T635" s="36">
        <v>36.65</v>
      </c>
      <c r="U635" s="37">
        <v>123.69</v>
      </c>
      <c r="V635" s="36">
        <v>86.68</v>
      </c>
      <c r="W635" s="38">
        <v>24.76</v>
      </c>
      <c r="X635" s="36">
        <v>9.5299999999999994</v>
      </c>
      <c r="Y635" s="36">
        <v>43.45</v>
      </c>
      <c r="Z635" s="36">
        <v>92.26</v>
      </c>
      <c r="AA635" s="36">
        <v>739.8</v>
      </c>
      <c r="AB635" s="36">
        <v>183.15</v>
      </c>
      <c r="AC635" s="36">
        <v>16.010000000000002</v>
      </c>
      <c r="AD635" s="36">
        <v>33.979999999999997</v>
      </c>
      <c r="AE635" s="36">
        <v>166.7</v>
      </c>
    </row>
    <row r="636" spans="1:31" x14ac:dyDescent="0.25">
      <c r="A636" s="26" t="s">
        <v>710</v>
      </c>
      <c r="B636" s="27">
        <v>6530.91</v>
      </c>
      <c r="C636" s="33">
        <v>51.14</v>
      </c>
      <c r="D636" s="33">
        <v>686</v>
      </c>
      <c r="E636" s="33">
        <v>21.82</v>
      </c>
      <c r="F636" s="33">
        <v>90.03</v>
      </c>
      <c r="G636" s="33">
        <v>59.67</v>
      </c>
      <c r="H636" s="33">
        <v>11.65</v>
      </c>
      <c r="I636" s="33">
        <v>88.2</v>
      </c>
      <c r="J636" s="33">
        <v>58.27</v>
      </c>
      <c r="K636" s="33">
        <v>11.61</v>
      </c>
      <c r="L636" s="34">
        <v>24.67</v>
      </c>
      <c r="M636" s="35">
        <v>671.6</v>
      </c>
      <c r="N636" s="35">
        <v>376.5</v>
      </c>
      <c r="O636" s="36">
        <v>1269.5</v>
      </c>
      <c r="P636" s="36">
        <v>110.98</v>
      </c>
      <c r="Q636" s="36">
        <v>136.78</v>
      </c>
      <c r="R636" s="36">
        <v>157.47999999999999</v>
      </c>
      <c r="S636" s="36">
        <v>115.26</v>
      </c>
      <c r="T636" s="36">
        <v>37.1</v>
      </c>
      <c r="U636" s="37">
        <v>123.98</v>
      </c>
      <c r="V636" s="36">
        <v>88.19</v>
      </c>
      <c r="W636" s="38">
        <v>24.67</v>
      </c>
      <c r="X636" s="36">
        <v>9.59</v>
      </c>
      <c r="Y636" s="36">
        <v>43.79</v>
      </c>
      <c r="Z636" s="36">
        <v>92.52</v>
      </c>
      <c r="AA636" s="36">
        <v>750.6</v>
      </c>
      <c r="AB636" s="36">
        <v>183.75</v>
      </c>
      <c r="AC636" s="36">
        <v>16.25</v>
      </c>
      <c r="AD636" s="36">
        <v>34.14</v>
      </c>
      <c r="AE636" s="36">
        <v>168.3</v>
      </c>
    </row>
    <row r="637" spans="1:31" x14ac:dyDescent="0.25">
      <c r="A637" s="26" t="s">
        <v>711</v>
      </c>
      <c r="B637" s="27">
        <v>6536.45</v>
      </c>
      <c r="C637" s="33">
        <v>50.83</v>
      </c>
      <c r="D637" s="33">
        <v>683.5</v>
      </c>
      <c r="E637" s="33">
        <v>21.77</v>
      </c>
      <c r="F637" s="33">
        <v>91.41</v>
      </c>
      <c r="G637" s="33">
        <v>59.72</v>
      </c>
      <c r="H637" s="33">
        <v>11.58</v>
      </c>
      <c r="I637" s="33">
        <v>88.68</v>
      </c>
      <c r="J637" s="33">
        <v>58.69</v>
      </c>
      <c r="K637" s="33">
        <v>11.62</v>
      </c>
      <c r="L637" s="34">
        <v>24.56</v>
      </c>
      <c r="M637" s="35">
        <v>670.7</v>
      </c>
      <c r="N637" s="35">
        <v>375.5</v>
      </c>
      <c r="O637" s="36">
        <v>1266.5</v>
      </c>
      <c r="P637" s="36">
        <v>111.24</v>
      </c>
      <c r="Q637" s="36">
        <v>138.41999999999999</v>
      </c>
      <c r="R637" s="36">
        <v>157.38</v>
      </c>
      <c r="S637" s="36">
        <v>114.74</v>
      </c>
      <c r="T637" s="36">
        <v>37.19</v>
      </c>
      <c r="U637" s="37">
        <v>124.05</v>
      </c>
      <c r="V637" s="36">
        <v>88.25</v>
      </c>
      <c r="W637" s="38">
        <v>24.56</v>
      </c>
      <c r="X637" s="36">
        <v>9.6199999999999992</v>
      </c>
      <c r="Y637" s="36">
        <v>43.58</v>
      </c>
      <c r="Z637" s="36">
        <v>93.2</v>
      </c>
      <c r="AA637" s="36">
        <v>743.6</v>
      </c>
      <c r="AB637" s="36">
        <v>183.6</v>
      </c>
      <c r="AC637" s="36">
        <v>16.239999999999998</v>
      </c>
      <c r="AD637" s="36">
        <v>34.31</v>
      </c>
      <c r="AE637" s="36">
        <v>168.75</v>
      </c>
    </row>
    <row r="638" spans="1:31" x14ac:dyDescent="0.25">
      <c r="A638" s="26">
        <v>44537</v>
      </c>
      <c r="B638" s="27">
        <v>6479.54</v>
      </c>
      <c r="C638" s="33">
        <v>51.04</v>
      </c>
      <c r="D638" s="33">
        <v>681</v>
      </c>
      <c r="E638" s="33">
        <v>21.83</v>
      </c>
      <c r="F638" s="33">
        <v>92.31</v>
      </c>
      <c r="G638" s="33">
        <v>59.68</v>
      </c>
      <c r="H638" s="33">
        <v>11.77</v>
      </c>
      <c r="I638" s="33">
        <v>89</v>
      </c>
      <c r="J638" s="33">
        <v>58.2</v>
      </c>
      <c r="K638" s="33">
        <v>11.64</v>
      </c>
      <c r="L638" s="34">
        <v>24.8</v>
      </c>
      <c r="M638" s="35">
        <v>666</v>
      </c>
      <c r="N638" s="35">
        <v>375.35</v>
      </c>
      <c r="O638" s="36">
        <v>1252</v>
      </c>
      <c r="P638" s="36">
        <v>112.2</v>
      </c>
      <c r="Q638" s="36">
        <v>138.24</v>
      </c>
      <c r="R638" s="36">
        <v>156.32</v>
      </c>
      <c r="S638" s="36">
        <v>116.68</v>
      </c>
      <c r="T638" s="36">
        <v>37.47</v>
      </c>
      <c r="U638" s="37">
        <v>123.67</v>
      </c>
      <c r="V638" s="36">
        <v>88.32</v>
      </c>
      <c r="W638" s="38">
        <v>24.8</v>
      </c>
      <c r="X638" s="36">
        <v>9.59</v>
      </c>
      <c r="Y638" s="36">
        <v>43.16</v>
      </c>
      <c r="Z638" s="36">
        <v>92.22</v>
      </c>
      <c r="AA638" s="36">
        <v>735.2</v>
      </c>
      <c r="AB638" s="36">
        <v>182.4</v>
      </c>
      <c r="AC638" s="36">
        <v>16.47</v>
      </c>
      <c r="AD638" s="36">
        <v>34.33</v>
      </c>
      <c r="AE638" s="36">
        <v>168.55</v>
      </c>
    </row>
    <row r="639" spans="1:31" x14ac:dyDescent="0.25">
      <c r="A639" s="26">
        <v>44446</v>
      </c>
      <c r="B639" s="27">
        <v>6429.67</v>
      </c>
      <c r="C639" s="33">
        <v>50.93</v>
      </c>
      <c r="D639" s="33">
        <v>671.5</v>
      </c>
      <c r="E639" s="33">
        <v>21.82</v>
      </c>
      <c r="F639" s="33">
        <v>91.74</v>
      </c>
      <c r="G639" s="33">
        <v>59.46</v>
      </c>
      <c r="H639" s="33">
        <v>11.79</v>
      </c>
      <c r="I639" s="33">
        <v>89.82</v>
      </c>
      <c r="J639" s="33">
        <v>57.75</v>
      </c>
      <c r="K639" s="33">
        <v>11.61</v>
      </c>
      <c r="L639" s="34">
        <v>24.78</v>
      </c>
      <c r="M639" s="35">
        <v>662.4</v>
      </c>
      <c r="N639" s="35">
        <v>371.8</v>
      </c>
      <c r="O639" s="36">
        <v>1235.5</v>
      </c>
      <c r="P639" s="36">
        <v>112.76</v>
      </c>
      <c r="Q639" s="36">
        <v>137.02000000000001</v>
      </c>
      <c r="R639" s="36">
        <v>154.34</v>
      </c>
      <c r="S639" s="36">
        <v>119.92</v>
      </c>
      <c r="T639" s="36">
        <v>37.450000000000003</v>
      </c>
      <c r="U639" s="37">
        <v>122.25</v>
      </c>
      <c r="V639" s="36">
        <v>86.75</v>
      </c>
      <c r="W639" s="38">
        <v>24.78</v>
      </c>
      <c r="X639" s="36">
        <v>9.49</v>
      </c>
      <c r="Y639" s="36">
        <v>42.63</v>
      </c>
      <c r="Z639" s="36">
        <v>91.7</v>
      </c>
      <c r="AA639" s="36">
        <v>731.2</v>
      </c>
      <c r="AB639" s="36">
        <v>180.85</v>
      </c>
      <c r="AC639" s="36">
        <v>16.48</v>
      </c>
      <c r="AD639" s="36">
        <v>34.28</v>
      </c>
      <c r="AE639" s="36">
        <v>167.05</v>
      </c>
    </row>
    <row r="640" spans="1:31" x14ac:dyDescent="0.25">
      <c r="A640" s="26">
        <v>44415</v>
      </c>
      <c r="B640" s="27">
        <v>6348.64</v>
      </c>
      <c r="C640" s="33">
        <v>49.72</v>
      </c>
      <c r="D640" s="33">
        <v>652</v>
      </c>
      <c r="E640" s="33">
        <v>21.29</v>
      </c>
      <c r="F640" s="33">
        <v>90.5</v>
      </c>
      <c r="G640" s="33">
        <v>59.28</v>
      </c>
      <c r="H640" s="33">
        <v>11.51</v>
      </c>
      <c r="I640" s="33">
        <v>88</v>
      </c>
      <c r="J640" s="33">
        <v>56.5</v>
      </c>
      <c r="K640" s="33">
        <v>11.53</v>
      </c>
      <c r="L640" s="34">
        <v>23.92</v>
      </c>
      <c r="M640" s="35">
        <v>639.20000000000005</v>
      </c>
      <c r="N640" s="35">
        <v>365</v>
      </c>
      <c r="O640" s="36">
        <v>1204.5</v>
      </c>
      <c r="P640" s="36">
        <v>109.02</v>
      </c>
      <c r="Q640" s="36">
        <v>133.16</v>
      </c>
      <c r="R640" s="36">
        <v>152.80000000000001</v>
      </c>
      <c r="S640" s="36">
        <v>117.2</v>
      </c>
      <c r="T640" s="36">
        <v>37.1</v>
      </c>
      <c r="U640" s="37">
        <v>120.55</v>
      </c>
      <c r="V640" s="36">
        <v>85.31</v>
      </c>
      <c r="W640" s="38">
        <v>23.92</v>
      </c>
      <c r="X640" s="36">
        <v>9.3699999999999992</v>
      </c>
      <c r="Y640" s="36">
        <v>42.58</v>
      </c>
      <c r="Z640" s="36">
        <v>90.54</v>
      </c>
      <c r="AA640" s="36">
        <v>712.9</v>
      </c>
      <c r="AB640" s="36">
        <v>180.2</v>
      </c>
      <c r="AC640" s="36">
        <v>16.05</v>
      </c>
      <c r="AD640" s="36">
        <v>33.28</v>
      </c>
      <c r="AE640" s="36">
        <v>164.9</v>
      </c>
    </row>
    <row r="641" spans="1:31" x14ac:dyDescent="0.25">
      <c r="A641" s="26">
        <v>44384</v>
      </c>
      <c r="B641" s="27">
        <v>6497.75</v>
      </c>
      <c r="C641" s="33">
        <v>51.18</v>
      </c>
      <c r="D641" s="33">
        <v>675.5</v>
      </c>
      <c r="E641" s="33">
        <v>21.62</v>
      </c>
      <c r="F641" s="33">
        <v>91.8</v>
      </c>
      <c r="G641" s="33">
        <v>60.5</v>
      </c>
      <c r="H641" s="33">
        <v>11.7</v>
      </c>
      <c r="I641" s="33">
        <v>88.26</v>
      </c>
      <c r="J641" s="33">
        <v>57.41</v>
      </c>
      <c r="K641" s="33">
        <v>11.68</v>
      </c>
      <c r="L641" s="34">
        <v>24.69</v>
      </c>
      <c r="M641" s="35">
        <v>660.4</v>
      </c>
      <c r="N641" s="35">
        <v>376.5</v>
      </c>
      <c r="O641" s="36">
        <v>1237.5</v>
      </c>
      <c r="P641" s="36">
        <v>109.82</v>
      </c>
      <c r="Q641" s="36">
        <v>136.62</v>
      </c>
      <c r="R641" s="36">
        <v>155.18</v>
      </c>
      <c r="S641" s="36">
        <v>115.96</v>
      </c>
      <c r="T641" s="36">
        <v>37.47</v>
      </c>
      <c r="U641" s="37">
        <v>122.73</v>
      </c>
      <c r="V641" s="36">
        <v>86.33</v>
      </c>
      <c r="W641" s="38">
        <v>24.69</v>
      </c>
      <c r="X641" s="36">
        <v>9.43</v>
      </c>
      <c r="Y641" s="36">
        <v>42.54</v>
      </c>
      <c r="Z641" s="36">
        <v>92.06</v>
      </c>
      <c r="AA641" s="36">
        <v>737.8</v>
      </c>
      <c r="AB641" s="36">
        <v>184.8</v>
      </c>
      <c r="AC641" s="36">
        <v>16.579999999999998</v>
      </c>
      <c r="AD641" s="36">
        <v>33.74</v>
      </c>
      <c r="AE641" s="36">
        <v>166.4</v>
      </c>
    </row>
    <row r="642" spans="1:31" x14ac:dyDescent="0.25">
      <c r="A642" s="26">
        <v>44354</v>
      </c>
      <c r="B642" s="27">
        <v>6483.2</v>
      </c>
      <c r="C642" s="33">
        <v>51.92</v>
      </c>
      <c r="D642" s="33">
        <v>670</v>
      </c>
      <c r="E642" s="33">
        <v>21.56</v>
      </c>
      <c r="F642" s="33">
        <v>91.57</v>
      </c>
      <c r="G642" s="33">
        <v>60.41</v>
      </c>
      <c r="H642" s="33">
        <v>11.71</v>
      </c>
      <c r="I642" s="33">
        <v>88.28</v>
      </c>
      <c r="J642" s="33">
        <v>56.24</v>
      </c>
      <c r="K642" s="33">
        <v>11.59</v>
      </c>
      <c r="L642" s="34">
        <v>24.9</v>
      </c>
      <c r="M642" s="35">
        <v>655.8</v>
      </c>
      <c r="N642" s="35">
        <v>370.5</v>
      </c>
      <c r="O642" s="36">
        <v>1224</v>
      </c>
      <c r="P642" s="36">
        <v>110.88</v>
      </c>
      <c r="Q642" s="36">
        <v>135.66</v>
      </c>
      <c r="R642" s="36">
        <v>151.6</v>
      </c>
      <c r="S642" s="36">
        <v>117.86</v>
      </c>
      <c r="T642" s="36">
        <v>37.909999999999997</v>
      </c>
      <c r="U642" s="37">
        <v>121.54</v>
      </c>
      <c r="V642" s="36">
        <v>86.3</v>
      </c>
      <c r="W642" s="38">
        <v>24.9</v>
      </c>
      <c r="X642" s="36">
        <v>9.5299999999999994</v>
      </c>
      <c r="Y642" s="36">
        <v>42.04</v>
      </c>
      <c r="Z642" s="36">
        <v>91.2</v>
      </c>
      <c r="AA642" s="36">
        <v>727.9</v>
      </c>
      <c r="AB642" s="36">
        <v>184.1</v>
      </c>
      <c r="AC642" s="36">
        <v>16.71</v>
      </c>
      <c r="AD642" s="36">
        <v>33.549999999999997</v>
      </c>
      <c r="AE642" s="36">
        <v>164</v>
      </c>
    </row>
    <row r="643" spans="1:31" x14ac:dyDescent="0.25">
      <c r="A643" s="26">
        <v>44323</v>
      </c>
      <c r="B643" s="27">
        <v>6520.38</v>
      </c>
      <c r="C643" s="33">
        <v>53.63</v>
      </c>
      <c r="D643" s="33">
        <v>681</v>
      </c>
      <c r="E643" s="33">
        <v>21.91</v>
      </c>
      <c r="F643" s="33">
        <v>91.86</v>
      </c>
      <c r="G643" s="33">
        <v>60</v>
      </c>
      <c r="H643" s="33">
        <v>12.05</v>
      </c>
      <c r="I643" s="33">
        <v>87.48</v>
      </c>
      <c r="J643" s="33">
        <v>56.65</v>
      </c>
      <c r="K643" s="33">
        <v>11.7</v>
      </c>
      <c r="L643" s="34">
        <v>25.69</v>
      </c>
      <c r="M643" s="35">
        <v>660.7</v>
      </c>
      <c r="N643" s="35">
        <v>372.7</v>
      </c>
      <c r="O643" s="36">
        <v>1220</v>
      </c>
      <c r="P643" s="36">
        <v>113.08</v>
      </c>
      <c r="Q643" s="36">
        <v>135.06</v>
      </c>
      <c r="R643" s="36">
        <v>152.38</v>
      </c>
      <c r="S643" s="36">
        <v>120.18</v>
      </c>
      <c r="T643" s="36">
        <v>38.71</v>
      </c>
      <c r="U643" s="37">
        <v>121.83</v>
      </c>
      <c r="V643" s="36">
        <v>86.43</v>
      </c>
      <c r="W643" s="38">
        <v>25.69</v>
      </c>
      <c r="X643" s="36">
        <v>9.6</v>
      </c>
      <c r="Y643" s="36">
        <v>41.24</v>
      </c>
      <c r="Z643" s="36">
        <v>91.5</v>
      </c>
      <c r="AA643" s="36">
        <v>737.8</v>
      </c>
      <c r="AB643" s="36">
        <v>184.35</v>
      </c>
      <c r="AC643" s="36">
        <v>16.940000000000001</v>
      </c>
      <c r="AD643" s="36">
        <v>34.130000000000003</v>
      </c>
      <c r="AE643" s="36">
        <v>164.85</v>
      </c>
    </row>
    <row r="644" spans="1:31" x14ac:dyDescent="0.25">
      <c r="A644" s="26">
        <v>44234</v>
      </c>
      <c r="B644" s="27">
        <v>6540.12</v>
      </c>
      <c r="C644" s="33">
        <v>52.47</v>
      </c>
      <c r="D644" s="33">
        <v>682</v>
      </c>
      <c r="E644" s="33">
        <v>21.75</v>
      </c>
      <c r="F644" s="33">
        <v>91.58</v>
      </c>
      <c r="G644" s="33">
        <v>60.21</v>
      </c>
      <c r="H644" s="33">
        <v>11.85</v>
      </c>
      <c r="I644" s="33">
        <v>87.04</v>
      </c>
      <c r="J644" s="33">
        <v>56.41</v>
      </c>
      <c r="K644" s="33">
        <v>11.75</v>
      </c>
      <c r="L644" s="34">
        <v>25.07</v>
      </c>
      <c r="M644" s="35">
        <v>663.4</v>
      </c>
      <c r="N644" s="35">
        <v>372.65</v>
      </c>
      <c r="O644" s="36">
        <v>1218</v>
      </c>
      <c r="P644" s="36">
        <v>112.22</v>
      </c>
      <c r="Q644" s="36">
        <v>133.88</v>
      </c>
      <c r="R644" s="36">
        <v>152.44</v>
      </c>
      <c r="S644" s="36">
        <v>119.42</v>
      </c>
      <c r="T644" s="36">
        <v>38.619999999999997</v>
      </c>
      <c r="U644" s="37">
        <v>122.48</v>
      </c>
      <c r="V644" s="36">
        <v>87.42</v>
      </c>
      <c r="W644" s="38">
        <v>25.07</v>
      </c>
      <c r="X644" s="36">
        <v>9.61</v>
      </c>
      <c r="Y644" s="36">
        <v>41.3</v>
      </c>
      <c r="Z644" s="36">
        <v>90.46</v>
      </c>
      <c r="AA644" s="36">
        <v>734.4</v>
      </c>
      <c r="AB644" s="36">
        <v>185.35</v>
      </c>
      <c r="AC644" s="36">
        <v>16.68</v>
      </c>
      <c r="AD644" s="36">
        <v>33.83</v>
      </c>
      <c r="AE644" s="36">
        <v>164.65</v>
      </c>
    </row>
    <row r="645" spans="1:31" x14ac:dyDescent="0.25">
      <c r="A645" s="26">
        <v>44203</v>
      </c>
      <c r="B645" s="27">
        <v>6502.05</v>
      </c>
      <c r="C645" s="33">
        <v>53.48</v>
      </c>
      <c r="D645" s="33">
        <v>681.5</v>
      </c>
      <c r="E645" s="33">
        <v>21.69</v>
      </c>
      <c r="F645" s="33">
        <v>91.34</v>
      </c>
      <c r="G645" s="33">
        <v>60.3</v>
      </c>
      <c r="H645" s="33">
        <v>11.99</v>
      </c>
      <c r="I645" s="33">
        <v>86.7</v>
      </c>
      <c r="J645" s="33">
        <v>56.55</v>
      </c>
      <c r="K645" s="33">
        <v>11.73</v>
      </c>
      <c r="L645" s="34">
        <v>25.7</v>
      </c>
      <c r="M645" s="35">
        <v>663.9</v>
      </c>
      <c r="N645" s="35">
        <v>375.35</v>
      </c>
      <c r="O645" s="36">
        <v>1220</v>
      </c>
      <c r="P645" s="36">
        <v>109.9</v>
      </c>
      <c r="Q645" s="36">
        <v>133.19999999999999</v>
      </c>
      <c r="R645" s="36">
        <v>152.97999999999999</v>
      </c>
      <c r="S645" s="36">
        <v>118.8</v>
      </c>
      <c r="T645" s="36">
        <v>38.76</v>
      </c>
      <c r="U645" s="37">
        <v>122.33</v>
      </c>
      <c r="V645" s="36">
        <v>87.98</v>
      </c>
      <c r="W645" s="38">
        <v>25.7</v>
      </c>
      <c r="X645" s="36">
        <v>9.66</v>
      </c>
      <c r="Y645" s="36">
        <v>40.82</v>
      </c>
      <c r="Z645" s="36">
        <v>89.78</v>
      </c>
      <c r="AA645" s="36">
        <v>739.2</v>
      </c>
      <c r="AB645" s="36">
        <v>187</v>
      </c>
      <c r="AC645" s="36">
        <v>16.68</v>
      </c>
      <c r="AD645" s="36">
        <v>33.590000000000003</v>
      </c>
      <c r="AE645" s="36">
        <v>164.1</v>
      </c>
    </row>
    <row r="646" spans="1:31" x14ac:dyDescent="0.25">
      <c r="A646" s="26" t="s">
        <v>712</v>
      </c>
      <c r="B646" s="27">
        <v>6474.43</v>
      </c>
      <c r="C646" s="33">
        <v>52.87</v>
      </c>
      <c r="D646" s="33">
        <v>679</v>
      </c>
      <c r="E646" s="33">
        <v>21.39</v>
      </c>
      <c r="F646" s="33">
        <v>89.99</v>
      </c>
      <c r="G646" s="33">
        <v>59.37</v>
      </c>
      <c r="H646" s="33">
        <v>11.81</v>
      </c>
      <c r="I646" s="33">
        <v>86.04</v>
      </c>
      <c r="J646" s="33">
        <v>55.54</v>
      </c>
      <c r="K646" s="33">
        <v>11.55</v>
      </c>
      <c r="L646" s="34">
        <v>24.86</v>
      </c>
      <c r="M646" s="35">
        <v>661.3</v>
      </c>
      <c r="N646" s="35">
        <v>375.8</v>
      </c>
      <c r="O646" s="36">
        <v>1228.5</v>
      </c>
      <c r="P646" s="36">
        <v>108.44</v>
      </c>
      <c r="Q646" s="36">
        <v>132.68</v>
      </c>
      <c r="R646" s="36">
        <v>155.63999999999999</v>
      </c>
      <c r="S646" s="36">
        <v>116.92</v>
      </c>
      <c r="T646" s="36">
        <v>38.159999999999997</v>
      </c>
      <c r="U646" s="37">
        <v>122.03</v>
      </c>
      <c r="V646" s="36">
        <v>87.88</v>
      </c>
      <c r="W646" s="38">
        <v>24.86</v>
      </c>
      <c r="X646" s="36">
        <v>9.6199999999999992</v>
      </c>
      <c r="Y646" s="36">
        <v>40.9</v>
      </c>
      <c r="Z646" s="36">
        <v>89.26</v>
      </c>
      <c r="AA646" s="36">
        <v>737</v>
      </c>
      <c r="AB646" s="36">
        <v>187.2</v>
      </c>
      <c r="AC646" s="36">
        <v>16.54</v>
      </c>
      <c r="AD646" s="36">
        <v>33.630000000000003</v>
      </c>
      <c r="AE646" s="36">
        <v>162</v>
      </c>
    </row>
    <row r="647" spans="1:31" x14ac:dyDescent="0.25">
      <c r="A647" s="26" t="s">
        <v>713</v>
      </c>
      <c r="B647" s="27">
        <v>6561.09</v>
      </c>
      <c r="C647" s="33">
        <v>53.57</v>
      </c>
      <c r="D647" s="33">
        <v>686.5</v>
      </c>
      <c r="E647" s="33">
        <v>21.67</v>
      </c>
      <c r="F647" s="33">
        <v>90.53</v>
      </c>
      <c r="G647" s="33">
        <v>59.44</v>
      </c>
      <c r="H647" s="33">
        <v>11.96</v>
      </c>
      <c r="I647" s="33">
        <v>85.68</v>
      </c>
      <c r="J647" s="33">
        <v>56.54</v>
      </c>
      <c r="K647" s="33">
        <v>11.57</v>
      </c>
      <c r="L647" s="34">
        <v>25.09</v>
      </c>
      <c r="M647" s="35">
        <v>674</v>
      </c>
      <c r="N647" s="35">
        <v>383.25</v>
      </c>
      <c r="O647" s="36">
        <v>1231.5</v>
      </c>
      <c r="P647" s="36">
        <v>106.48</v>
      </c>
      <c r="Q647" s="36">
        <v>135.06</v>
      </c>
      <c r="R647" s="36">
        <v>155.58000000000001</v>
      </c>
      <c r="S647" s="36">
        <v>117.4</v>
      </c>
      <c r="T647" s="36">
        <v>38.6</v>
      </c>
      <c r="U647" s="37">
        <v>122.91</v>
      </c>
      <c r="V647" s="36">
        <v>87.85</v>
      </c>
      <c r="W647" s="38">
        <v>25.09</v>
      </c>
      <c r="X647" s="36">
        <v>9.56</v>
      </c>
      <c r="Y647" s="36">
        <v>40.92</v>
      </c>
      <c r="Z647" s="36">
        <v>89.7</v>
      </c>
      <c r="AA647" s="36">
        <v>754.4</v>
      </c>
      <c r="AB647" s="36">
        <v>187.55</v>
      </c>
      <c r="AC647" s="36">
        <v>16.79</v>
      </c>
      <c r="AD647" s="36">
        <v>34.39</v>
      </c>
      <c r="AE647" s="36">
        <v>162</v>
      </c>
    </row>
    <row r="648" spans="1:31" x14ac:dyDescent="0.25">
      <c r="A648" s="26" t="s">
        <v>714</v>
      </c>
      <c r="B648" s="27">
        <v>6556.88</v>
      </c>
      <c r="C648" s="33">
        <v>53.2</v>
      </c>
      <c r="D648" s="33">
        <v>685</v>
      </c>
      <c r="E648" s="33">
        <v>21.61</v>
      </c>
      <c r="F648" s="33">
        <v>90.77</v>
      </c>
      <c r="G648" s="33">
        <v>59.14</v>
      </c>
      <c r="H648" s="33">
        <v>11.78</v>
      </c>
      <c r="I648" s="33">
        <v>84.14</v>
      </c>
      <c r="J648" s="33">
        <v>55.29</v>
      </c>
      <c r="K648" s="33">
        <v>11.59</v>
      </c>
      <c r="L648" s="34">
        <v>24.78</v>
      </c>
      <c r="M648" s="35">
        <v>667.6</v>
      </c>
      <c r="N648" s="35">
        <v>385.65</v>
      </c>
      <c r="O648" s="36">
        <v>1221.5</v>
      </c>
      <c r="P648" s="36">
        <v>107.1</v>
      </c>
      <c r="Q648" s="36">
        <v>135.78</v>
      </c>
      <c r="R648" s="36">
        <v>154.6</v>
      </c>
      <c r="S648" s="36">
        <v>118.94</v>
      </c>
      <c r="T648" s="36">
        <v>38.78</v>
      </c>
      <c r="U648" s="37">
        <v>123.29</v>
      </c>
      <c r="V648" s="36">
        <v>88.63</v>
      </c>
      <c r="W648" s="38">
        <v>24.78</v>
      </c>
      <c r="X648" s="36">
        <v>9.57</v>
      </c>
      <c r="Y648" s="36">
        <v>41.32</v>
      </c>
      <c r="Z648" s="36">
        <v>89.08</v>
      </c>
      <c r="AA648" s="36">
        <v>747.7</v>
      </c>
      <c r="AB648" s="36">
        <v>188.65</v>
      </c>
      <c r="AC648" s="36">
        <v>16.84</v>
      </c>
      <c r="AD648" s="36">
        <v>33.71</v>
      </c>
      <c r="AE648" s="36">
        <v>161.15</v>
      </c>
    </row>
    <row r="649" spans="1:31" x14ac:dyDescent="0.25">
      <c r="A649" s="26" t="s">
        <v>715</v>
      </c>
      <c r="B649" s="27">
        <v>6604.86</v>
      </c>
      <c r="C649" s="33">
        <v>54.46</v>
      </c>
      <c r="D649" s="33">
        <v>687.5</v>
      </c>
      <c r="E649" s="33">
        <v>21.98</v>
      </c>
      <c r="F649" s="33">
        <v>93.26</v>
      </c>
      <c r="G649" s="33">
        <v>57.87</v>
      </c>
      <c r="H649" s="33">
        <v>11.95</v>
      </c>
      <c r="I649" s="33">
        <v>85.94</v>
      </c>
      <c r="J649" s="33">
        <v>56.06</v>
      </c>
      <c r="K649" s="33">
        <v>11.63</v>
      </c>
      <c r="L649" s="34">
        <v>25.4</v>
      </c>
      <c r="M649" s="35">
        <v>673.6</v>
      </c>
      <c r="N649" s="35">
        <v>385.4</v>
      </c>
      <c r="O649" s="36">
        <v>1227</v>
      </c>
      <c r="P649" s="36">
        <v>110.32</v>
      </c>
      <c r="Q649" s="36">
        <v>136.63999999999999</v>
      </c>
      <c r="R649" s="36">
        <v>155.52000000000001</v>
      </c>
      <c r="S649" s="36">
        <v>124.48</v>
      </c>
      <c r="T649" s="36">
        <v>39.94</v>
      </c>
      <c r="U649" s="37">
        <v>123.67</v>
      </c>
      <c r="V649" s="36">
        <v>87.77</v>
      </c>
      <c r="W649" s="38">
        <v>25.4</v>
      </c>
      <c r="X649" s="36">
        <v>9.61</v>
      </c>
      <c r="Y649" s="36">
        <v>40.92</v>
      </c>
      <c r="Z649" s="36">
        <v>89.2</v>
      </c>
      <c r="AA649" s="36">
        <v>759.2</v>
      </c>
      <c r="AB649" s="36">
        <v>187</v>
      </c>
      <c r="AC649" s="36">
        <v>17.03</v>
      </c>
      <c r="AD649" s="36">
        <v>33.590000000000003</v>
      </c>
      <c r="AE649" s="36">
        <v>161.80000000000001</v>
      </c>
    </row>
    <row r="650" spans="1:31" x14ac:dyDescent="0.25">
      <c r="A650" s="26" t="s">
        <v>716</v>
      </c>
      <c r="B650" s="27">
        <v>6572.81</v>
      </c>
      <c r="C650" s="33">
        <v>54.1</v>
      </c>
      <c r="D650" s="33">
        <v>686.5</v>
      </c>
      <c r="E650" s="33">
        <v>21.73</v>
      </c>
      <c r="F650" s="33">
        <v>93.91</v>
      </c>
      <c r="G650" s="33">
        <v>57.08</v>
      </c>
      <c r="H650" s="33">
        <v>11.88</v>
      </c>
      <c r="I650" s="33">
        <v>85.86</v>
      </c>
      <c r="J650" s="33">
        <v>56.19</v>
      </c>
      <c r="K650" s="33">
        <v>11.68</v>
      </c>
      <c r="L650" s="34">
        <v>25.44</v>
      </c>
      <c r="M650" s="35">
        <v>673.2</v>
      </c>
      <c r="N650" s="35">
        <v>390.15</v>
      </c>
      <c r="O650" s="36">
        <v>1228.5</v>
      </c>
      <c r="P650" s="36">
        <v>111.92</v>
      </c>
      <c r="Q650" s="36">
        <v>137.1</v>
      </c>
      <c r="R650" s="36">
        <v>155.4</v>
      </c>
      <c r="S650" s="36">
        <v>126.36</v>
      </c>
      <c r="T650" s="36">
        <v>40.26</v>
      </c>
      <c r="U650" s="37">
        <v>124.89</v>
      </c>
      <c r="V650" s="36">
        <v>87.12</v>
      </c>
      <c r="W650" s="38">
        <v>25.44</v>
      </c>
      <c r="X650" s="36">
        <v>9.6199999999999992</v>
      </c>
      <c r="Y650" s="36">
        <v>41.06</v>
      </c>
      <c r="Z650" s="36">
        <v>89.68</v>
      </c>
      <c r="AA650" s="36">
        <v>750.9</v>
      </c>
      <c r="AB650" s="36">
        <v>187.4</v>
      </c>
      <c r="AC650" s="36">
        <v>17</v>
      </c>
      <c r="AD650" s="36">
        <v>33.909999999999997</v>
      </c>
      <c r="AE650" s="36">
        <v>161.55000000000001</v>
      </c>
    </row>
    <row r="651" spans="1:31" x14ac:dyDescent="0.25">
      <c r="A651" s="26" t="s">
        <v>717</v>
      </c>
      <c r="B651" s="27">
        <v>6551.07</v>
      </c>
      <c r="C651" s="33">
        <v>53.48</v>
      </c>
      <c r="D651" s="33">
        <v>682</v>
      </c>
      <c r="E651" s="33">
        <v>21.42</v>
      </c>
      <c r="F651" s="33">
        <v>92.75</v>
      </c>
      <c r="G651" s="33">
        <v>57</v>
      </c>
      <c r="H651" s="33">
        <v>11.74</v>
      </c>
      <c r="I651" s="33">
        <v>84.9</v>
      </c>
      <c r="J651" s="33">
        <v>55.93</v>
      </c>
      <c r="K651" s="33">
        <v>11.57</v>
      </c>
      <c r="L651" s="34">
        <v>24.66</v>
      </c>
      <c r="M651" s="35">
        <v>669.1</v>
      </c>
      <c r="N651" s="35">
        <v>381.45</v>
      </c>
      <c r="O651" s="36">
        <v>1205</v>
      </c>
      <c r="P651" s="36">
        <v>111.3</v>
      </c>
      <c r="Q651" s="36">
        <v>134.46</v>
      </c>
      <c r="R651" s="36">
        <v>152.96</v>
      </c>
      <c r="S651" s="36">
        <v>123.9</v>
      </c>
      <c r="T651" s="36">
        <v>40.04</v>
      </c>
      <c r="U651" s="37">
        <v>123.14</v>
      </c>
      <c r="V651" s="36">
        <v>86.65</v>
      </c>
      <c r="W651" s="38">
        <v>24.66</v>
      </c>
      <c r="X651" s="36">
        <v>9.66</v>
      </c>
      <c r="Y651" s="36">
        <v>40.06</v>
      </c>
      <c r="Z651" s="36">
        <v>88.62</v>
      </c>
      <c r="AA651" s="36">
        <v>739.4</v>
      </c>
      <c r="AB651" s="36">
        <v>183.5</v>
      </c>
      <c r="AC651" s="36">
        <v>16.96</v>
      </c>
      <c r="AD651" s="36">
        <v>33.53</v>
      </c>
      <c r="AE651" s="36">
        <v>157.35</v>
      </c>
    </row>
    <row r="652" spans="1:31" x14ac:dyDescent="0.25">
      <c r="A652" s="26" t="s">
        <v>718</v>
      </c>
      <c r="B652" s="27">
        <v>6583.5</v>
      </c>
      <c r="C652" s="33">
        <v>53.98</v>
      </c>
      <c r="D652" s="33">
        <v>692.5</v>
      </c>
      <c r="E652" s="33">
        <v>21.68</v>
      </c>
      <c r="F652" s="33">
        <v>94.29</v>
      </c>
      <c r="G652" s="33">
        <v>57</v>
      </c>
      <c r="H652" s="33">
        <v>11.87</v>
      </c>
      <c r="I652" s="33">
        <v>85.68</v>
      </c>
      <c r="J652" s="33">
        <v>56.77</v>
      </c>
      <c r="K652" s="33">
        <v>11.73</v>
      </c>
      <c r="L652" s="34">
        <v>24.57</v>
      </c>
      <c r="M652" s="35">
        <v>681.2</v>
      </c>
      <c r="N652" s="35">
        <v>387.5</v>
      </c>
      <c r="O652" s="36">
        <v>1223</v>
      </c>
      <c r="P652" s="36">
        <v>112.64</v>
      </c>
      <c r="Q652" s="36">
        <v>135.5</v>
      </c>
      <c r="R652" s="36">
        <v>150.02000000000001</v>
      </c>
      <c r="S652" s="36">
        <v>126.54</v>
      </c>
      <c r="T652" s="36">
        <v>40.21</v>
      </c>
      <c r="U652" s="37">
        <v>124.76</v>
      </c>
      <c r="V652" s="36">
        <v>87.25</v>
      </c>
      <c r="W652" s="38">
        <v>24.57</v>
      </c>
      <c r="X652" s="36">
        <v>9.92</v>
      </c>
      <c r="Y652" s="36">
        <v>40.1</v>
      </c>
      <c r="Z652" s="36">
        <v>88.74</v>
      </c>
      <c r="AA652" s="36">
        <v>761.9</v>
      </c>
      <c r="AB652" s="36">
        <v>179.95</v>
      </c>
      <c r="AC652" s="36">
        <v>16.98</v>
      </c>
      <c r="AD652" s="36">
        <v>33.71</v>
      </c>
      <c r="AE652" s="36">
        <v>157.35</v>
      </c>
    </row>
    <row r="653" spans="1:31" x14ac:dyDescent="0.25">
      <c r="A653" s="26" t="s">
        <v>719</v>
      </c>
      <c r="B653" s="27">
        <v>6511.93</v>
      </c>
      <c r="C653" s="33">
        <v>53.86</v>
      </c>
      <c r="D653" s="33">
        <v>696</v>
      </c>
      <c r="E653" s="33">
        <v>21.83</v>
      </c>
      <c r="F653" s="33">
        <v>94.02</v>
      </c>
      <c r="G653" s="33">
        <v>57.26</v>
      </c>
      <c r="H653" s="33">
        <v>11.83</v>
      </c>
      <c r="I653" s="33">
        <v>85.32</v>
      </c>
      <c r="J653" s="33">
        <v>56.31</v>
      </c>
      <c r="K653" s="33">
        <v>11.8</v>
      </c>
      <c r="L653" s="34">
        <v>24.84</v>
      </c>
      <c r="M653" s="35">
        <v>680.1</v>
      </c>
      <c r="N653" s="35">
        <v>389.25</v>
      </c>
      <c r="O653" s="36">
        <v>1225.5</v>
      </c>
      <c r="P653" s="36">
        <v>112.92</v>
      </c>
      <c r="Q653" s="36">
        <v>134.38</v>
      </c>
      <c r="R653" s="36">
        <v>150.4</v>
      </c>
      <c r="S653" s="36">
        <v>125.94</v>
      </c>
      <c r="T653" s="36">
        <v>39.96</v>
      </c>
      <c r="U653" s="37">
        <v>122.48</v>
      </c>
      <c r="V653" s="36">
        <v>87.74</v>
      </c>
      <c r="W653" s="38">
        <v>24.84</v>
      </c>
      <c r="X653" s="36">
        <v>9.9</v>
      </c>
      <c r="Y653" s="36">
        <v>39.65</v>
      </c>
      <c r="Z653" s="36">
        <v>87.94</v>
      </c>
      <c r="AA653" s="36">
        <v>759.2</v>
      </c>
      <c r="AB653" s="36">
        <v>179.6</v>
      </c>
      <c r="AC653" s="36">
        <v>17.010000000000002</v>
      </c>
      <c r="AD653" s="36">
        <v>34.4</v>
      </c>
      <c r="AE653" s="36">
        <v>156.65</v>
      </c>
    </row>
    <row r="654" spans="1:31" x14ac:dyDescent="0.25">
      <c r="A654" s="26" t="s">
        <v>720</v>
      </c>
      <c r="B654" s="27">
        <v>6560.12</v>
      </c>
      <c r="C654" s="33">
        <v>53.74</v>
      </c>
      <c r="D654" s="33">
        <v>689.5</v>
      </c>
      <c r="E654" s="33">
        <v>22.05</v>
      </c>
      <c r="F654" s="33">
        <v>94.13</v>
      </c>
      <c r="G654" s="33">
        <v>58.56</v>
      </c>
      <c r="H654" s="33">
        <v>11.8</v>
      </c>
      <c r="I654" s="33">
        <v>85.8</v>
      </c>
      <c r="J654" s="33">
        <v>55.49</v>
      </c>
      <c r="K654" s="33">
        <v>11.9</v>
      </c>
      <c r="L654" s="34">
        <v>25.01</v>
      </c>
      <c r="M654" s="35">
        <v>681.1</v>
      </c>
      <c r="N654" s="35">
        <v>390.3</v>
      </c>
      <c r="O654" s="36">
        <v>1213</v>
      </c>
      <c r="P654" s="36">
        <v>112.72</v>
      </c>
      <c r="Q654" s="36">
        <v>131.68</v>
      </c>
      <c r="R654" s="36">
        <v>149.47999999999999</v>
      </c>
      <c r="S654" s="36">
        <v>124.78</v>
      </c>
      <c r="T654" s="36">
        <v>39.53</v>
      </c>
      <c r="U654" s="37">
        <v>119.5</v>
      </c>
      <c r="V654" s="36">
        <v>87.5</v>
      </c>
      <c r="W654" s="38">
        <v>25.01</v>
      </c>
      <c r="X654" s="36">
        <v>9.89</v>
      </c>
      <c r="Y654" s="36">
        <v>39.450000000000003</v>
      </c>
      <c r="Z654" s="36">
        <v>87.28</v>
      </c>
      <c r="AA654" s="36">
        <v>750</v>
      </c>
      <c r="AB654" s="36">
        <v>179.1</v>
      </c>
      <c r="AC654" s="36">
        <v>16.47</v>
      </c>
      <c r="AD654" s="36">
        <v>32.840000000000003</v>
      </c>
      <c r="AE654" s="36">
        <v>156.55000000000001</v>
      </c>
    </row>
    <row r="655" spans="1:31" x14ac:dyDescent="0.25">
      <c r="A655" s="26" t="s">
        <v>721</v>
      </c>
      <c r="B655" s="27">
        <v>6631.63</v>
      </c>
      <c r="C655" s="33">
        <v>56.31</v>
      </c>
      <c r="D655" s="33">
        <v>697.5</v>
      </c>
      <c r="E655" s="33">
        <v>22.89</v>
      </c>
      <c r="F655" s="33">
        <v>96.24</v>
      </c>
      <c r="G655" s="33">
        <v>59.19</v>
      </c>
      <c r="H655" s="33">
        <v>12.3</v>
      </c>
      <c r="I655" s="33">
        <v>86.92</v>
      </c>
      <c r="J655" s="33">
        <v>56.38</v>
      </c>
      <c r="K655" s="33">
        <v>12.13</v>
      </c>
      <c r="L655" s="34">
        <v>25.89</v>
      </c>
      <c r="M655" s="35">
        <v>687.3</v>
      </c>
      <c r="N655" s="35">
        <v>391.4</v>
      </c>
      <c r="O655" s="36">
        <v>1209</v>
      </c>
      <c r="P655" s="36">
        <v>114.6</v>
      </c>
      <c r="Q655" s="36">
        <v>132.68</v>
      </c>
      <c r="R655" s="36">
        <v>149.26</v>
      </c>
      <c r="S655" s="36">
        <v>126.24</v>
      </c>
      <c r="T655" s="36">
        <v>40.72</v>
      </c>
      <c r="U655" s="37">
        <v>120.21</v>
      </c>
      <c r="V655" s="36">
        <v>88.41</v>
      </c>
      <c r="W655" s="38">
        <v>25.89</v>
      </c>
      <c r="X655" s="36">
        <v>10.02</v>
      </c>
      <c r="Y655" s="36">
        <v>39.31</v>
      </c>
      <c r="Z655" s="36">
        <v>88.26</v>
      </c>
      <c r="AA655" s="36">
        <v>758.7</v>
      </c>
      <c r="AB655" s="36">
        <v>180.6</v>
      </c>
      <c r="AC655" s="36">
        <v>16.96</v>
      </c>
      <c r="AD655" s="36">
        <v>33.090000000000003</v>
      </c>
      <c r="AE655" s="36">
        <v>160.69999999999999</v>
      </c>
    </row>
    <row r="656" spans="1:31" x14ac:dyDescent="0.25">
      <c r="A656" s="26" t="s">
        <v>722</v>
      </c>
      <c r="B656" s="27">
        <v>6632.36</v>
      </c>
      <c r="C656" s="33">
        <v>55.74</v>
      </c>
      <c r="D656" s="33">
        <v>697</v>
      </c>
      <c r="E656" s="33">
        <v>22.74</v>
      </c>
      <c r="F656" s="33">
        <v>95.81</v>
      </c>
      <c r="G656" s="33">
        <v>59.34</v>
      </c>
      <c r="H656" s="33">
        <v>12.25</v>
      </c>
      <c r="I656" s="33">
        <v>86.08</v>
      </c>
      <c r="J656" s="33">
        <v>56.41</v>
      </c>
      <c r="K656" s="33">
        <v>12.24</v>
      </c>
      <c r="L656" s="34">
        <v>25.64</v>
      </c>
      <c r="M656" s="35">
        <v>682.3</v>
      </c>
      <c r="N656" s="35">
        <v>389.2</v>
      </c>
      <c r="O656" s="36">
        <v>1204</v>
      </c>
      <c r="P656" s="36">
        <v>114.08</v>
      </c>
      <c r="Q656" s="36">
        <v>132.74</v>
      </c>
      <c r="R656" s="36">
        <v>148</v>
      </c>
      <c r="S656" s="36">
        <v>125.34</v>
      </c>
      <c r="T656" s="36">
        <v>40.950000000000003</v>
      </c>
      <c r="U656" s="37">
        <v>121.16</v>
      </c>
      <c r="V656" s="36">
        <v>88.49</v>
      </c>
      <c r="W656" s="38">
        <v>25.64</v>
      </c>
      <c r="X656" s="36">
        <v>10.050000000000001</v>
      </c>
      <c r="Y656" s="36">
        <v>39.229999999999997</v>
      </c>
      <c r="Z656" s="36">
        <v>89.14</v>
      </c>
      <c r="AA656" s="36">
        <v>749.8</v>
      </c>
      <c r="AB656" s="36">
        <v>181.05</v>
      </c>
      <c r="AC656" s="36">
        <v>16.899999999999999</v>
      </c>
      <c r="AD656" s="36">
        <v>32.9</v>
      </c>
      <c r="AE656" s="36">
        <v>159.35</v>
      </c>
    </row>
    <row r="657" spans="1:31" x14ac:dyDescent="0.25">
      <c r="A657" s="26" t="s">
        <v>723</v>
      </c>
      <c r="B657" s="27">
        <v>6634.45</v>
      </c>
      <c r="C657" s="33">
        <v>56.47</v>
      </c>
      <c r="D657" s="33">
        <v>693.5</v>
      </c>
      <c r="E657" s="33">
        <v>22.75</v>
      </c>
      <c r="F657" s="33">
        <v>95.73</v>
      </c>
      <c r="G657" s="33">
        <v>59.3</v>
      </c>
      <c r="H657" s="33">
        <v>12.46</v>
      </c>
      <c r="I657" s="33">
        <v>86.14</v>
      </c>
      <c r="J657" s="33">
        <v>56.63</v>
      </c>
      <c r="K657" s="33">
        <v>12.33</v>
      </c>
      <c r="L657" s="34">
        <v>26.27</v>
      </c>
      <c r="M657" s="35">
        <v>677.8</v>
      </c>
      <c r="N657" s="35">
        <v>387.45</v>
      </c>
      <c r="O657" s="36">
        <v>1203</v>
      </c>
      <c r="P657" s="36">
        <v>113.18</v>
      </c>
      <c r="Q657" s="36">
        <v>132.68</v>
      </c>
      <c r="R657" s="36">
        <v>147.96</v>
      </c>
      <c r="S657" s="36">
        <v>123.14</v>
      </c>
      <c r="T657" s="36">
        <v>40.92</v>
      </c>
      <c r="U657" s="37">
        <v>119.45</v>
      </c>
      <c r="V657" s="36">
        <v>88.38</v>
      </c>
      <c r="W657" s="38">
        <v>26.27</v>
      </c>
      <c r="X657" s="36">
        <v>10.11</v>
      </c>
      <c r="Y657" s="36">
        <v>38.909999999999997</v>
      </c>
      <c r="Z657" s="36">
        <v>89.38</v>
      </c>
      <c r="AA657" s="36">
        <v>749.2</v>
      </c>
      <c r="AB657" s="36">
        <v>178.95</v>
      </c>
      <c r="AC657" s="36">
        <v>16.88</v>
      </c>
      <c r="AD657" s="36">
        <v>32.6</v>
      </c>
      <c r="AE657" s="36">
        <v>158.35</v>
      </c>
    </row>
    <row r="658" spans="1:31" x14ac:dyDescent="0.25">
      <c r="A658" s="26" t="s">
        <v>724</v>
      </c>
      <c r="B658" s="27">
        <v>6599.27</v>
      </c>
      <c r="C658" s="33">
        <v>56.45</v>
      </c>
      <c r="D658" s="33">
        <v>692</v>
      </c>
      <c r="E658" s="33">
        <v>22.48</v>
      </c>
      <c r="F658" s="33">
        <v>96.01</v>
      </c>
      <c r="G658" s="33">
        <v>59.48</v>
      </c>
      <c r="H658" s="33">
        <v>12.46</v>
      </c>
      <c r="I658" s="33">
        <v>86.1</v>
      </c>
      <c r="J658" s="33">
        <v>56.74</v>
      </c>
      <c r="K658" s="33">
        <v>12.31</v>
      </c>
      <c r="L658" s="34">
        <v>26.38</v>
      </c>
      <c r="M658" s="35">
        <v>672.6</v>
      </c>
      <c r="N658" s="35">
        <v>384.55</v>
      </c>
      <c r="O658" s="36">
        <v>1196</v>
      </c>
      <c r="P658" s="36">
        <v>112.4</v>
      </c>
      <c r="Q658" s="36">
        <v>130.1</v>
      </c>
      <c r="R658" s="36">
        <v>148.5</v>
      </c>
      <c r="S658" s="36">
        <v>123.1</v>
      </c>
      <c r="T658" s="36">
        <v>40.89</v>
      </c>
      <c r="U658" s="37">
        <v>116.41</v>
      </c>
      <c r="V658" s="36">
        <v>88.41</v>
      </c>
      <c r="W658" s="38">
        <v>26.38</v>
      </c>
      <c r="X658" s="36">
        <v>10.45</v>
      </c>
      <c r="Y658" s="36">
        <v>38.89</v>
      </c>
      <c r="Z658" s="36">
        <v>88</v>
      </c>
      <c r="AA658" s="36">
        <v>744</v>
      </c>
      <c r="AB658" s="36">
        <v>177.35</v>
      </c>
      <c r="AC658" s="36">
        <v>16.940000000000001</v>
      </c>
      <c r="AD658" s="36">
        <v>32.28</v>
      </c>
      <c r="AE658" s="36">
        <v>158.5</v>
      </c>
    </row>
    <row r="659" spans="1:31" x14ac:dyDescent="0.25">
      <c r="A659" s="26">
        <v>44506</v>
      </c>
      <c r="B659" s="27">
        <v>6549.83</v>
      </c>
      <c r="C659" s="33">
        <v>56.32</v>
      </c>
      <c r="D659" s="33">
        <v>685</v>
      </c>
      <c r="E659" s="33">
        <v>22.41</v>
      </c>
      <c r="F659" s="33">
        <v>95.01</v>
      </c>
      <c r="G659" s="33">
        <v>59.37</v>
      </c>
      <c r="H659" s="33">
        <v>12.42</v>
      </c>
      <c r="I659" s="33">
        <v>86.04</v>
      </c>
      <c r="J659" s="33">
        <v>56.76</v>
      </c>
      <c r="K659" s="33">
        <v>12.32</v>
      </c>
      <c r="L659" s="34">
        <v>26.38</v>
      </c>
      <c r="M659" s="35">
        <v>668.1</v>
      </c>
      <c r="N659" s="35">
        <v>384.05</v>
      </c>
      <c r="O659" s="36">
        <v>1197.5</v>
      </c>
      <c r="P659" s="36">
        <v>112.36</v>
      </c>
      <c r="Q659" s="36">
        <v>130.13999999999999</v>
      </c>
      <c r="R659" s="36">
        <v>148.41999999999999</v>
      </c>
      <c r="S659" s="36">
        <v>123.64</v>
      </c>
      <c r="T659" s="36">
        <v>40.33</v>
      </c>
      <c r="U659" s="37">
        <v>116.26</v>
      </c>
      <c r="V659" s="36">
        <v>88.42</v>
      </c>
      <c r="W659" s="38">
        <v>26.38</v>
      </c>
      <c r="X659" s="36">
        <v>10.41</v>
      </c>
      <c r="Y659" s="36">
        <v>38.46</v>
      </c>
      <c r="Z659" s="36">
        <v>87.96</v>
      </c>
      <c r="AA659" s="36">
        <v>742.9</v>
      </c>
      <c r="AB659" s="36">
        <v>178.5</v>
      </c>
      <c r="AC659" s="36">
        <v>17.170000000000002</v>
      </c>
      <c r="AD659" s="36">
        <v>32.590000000000003</v>
      </c>
      <c r="AE659" s="36">
        <v>157.4</v>
      </c>
    </row>
    <row r="660" spans="1:31" x14ac:dyDescent="0.25">
      <c r="A660" s="26">
        <v>44475</v>
      </c>
      <c r="B660" s="27">
        <v>6526.23</v>
      </c>
      <c r="C660" s="33">
        <v>56.09</v>
      </c>
      <c r="D660" s="33">
        <v>668.5</v>
      </c>
      <c r="E660" s="33">
        <v>22.31</v>
      </c>
      <c r="F660" s="33">
        <v>94.1</v>
      </c>
      <c r="G660" s="33">
        <v>59.05</v>
      </c>
      <c r="H660" s="33">
        <v>12.39</v>
      </c>
      <c r="I660" s="33">
        <v>85.96</v>
      </c>
      <c r="J660" s="33">
        <v>56.64</v>
      </c>
      <c r="K660" s="33">
        <v>12.21</v>
      </c>
      <c r="L660" s="34">
        <v>26.4</v>
      </c>
      <c r="M660" s="35">
        <v>657.7</v>
      </c>
      <c r="N660" s="35">
        <v>382</v>
      </c>
      <c r="O660" s="36">
        <v>1184</v>
      </c>
      <c r="P660" s="36">
        <v>110.52</v>
      </c>
      <c r="Q660" s="36">
        <v>130.69999999999999</v>
      </c>
      <c r="R660" s="36">
        <v>146.32</v>
      </c>
      <c r="S660" s="36">
        <v>123.12</v>
      </c>
      <c r="T660" s="36">
        <v>39.82</v>
      </c>
      <c r="U660" s="37">
        <v>116.79</v>
      </c>
      <c r="V660" s="36">
        <v>87.73</v>
      </c>
      <c r="W660" s="38">
        <v>26.4</v>
      </c>
      <c r="X660" s="36">
        <v>10.45</v>
      </c>
      <c r="Y660" s="36">
        <v>37.79</v>
      </c>
      <c r="Z660" s="36">
        <v>88.1</v>
      </c>
      <c r="AA660" s="36">
        <v>739.2</v>
      </c>
      <c r="AB660" s="36">
        <v>179.75</v>
      </c>
      <c r="AC660" s="36">
        <v>17</v>
      </c>
      <c r="AD660" s="36">
        <v>32.590000000000003</v>
      </c>
      <c r="AE660" s="36">
        <v>152.75</v>
      </c>
    </row>
    <row r="661" spans="1:31" x14ac:dyDescent="0.25">
      <c r="A661" s="26">
        <v>44445</v>
      </c>
      <c r="B661" s="27">
        <v>6533.37</v>
      </c>
      <c r="C661" s="33">
        <v>56.23</v>
      </c>
      <c r="D661" s="33">
        <v>679.5</v>
      </c>
      <c r="E661" s="33">
        <v>22.46</v>
      </c>
      <c r="F661" s="33">
        <v>95.64</v>
      </c>
      <c r="G661" s="33">
        <v>58.81</v>
      </c>
      <c r="H661" s="33">
        <v>12.1</v>
      </c>
      <c r="I661" s="33">
        <v>86.18</v>
      </c>
      <c r="J661" s="33">
        <v>56.96</v>
      </c>
      <c r="K661" s="33">
        <v>12.29</v>
      </c>
      <c r="L661" s="34">
        <v>26.18</v>
      </c>
      <c r="M661" s="35">
        <v>662.5</v>
      </c>
      <c r="N661" s="35">
        <v>382</v>
      </c>
      <c r="O661" s="36">
        <v>1193</v>
      </c>
      <c r="P661" s="36">
        <v>110.6</v>
      </c>
      <c r="Q661" s="36">
        <v>131.76</v>
      </c>
      <c r="R661" s="36">
        <v>146.4</v>
      </c>
      <c r="S661" s="36">
        <v>124.66</v>
      </c>
      <c r="T661" s="36">
        <v>40.020000000000003</v>
      </c>
      <c r="U661" s="37">
        <v>117.34</v>
      </c>
      <c r="V661" s="36">
        <v>86.03</v>
      </c>
      <c r="W661" s="38">
        <v>26.18</v>
      </c>
      <c r="X661" s="36">
        <v>10.59</v>
      </c>
      <c r="Y661" s="36">
        <v>37.82</v>
      </c>
      <c r="Z661" s="36">
        <v>88.22</v>
      </c>
      <c r="AA661" s="36">
        <v>744.6</v>
      </c>
      <c r="AB661" s="36">
        <v>180.8</v>
      </c>
      <c r="AC661" s="36">
        <v>17.23</v>
      </c>
      <c r="AD661" s="36">
        <v>32.630000000000003</v>
      </c>
      <c r="AE661" s="36">
        <v>150.30000000000001</v>
      </c>
    </row>
    <row r="662" spans="1:31" x14ac:dyDescent="0.25">
      <c r="A662" s="26">
        <v>44414</v>
      </c>
      <c r="B662" s="27">
        <v>6540.71</v>
      </c>
      <c r="C662" s="33">
        <v>56.68</v>
      </c>
      <c r="D662" s="33">
        <v>675</v>
      </c>
      <c r="E662" s="33">
        <v>22.9</v>
      </c>
      <c r="F662" s="33">
        <v>94.17</v>
      </c>
      <c r="G662" s="33">
        <v>59.33</v>
      </c>
      <c r="H662" s="33">
        <v>12.26</v>
      </c>
      <c r="I662" s="33">
        <v>85.94</v>
      </c>
      <c r="J662" s="33">
        <v>57.7</v>
      </c>
      <c r="K662" s="33">
        <v>12.34</v>
      </c>
      <c r="L662" s="34">
        <v>26.31</v>
      </c>
      <c r="M662" s="35">
        <v>659.7</v>
      </c>
      <c r="N662" s="35">
        <v>380.8</v>
      </c>
      <c r="O662" s="36">
        <v>1182</v>
      </c>
      <c r="P662" s="36">
        <v>110.5</v>
      </c>
      <c r="Q662" s="36">
        <v>131.96</v>
      </c>
      <c r="R662" s="36">
        <v>146.96</v>
      </c>
      <c r="S662" s="36">
        <v>123.9</v>
      </c>
      <c r="T662" s="36">
        <v>39.64</v>
      </c>
      <c r="U662" s="37">
        <v>116.41</v>
      </c>
      <c r="V662" s="36">
        <v>84.87</v>
      </c>
      <c r="W662" s="38">
        <v>26.31</v>
      </c>
      <c r="X662" s="36">
        <v>10.5</v>
      </c>
      <c r="Y662" s="36">
        <v>37.520000000000003</v>
      </c>
      <c r="Z662" s="36">
        <v>89.18</v>
      </c>
      <c r="AA662" s="36">
        <v>742</v>
      </c>
      <c r="AB662" s="36">
        <v>180.1</v>
      </c>
      <c r="AC662" s="36">
        <v>17.420000000000002</v>
      </c>
      <c r="AD662" s="36">
        <v>32.89</v>
      </c>
      <c r="AE662" s="36">
        <v>150.9</v>
      </c>
    </row>
    <row r="663" spans="1:31" x14ac:dyDescent="0.25">
      <c r="A663" s="26">
        <v>44383</v>
      </c>
      <c r="B663" s="27">
        <v>6485.8</v>
      </c>
      <c r="C663" s="33">
        <v>57.57</v>
      </c>
      <c r="D663" s="33">
        <v>671.5</v>
      </c>
      <c r="E663" s="33">
        <v>22.99</v>
      </c>
      <c r="F663" s="33">
        <v>93.91</v>
      </c>
      <c r="G663" s="33">
        <v>58.87</v>
      </c>
      <c r="H663" s="33">
        <v>12.49</v>
      </c>
      <c r="I663" s="33">
        <v>85.68</v>
      </c>
      <c r="J663" s="33">
        <v>57.47</v>
      </c>
      <c r="K663" s="33">
        <v>12.39</v>
      </c>
      <c r="L663" s="34">
        <v>26.74</v>
      </c>
      <c r="M663" s="35">
        <v>657.3</v>
      </c>
      <c r="N663" s="35">
        <v>378.75</v>
      </c>
      <c r="O663" s="36">
        <v>1168</v>
      </c>
      <c r="P663" s="36">
        <v>111.32</v>
      </c>
      <c r="Q663" s="36">
        <v>130.5</v>
      </c>
      <c r="R663" s="36">
        <v>145.58000000000001</v>
      </c>
      <c r="S663" s="36">
        <v>123.56</v>
      </c>
      <c r="T663" s="36">
        <v>39.49</v>
      </c>
      <c r="U663" s="37">
        <v>116.53</v>
      </c>
      <c r="V663" s="36">
        <v>85.71</v>
      </c>
      <c r="W663" s="38">
        <v>26.74</v>
      </c>
      <c r="X663" s="36">
        <v>10.52</v>
      </c>
      <c r="Y663" s="36">
        <v>37.06</v>
      </c>
      <c r="Z663" s="36">
        <v>87.96</v>
      </c>
      <c r="AA663" s="36">
        <v>733</v>
      </c>
      <c r="AB663" s="36">
        <v>180.7</v>
      </c>
      <c r="AC663" s="36">
        <v>17.440000000000001</v>
      </c>
      <c r="AD663" s="36">
        <v>33.08</v>
      </c>
      <c r="AE663" s="36">
        <v>150.44999999999999</v>
      </c>
    </row>
    <row r="664" spans="1:31" x14ac:dyDescent="0.25">
      <c r="A664" s="26">
        <v>44292</v>
      </c>
      <c r="B664" s="27">
        <v>6497.39</v>
      </c>
      <c r="C664" s="33">
        <v>57.11</v>
      </c>
      <c r="D664" s="33">
        <v>671</v>
      </c>
      <c r="E664" s="33">
        <v>22.84</v>
      </c>
      <c r="F664" s="33">
        <v>93.45</v>
      </c>
      <c r="G664" s="33">
        <v>58.86</v>
      </c>
      <c r="H664" s="33">
        <v>12.37</v>
      </c>
      <c r="I664" s="33">
        <v>84.5</v>
      </c>
      <c r="J664" s="33">
        <v>58.26</v>
      </c>
      <c r="K664" s="33">
        <v>12.31</v>
      </c>
      <c r="L664" s="34">
        <v>26.52</v>
      </c>
      <c r="M664" s="35">
        <v>651.20000000000005</v>
      </c>
      <c r="N664" s="35">
        <v>376.4</v>
      </c>
      <c r="O664" s="36">
        <v>1158.5</v>
      </c>
      <c r="P664" s="36">
        <v>109.92</v>
      </c>
      <c r="Q664" s="36">
        <v>130.63999999999999</v>
      </c>
      <c r="R664" s="36">
        <v>143.74</v>
      </c>
      <c r="S664" s="36">
        <v>122.52</v>
      </c>
      <c r="T664" s="36">
        <v>39.68</v>
      </c>
      <c r="U664" s="37">
        <v>116.46</v>
      </c>
      <c r="V664" s="36">
        <v>85.61</v>
      </c>
      <c r="W664" s="38">
        <v>26.52</v>
      </c>
      <c r="X664" s="36">
        <v>10.51</v>
      </c>
      <c r="Y664" s="36">
        <v>37.43</v>
      </c>
      <c r="Z664" s="36">
        <v>87.72</v>
      </c>
      <c r="AA664" s="36">
        <v>735.7</v>
      </c>
      <c r="AB664" s="36">
        <v>179.65</v>
      </c>
      <c r="AC664" s="36">
        <v>17.149999999999999</v>
      </c>
      <c r="AD664" s="36">
        <v>32.61</v>
      </c>
      <c r="AE664" s="36">
        <v>150.75</v>
      </c>
    </row>
    <row r="665" spans="1:31" x14ac:dyDescent="0.25">
      <c r="A665" s="26">
        <v>44261</v>
      </c>
      <c r="B665" s="27">
        <v>6473.67</v>
      </c>
      <c r="C665" s="33">
        <v>57.44</v>
      </c>
      <c r="D665" s="33">
        <v>666.5</v>
      </c>
      <c r="E665" s="33">
        <v>22.81</v>
      </c>
      <c r="F665" s="33">
        <v>93.45</v>
      </c>
      <c r="G665" s="33">
        <v>58.47</v>
      </c>
      <c r="H665" s="33">
        <v>12.33</v>
      </c>
      <c r="I665" s="33">
        <v>84.52</v>
      </c>
      <c r="J665" s="33">
        <v>57.7</v>
      </c>
      <c r="K665" s="33">
        <v>12.33</v>
      </c>
      <c r="L665" s="34">
        <v>26.75</v>
      </c>
      <c r="M665" s="35">
        <v>654.29999999999995</v>
      </c>
      <c r="N665" s="35">
        <v>372.85</v>
      </c>
      <c r="O665" s="36">
        <v>1155</v>
      </c>
      <c r="P665" s="36">
        <v>109.78</v>
      </c>
      <c r="Q665" s="36">
        <v>130.1</v>
      </c>
      <c r="R665" s="36">
        <v>144.13999999999999</v>
      </c>
      <c r="S665" s="36">
        <v>123.86</v>
      </c>
      <c r="T665" s="36">
        <v>39.869999999999997</v>
      </c>
      <c r="U665" s="37">
        <v>116.17</v>
      </c>
      <c r="V665" s="36">
        <v>85.02</v>
      </c>
      <c r="W665" s="38">
        <v>26.75</v>
      </c>
      <c r="X665" s="36">
        <v>10.55</v>
      </c>
      <c r="Y665" s="36">
        <v>36.97</v>
      </c>
      <c r="Z665" s="36">
        <v>86.7</v>
      </c>
      <c r="AA665" s="36">
        <v>741.2</v>
      </c>
      <c r="AB665" s="36">
        <v>178.85</v>
      </c>
      <c r="AC665" s="36">
        <v>16.670000000000002</v>
      </c>
      <c r="AD665" s="36">
        <v>32.86</v>
      </c>
      <c r="AE665" s="36">
        <v>148.6</v>
      </c>
    </row>
    <row r="666" spans="1:31" x14ac:dyDescent="0.25">
      <c r="A666" s="26">
        <v>44233</v>
      </c>
      <c r="B666" s="27">
        <v>6482.1</v>
      </c>
      <c r="C666" s="33">
        <v>57</v>
      </c>
      <c r="D666" s="33">
        <v>670.5</v>
      </c>
      <c r="E666" s="33">
        <v>22.85</v>
      </c>
      <c r="F666" s="33">
        <v>93.87</v>
      </c>
      <c r="G666" s="33">
        <v>58.36</v>
      </c>
      <c r="H666" s="33">
        <v>12.38</v>
      </c>
      <c r="I666" s="33">
        <v>84.4</v>
      </c>
      <c r="J666" s="33">
        <v>55.38</v>
      </c>
      <c r="K666" s="33">
        <v>12.34</v>
      </c>
      <c r="L666" s="34">
        <v>26.62</v>
      </c>
      <c r="M666" s="35">
        <v>661</v>
      </c>
      <c r="N666" s="35">
        <v>371.6</v>
      </c>
      <c r="O666" s="36">
        <v>1155</v>
      </c>
      <c r="P666" s="36">
        <v>110.7</v>
      </c>
      <c r="Q666" s="36">
        <v>131.5</v>
      </c>
      <c r="R666" s="36">
        <v>143.66</v>
      </c>
      <c r="S666" s="36">
        <v>125.68</v>
      </c>
      <c r="T666" s="36">
        <v>39.69</v>
      </c>
      <c r="U666" s="37">
        <v>116.21</v>
      </c>
      <c r="V666" s="36">
        <v>85.05</v>
      </c>
      <c r="W666" s="38">
        <v>26.62</v>
      </c>
      <c r="X666" s="36">
        <v>10.56</v>
      </c>
      <c r="Y666" s="36">
        <v>37.36</v>
      </c>
      <c r="Z666" s="36">
        <v>86.08</v>
      </c>
      <c r="AA666" s="36">
        <v>746.8</v>
      </c>
      <c r="AB666" s="36">
        <v>180.65</v>
      </c>
      <c r="AC666" s="36">
        <v>16.489999999999998</v>
      </c>
      <c r="AD666" s="36">
        <v>32.44</v>
      </c>
      <c r="AE666" s="36">
        <v>151.19999999999999</v>
      </c>
    </row>
    <row r="667" spans="1:31" x14ac:dyDescent="0.25">
      <c r="A667" s="26">
        <v>44202</v>
      </c>
      <c r="B667" s="27">
        <v>6464.71</v>
      </c>
      <c r="C667" s="33">
        <v>56.71</v>
      </c>
      <c r="D667" s="33">
        <v>663</v>
      </c>
      <c r="E667" s="33">
        <v>22.79</v>
      </c>
      <c r="F667" s="33">
        <v>93.96</v>
      </c>
      <c r="G667" s="33">
        <v>58.22</v>
      </c>
      <c r="H667" s="33">
        <v>12.45</v>
      </c>
      <c r="I667" s="33">
        <v>84.18</v>
      </c>
      <c r="J667" s="33">
        <v>55.81</v>
      </c>
      <c r="K667" s="33">
        <v>12.28</v>
      </c>
      <c r="L667" s="34">
        <v>26.53</v>
      </c>
      <c r="M667" s="35">
        <v>657.1</v>
      </c>
      <c r="N667" s="35">
        <v>370</v>
      </c>
      <c r="O667" s="36">
        <v>1150</v>
      </c>
      <c r="P667" s="36">
        <v>108.76</v>
      </c>
      <c r="Q667" s="36">
        <v>130.44</v>
      </c>
      <c r="R667" s="36">
        <v>141.96</v>
      </c>
      <c r="S667" s="36">
        <v>124.44</v>
      </c>
      <c r="T667" s="36">
        <v>38.82</v>
      </c>
      <c r="U667" s="37">
        <v>115.39</v>
      </c>
      <c r="V667" s="36">
        <v>85.39</v>
      </c>
      <c r="W667" s="38">
        <v>26.53</v>
      </c>
      <c r="X667" s="36">
        <v>10.45</v>
      </c>
      <c r="Y667" s="36">
        <v>37.479999999999997</v>
      </c>
      <c r="Z667" s="36">
        <v>85.6</v>
      </c>
      <c r="AA667" s="36">
        <v>742</v>
      </c>
      <c r="AB667" s="36">
        <v>181.05</v>
      </c>
      <c r="AC667" s="36">
        <v>16.3</v>
      </c>
      <c r="AD667" s="36">
        <v>31.99</v>
      </c>
      <c r="AE667" s="36">
        <v>152.6</v>
      </c>
    </row>
    <row r="668" spans="1:31" x14ac:dyDescent="0.25">
      <c r="A668" s="26" t="s">
        <v>725</v>
      </c>
      <c r="B668" s="27">
        <v>6441.76</v>
      </c>
      <c r="C668" s="33">
        <v>55.85</v>
      </c>
      <c r="D668" s="33">
        <v>664.5</v>
      </c>
      <c r="E668" s="33">
        <v>22.58</v>
      </c>
      <c r="F668" s="33">
        <v>92.92</v>
      </c>
      <c r="G668" s="33">
        <v>58.3</v>
      </c>
      <c r="H668" s="33">
        <v>12.2</v>
      </c>
      <c r="I668" s="33">
        <v>83.86</v>
      </c>
      <c r="J668" s="33">
        <v>54.82</v>
      </c>
      <c r="K668" s="33">
        <v>12.15</v>
      </c>
      <c r="L668" s="34">
        <v>26.21</v>
      </c>
      <c r="M668" s="35">
        <v>652</v>
      </c>
      <c r="N668" s="35">
        <v>368.3</v>
      </c>
      <c r="O668" s="36">
        <v>1152.5</v>
      </c>
      <c r="P668" s="36">
        <v>106.66</v>
      </c>
      <c r="Q668" s="36">
        <v>129.4</v>
      </c>
      <c r="R668" s="36">
        <v>141.88</v>
      </c>
      <c r="S668" s="36">
        <v>122.36</v>
      </c>
      <c r="T668" s="36">
        <v>37.909999999999997</v>
      </c>
      <c r="U668" s="37">
        <v>114.94</v>
      </c>
      <c r="V668" s="36">
        <v>86.5</v>
      </c>
      <c r="W668" s="38">
        <v>26.21</v>
      </c>
      <c r="X668" s="36">
        <v>10.41</v>
      </c>
      <c r="Y668" s="36">
        <v>37.65</v>
      </c>
      <c r="Z668" s="36">
        <v>85.64</v>
      </c>
      <c r="AA668" s="36">
        <v>748.3</v>
      </c>
      <c r="AB668" s="36">
        <v>180.15</v>
      </c>
      <c r="AC668" s="36">
        <v>16.25</v>
      </c>
      <c r="AD668" s="36">
        <v>31.45</v>
      </c>
      <c r="AE668" s="36">
        <v>152.65</v>
      </c>
    </row>
    <row r="669" spans="1:31" x14ac:dyDescent="0.25">
      <c r="A669" s="26" t="s">
        <v>726</v>
      </c>
      <c r="B669" s="27">
        <v>6448.87</v>
      </c>
      <c r="C669" s="33">
        <v>56.48</v>
      </c>
      <c r="D669" s="33">
        <v>660</v>
      </c>
      <c r="E669" s="33">
        <v>22.81</v>
      </c>
      <c r="F669" s="33">
        <v>93.4</v>
      </c>
      <c r="G669" s="33">
        <v>58.46</v>
      </c>
      <c r="H669" s="33">
        <v>12.3</v>
      </c>
      <c r="I669" s="33">
        <v>84.22</v>
      </c>
      <c r="J669" s="33">
        <v>55.14</v>
      </c>
      <c r="K669" s="33">
        <v>12.27</v>
      </c>
      <c r="L669" s="34">
        <v>26.25</v>
      </c>
      <c r="M669" s="35">
        <v>655.8</v>
      </c>
      <c r="N669" s="35">
        <v>371.55</v>
      </c>
      <c r="O669" s="36">
        <v>1144</v>
      </c>
      <c r="P669" s="36">
        <v>108</v>
      </c>
      <c r="Q669" s="36">
        <v>130.62</v>
      </c>
      <c r="R669" s="36">
        <v>142.58000000000001</v>
      </c>
      <c r="S669" s="36">
        <v>124.12</v>
      </c>
      <c r="T669" s="36">
        <v>38.15</v>
      </c>
      <c r="U669" s="37">
        <v>115.34</v>
      </c>
      <c r="V669" s="36">
        <v>87.48</v>
      </c>
      <c r="W669" s="38">
        <v>26.25</v>
      </c>
      <c r="X669" s="36">
        <v>10.48</v>
      </c>
      <c r="Y669" s="36">
        <v>37.75</v>
      </c>
      <c r="Z669" s="36">
        <v>86.04</v>
      </c>
      <c r="AA669" s="36">
        <v>748.8</v>
      </c>
      <c r="AB669" s="36">
        <v>181.2</v>
      </c>
      <c r="AC669" s="36">
        <v>16.079999999999998</v>
      </c>
      <c r="AD669" s="36">
        <v>31.4</v>
      </c>
      <c r="AE669" s="36">
        <v>153.55000000000001</v>
      </c>
    </row>
    <row r="670" spans="1:31" x14ac:dyDescent="0.25">
      <c r="A670" s="26" t="s">
        <v>727</v>
      </c>
      <c r="B670" s="27">
        <v>6379.83</v>
      </c>
      <c r="C670" s="33">
        <v>56.39</v>
      </c>
      <c r="D670" s="33">
        <v>650</v>
      </c>
      <c r="E670" s="33">
        <v>22.45</v>
      </c>
      <c r="F670" s="33">
        <v>93.74</v>
      </c>
      <c r="G670" s="33">
        <v>58.25</v>
      </c>
      <c r="H670" s="33">
        <v>12.12</v>
      </c>
      <c r="I670" s="33">
        <v>84.08</v>
      </c>
      <c r="J670" s="33">
        <v>54.6</v>
      </c>
      <c r="K670" s="33">
        <v>12.26</v>
      </c>
      <c r="L670" s="34">
        <v>26.16</v>
      </c>
      <c r="M670" s="35">
        <v>648.4</v>
      </c>
      <c r="N670" s="35">
        <v>365.9</v>
      </c>
      <c r="O670" s="36">
        <v>1140</v>
      </c>
      <c r="P670" s="36">
        <v>106.68</v>
      </c>
      <c r="Q670" s="36">
        <v>129.4</v>
      </c>
      <c r="R670" s="36">
        <v>142.54</v>
      </c>
      <c r="S670" s="36">
        <v>122.56</v>
      </c>
      <c r="T670" s="36">
        <v>38.049999999999997</v>
      </c>
      <c r="U670" s="37">
        <v>115.52</v>
      </c>
      <c r="V670" s="36">
        <v>86.4</v>
      </c>
      <c r="W670" s="38">
        <v>26.16</v>
      </c>
      <c r="X670" s="36">
        <v>10.4</v>
      </c>
      <c r="Y670" s="36">
        <v>37.31</v>
      </c>
      <c r="Z670" s="36">
        <v>87.58</v>
      </c>
      <c r="AA670" s="36">
        <v>736.6</v>
      </c>
      <c r="AB670" s="36">
        <v>179.6</v>
      </c>
      <c r="AC670" s="36">
        <v>16.02</v>
      </c>
      <c r="AD670" s="36">
        <v>31.25</v>
      </c>
      <c r="AE670" s="36">
        <v>152.25</v>
      </c>
    </row>
    <row r="671" spans="1:31" x14ac:dyDescent="0.25">
      <c r="A671" s="26" t="s">
        <v>728</v>
      </c>
      <c r="B671" s="27">
        <v>6375.14</v>
      </c>
      <c r="C671" s="33">
        <v>54.65</v>
      </c>
      <c r="D671" s="33">
        <v>649</v>
      </c>
      <c r="E671" s="33">
        <v>22.22</v>
      </c>
      <c r="F671" s="33">
        <v>93.67</v>
      </c>
      <c r="G671" s="33">
        <v>59.24</v>
      </c>
      <c r="H671" s="33">
        <v>11.98</v>
      </c>
      <c r="I671" s="33">
        <v>82.88</v>
      </c>
      <c r="J671" s="33">
        <v>54.94</v>
      </c>
      <c r="K671" s="33">
        <v>12.51</v>
      </c>
      <c r="L671" s="34">
        <v>25.4</v>
      </c>
      <c r="M671" s="35">
        <v>640.6</v>
      </c>
      <c r="N671" s="35">
        <v>366.45</v>
      </c>
      <c r="O671" s="36">
        <v>1126</v>
      </c>
      <c r="P671" s="36">
        <v>97.67</v>
      </c>
      <c r="Q671" s="36">
        <v>129.04</v>
      </c>
      <c r="R671" s="36">
        <v>143</v>
      </c>
      <c r="S671" s="36">
        <v>118.2</v>
      </c>
      <c r="T671" s="36">
        <v>38.47</v>
      </c>
      <c r="U671" s="37">
        <v>115.95</v>
      </c>
      <c r="V671" s="36">
        <v>88.18</v>
      </c>
      <c r="W671" s="38">
        <v>25.4</v>
      </c>
      <c r="X671" s="36">
        <v>10.43</v>
      </c>
      <c r="Y671" s="36">
        <v>37.979999999999997</v>
      </c>
      <c r="Z671" s="36">
        <v>87.14</v>
      </c>
      <c r="AA671" s="36">
        <v>735.8</v>
      </c>
      <c r="AB671" s="36">
        <v>180</v>
      </c>
      <c r="AC671" s="36">
        <v>15.43</v>
      </c>
      <c r="AD671" s="36">
        <v>30.73</v>
      </c>
      <c r="AE671" s="36">
        <v>155.4</v>
      </c>
    </row>
    <row r="672" spans="1:31" x14ac:dyDescent="0.25">
      <c r="A672" s="26" t="s">
        <v>729</v>
      </c>
      <c r="B672" s="27">
        <v>6390.27</v>
      </c>
      <c r="C672" s="33">
        <v>55.4</v>
      </c>
      <c r="D672" s="33">
        <v>647</v>
      </c>
      <c r="E672" s="33">
        <v>22.29</v>
      </c>
      <c r="F672" s="33">
        <v>93.3</v>
      </c>
      <c r="G672" s="33">
        <v>60.34</v>
      </c>
      <c r="H672" s="33">
        <v>12.11</v>
      </c>
      <c r="I672" s="33">
        <v>83.12</v>
      </c>
      <c r="J672" s="33">
        <v>55.03</v>
      </c>
      <c r="K672" s="33">
        <v>12.59</v>
      </c>
      <c r="L672" s="34">
        <v>25.95</v>
      </c>
      <c r="M672" s="35">
        <v>639.70000000000005</v>
      </c>
      <c r="N672" s="35">
        <v>367.2</v>
      </c>
      <c r="O672" s="36">
        <v>1114.5</v>
      </c>
      <c r="P672" s="36">
        <v>97.14</v>
      </c>
      <c r="Q672" s="36">
        <v>129</v>
      </c>
      <c r="R672" s="36">
        <v>141.19999999999999</v>
      </c>
      <c r="S672" s="36">
        <v>119.54</v>
      </c>
      <c r="T672" s="36">
        <v>38.33</v>
      </c>
      <c r="U672" s="37">
        <v>116.61</v>
      </c>
      <c r="V672" s="36">
        <v>87.46</v>
      </c>
      <c r="W672" s="38">
        <v>25.95</v>
      </c>
      <c r="X672" s="36">
        <v>10.44</v>
      </c>
      <c r="Y672" s="36">
        <v>37.840000000000003</v>
      </c>
      <c r="Z672" s="36">
        <v>87.7</v>
      </c>
      <c r="AA672" s="36">
        <v>724.5</v>
      </c>
      <c r="AB672" s="36">
        <v>180.1</v>
      </c>
      <c r="AC672" s="36">
        <v>15.45</v>
      </c>
      <c r="AD672" s="36">
        <v>30.28</v>
      </c>
      <c r="AE672" s="36">
        <v>155.75</v>
      </c>
    </row>
    <row r="673" spans="1:31" x14ac:dyDescent="0.25">
      <c r="A673" s="26" t="s">
        <v>730</v>
      </c>
      <c r="B673" s="27">
        <v>6382.71</v>
      </c>
      <c r="C673" s="33">
        <v>55.6</v>
      </c>
      <c r="D673" s="33">
        <v>639</v>
      </c>
      <c r="E673" s="33">
        <v>22.52</v>
      </c>
      <c r="F673" s="33">
        <v>93.83</v>
      </c>
      <c r="G673" s="33">
        <v>60.52</v>
      </c>
      <c r="H673" s="33">
        <v>12.23</v>
      </c>
      <c r="I673" s="33">
        <v>83.42</v>
      </c>
      <c r="J673" s="33">
        <v>55.14</v>
      </c>
      <c r="K673" s="33">
        <v>12.64</v>
      </c>
      <c r="L673" s="34">
        <v>26.2</v>
      </c>
      <c r="M673" s="35">
        <v>637.5</v>
      </c>
      <c r="N673" s="35">
        <v>364.7</v>
      </c>
      <c r="O673" s="36">
        <v>1096.5</v>
      </c>
      <c r="P673" s="36">
        <v>98.26</v>
      </c>
      <c r="Q673" s="36">
        <v>129.26</v>
      </c>
      <c r="R673" s="36">
        <v>142.68</v>
      </c>
      <c r="S673" s="36">
        <v>121.74</v>
      </c>
      <c r="T673" s="36">
        <v>39.04</v>
      </c>
      <c r="U673" s="37">
        <v>116.63</v>
      </c>
      <c r="V673" s="36">
        <v>87.7</v>
      </c>
      <c r="W673" s="38">
        <v>26.2</v>
      </c>
      <c r="X673" s="36">
        <v>10.54</v>
      </c>
      <c r="Y673" s="36">
        <v>37.71</v>
      </c>
      <c r="Z673" s="36">
        <v>87.94</v>
      </c>
      <c r="AA673" s="36">
        <v>721.7</v>
      </c>
      <c r="AB673" s="36">
        <v>180.25</v>
      </c>
      <c r="AC673" s="36">
        <v>15.39</v>
      </c>
      <c r="AD673" s="36">
        <v>31.19</v>
      </c>
      <c r="AE673" s="36">
        <v>154.65</v>
      </c>
    </row>
    <row r="674" spans="1:31" x14ac:dyDescent="0.25">
      <c r="A674" s="26" t="s">
        <v>731</v>
      </c>
      <c r="B674" s="27">
        <v>6351.95</v>
      </c>
      <c r="C674" s="33">
        <v>56.24</v>
      </c>
      <c r="D674" s="33">
        <v>627.5</v>
      </c>
      <c r="E674" s="33">
        <v>22.55</v>
      </c>
      <c r="F674" s="33">
        <v>93.42</v>
      </c>
      <c r="G674" s="33">
        <v>60.53</v>
      </c>
      <c r="H674" s="33">
        <v>12.28</v>
      </c>
      <c r="I674" s="33">
        <v>82.94</v>
      </c>
      <c r="J674" s="33">
        <v>55.08</v>
      </c>
      <c r="K674" s="33">
        <v>13.14</v>
      </c>
      <c r="L674" s="34">
        <v>26.24</v>
      </c>
      <c r="M674" s="35">
        <v>631.6</v>
      </c>
      <c r="N674" s="35">
        <v>361.3</v>
      </c>
      <c r="O674" s="36">
        <v>1082</v>
      </c>
      <c r="P674" s="36">
        <v>97.91</v>
      </c>
      <c r="Q674" s="36">
        <v>129.47999999999999</v>
      </c>
      <c r="R674" s="36">
        <v>142.5</v>
      </c>
      <c r="S674" s="36">
        <v>119.92</v>
      </c>
      <c r="T674" s="36">
        <v>39</v>
      </c>
      <c r="U674" s="37">
        <v>115.85</v>
      </c>
      <c r="V674" s="36">
        <v>87.75</v>
      </c>
      <c r="W674" s="38">
        <v>26.24</v>
      </c>
      <c r="X674" s="36">
        <v>10.53</v>
      </c>
      <c r="Y674" s="36">
        <v>37.380000000000003</v>
      </c>
      <c r="Z674" s="36">
        <v>87.48</v>
      </c>
      <c r="AA674" s="36">
        <v>719.8</v>
      </c>
      <c r="AB674" s="36">
        <v>178.8</v>
      </c>
      <c r="AC674" s="36">
        <v>15.28</v>
      </c>
      <c r="AD674" s="36">
        <v>31.08</v>
      </c>
      <c r="AE674" s="36">
        <v>151.80000000000001</v>
      </c>
    </row>
    <row r="675" spans="1:31" x14ac:dyDescent="0.25">
      <c r="A675" s="26" t="s">
        <v>732</v>
      </c>
      <c r="B675" s="27">
        <v>6267.55</v>
      </c>
      <c r="C675" s="33">
        <v>56.21</v>
      </c>
      <c r="D675" s="33">
        <v>624</v>
      </c>
      <c r="E675" s="33">
        <v>22.38</v>
      </c>
      <c r="F675" s="33">
        <v>92.84</v>
      </c>
      <c r="G675" s="33">
        <v>59.89</v>
      </c>
      <c r="H675" s="33">
        <v>12.19</v>
      </c>
      <c r="I675" s="33">
        <v>82.42</v>
      </c>
      <c r="J675" s="33">
        <v>54.47</v>
      </c>
      <c r="K675" s="33">
        <v>13.06</v>
      </c>
      <c r="L675" s="34">
        <v>26.12</v>
      </c>
      <c r="M675" s="35">
        <v>628.9</v>
      </c>
      <c r="N675" s="35">
        <v>358.85</v>
      </c>
      <c r="O675" s="36">
        <v>1067</v>
      </c>
      <c r="P675" s="36">
        <v>96.51</v>
      </c>
      <c r="Q675" s="36">
        <v>128.46</v>
      </c>
      <c r="R675" s="36">
        <v>141.04</v>
      </c>
      <c r="S675" s="36">
        <v>118.76</v>
      </c>
      <c r="T675" s="36">
        <v>38.549999999999997</v>
      </c>
      <c r="U675" s="37">
        <v>115.21</v>
      </c>
      <c r="V675" s="36">
        <v>87.62</v>
      </c>
      <c r="W675" s="38">
        <v>26.12</v>
      </c>
      <c r="X675" s="36">
        <v>10.42</v>
      </c>
      <c r="Y675" s="36">
        <v>37.299999999999997</v>
      </c>
      <c r="Z675" s="36">
        <v>86.76</v>
      </c>
      <c r="AA675" s="36">
        <v>713.3</v>
      </c>
      <c r="AB675" s="36">
        <v>177.4</v>
      </c>
      <c r="AC675" s="36">
        <v>15.01</v>
      </c>
      <c r="AD675" s="36">
        <v>30.8</v>
      </c>
      <c r="AE675" s="36">
        <v>152.6</v>
      </c>
    </row>
    <row r="676" spans="1:31" x14ac:dyDescent="0.25">
      <c r="A676" s="26" t="s">
        <v>733</v>
      </c>
      <c r="B676" s="27">
        <v>6192.33</v>
      </c>
      <c r="C676" s="33">
        <v>55.94</v>
      </c>
      <c r="D676" s="33">
        <v>616</v>
      </c>
      <c r="E676" s="33">
        <v>22.3</v>
      </c>
      <c r="F676" s="33">
        <v>91.83</v>
      </c>
      <c r="G676" s="33">
        <v>58.33</v>
      </c>
      <c r="H676" s="33">
        <v>12.12</v>
      </c>
      <c r="I676" s="33">
        <v>82.14</v>
      </c>
      <c r="J676" s="33">
        <v>53.5</v>
      </c>
      <c r="K676" s="33">
        <v>13.12</v>
      </c>
      <c r="L676" s="34">
        <v>25.99</v>
      </c>
      <c r="M676" s="35">
        <v>619.1</v>
      </c>
      <c r="N676" s="35">
        <v>350.15</v>
      </c>
      <c r="O676" s="36">
        <v>1056.5</v>
      </c>
      <c r="P676" s="36">
        <v>95.06</v>
      </c>
      <c r="Q676" s="36">
        <v>126.22</v>
      </c>
      <c r="R676" s="36">
        <v>137.4</v>
      </c>
      <c r="S676" s="36">
        <v>117.2</v>
      </c>
      <c r="T676" s="36">
        <v>38.39</v>
      </c>
      <c r="U676" s="37">
        <v>113.65</v>
      </c>
      <c r="V676" s="36">
        <v>86.33</v>
      </c>
      <c r="W676" s="38">
        <v>25.99</v>
      </c>
      <c r="X676" s="36">
        <v>10.38</v>
      </c>
      <c r="Y676" s="36">
        <v>36.51</v>
      </c>
      <c r="Z676" s="36">
        <v>86.2</v>
      </c>
      <c r="AA676" s="36">
        <v>704.8</v>
      </c>
      <c r="AB676" s="36">
        <v>175</v>
      </c>
      <c r="AC676" s="36">
        <v>14.71</v>
      </c>
      <c r="AD676" s="36">
        <v>30.55</v>
      </c>
      <c r="AE676" s="36">
        <v>151.44999999999999</v>
      </c>
    </row>
    <row r="677" spans="1:31" x14ac:dyDescent="0.25">
      <c r="A677" s="26" t="s">
        <v>734</v>
      </c>
      <c r="B677" s="27">
        <v>6343.55</v>
      </c>
      <c r="C677" s="33">
        <v>57.07</v>
      </c>
      <c r="D677" s="33">
        <v>623</v>
      </c>
      <c r="E677" s="33">
        <v>22.65</v>
      </c>
      <c r="F677" s="33">
        <v>93.35</v>
      </c>
      <c r="G677" s="33">
        <v>58.05</v>
      </c>
      <c r="H677" s="33">
        <v>12.44</v>
      </c>
      <c r="I677" s="33">
        <v>83.6</v>
      </c>
      <c r="J677" s="33">
        <v>54.56</v>
      </c>
      <c r="K677" s="33">
        <v>13.1</v>
      </c>
      <c r="L677" s="34">
        <v>26.16</v>
      </c>
      <c r="M677" s="35">
        <v>623</v>
      </c>
      <c r="N677" s="35">
        <v>351.95</v>
      </c>
      <c r="O677" s="36">
        <v>1061</v>
      </c>
      <c r="P677" s="36">
        <v>97.14</v>
      </c>
      <c r="Q677" s="36">
        <v>130.06</v>
      </c>
      <c r="R677" s="36">
        <v>140.13999999999999</v>
      </c>
      <c r="S677" s="36">
        <v>121</v>
      </c>
      <c r="T677" s="36">
        <v>39.700000000000003</v>
      </c>
      <c r="U677" s="37">
        <v>114.46</v>
      </c>
      <c r="V677" s="36">
        <v>86.76</v>
      </c>
      <c r="W677" s="38">
        <v>26.16</v>
      </c>
      <c r="X677" s="36">
        <v>10.53</v>
      </c>
      <c r="Y677" s="36">
        <v>36.700000000000003</v>
      </c>
      <c r="Z677" s="36">
        <v>86.8</v>
      </c>
      <c r="AA677" s="36">
        <v>709.9</v>
      </c>
      <c r="AB677" s="36">
        <v>176.35</v>
      </c>
      <c r="AC677" s="36">
        <v>15.06</v>
      </c>
      <c r="AD677" s="36">
        <v>31.06</v>
      </c>
      <c r="AE677" s="36">
        <v>154.15</v>
      </c>
    </row>
    <row r="678" spans="1:31" x14ac:dyDescent="0.25">
      <c r="A678" s="26" t="s">
        <v>735</v>
      </c>
      <c r="B678" s="27">
        <v>6349.33</v>
      </c>
      <c r="C678" s="33">
        <v>56.98</v>
      </c>
      <c r="D678" s="33">
        <v>625.5</v>
      </c>
      <c r="E678" s="33">
        <v>22.82</v>
      </c>
      <c r="F678" s="33">
        <v>93.68</v>
      </c>
      <c r="G678" s="33">
        <v>58.29</v>
      </c>
      <c r="H678" s="33">
        <v>13.34</v>
      </c>
      <c r="I678" s="33">
        <v>85.22</v>
      </c>
      <c r="J678" s="33">
        <v>54.7</v>
      </c>
      <c r="K678" s="33">
        <v>12.72</v>
      </c>
      <c r="L678" s="34">
        <v>26.2</v>
      </c>
      <c r="M678" s="35">
        <v>624</v>
      </c>
      <c r="N678" s="35">
        <v>355.45</v>
      </c>
      <c r="O678" s="36">
        <v>1065.5</v>
      </c>
      <c r="P678" s="36">
        <v>96.9</v>
      </c>
      <c r="Q678" s="36">
        <v>130.36000000000001</v>
      </c>
      <c r="R678" s="36">
        <v>140.18</v>
      </c>
      <c r="S678" s="36">
        <v>121.88</v>
      </c>
      <c r="T678" s="36">
        <v>39.81</v>
      </c>
      <c r="U678" s="37">
        <v>115.34</v>
      </c>
      <c r="V678" s="36">
        <v>87.16</v>
      </c>
      <c r="W678" s="38">
        <v>26.2</v>
      </c>
      <c r="X678" s="36">
        <v>10.68</v>
      </c>
      <c r="Y678" s="36">
        <v>36.72</v>
      </c>
      <c r="Z678" s="36">
        <v>86.52</v>
      </c>
      <c r="AA678" s="36">
        <v>706.9</v>
      </c>
      <c r="AB678" s="36">
        <v>176.75</v>
      </c>
      <c r="AC678" s="36">
        <v>15.1</v>
      </c>
      <c r="AD678" s="36">
        <v>31.05</v>
      </c>
      <c r="AE678" s="36">
        <v>153.65</v>
      </c>
    </row>
    <row r="679" spans="1:31" x14ac:dyDescent="0.25">
      <c r="A679" s="26" t="s">
        <v>736</v>
      </c>
      <c r="B679" s="27">
        <v>6301.19</v>
      </c>
      <c r="C679" s="33">
        <v>57.04</v>
      </c>
      <c r="D679" s="33">
        <v>624</v>
      </c>
      <c r="E679" s="33">
        <v>22.88</v>
      </c>
      <c r="F679" s="33">
        <v>95.41</v>
      </c>
      <c r="G679" s="33">
        <v>57.55</v>
      </c>
      <c r="H679" s="33">
        <v>13.33</v>
      </c>
      <c r="I679" s="33">
        <v>86.32</v>
      </c>
      <c r="J679" s="33">
        <v>55.61</v>
      </c>
      <c r="K679" s="33">
        <v>12.68</v>
      </c>
      <c r="L679" s="34">
        <v>26.1</v>
      </c>
      <c r="M679" s="35">
        <v>628.1</v>
      </c>
      <c r="N679" s="35">
        <v>352.35</v>
      </c>
      <c r="O679" s="36">
        <v>1068</v>
      </c>
      <c r="P679" s="36">
        <v>99.57</v>
      </c>
      <c r="Q679" s="36">
        <v>131.44</v>
      </c>
      <c r="R679" s="36">
        <v>139.88</v>
      </c>
      <c r="S679" s="36">
        <v>124.54</v>
      </c>
      <c r="T679" s="36">
        <v>39.75</v>
      </c>
      <c r="U679" s="37">
        <v>117.44</v>
      </c>
      <c r="V679" s="36">
        <v>86.25</v>
      </c>
      <c r="W679" s="38">
        <v>26.1</v>
      </c>
      <c r="X679" s="36">
        <v>10.56</v>
      </c>
      <c r="Y679" s="36">
        <v>37.03</v>
      </c>
      <c r="Z679" s="36">
        <v>86.66</v>
      </c>
      <c r="AA679" s="36">
        <v>706.9</v>
      </c>
      <c r="AB679" s="36">
        <v>175.35</v>
      </c>
      <c r="AC679" s="36">
        <v>14.86</v>
      </c>
      <c r="AD679" s="36">
        <v>31.04</v>
      </c>
      <c r="AE679" s="36">
        <v>154.05000000000001</v>
      </c>
    </row>
    <row r="680" spans="1:31" x14ac:dyDescent="0.25">
      <c r="A680" s="26" t="s">
        <v>737</v>
      </c>
      <c r="B680" s="27">
        <v>6150.43</v>
      </c>
      <c r="C680" s="33">
        <v>56.06</v>
      </c>
      <c r="D680" s="33">
        <v>621.5</v>
      </c>
      <c r="E680" s="33">
        <v>22.56</v>
      </c>
      <c r="F680" s="33">
        <v>93.44</v>
      </c>
      <c r="G680" s="33">
        <v>57.7</v>
      </c>
      <c r="H680" s="33">
        <v>13.23</v>
      </c>
      <c r="I680" s="33">
        <v>84.6</v>
      </c>
      <c r="J680" s="33">
        <v>54.74</v>
      </c>
      <c r="K680" s="33">
        <v>12.41</v>
      </c>
      <c r="L680" s="34">
        <v>25.7</v>
      </c>
      <c r="M680" s="35">
        <v>616</v>
      </c>
      <c r="N680" s="35">
        <v>350.15</v>
      </c>
      <c r="O680" s="36">
        <v>1055.5</v>
      </c>
      <c r="P680" s="36">
        <v>96</v>
      </c>
      <c r="Q680" s="36">
        <v>127.88</v>
      </c>
      <c r="R680" s="36">
        <v>138.13999999999999</v>
      </c>
      <c r="S680" s="36">
        <v>119.96</v>
      </c>
      <c r="T680" s="36">
        <v>38.81</v>
      </c>
      <c r="U680" s="37">
        <v>116.86</v>
      </c>
      <c r="V680" s="36">
        <v>86.13</v>
      </c>
      <c r="W680" s="38">
        <v>25.7</v>
      </c>
      <c r="X680" s="36">
        <v>10.48</v>
      </c>
      <c r="Y680" s="36">
        <v>36.82</v>
      </c>
      <c r="Z680" s="36">
        <v>85.2</v>
      </c>
      <c r="AA680" s="36">
        <v>696</v>
      </c>
      <c r="AB680" s="36">
        <v>173.65</v>
      </c>
      <c r="AC680" s="36">
        <v>14.63</v>
      </c>
      <c r="AD680" s="36">
        <v>30.63</v>
      </c>
      <c r="AE680" s="36">
        <v>151.80000000000001</v>
      </c>
    </row>
    <row r="681" spans="1:31" x14ac:dyDescent="0.25">
      <c r="A681" s="26">
        <v>44535</v>
      </c>
      <c r="B681" s="27">
        <v>6233.96</v>
      </c>
      <c r="C681" s="33">
        <v>56.6</v>
      </c>
      <c r="D681" s="33">
        <v>607</v>
      </c>
      <c r="E681" s="33">
        <v>22.7</v>
      </c>
      <c r="F681" s="33">
        <v>94.17</v>
      </c>
      <c r="G681" s="33">
        <v>56.76</v>
      </c>
      <c r="H681" s="33">
        <v>13.41</v>
      </c>
      <c r="I681" s="33">
        <v>84.66</v>
      </c>
      <c r="J681" s="33">
        <v>54.98</v>
      </c>
      <c r="K681" s="33">
        <v>12.25</v>
      </c>
      <c r="L681" s="34">
        <v>25.78</v>
      </c>
      <c r="M681" s="35">
        <v>610.20000000000005</v>
      </c>
      <c r="N681" s="35">
        <v>346.3</v>
      </c>
      <c r="O681" s="36">
        <v>1043</v>
      </c>
      <c r="P681" s="36">
        <v>96.56</v>
      </c>
      <c r="Q681" s="36">
        <v>127.86</v>
      </c>
      <c r="R681" s="36">
        <v>137.96</v>
      </c>
      <c r="S681" s="36">
        <v>121.42</v>
      </c>
      <c r="T681" s="36">
        <v>39.299999999999997</v>
      </c>
      <c r="U681" s="37">
        <v>116.15</v>
      </c>
      <c r="V681" s="36">
        <v>85.53</v>
      </c>
      <c r="W681" s="38">
        <v>25.78</v>
      </c>
      <c r="X681" s="36">
        <v>10.48</v>
      </c>
      <c r="Y681" s="36">
        <v>36.39</v>
      </c>
      <c r="Z681" s="36">
        <v>84.82</v>
      </c>
      <c r="AA681" s="36">
        <v>693.5</v>
      </c>
      <c r="AB681" s="36">
        <v>172.9</v>
      </c>
      <c r="AC681" s="36">
        <v>14.72</v>
      </c>
      <c r="AD681" s="36">
        <v>30.7</v>
      </c>
      <c r="AE681" s="36">
        <v>150.4</v>
      </c>
    </row>
    <row r="682" spans="1:31" x14ac:dyDescent="0.25">
      <c r="A682" s="26">
        <v>44505</v>
      </c>
      <c r="B682" s="27">
        <v>6226.11</v>
      </c>
      <c r="C682" s="33">
        <v>55.8</v>
      </c>
      <c r="D682" s="33">
        <v>600.5</v>
      </c>
      <c r="E682" s="33">
        <v>22.57</v>
      </c>
      <c r="F682" s="33">
        <v>92.74</v>
      </c>
      <c r="G682" s="33">
        <v>55.98</v>
      </c>
      <c r="H682" s="33">
        <v>13.21</v>
      </c>
      <c r="I682" s="33">
        <v>85.4</v>
      </c>
      <c r="J682" s="33">
        <v>54.88</v>
      </c>
      <c r="K682" s="33">
        <v>12.18</v>
      </c>
      <c r="L682" s="34">
        <v>25.25</v>
      </c>
      <c r="M682" s="35">
        <v>612.29999999999995</v>
      </c>
      <c r="N682" s="35">
        <v>346.4</v>
      </c>
      <c r="O682" s="36">
        <v>1049</v>
      </c>
      <c r="P682" s="36">
        <v>95.9</v>
      </c>
      <c r="Q682" s="36">
        <v>129.02000000000001</v>
      </c>
      <c r="R682" s="36">
        <v>137.9</v>
      </c>
      <c r="S682" s="36">
        <v>122.5</v>
      </c>
      <c r="T682" s="36">
        <v>38.42</v>
      </c>
      <c r="U682" s="37">
        <v>116.63</v>
      </c>
      <c r="V682" s="36">
        <v>84.69</v>
      </c>
      <c r="W682" s="38">
        <v>25.25</v>
      </c>
      <c r="X682" s="36">
        <v>10.35</v>
      </c>
      <c r="Y682" s="36">
        <v>36.92</v>
      </c>
      <c r="Z682" s="36">
        <v>84.02</v>
      </c>
      <c r="AA682" s="36">
        <v>693.6</v>
      </c>
      <c r="AB682" s="36">
        <v>170.9</v>
      </c>
      <c r="AC682" s="36">
        <v>14.65</v>
      </c>
      <c r="AD682" s="36">
        <v>30.73</v>
      </c>
      <c r="AE682" s="36">
        <v>151.25</v>
      </c>
    </row>
    <row r="683" spans="1:31" x14ac:dyDescent="0.25">
      <c r="A683" s="26">
        <v>44474</v>
      </c>
      <c r="B683" s="27">
        <v>6367.04</v>
      </c>
      <c r="C683" s="33">
        <v>55.82</v>
      </c>
      <c r="D683" s="33">
        <v>618.5</v>
      </c>
      <c r="E683" s="33">
        <v>23.05</v>
      </c>
      <c r="F683" s="33">
        <v>94.8</v>
      </c>
      <c r="G683" s="33">
        <v>57.58</v>
      </c>
      <c r="H683" s="33">
        <v>13.38</v>
      </c>
      <c r="I683" s="33">
        <v>86.4</v>
      </c>
      <c r="J683" s="33">
        <v>56.02</v>
      </c>
      <c r="K683" s="33">
        <v>12.65</v>
      </c>
      <c r="L683" s="34">
        <v>25.64</v>
      </c>
      <c r="M683" s="35">
        <v>625</v>
      </c>
      <c r="N683" s="35">
        <v>352.4</v>
      </c>
      <c r="O683" s="36">
        <v>1059.5</v>
      </c>
      <c r="P683" s="36">
        <v>98.36</v>
      </c>
      <c r="Q683" s="36">
        <v>130.91999999999999</v>
      </c>
      <c r="R683" s="36">
        <v>139.86000000000001</v>
      </c>
      <c r="S683" s="36">
        <v>125.76</v>
      </c>
      <c r="T683" s="36">
        <v>39.340000000000003</v>
      </c>
      <c r="U683" s="37">
        <v>118.43</v>
      </c>
      <c r="V683" s="36">
        <v>85.9</v>
      </c>
      <c r="W683" s="38">
        <v>25.64</v>
      </c>
      <c r="X683" s="36">
        <v>10.6</v>
      </c>
      <c r="Y683" s="36">
        <v>37.119999999999997</v>
      </c>
      <c r="Z683" s="36">
        <v>85.22</v>
      </c>
      <c r="AA683" s="36">
        <v>704.4</v>
      </c>
      <c r="AB683" s="36">
        <v>174.1</v>
      </c>
      <c r="AC683" s="36">
        <v>15.1</v>
      </c>
      <c r="AD683" s="36">
        <v>31.05</v>
      </c>
      <c r="AE683" s="36">
        <v>154.65</v>
      </c>
    </row>
    <row r="684" spans="1:31" x14ac:dyDescent="0.25">
      <c r="A684" s="26">
        <v>44382</v>
      </c>
      <c r="B684" s="27">
        <v>6342.37</v>
      </c>
      <c r="C684" s="33">
        <v>54.78</v>
      </c>
      <c r="D684" s="33">
        <v>627</v>
      </c>
      <c r="E684" s="33">
        <v>22.73</v>
      </c>
      <c r="F684" s="33">
        <v>95.69</v>
      </c>
      <c r="G684" s="33">
        <v>59.16</v>
      </c>
      <c r="H684" s="33">
        <v>12.87</v>
      </c>
      <c r="I684" s="33">
        <v>86.04</v>
      </c>
      <c r="J684" s="33">
        <v>56.38</v>
      </c>
      <c r="K684" s="33">
        <v>12.61</v>
      </c>
      <c r="L684" s="34">
        <v>24.91</v>
      </c>
      <c r="M684" s="35">
        <v>631.4</v>
      </c>
      <c r="N684" s="35">
        <v>349.9</v>
      </c>
      <c r="O684" s="36">
        <v>1073</v>
      </c>
      <c r="P684" s="36">
        <v>98.37</v>
      </c>
      <c r="Q684" s="36">
        <v>134.96</v>
      </c>
      <c r="R684" s="36">
        <v>140.69999999999999</v>
      </c>
      <c r="S684" s="36">
        <v>125.2</v>
      </c>
      <c r="T684" s="36">
        <v>39.049999999999997</v>
      </c>
      <c r="U684" s="37">
        <v>118.41</v>
      </c>
      <c r="V684" s="36">
        <v>84.98</v>
      </c>
      <c r="W684" s="38">
        <v>24.91</v>
      </c>
      <c r="X684" s="36">
        <v>10.48</v>
      </c>
      <c r="Y684" s="36">
        <v>37.71</v>
      </c>
      <c r="Z684" s="36">
        <v>85.76</v>
      </c>
      <c r="AA684" s="36">
        <v>695.1</v>
      </c>
      <c r="AB684" s="36">
        <v>174.15</v>
      </c>
      <c r="AC684" s="36">
        <v>14.94</v>
      </c>
      <c r="AD684" s="36">
        <v>30.93</v>
      </c>
      <c r="AE684" s="36">
        <v>155.1</v>
      </c>
    </row>
    <row r="685" spans="1:31" x14ac:dyDescent="0.25">
      <c r="A685" s="26">
        <v>44352</v>
      </c>
      <c r="B685" s="27">
        <v>6321.72</v>
      </c>
      <c r="C685" s="33">
        <v>54.91</v>
      </c>
      <c r="D685" s="33">
        <v>612</v>
      </c>
      <c r="E685" s="33">
        <v>24.16</v>
      </c>
      <c r="F685" s="33">
        <v>95.08</v>
      </c>
      <c r="G685" s="33">
        <v>58.99</v>
      </c>
      <c r="H685" s="33">
        <v>13.09</v>
      </c>
      <c r="I685" s="33">
        <v>86.66</v>
      </c>
      <c r="J685" s="33">
        <v>56.19</v>
      </c>
      <c r="K685" s="33">
        <v>12.53</v>
      </c>
      <c r="L685" s="34">
        <v>24.93</v>
      </c>
      <c r="M685" s="35">
        <v>625.29999999999995</v>
      </c>
      <c r="N685" s="35">
        <v>347.65</v>
      </c>
      <c r="O685" s="36">
        <v>1068.5</v>
      </c>
      <c r="P685" s="36">
        <v>96.75</v>
      </c>
      <c r="Q685" s="36">
        <v>134.18</v>
      </c>
      <c r="R685" s="36">
        <v>139.26</v>
      </c>
      <c r="S685" s="36">
        <v>123.3</v>
      </c>
      <c r="T685" s="36">
        <v>39.14</v>
      </c>
      <c r="U685" s="37">
        <v>118.36</v>
      </c>
      <c r="V685" s="36">
        <v>83.84</v>
      </c>
      <c r="W685" s="38">
        <v>24.93</v>
      </c>
      <c r="X685" s="36">
        <v>10.49</v>
      </c>
      <c r="Y685" s="36">
        <v>37.409999999999997</v>
      </c>
      <c r="Z685" s="36">
        <v>85.58</v>
      </c>
      <c r="AA685" s="36">
        <v>690.3</v>
      </c>
      <c r="AB685" s="36">
        <v>174.35</v>
      </c>
      <c r="AC685" s="36">
        <v>14.92</v>
      </c>
      <c r="AD685" s="36">
        <v>30.45</v>
      </c>
      <c r="AE685" s="36">
        <v>153.4</v>
      </c>
    </row>
    <row r="686" spans="1:31" x14ac:dyDescent="0.25">
      <c r="A686" s="26">
        <v>44321</v>
      </c>
      <c r="B686" s="27">
        <v>6275.14</v>
      </c>
      <c r="C686" s="33">
        <v>54.9</v>
      </c>
      <c r="D686" s="33">
        <v>620</v>
      </c>
      <c r="E686" s="33">
        <v>23.78</v>
      </c>
      <c r="F686" s="33">
        <v>94.38</v>
      </c>
      <c r="G686" s="33">
        <v>59.11</v>
      </c>
      <c r="H686" s="33">
        <v>13</v>
      </c>
      <c r="I686" s="33">
        <v>84.92</v>
      </c>
      <c r="J686" s="33">
        <v>55.7</v>
      </c>
      <c r="K686" s="33">
        <v>12.39</v>
      </c>
      <c r="L686" s="34">
        <v>23.64</v>
      </c>
      <c r="M686" s="35">
        <v>631.79999999999995</v>
      </c>
      <c r="N686" s="35">
        <v>346</v>
      </c>
      <c r="O686" s="36">
        <v>1071.5</v>
      </c>
      <c r="P686" s="36">
        <v>96.57</v>
      </c>
      <c r="Q686" s="36">
        <v>134.54</v>
      </c>
      <c r="R686" s="36">
        <v>139.04</v>
      </c>
      <c r="S686" s="36">
        <v>122.54</v>
      </c>
      <c r="T686" s="36">
        <v>39.020000000000003</v>
      </c>
      <c r="U686" s="37">
        <v>116.71</v>
      </c>
      <c r="V686" s="36">
        <v>84.13</v>
      </c>
      <c r="W686" s="38">
        <v>23.64</v>
      </c>
      <c r="X686" s="36">
        <v>10.45</v>
      </c>
      <c r="Y686" s="36">
        <v>37.86</v>
      </c>
      <c r="Z686" s="36">
        <v>82.64</v>
      </c>
      <c r="AA686" s="36">
        <v>686</v>
      </c>
      <c r="AB686" s="36">
        <v>173.55</v>
      </c>
      <c r="AC686" s="36">
        <v>14.89</v>
      </c>
      <c r="AD686" s="36">
        <v>30.23</v>
      </c>
      <c r="AE686" s="36">
        <v>151.94999999999999</v>
      </c>
    </row>
    <row r="687" spans="1:31" x14ac:dyDescent="0.25">
      <c r="A687" s="26">
        <v>44291</v>
      </c>
      <c r="B687" s="27">
        <v>6238.79</v>
      </c>
      <c r="C687" s="33">
        <v>53.05</v>
      </c>
      <c r="D687" s="33">
        <v>613</v>
      </c>
      <c r="E687" s="33">
        <v>23.7</v>
      </c>
      <c r="F687" s="33">
        <v>93.67</v>
      </c>
      <c r="G687" s="33">
        <v>59.02</v>
      </c>
      <c r="H687" s="33">
        <v>12.75</v>
      </c>
      <c r="I687" s="33">
        <v>84.86</v>
      </c>
      <c r="J687" s="33">
        <v>53.08</v>
      </c>
      <c r="K687" s="33">
        <v>12.4</v>
      </c>
      <c r="L687" s="34">
        <v>23.2</v>
      </c>
      <c r="M687" s="35">
        <v>618.9</v>
      </c>
      <c r="N687" s="35">
        <v>341.35</v>
      </c>
      <c r="O687" s="36">
        <v>1048.5</v>
      </c>
      <c r="P687" s="36">
        <v>96.73</v>
      </c>
      <c r="Q687" s="36">
        <v>131.69999999999999</v>
      </c>
      <c r="R687" s="36">
        <v>137.97999999999999</v>
      </c>
      <c r="S687" s="36">
        <v>122.82</v>
      </c>
      <c r="T687" s="36">
        <v>37.67</v>
      </c>
      <c r="U687" s="37">
        <v>115.57</v>
      </c>
      <c r="V687" s="36">
        <v>86.38</v>
      </c>
      <c r="W687" s="38">
        <v>23.2</v>
      </c>
      <c r="X687" s="36">
        <v>10.44</v>
      </c>
      <c r="Y687" s="36">
        <v>37.4</v>
      </c>
      <c r="Z687" s="36">
        <v>81.040000000000006</v>
      </c>
      <c r="AA687" s="36">
        <v>673.6</v>
      </c>
      <c r="AB687" s="36">
        <v>172.55</v>
      </c>
      <c r="AC687" s="36">
        <v>13.91</v>
      </c>
      <c r="AD687" s="36">
        <v>29.91</v>
      </c>
      <c r="AE687" s="36">
        <v>150.55000000000001</v>
      </c>
    </row>
    <row r="688" spans="1:31" x14ac:dyDescent="0.25">
      <c r="A688" s="26">
        <v>44260</v>
      </c>
      <c r="B688" s="27">
        <v>6252.66</v>
      </c>
      <c r="C688" s="33">
        <v>53.46</v>
      </c>
      <c r="D688" s="33">
        <v>622</v>
      </c>
      <c r="E688" s="33">
        <v>23.91</v>
      </c>
      <c r="F688" s="33">
        <v>92.34</v>
      </c>
      <c r="G688" s="33">
        <v>59.45</v>
      </c>
      <c r="H688" s="33">
        <v>12.9</v>
      </c>
      <c r="I688" s="33">
        <v>84.76</v>
      </c>
      <c r="J688" s="33">
        <v>52.77</v>
      </c>
      <c r="K688" s="33">
        <v>12.45</v>
      </c>
      <c r="L688" s="34">
        <v>23.73</v>
      </c>
      <c r="M688" s="35">
        <v>630.6</v>
      </c>
      <c r="N688" s="35">
        <v>345.6</v>
      </c>
      <c r="O688" s="36">
        <v>1055</v>
      </c>
      <c r="P688" s="36">
        <v>99.91</v>
      </c>
      <c r="Q688" s="36">
        <v>134.69999999999999</v>
      </c>
      <c r="R688" s="36">
        <v>139.36000000000001</v>
      </c>
      <c r="S688" s="36">
        <v>124.76</v>
      </c>
      <c r="T688" s="36">
        <v>37.24</v>
      </c>
      <c r="U688" s="37">
        <v>116.17</v>
      </c>
      <c r="V688" s="36">
        <v>86.22</v>
      </c>
      <c r="W688" s="38">
        <v>23.73</v>
      </c>
      <c r="X688" s="36">
        <v>10.38</v>
      </c>
      <c r="Y688" s="36">
        <v>38.590000000000003</v>
      </c>
      <c r="Z688" s="36">
        <v>81.64</v>
      </c>
      <c r="AA688" s="36">
        <v>675.3</v>
      </c>
      <c r="AB688" s="36">
        <v>172.5</v>
      </c>
      <c r="AC688" s="36">
        <v>14.03</v>
      </c>
      <c r="AD688" s="36">
        <v>30.24</v>
      </c>
      <c r="AE688" s="36">
        <v>152.6</v>
      </c>
    </row>
    <row r="689" spans="1:31" x14ac:dyDescent="0.25">
      <c r="A689" s="26" t="s">
        <v>738</v>
      </c>
      <c r="B689" s="27">
        <v>6268.86</v>
      </c>
      <c r="C689" s="33">
        <v>53.39</v>
      </c>
      <c r="D689" s="33">
        <v>611</v>
      </c>
      <c r="E689" s="33">
        <v>23.53</v>
      </c>
      <c r="F689" s="33">
        <v>91.4</v>
      </c>
      <c r="G689" s="33">
        <v>58.63</v>
      </c>
      <c r="H689" s="33">
        <v>12.87</v>
      </c>
      <c r="I689" s="33">
        <v>84.78</v>
      </c>
      <c r="J689" s="33">
        <v>52.5</v>
      </c>
      <c r="K689" s="33">
        <v>12.37</v>
      </c>
      <c r="L689" s="34">
        <v>23.67</v>
      </c>
      <c r="M689" s="35">
        <v>626.20000000000005</v>
      </c>
      <c r="N689" s="35">
        <v>341.65</v>
      </c>
      <c r="O689" s="36">
        <v>1044</v>
      </c>
      <c r="P689" s="36">
        <v>99.94</v>
      </c>
      <c r="Q689" s="36">
        <v>133.02000000000001</v>
      </c>
      <c r="R689" s="36">
        <v>138.4</v>
      </c>
      <c r="S689" s="36">
        <v>124.18</v>
      </c>
      <c r="T689" s="36">
        <v>36.83</v>
      </c>
      <c r="U689" s="37">
        <v>115.8</v>
      </c>
      <c r="V689" s="36">
        <v>86.8</v>
      </c>
      <c r="W689" s="38">
        <v>23.67</v>
      </c>
      <c r="X689" s="36">
        <v>10.35</v>
      </c>
      <c r="Y689" s="36">
        <v>38.590000000000003</v>
      </c>
      <c r="Z689" s="36">
        <v>81</v>
      </c>
      <c r="AA689" s="36">
        <v>666.5</v>
      </c>
      <c r="AB689" s="36">
        <v>170.7</v>
      </c>
      <c r="AC689" s="36">
        <v>13.81</v>
      </c>
      <c r="AD689" s="36">
        <v>30.09</v>
      </c>
      <c r="AE689" s="36">
        <v>152.4</v>
      </c>
    </row>
    <row r="690" spans="1:31" x14ac:dyDescent="0.25">
      <c r="A690" s="26" t="s">
        <v>739</v>
      </c>
      <c r="B690" s="27">
        <v>6287.44</v>
      </c>
      <c r="C690" s="33">
        <v>53.83</v>
      </c>
      <c r="D690" s="33">
        <v>622.5</v>
      </c>
      <c r="E690" s="33">
        <v>23.45</v>
      </c>
      <c r="F690" s="33">
        <v>90.74</v>
      </c>
      <c r="G690" s="33">
        <v>59.13</v>
      </c>
      <c r="H690" s="33">
        <v>12.84</v>
      </c>
      <c r="I690" s="33">
        <v>84.52</v>
      </c>
      <c r="J690" s="33">
        <v>51.85</v>
      </c>
      <c r="K690" s="33">
        <v>12.3</v>
      </c>
      <c r="L690" s="34">
        <v>23.83</v>
      </c>
      <c r="M690" s="35">
        <v>635.70000000000005</v>
      </c>
      <c r="N690" s="35">
        <v>343.1</v>
      </c>
      <c r="O690" s="36">
        <v>1056</v>
      </c>
      <c r="P690" s="36">
        <v>100</v>
      </c>
      <c r="Q690" s="36">
        <v>134.38</v>
      </c>
      <c r="R690" s="36">
        <v>141.26</v>
      </c>
      <c r="S690" s="36">
        <v>120.54</v>
      </c>
      <c r="T690" s="36">
        <v>37.1</v>
      </c>
      <c r="U690" s="37">
        <v>117.11</v>
      </c>
      <c r="V690" s="36">
        <v>86.37</v>
      </c>
      <c r="W690" s="38">
        <v>23.83</v>
      </c>
      <c r="X690" s="36">
        <v>10.38</v>
      </c>
      <c r="Y690" s="36">
        <v>39.1</v>
      </c>
      <c r="Z690" s="36">
        <v>81.78</v>
      </c>
      <c r="AA690" s="36">
        <v>656.6</v>
      </c>
      <c r="AB690" s="36">
        <v>173.85</v>
      </c>
      <c r="AC690" s="36">
        <v>13.84</v>
      </c>
      <c r="AD690" s="36">
        <v>30.29</v>
      </c>
      <c r="AE690" s="36">
        <v>153.80000000000001</v>
      </c>
    </row>
    <row r="691" spans="1:31" x14ac:dyDescent="0.25">
      <c r="A691" s="26" t="s">
        <v>740</v>
      </c>
      <c r="B691" s="27">
        <v>6283.62</v>
      </c>
      <c r="C691" s="33">
        <v>53.48</v>
      </c>
      <c r="D691" s="33">
        <v>604</v>
      </c>
      <c r="E691" s="33">
        <v>23.43</v>
      </c>
      <c r="F691" s="33">
        <v>90.13</v>
      </c>
      <c r="G691" s="33">
        <v>58.23</v>
      </c>
      <c r="H691" s="33">
        <v>12.75</v>
      </c>
      <c r="I691" s="33">
        <v>84.98</v>
      </c>
      <c r="J691" s="33">
        <v>52.73</v>
      </c>
      <c r="K691" s="33">
        <v>12.4</v>
      </c>
      <c r="L691" s="34">
        <v>23.62</v>
      </c>
      <c r="M691" s="35">
        <v>633.20000000000005</v>
      </c>
      <c r="N691" s="35">
        <v>339</v>
      </c>
      <c r="O691" s="36">
        <v>1050.5</v>
      </c>
      <c r="P691" s="36">
        <v>99.3</v>
      </c>
      <c r="Q691" s="36">
        <v>136.54</v>
      </c>
      <c r="R691" s="36">
        <v>141.19999999999999</v>
      </c>
      <c r="S691" s="36">
        <v>121</v>
      </c>
      <c r="T691" s="36">
        <v>37.450000000000003</v>
      </c>
      <c r="U691" s="37">
        <v>117.02</v>
      </c>
      <c r="V691" s="36">
        <v>86.99</v>
      </c>
      <c r="W691" s="38">
        <v>23.62</v>
      </c>
      <c r="X691" s="36">
        <v>10.42</v>
      </c>
      <c r="Y691" s="36">
        <v>39.020000000000003</v>
      </c>
      <c r="Z691" s="36">
        <v>82</v>
      </c>
      <c r="AA691" s="36">
        <v>651</v>
      </c>
      <c r="AB691" s="36">
        <v>171.55</v>
      </c>
      <c r="AC691" s="36">
        <v>14.41</v>
      </c>
      <c r="AD691" s="36">
        <v>30.96</v>
      </c>
      <c r="AE691" s="36">
        <v>151.80000000000001</v>
      </c>
    </row>
    <row r="692" spans="1:31" x14ac:dyDescent="0.25">
      <c r="A692" s="26" t="s">
        <v>741</v>
      </c>
      <c r="B692" s="27">
        <v>6255.41</v>
      </c>
      <c r="C692" s="33">
        <v>51.86</v>
      </c>
      <c r="D692" s="33">
        <v>601</v>
      </c>
      <c r="E692" s="33">
        <v>23.1</v>
      </c>
      <c r="F692" s="33">
        <v>89.89</v>
      </c>
      <c r="G692" s="33">
        <v>57.9</v>
      </c>
      <c r="H692" s="33">
        <v>12.59</v>
      </c>
      <c r="I692" s="33">
        <v>85.38</v>
      </c>
      <c r="J692" s="33">
        <v>52.68</v>
      </c>
      <c r="K692" s="33">
        <v>12.34</v>
      </c>
      <c r="L692" s="34">
        <v>22.8</v>
      </c>
      <c r="M692" s="35">
        <v>632.70000000000005</v>
      </c>
      <c r="N692" s="35">
        <v>336.2</v>
      </c>
      <c r="O692" s="36">
        <v>1051</v>
      </c>
      <c r="P692" s="36">
        <v>99.79</v>
      </c>
      <c r="Q692" s="36">
        <v>137.52000000000001</v>
      </c>
      <c r="R692" s="36">
        <v>139.62</v>
      </c>
      <c r="S692" s="36">
        <v>122.06</v>
      </c>
      <c r="T692" s="36">
        <v>36.79</v>
      </c>
      <c r="U692" s="37">
        <v>117.27</v>
      </c>
      <c r="V692" s="36">
        <v>84.94</v>
      </c>
      <c r="W692" s="38">
        <v>22.8</v>
      </c>
      <c r="X692" s="36">
        <v>10.33</v>
      </c>
      <c r="Y692" s="36">
        <v>38.9</v>
      </c>
      <c r="Z692" s="36">
        <v>83.3</v>
      </c>
      <c r="AA692" s="36">
        <v>648.5</v>
      </c>
      <c r="AB692" s="36">
        <v>170.8</v>
      </c>
      <c r="AC692" s="36">
        <v>14.31</v>
      </c>
      <c r="AD692" s="36">
        <v>31.45</v>
      </c>
      <c r="AE692" s="36">
        <v>151.1</v>
      </c>
    </row>
    <row r="693" spans="1:31" x14ac:dyDescent="0.25">
      <c r="A693" s="26" t="s">
        <v>742</v>
      </c>
      <c r="B693" s="27">
        <v>6240.99</v>
      </c>
      <c r="C693" s="33">
        <v>51.91</v>
      </c>
      <c r="D693" s="33">
        <v>598.5</v>
      </c>
      <c r="E693" s="33">
        <v>23.25</v>
      </c>
      <c r="F693" s="33">
        <v>89.3</v>
      </c>
      <c r="G693" s="33">
        <v>58.16</v>
      </c>
      <c r="H693" s="33">
        <v>12.42</v>
      </c>
      <c r="I693" s="33">
        <v>85.76</v>
      </c>
      <c r="J693" s="33">
        <v>52.74</v>
      </c>
      <c r="K693" s="33">
        <v>12.5</v>
      </c>
      <c r="L693" s="34">
        <v>22.32</v>
      </c>
      <c r="M693" s="35">
        <v>625.79999999999995</v>
      </c>
      <c r="N693" s="35">
        <v>342.75</v>
      </c>
      <c r="O693" s="36">
        <v>1046</v>
      </c>
      <c r="P693" s="36">
        <v>101.24</v>
      </c>
      <c r="Q693" s="36">
        <v>136.52000000000001</v>
      </c>
      <c r="R693" s="36">
        <v>140.34</v>
      </c>
      <c r="S693" s="36">
        <v>123.92</v>
      </c>
      <c r="T693" s="36">
        <v>36.86</v>
      </c>
      <c r="U693" s="37">
        <v>116.99</v>
      </c>
      <c r="V693" s="36">
        <v>84.92</v>
      </c>
      <c r="W693" s="38">
        <v>22.32</v>
      </c>
      <c r="X693" s="36">
        <v>10.31</v>
      </c>
      <c r="Y693" s="36">
        <v>38.92</v>
      </c>
      <c r="Z693" s="36">
        <v>82.94</v>
      </c>
      <c r="AA693" s="36">
        <v>646.4</v>
      </c>
      <c r="AB693" s="36">
        <v>170.95</v>
      </c>
      <c r="AC693" s="36">
        <v>14.34</v>
      </c>
      <c r="AD693" s="36">
        <v>31.96</v>
      </c>
      <c r="AE693" s="36">
        <v>150.80000000000001</v>
      </c>
    </row>
    <row r="694" spans="1:31" x14ac:dyDescent="0.25">
      <c r="A694" s="26" t="s">
        <v>743</v>
      </c>
      <c r="B694" s="27">
        <v>6227.19</v>
      </c>
      <c r="C694" s="33">
        <v>50.51</v>
      </c>
      <c r="D694" s="33">
        <v>604</v>
      </c>
      <c r="E694" s="33">
        <v>23.18</v>
      </c>
      <c r="F694" s="33">
        <v>87.47</v>
      </c>
      <c r="G694" s="33">
        <v>58.84</v>
      </c>
      <c r="H694" s="33">
        <v>12.17</v>
      </c>
      <c r="I694" s="33">
        <v>86.14</v>
      </c>
      <c r="J694" s="33">
        <v>52.97</v>
      </c>
      <c r="K694" s="33">
        <v>12.36</v>
      </c>
      <c r="L694" s="34">
        <v>21.45</v>
      </c>
      <c r="M694" s="35">
        <v>628.1</v>
      </c>
      <c r="N694" s="35">
        <v>345.45</v>
      </c>
      <c r="O694" s="36">
        <v>1050</v>
      </c>
      <c r="P694" s="36">
        <v>98.46</v>
      </c>
      <c r="Q694" s="36">
        <v>137.24</v>
      </c>
      <c r="R694" s="36">
        <v>140.9</v>
      </c>
      <c r="S694" s="36">
        <v>121.24</v>
      </c>
      <c r="T694" s="36">
        <v>36.78</v>
      </c>
      <c r="U694" s="37">
        <v>116.81</v>
      </c>
      <c r="V694" s="36">
        <v>84.88</v>
      </c>
      <c r="W694" s="38">
        <v>21.45</v>
      </c>
      <c r="X694" s="36">
        <v>10.31</v>
      </c>
      <c r="Y694" s="36">
        <v>39.17</v>
      </c>
      <c r="Z694" s="36">
        <v>82.92</v>
      </c>
      <c r="AA694" s="36">
        <v>648.79999999999995</v>
      </c>
      <c r="AB694" s="36">
        <v>173.45</v>
      </c>
      <c r="AC694" s="36">
        <v>14.39</v>
      </c>
      <c r="AD694" s="36">
        <v>31.78</v>
      </c>
      <c r="AE694" s="36">
        <v>150.65</v>
      </c>
    </row>
    <row r="695" spans="1:31" x14ac:dyDescent="0.25">
      <c r="A695" s="26" t="s">
        <v>744</v>
      </c>
      <c r="B695" s="27">
        <v>6225.59</v>
      </c>
      <c r="C695" s="33">
        <v>50.68</v>
      </c>
      <c r="D695" s="33">
        <v>604.5</v>
      </c>
      <c r="E695" s="33">
        <v>23.16</v>
      </c>
      <c r="F695" s="33">
        <v>86.96</v>
      </c>
      <c r="G695" s="33">
        <v>59.68</v>
      </c>
      <c r="H695" s="33">
        <v>12.14</v>
      </c>
      <c r="I695" s="33">
        <v>86.06</v>
      </c>
      <c r="J695" s="33">
        <v>52.87</v>
      </c>
      <c r="K695" s="33">
        <v>12.3</v>
      </c>
      <c r="L695" s="34">
        <v>21.4</v>
      </c>
      <c r="M695" s="35">
        <v>632</v>
      </c>
      <c r="N695" s="35">
        <v>347.7</v>
      </c>
      <c r="O695" s="36">
        <v>1047.5</v>
      </c>
      <c r="P695" s="36">
        <v>99.71</v>
      </c>
      <c r="Q695" s="36">
        <v>137.12</v>
      </c>
      <c r="R695" s="36">
        <v>142.62</v>
      </c>
      <c r="S695" s="36">
        <v>121.04</v>
      </c>
      <c r="T695" s="36">
        <v>36.9</v>
      </c>
      <c r="U695" s="37">
        <v>116.81</v>
      </c>
      <c r="V695" s="36">
        <v>86.08</v>
      </c>
      <c r="W695" s="38">
        <v>21.4</v>
      </c>
      <c r="X695" s="36">
        <v>10.31</v>
      </c>
      <c r="Y695" s="36">
        <v>39.020000000000003</v>
      </c>
      <c r="Z695" s="36">
        <v>82.9</v>
      </c>
      <c r="AA695" s="36">
        <v>645.4</v>
      </c>
      <c r="AB695" s="36">
        <v>175.3</v>
      </c>
      <c r="AC695" s="36">
        <v>14.39</v>
      </c>
      <c r="AD695" s="36">
        <v>31.21</v>
      </c>
      <c r="AE695" s="36">
        <v>150.65</v>
      </c>
    </row>
    <row r="696" spans="1:31" x14ac:dyDescent="0.25">
      <c r="A696" s="26" t="s">
        <v>745</v>
      </c>
      <c r="B696" s="27">
        <v>6178.66</v>
      </c>
      <c r="C696" s="33">
        <v>50.36</v>
      </c>
      <c r="D696" s="33">
        <v>594</v>
      </c>
      <c r="E696" s="33">
        <v>23.17</v>
      </c>
      <c r="F696" s="33">
        <v>87.42</v>
      </c>
      <c r="G696" s="33">
        <v>58.78</v>
      </c>
      <c r="H696" s="33">
        <v>12.12</v>
      </c>
      <c r="I696" s="33">
        <v>84.38</v>
      </c>
      <c r="J696" s="33">
        <v>52.18</v>
      </c>
      <c r="K696" s="33">
        <v>12.09</v>
      </c>
      <c r="L696" s="34">
        <v>21.32</v>
      </c>
      <c r="M696" s="35">
        <v>624.6</v>
      </c>
      <c r="N696" s="35">
        <v>342.6</v>
      </c>
      <c r="O696" s="36">
        <v>1026.5</v>
      </c>
      <c r="P696" s="36">
        <v>97.73</v>
      </c>
      <c r="Q696" s="36">
        <v>135.32</v>
      </c>
      <c r="R696" s="36">
        <v>141.18</v>
      </c>
      <c r="S696" s="36">
        <v>117.04</v>
      </c>
      <c r="T696" s="36">
        <v>36.909999999999997</v>
      </c>
      <c r="U696" s="37">
        <v>116.18</v>
      </c>
      <c r="V696" s="36">
        <v>86.37</v>
      </c>
      <c r="W696" s="38">
        <v>21.32</v>
      </c>
      <c r="X696" s="36">
        <v>10.48</v>
      </c>
      <c r="Y696" s="36">
        <v>38.54</v>
      </c>
      <c r="Z696" s="36">
        <v>82.6</v>
      </c>
      <c r="AA696" s="36">
        <v>652.20000000000005</v>
      </c>
      <c r="AB696" s="36">
        <v>173.1</v>
      </c>
      <c r="AC696" s="36">
        <v>14.35</v>
      </c>
      <c r="AD696" s="36">
        <v>30.68</v>
      </c>
      <c r="AE696" s="36">
        <v>150.5</v>
      </c>
    </row>
    <row r="697" spans="1:31" x14ac:dyDescent="0.25">
      <c r="A697" s="26" t="s">
        <v>746</v>
      </c>
      <c r="B697" s="27">
        <v>6154.03</v>
      </c>
      <c r="C697" s="33">
        <v>50.83</v>
      </c>
      <c r="D697" s="33">
        <v>567</v>
      </c>
      <c r="E697" s="33">
        <v>23.17</v>
      </c>
      <c r="F697" s="33">
        <v>87.95</v>
      </c>
      <c r="G697" s="33">
        <v>59.25</v>
      </c>
      <c r="H697" s="33">
        <v>12.22</v>
      </c>
      <c r="I697" s="33">
        <v>84.46</v>
      </c>
      <c r="J697" s="33">
        <v>52.36</v>
      </c>
      <c r="K697" s="33">
        <v>12.17</v>
      </c>
      <c r="L697" s="34">
        <v>21.52</v>
      </c>
      <c r="M697" s="35">
        <v>605.29999999999995</v>
      </c>
      <c r="N697" s="35">
        <v>337.6</v>
      </c>
      <c r="O697" s="36">
        <v>1010</v>
      </c>
      <c r="P697" s="36">
        <v>97.94</v>
      </c>
      <c r="Q697" s="36">
        <v>136.13999999999999</v>
      </c>
      <c r="R697" s="36">
        <v>139.16</v>
      </c>
      <c r="S697" s="36">
        <v>117.2</v>
      </c>
      <c r="T697" s="36">
        <v>36.86</v>
      </c>
      <c r="U697" s="37">
        <v>115.44</v>
      </c>
      <c r="V697" s="36">
        <v>85.59</v>
      </c>
      <c r="W697" s="38">
        <v>21.52</v>
      </c>
      <c r="X697" s="36">
        <v>10.49</v>
      </c>
      <c r="Y697" s="36">
        <v>38.119999999999997</v>
      </c>
      <c r="Z697" s="36">
        <v>83.02</v>
      </c>
      <c r="AA697" s="36">
        <v>626.1</v>
      </c>
      <c r="AB697" s="36">
        <v>171.75</v>
      </c>
      <c r="AC697" s="36">
        <v>14.21</v>
      </c>
      <c r="AD697" s="36">
        <v>30.66</v>
      </c>
      <c r="AE697" s="36">
        <v>150</v>
      </c>
    </row>
    <row r="698" spans="1:31" x14ac:dyDescent="0.25">
      <c r="A698" s="26" t="s">
        <v>747</v>
      </c>
      <c r="B698" s="27">
        <v>6293.17</v>
      </c>
      <c r="C698" s="33">
        <v>53.33</v>
      </c>
      <c r="D698" s="33">
        <v>590.5</v>
      </c>
      <c r="E698" s="33">
        <v>23.75</v>
      </c>
      <c r="F698" s="33">
        <v>92.08</v>
      </c>
      <c r="G698" s="33">
        <v>60.34</v>
      </c>
      <c r="H698" s="33">
        <v>12.6</v>
      </c>
      <c r="I698" s="33">
        <v>86.4</v>
      </c>
      <c r="J698" s="33">
        <v>53.08</v>
      </c>
      <c r="K698" s="33">
        <v>12.39</v>
      </c>
      <c r="L698" s="34">
        <v>22.55</v>
      </c>
      <c r="M698" s="35">
        <v>624.9</v>
      </c>
      <c r="N698" s="35">
        <v>338.85</v>
      </c>
      <c r="O698" s="36">
        <v>1020</v>
      </c>
      <c r="P698" s="36">
        <v>102.7</v>
      </c>
      <c r="Q698" s="36">
        <v>137.52000000000001</v>
      </c>
      <c r="R698" s="36">
        <v>139.52000000000001</v>
      </c>
      <c r="S698" s="36">
        <v>122.4</v>
      </c>
      <c r="T698" s="36">
        <v>38.04</v>
      </c>
      <c r="U698" s="37">
        <v>116.6</v>
      </c>
      <c r="V698" s="36">
        <v>85.74</v>
      </c>
      <c r="W698" s="38">
        <v>22.55</v>
      </c>
      <c r="X698" s="36">
        <v>10.45</v>
      </c>
      <c r="Y698" s="36">
        <v>38.4</v>
      </c>
      <c r="Z698" s="36">
        <v>83.22</v>
      </c>
      <c r="AA698" s="36">
        <v>640.20000000000005</v>
      </c>
      <c r="AB698" s="36">
        <v>171.8</v>
      </c>
      <c r="AC698" s="36">
        <v>14.8</v>
      </c>
      <c r="AD698" s="36">
        <v>30.83</v>
      </c>
      <c r="AE698" s="36">
        <v>153.35</v>
      </c>
    </row>
    <row r="699" spans="1:31" x14ac:dyDescent="0.25">
      <c r="A699" s="26" t="s">
        <v>748</v>
      </c>
      <c r="B699" s="27">
        <v>6229.3</v>
      </c>
      <c r="C699" s="33">
        <v>52.9</v>
      </c>
      <c r="D699" s="33">
        <v>591</v>
      </c>
      <c r="E699" s="33">
        <v>23.71</v>
      </c>
      <c r="F699" s="33">
        <v>90.65</v>
      </c>
      <c r="G699" s="33">
        <v>59.57</v>
      </c>
      <c r="H699" s="33">
        <v>12.46</v>
      </c>
      <c r="I699" s="33">
        <v>86.06</v>
      </c>
      <c r="J699" s="33">
        <v>53.22</v>
      </c>
      <c r="K699" s="33">
        <v>12.4</v>
      </c>
      <c r="L699" s="34">
        <v>22.39</v>
      </c>
      <c r="M699" s="35">
        <v>630</v>
      </c>
      <c r="N699" s="35">
        <v>336.55</v>
      </c>
      <c r="O699" s="36">
        <v>1026.5</v>
      </c>
      <c r="P699" s="36">
        <v>103.68</v>
      </c>
      <c r="Q699" s="36">
        <v>137.5</v>
      </c>
      <c r="R699" s="36">
        <v>139.08000000000001</v>
      </c>
      <c r="S699" s="36">
        <v>122.9</v>
      </c>
      <c r="T699" s="36">
        <v>37.950000000000003</v>
      </c>
      <c r="U699" s="37">
        <v>116.69</v>
      </c>
      <c r="V699" s="36">
        <v>84.55</v>
      </c>
      <c r="W699" s="38">
        <v>22.39</v>
      </c>
      <c r="X699" s="36">
        <v>10.35</v>
      </c>
      <c r="Y699" s="36">
        <v>38.29</v>
      </c>
      <c r="Z699" s="36">
        <v>83.26</v>
      </c>
      <c r="AA699" s="36">
        <v>635</v>
      </c>
      <c r="AB699" s="36">
        <v>170.85</v>
      </c>
      <c r="AC699" s="36">
        <v>15.24</v>
      </c>
      <c r="AD699" s="36">
        <v>31.13</v>
      </c>
      <c r="AE699" s="36">
        <v>151.5</v>
      </c>
    </row>
    <row r="700" spans="1:31" x14ac:dyDescent="0.25">
      <c r="A700" s="26" t="s">
        <v>749</v>
      </c>
      <c r="B700" s="27">
        <v>6209.59</v>
      </c>
      <c r="C700" s="33">
        <v>51.76</v>
      </c>
      <c r="D700" s="33">
        <v>577</v>
      </c>
      <c r="E700" s="33">
        <v>23.41</v>
      </c>
      <c r="F700" s="33">
        <v>89.82</v>
      </c>
      <c r="G700" s="33">
        <v>59.18</v>
      </c>
      <c r="H700" s="33">
        <v>12.45</v>
      </c>
      <c r="I700" s="33">
        <v>86.3</v>
      </c>
      <c r="J700" s="33">
        <v>52.46</v>
      </c>
      <c r="K700" s="33">
        <v>12.25</v>
      </c>
      <c r="L700" s="34">
        <v>22.11</v>
      </c>
      <c r="M700" s="35">
        <v>616.70000000000005</v>
      </c>
      <c r="N700" s="35">
        <v>342.8</v>
      </c>
      <c r="O700" s="36">
        <v>1009.5</v>
      </c>
      <c r="P700" s="36">
        <v>102.84</v>
      </c>
      <c r="Q700" s="36">
        <v>135.04</v>
      </c>
      <c r="R700" s="36">
        <v>139.84</v>
      </c>
      <c r="S700" s="36">
        <v>119.64</v>
      </c>
      <c r="T700" s="36">
        <v>38</v>
      </c>
      <c r="U700" s="37">
        <v>116.5</v>
      </c>
      <c r="V700" s="36">
        <v>84.15</v>
      </c>
      <c r="W700" s="38">
        <v>22.11</v>
      </c>
      <c r="X700" s="36">
        <v>10.23</v>
      </c>
      <c r="Y700" s="36">
        <v>38.25</v>
      </c>
      <c r="Z700" s="36">
        <v>82.5</v>
      </c>
      <c r="AA700" s="36">
        <v>630</v>
      </c>
      <c r="AB700" s="36">
        <v>170.5</v>
      </c>
      <c r="AC700" s="36">
        <v>15.03</v>
      </c>
      <c r="AD700" s="36">
        <v>30.9</v>
      </c>
      <c r="AE700" s="36">
        <v>151.30000000000001</v>
      </c>
    </row>
    <row r="701" spans="1:31" x14ac:dyDescent="0.25">
      <c r="A701" s="26" t="s">
        <v>750</v>
      </c>
      <c r="B701" s="27">
        <v>6194.55</v>
      </c>
      <c r="C701" s="33">
        <v>51.98</v>
      </c>
      <c r="D701" s="33">
        <v>564</v>
      </c>
      <c r="E701" s="33">
        <v>23.61</v>
      </c>
      <c r="F701" s="33">
        <v>90.59</v>
      </c>
      <c r="G701" s="33">
        <v>58.81</v>
      </c>
      <c r="H701" s="33">
        <v>12.6</v>
      </c>
      <c r="I701" s="33">
        <v>86.78</v>
      </c>
      <c r="J701" s="33">
        <v>52.59</v>
      </c>
      <c r="K701" s="33">
        <v>12.25</v>
      </c>
      <c r="L701" s="34">
        <v>22.32</v>
      </c>
      <c r="M701" s="35">
        <v>611.79999999999995</v>
      </c>
      <c r="N701" s="35">
        <v>339.15</v>
      </c>
      <c r="O701" s="36">
        <v>1005</v>
      </c>
      <c r="P701" s="36">
        <v>100.22</v>
      </c>
      <c r="Q701" s="36">
        <v>132.82</v>
      </c>
      <c r="R701" s="36">
        <v>138.19999999999999</v>
      </c>
      <c r="S701" s="36">
        <v>117.42</v>
      </c>
      <c r="T701" s="36">
        <v>38.299999999999997</v>
      </c>
      <c r="U701" s="37">
        <v>115.7</v>
      </c>
      <c r="V701" s="36">
        <v>83.54</v>
      </c>
      <c r="W701" s="38">
        <v>22.32</v>
      </c>
      <c r="X701" s="36">
        <v>10.23</v>
      </c>
      <c r="Y701" s="36">
        <v>38.15</v>
      </c>
      <c r="Z701" s="36">
        <v>81.88</v>
      </c>
      <c r="AA701" s="36">
        <v>632.9</v>
      </c>
      <c r="AB701" s="36">
        <v>169.55</v>
      </c>
      <c r="AC701" s="36">
        <v>15.05</v>
      </c>
      <c r="AD701" s="36">
        <v>30.74</v>
      </c>
      <c r="AE701" s="36">
        <v>151</v>
      </c>
    </row>
    <row r="702" spans="1:31" x14ac:dyDescent="0.25">
      <c r="A702" s="26" t="s">
        <v>751</v>
      </c>
      <c r="B702" s="27">
        <v>6156.49</v>
      </c>
      <c r="C702" s="33">
        <v>51.64</v>
      </c>
      <c r="D702" s="33">
        <v>546.5</v>
      </c>
      <c r="E702" s="33">
        <v>23.71</v>
      </c>
      <c r="F702" s="33">
        <v>90.88</v>
      </c>
      <c r="G702" s="33">
        <v>59.37</v>
      </c>
      <c r="H702" s="33">
        <v>12.52</v>
      </c>
      <c r="I702" s="33">
        <v>85.78</v>
      </c>
      <c r="J702" s="33">
        <v>52.71</v>
      </c>
      <c r="K702" s="33">
        <v>12.26</v>
      </c>
      <c r="L702" s="34">
        <v>22.08</v>
      </c>
      <c r="M702" s="35">
        <v>594.79999999999995</v>
      </c>
      <c r="N702" s="35">
        <v>340.05</v>
      </c>
      <c r="O702" s="36">
        <v>998.4</v>
      </c>
      <c r="P702" s="36">
        <v>98.4</v>
      </c>
      <c r="Q702" s="36">
        <v>133.74</v>
      </c>
      <c r="R702" s="36">
        <v>137.56</v>
      </c>
      <c r="S702" s="36">
        <v>116.46</v>
      </c>
      <c r="T702" s="36">
        <v>37.880000000000003</v>
      </c>
      <c r="U702" s="37">
        <v>116.94</v>
      </c>
      <c r="V702" s="36">
        <v>83.61</v>
      </c>
      <c r="W702" s="38">
        <v>22.08</v>
      </c>
      <c r="X702" s="36">
        <v>10.23</v>
      </c>
      <c r="Y702" s="36">
        <v>38.18</v>
      </c>
      <c r="Z702" s="36">
        <v>82.86</v>
      </c>
      <c r="AA702" s="36">
        <v>626.79999999999995</v>
      </c>
      <c r="AB702" s="36">
        <v>169</v>
      </c>
      <c r="AC702" s="36">
        <v>15.15</v>
      </c>
      <c r="AD702" s="36">
        <v>31.29</v>
      </c>
      <c r="AE702" s="36">
        <v>153.5</v>
      </c>
    </row>
    <row r="703" spans="1:31" x14ac:dyDescent="0.25">
      <c r="A703" s="26">
        <v>44534</v>
      </c>
      <c r="B703" s="27">
        <v>6151.52</v>
      </c>
      <c r="C703" s="33">
        <v>51.42</v>
      </c>
      <c r="D703" s="33">
        <v>542.5</v>
      </c>
      <c r="E703" s="33">
        <v>23.68</v>
      </c>
      <c r="F703" s="33">
        <v>90.67</v>
      </c>
      <c r="G703" s="33">
        <v>59.53</v>
      </c>
      <c r="H703" s="33">
        <v>12.53</v>
      </c>
      <c r="I703" s="33">
        <v>85.56</v>
      </c>
      <c r="J703" s="33">
        <v>51.85</v>
      </c>
      <c r="K703" s="33">
        <v>12.45</v>
      </c>
      <c r="L703" s="34">
        <v>22.09</v>
      </c>
      <c r="M703" s="35">
        <v>589.70000000000005</v>
      </c>
      <c r="N703" s="35">
        <v>337.1</v>
      </c>
      <c r="O703" s="36">
        <v>985.4</v>
      </c>
      <c r="P703" s="36">
        <v>99.9</v>
      </c>
      <c r="Q703" s="36">
        <v>133.46</v>
      </c>
      <c r="R703" s="36">
        <v>139.13999999999999</v>
      </c>
      <c r="S703" s="36">
        <v>117.78</v>
      </c>
      <c r="T703" s="36">
        <v>37.67</v>
      </c>
      <c r="U703" s="37">
        <v>116.05</v>
      </c>
      <c r="V703" s="36">
        <v>84.23</v>
      </c>
      <c r="W703" s="38">
        <v>22.09</v>
      </c>
      <c r="X703" s="36">
        <v>10.34</v>
      </c>
      <c r="Y703" s="36">
        <v>37.69</v>
      </c>
      <c r="Z703" s="36">
        <v>82.48</v>
      </c>
      <c r="AA703" s="36">
        <v>616.4</v>
      </c>
      <c r="AB703" s="36">
        <v>168.25</v>
      </c>
      <c r="AC703" s="36">
        <v>14.91</v>
      </c>
      <c r="AD703" s="36">
        <v>31.25</v>
      </c>
      <c r="AE703" s="36">
        <v>151.65</v>
      </c>
    </row>
    <row r="704" spans="1:31" x14ac:dyDescent="0.25">
      <c r="A704" s="26">
        <v>44443</v>
      </c>
      <c r="B704" s="27">
        <v>6161.42</v>
      </c>
      <c r="C704" s="33">
        <v>51.46</v>
      </c>
      <c r="D704" s="33">
        <v>537</v>
      </c>
      <c r="E704" s="33">
        <v>23.5</v>
      </c>
      <c r="F704" s="33">
        <v>90.25</v>
      </c>
      <c r="G704" s="33">
        <v>59.59</v>
      </c>
      <c r="H704" s="33">
        <v>12.53</v>
      </c>
      <c r="I704" s="33">
        <v>85.96</v>
      </c>
      <c r="J704" s="33">
        <v>51.86</v>
      </c>
      <c r="K704" s="33">
        <v>12.33</v>
      </c>
      <c r="L704" s="34">
        <v>21.9</v>
      </c>
      <c r="M704" s="35">
        <v>588.29999999999995</v>
      </c>
      <c r="N704" s="35">
        <v>338.45</v>
      </c>
      <c r="O704" s="36">
        <v>989.6</v>
      </c>
      <c r="P704" s="36">
        <v>101.1</v>
      </c>
      <c r="Q704" s="36">
        <v>135.46</v>
      </c>
      <c r="R704" s="36">
        <v>137.1</v>
      </c>
      <c r="S704" s="36">
        <v>119.12</v>
      </c>
      <c r="T704" s="36">
        <v>37.85</v>
      </c>
      <c r="U704" s="37">
        <v>116.4</v>
      </c>
      <c r="V704" s="36">
        <v>84.6</v>
      </c>
      <c r="W704" s="38">
        <v>21.9</v>
      </c>
      <c r="X704" s="36">
        <v>10.47</v>
      </c>
      <c r="Y704" s="36">
        <v>38.25</v>
      </c>
      <c r="Z704" s="36">
        <v>82.3</v>
      </c>
      <c r="AA704" s="36">
        <v>611.9</v>
      </c>
      <c r="AB704" s="36">
        <v>168.55</v>
      </c>
      <c r="AC704" s="36">
        <v>14.78</v>
      </c>
      <c r="AD704" s="36">
        <v>31.14</v>
      </c>
      <c r="AE704" s="36">
        <v>151</v>
      </c>
    </row>
    <row r="705" spans="1:31" x14ac:dyDescent="0.25">
      <c r="A705" s="26">
        <v>44412</v>
      </c>
      <c r="B705" s="27">
        <v>6146.22</v>
      </c>
      <c r="C705" s="33">
        <v>52</v>
      </c>
      <c r="D705" s="33">
        <v>535.5</v>
      </c>
      <c r="E705" s="33">
        <v>23.44</v>
      </c>
      <c r="F705" s="33">
        <v>90.7</v>
      </c>
      <c r="G705" s="33">
        <v>60.09</v>
      </c>
      <c r="H705" s="33">
        <v>12.53</v>
      </c>
      <c r="I705" s="33">
        <v>87.02</v>
      </c>
      <c r="J705" s="33">
        <v>51.22</v>
      </c>
      <c r="K705" s="33">
        <v>12.29</v>
      </c>
      <c r="L705" s="34">
        <v>22.25</v>
      </c>
      <c r="M705" s="35">
        <v>586.1</v>
      </c>
      <c r="N705" s="35">
        <v>339.6</v>
      </c>
      <c r="O705" s="36">
        <v>980.6</v>
      </c>
      <c r="P705" s="36">
        <v>100.8</v>
      </c>
      <c r="Q705" s="36">
        <v>134.19999999999999</v>
      </c>
      <c r="R705" s="36">
        <v>136.34</v>
      </c>
      <c r="S705" s="36">
        <v>120.72</v>
      </c>
      <c r="T705" s="36">
        <v>38.26</v>
      </c>
      <c r="U705" s="37">
        <v>116</v>
      </c>
      <c r="V705" s="36">
        <v>84.25</v>
      </c>
      <c r="W705" s="38">
        <v>22.25</v>
      </c>
      <c r="X705" s="36">
        <v>10.56</v>
      </c>
      <c r="Y705" s="36">
        <v>37.93</v>
      </c>
      <c r="Z705" s="36">
        <v>80.92</v>
      </c>
      <c r="AA705" s="36">
        <v>605</v>
      </c>
      <c r="AB705" s="36">
        <v>168.6</v>
      </c>
      <c r="AC705" s="36">
        <v>14.93</v>
      </c>
      <c r="AD705" s="36">
        <v>31.54</v>
      </c>
      <c r="AE705" s="36">
        <v>150.05000000000001</v>
      </c>
    </row>
    <row r="706" spans="1:31" x14ac:dyDescent="0.25">
      <c r="A706" s="26">
        <v>44381</v>
      </c>
      <c r="B706" s="27">
        <v>6118.91</v>
      </c>
      <c r="C706" s="33">
        <v>52.29</v>
      </c>
      <c r="D706" s="33">
        <v>523.5</v>
      </c>
      <c r="E706" s="33">
        <v>23.44</v>
      </c>
      <c r="F706" s="33">
        <v>89.14</v>
      </c>
      <c r="G706" s="33">
        <v>59.64</v>
      </c>
      <c r="H706" s="33">
        <v>12.5</v>
      </c>
      <c r="I706" s="33">
        <v>87.04</v>
      </c>
      <c r="J706" s="33">
        <v>51.1</v>
      </c>
      <c r="K706" s="33">
        <v>12.27</v>
      </c>
      <c r="L706" s="34">
        <v>22.67</v>
      </c>
      <c r="M706" s="35">
        <v>577.20000000000005</v>
      </c>
      <c r="N706" s="35">
        <v>330.7</v>
      </c>
      <c r="O706" s="36">
        <v>951.4</v>
      </c>
      <c r="P706" s="36">
        <v>100.54</v>
      </c>
      <c r="Q706" s="36">
        <v>131.96</v>
      </c>
      <c r="R706" s="36">
        <v>136.32</v>
      </c>
      <c r="S706" s="36">
        <v>119.48</v>
      </c>
      <c r="T706" s="36">
        <v>38.92</v>
      </c>
      <c r="U706" s="37">
        <v>115.47</v>
      </c>
      <c r="V706" s="36">
        <v>83.66</v>
      </c>
      <c r="W706" s="38">
        <v>22.67</v>
      </c>
      <c r="X706" s="36">
        <v>10.5</v>
      </c>
      <c r="Y706" s="36">
        <v>37.32</v>
      </c>
      <c r="Z706" s="36">
        <v>78.98</v>
      </c>
      <c r="AA706" s="36">
        <v>593</v>
      </c>
      <c r="AB706" s="36">
        <v>166.3</v>
      </c>
      <c r="AC706" s="36">
        <v>15.25</v>
      </c>
      <c r="AD706" s="36">
        <v>32.35</v>
      </c>
      <c r="AE706" s="36">
        <v>148.94999999999999</v>
      </c>
    </row>
    <row r="707" spans="1:31" x14ac:dyDescent="0.25">
      <c r="A707" s="26">
        <v>44351</v>
      </c>
      <c r="B707" s="27">
        <v>6125.74</v>
      </c>
      <c r="C707" s="33">
        <v>51.95</v>
      </c>
      <c r="D707" s="33">
        <v>528</v>
      </c>
      <c r="E707" s="33">
        <v>23.21</v>
      </c>
      <c r="F707" s="33">
        <v>89.32</v>
      </c>
      <c r="G707" s="33">
        <v>58.72</v>
      </c>
      <c r="H707" s="33">
        <v>12.44</v>
      </c>
      <c r="I707" s="33">
        <v>87.24</v>
      </c>
      <c r="J707" s="33">
        <v>51.04</v>
      </c>
      <c r="K707" s="33">
        <v>12.15</v>
      </c>
      <c r="L707" s="34">
        <v>22.65</v>
      </c>
      <c r="M707" s="35">
        <v>576.79999999999995</v>
      </c>
      <c r="N707" s="35">
        <v>331.15</v>
      </c>
      <c r="O707" s="36">
        <v>964.4</v>
      </c>
      <c r="P707" s="36">
        <v>100.7</v>
      </c>
      <c r="Q707" s="36">
        <v>132.68</v>
      </c>
      <c r="R707" s="36">
        <v>138.04</v>
      </c>
      <c r="S707" s="36">
        <v>119.66</v>
      </c>
      <c r="T707" s="36">
        <v>38.82</v>
      </c>
      <c r="U707" s="37">
        <v>115.95</v>
      </c>
      <c r="V707" s="36">
        <v>83.89</v>
      </c>
      <c r="W707" s="38">
        <v>22.65</v>
      </c>
      <c r="X707" s="36">
        <v>10.45</v>
      </c>
      <c r="Y707" s="36">
        <v>37.54</v>
      </c>
      <c r="Z707" s="36">
        <v>79.5</v>
      </c>
      <c r="AA707" s="36">
        <v>596</v>
      </c>
      <c r="AB707" s="36">
        <v>166.6</v>
      </c>
      <c r="AC707" s="36">
        <v>15.31</v>
      </c>
      <c r="AD707" s="36">
        <v>32.31</v>
      </c>
      <c r="AE707" s="36">
        <v>149</v>
      </c>
    </row>
    <row r="708" spans="1:31" x14ac:dyDescent="0.25">
      <c r="A708" s="26">
        <v>44200</v>
      </c>
      <c r="B708" s="27">
        <v>6063.86</v>
      </c>
      <c r="C708" s="33">
        <v>52.15</v>
      </c>
      <c r="D708" s="33">
        <v>520.5</v>
      </c>
      <c r="E708" s="33">
        <v>23.01</v>
      </c>
      <c r="F708" s="33">
        <v>89.92</v>
      </c>
      <c r="G708" s="33">
        <v>58.22</v>
      </c>
      <c r="H708" s="33">
        <v>12.44</v>
      </c>
      <c r="I708" s="33">
        <v>87.28</v>
      </c>
      <c r="J708" s="33">
        <v>50.59</v>
      </c>
      <c r="K708" s="33">
        <v>12.12</v>
      </c>
      <c r="L708" s="34">
        <v>22.68</v>
      </c>
      <c r="M708" s="35">
        <v>571.70000000000005</v>
      </c>
      <c r="N708" s="35">
        <v>323.85000000000002</v>
      </c>
      <c r="O708" s="36">
        <v>956.6</v>
      </c>
      <c r="P708" s="36">
        <v>100.42</v>
      </c>
      <c r="Q708" s="36">
        <v>131.4</v>
      </c>
      <c r="R708" s="36">
        <v>138.44</v>
      </c>
      <c r="S708" s="36">
        <v>119.66</v>
      </c>
      <c r="T708" s="36">
        <v>39.1</v>
      </c>
      <c r="U708" s="37">
        <v>115.36</v>
      </c>
      <c r="V708" s="36">
        <v>83.74</v>
      </c>
      <c r="W708" s="38">
        <v>22.68</v>
      </c>
      <c r="X708" s="36">
        <v>10.47</v>
      </c>
      <c r="Y708" s="36">
        <v>37.450000000000003</v>
      </c>
      <c r="Z708" s="36">
        <v>79.84</v>
      </c>
      <c r="AA708" s="36">
        <v>599.4</v>
      </c>
      <c r="AB708" s="36">
        <v>161.4</v>
      </c>
      <c r="AC708" s="36">
        <v>15.12</v>
      </c>
      <c r="AD708" s="36">
        <v>32.340000000000003</v>
      </c>
      <c r="AE708" s="36">
        <v>148</v>
      </c>
    </row>
    <row r="709" spans="1:31" x14ac:dyDescent="0.25">
      <c r="A709" s="26" t="s">
        <v>752</v>
      </c>
      <c r="B709" s="27">
        <v>6060.24</v>
      </c>
      <c r="C709" s="33">
        <v>51.88</v>
      </c>
      <c r="D709" s="33">
        <v>517</v>
      </c>
      <c r="E709" s="33">
        <v>22.89</v>
      </c>
      <c r="F709" s="33">
        <v>87.36</v>
      </c>
      <c r="G709" s="33">
        <v>58.5</v>
      </c>
      <c r="H709" s="33">
        <v>12.35</v>
      </c>
      <c r="I709" s="33">
        <v>84.72</v>
      </c>
      <c r="J709" s="33">
        <v>50.32</v>
      </c>
      <c r="K709" s="33">
        <v>12.11</v>
      </c>
      <c r="L709" s="34">
        <v>22.32</v>
      </c>
      <c r="M709" s="35">
        <v>568.1</v>
      </c>
      <c r="N709" s="35">
        <v>326.8</v>
      </c>
      <c r="O709" s="36">
        <v>944</v>
      </c>
      <c r="P709" s="36">
        <v>96.54</v>
      </c>
      <c r="Q709" s="36">
        <v>130.25</v>
      </c>
      <c r="R709" s="36">
        <v>138.85</v>
      </c>
      <c r="S709" s="36">
        <v>116.05</v>
      </c>
      <c r="T709" s="36">
        <v>39.78</v>
      </c>
      <c r="U709" s="37">
        <v>115.12</v>
      </c>
      <c r="V709" s="36">
        <v>83.79</v>
      </c>
      <c r="W709" s="38">
        <v>22.32</v>
      </c>
      <c r="X709" s="36">
        <v>10.51</v>
      </c>
      <c r="Y709" s="36">
        <v>36.479999999999997</v>
      </c>
      <c r="Z709" s="36">
        <v>79.319999999999993</v>
      </c>
      <c r="AA709" s="36">
        <v>588.6</v>
      </c>
      <c r="AB709" s="36">
        <v>160.05000000000001</v>
      </c>
      <c r="AC709" s="36">
        <v>15.08</v>
      </c>
      <c r="AD709" s="36">
        <v>31.91</v>
      </c>
      <c r="AE709" s="36">
        <v>145.1</v>
      </c>
    </row>
    <row r="710" spans="1:31" x14ac:dyDescent="0.25">
      <c r="A710" s="26" t="s">
        <v>753</v>
      </c>
      <c r="B710" s="27">
        <v>6041.39</v>
      </c>
      <c r="C710" s="33">
        <v>52.62</v>
      </c>
      <c r="D710" s="33">
        <v>515.5</v>
      </c>
      <c r="E710" s="33">
        <v>23.15</v>
      </c>
      <c r="F710" s="33">
        <v>88.4</v>
      </c>
      <c r="G710" s="33">
        <v>58.8</v>
      </c>
      <c r="H710" s="33">
        <v>12.48</v>
      </c>
      <c r="I710" s="33">
        <v>85.2</v>
      </c>
      <c r="J710" s="33">
        <v>51.34</v>
      </c>
      <c r="K710" s="33">
        <v>12.04</v>
      </c>
      <c r="L710" s="34">
        <v>22.57</v>
      </c>
      <c r="M710" s="35">
        <v>573.5</v>
      </c>
      <c r="N710" s="35">
        <v>327.8</v>
      </c>
      <c r="O710" s="36">
        <v>947.4</v>
      </c>
      <c r="P710" s="36">
        <v>97.7</v>
      </c>
      <c r="Q710" s="36">
        <v>128.25</v>
      </c>
      <c r="R710" s="36">
        <v>138</v>
      </c>
      <c r="S710" s="36">
        <v>116.55</v>
      </c>
      <c r="T710" s="36">
        <v>40.25</v>
      </c>
      <c r="U710" s="37">
        <v>114.92</v>
      </c>
      <c r="V710" s="36">
        <v>83.4</v>
      </c>
      <c r="W710" s="38">
        <v>22.57</v>
      </c>
      <c r="X710" s="36">
        <v>10.56</v>
      </c>
      <c r="Y710" s="36">
        <v>36.17</v>
      </c>
      <c r="Z710" s="36">
        <v>79</v>
      </c>
      <c r="AA710" s="36">
        <v>590.4</v>
      </c>
      <c r="AB710" s="36">
        <v>161.25</v>
      </c>
      <c r="AC710" s="36">
        <v>15.1</v>
      </c>
      <c r="AD710" s="36">
        <v>32.31</v>
      </c>
      <c r="AE710" s="36">
        <v>145</v>
      </c>
    </row>
    <row r="711" spans="1:31" x14ac:dyDescent="0.25">
      <c r="A711" s="26" t="s">
        <v>754</v>
      </c>
      <c r="B711" s="27">
        <v>5985.36</v>
      </c>
      <c r="C711" s="33">
        <v>50.67</v>
      </c>
      <c r="D711" s="33">
        <v>508.5</v>
      </c>
      <c r="E711" s="33">
        <v>22.66</v>
      </c>
      <c r="F711" s="33">
        <v>87.88</v>
      </c>
      <c r="G711" s="33">
        <v>59.1</v>
      </c>
      <c r="H711" s="33">
        <v>12.15</v>
      </c>
      <c r="I711" s="33">
        <v>83.52</v>
      </c>
      <c r="J711" s="33">
        <v>50.42</v>
      </c>
      <c r="K711" s="33">
        <v>12.16</v>
      </c>
      <c r="L711" s="34">
        <v>21.71</v>
      </c>
      <c r="M711" s="35">
        <v>554.9</v>
      </c>
      <c r="N711" s="35">
        <v>326.60000000000002</v>
      </c>
      <c r="O711" s="36">
        <v>943.4</v>
      </c>
      <c r="P711" s="36">
        <v>97.4</v>
      </c>
      <c r="Q711" s="36">
        <v>126.3</v>
      </c>
      <c r="R711" s="36">
        <v>137.4</v>
      </c>
      <c r="S711" s="36">
        <v>115.25</v>
      </c>
      <c r="T711" s="36">
        <v>39.74</v>
      </c>
      <c r="U711" s="37">
        <v>114.67</v>
      </c>
      <c r="V711" s="36">
        <v>84.02</v>
      </c>
      <c r="W711" s="38">
        <v>21.71</v>
      </c>
      <c r="X711" s="36">
        <v>10.59</v>
      </c>
      <c r="Y711" s="36">
        <v>36.479999999999997</v>
      </c>
      <c r="Z711" s="36">
        <v>78.62</v>
      </c>
      <c r="AA711" s="36">
        <v>574.1</v>
      </c>
      <c r="AB711" s="36">
        <v>159.75</v>
      </c>
      <c r="AC711" s="36">
        <v>14.64</v>
      </c>
      <c r="AD711" s="36">
        <v>31.8</v>
      </c>
      <c r="AE711" s="36">
        <v>146.55000000000001</v>
      </c>
    </row>
    <row r="712" spans="1:31" x14ac:dyDescent="0.25">
      <c r="A712" s="26" t="s">
        <v>755</v>
      </c>
      <c r="B712" s="27">
        <v>5962.46</v>
      </c>
      <c r="C712" s="33">
        <v>51.67</v>
      </c>
      <c r="D712" s="33">
        <v>504</v>
      </c>
      <c r="E712" s="33">
        <v>22.53</v>
      </c>
      <c r="F712" s="33">
        <v>87.24</v>
      </c>
      <c r="G712" s="33">
        <v>58.6</v>
      </c>
      <c r="H712" s="33">
        <v>12.24</v>
      </c>
      <c r="I712" s="33">
        <v>82.92</v>
      </c>
      <c r="J712" s="33">
        <v>50.74</v>
      </c>
      <c r="K712" s="33">
        <v>12.04</v>
      </c>
      <c r="L712" s="34">
        <v>22.24</v>
      </c>
      <c r="M712" s="35">
        <v>554.9</v>
      </c>
      <c r="N712" s="35">
        <v>323.60000000000002</v>
      </c>
      <c r="O712" s="36">
        <v>943.2</v>
      </c>
      <c r="P712" s="36">
        <v>97.68</v>
      </c>
      <c r="Q712" s="36">
        <v>125.1</v>
      </c>
      <c r="R712" s="36">
        <v>135.9</v>
      </c>
      <c r="S712" s="36">
        <v>115.3</v>
      </c>
      <c r="T712" s="36">
        <v>39.159999999999997</v>
      </c>
      <c r="U712" s="37">
        <v>112.98</v>
      </c>
      <c r="V712" s="36">
        <v>83.12</v>
      </c>
      <c r="W712" s="38">
        <v>22.24</v>
      </c>
      <c r="X712" s="36">
        <v>10.46</v>
      </c>
      <c r="Y712" s="36">
        <v>36.5</v>
      </c>
      <c r="Z712" s="36">
        <v>78.06</v>
      </c>
      <c r="AA712" s="36">
        <v>564.9</v>
      </c>
      <c r="AB712" s="36">
        <v>157.75</v>
      </c>
      <c r="AC712" s="36">
        <v>14.61</v>
      </c>
      <c r="AD712" s="36">
        <v>31.95</v>
      </c>
      <c r="AE712" s="36">
        <v>145.75</v>
      </c>
    </row>
    <row r="713" spans="1:31" x14ac:dyDescent="0.25">
      <c r="A713" s="26" t="s">
        <v>756</v>
      </c>
      <c r="B713" s="27">
        <v>5886</v>
      </c>
      <c r="C713" s="33">
        <v>50.83</v>
      </c>
      <c r="D713" s="33">
        <v>508.5</v>
      </c>
      <c r="E713" s="33">
        <v>22.5</v>
      </c>
      <c r="F713" s="33">
        <v>87.52</v>
      </c>
      <c r="G713" s="33">
        <v>58.48</v>
      </c>
      <c r="H713" s="33">
        <v>12.05</v>
      </c>
      <c r="I713" s="33">
        <v>82.66</v>
      </c>
      <c r="J713" s="33">
        <v>49.39</v>
      </c>
      <c r="K713" s="33">
        <v>11.98</v>
      </c>
      <c r="L713" s="34">
        <v>21.85</v>
      </c>
      <c r="M713" s="35">
        <v>555.6</v>
      </c>
      <c r="N713" s="35">
        <v>322.7</v>
      </c>
      <c r="O713" s="36">
        <v>941.2</v>
      </c>
      <c r="P713" s="36">
        <v>96.49</v>
      </c>
      <c r="Q713" s="36">
        <v>124.85</v>
      </c>
      <c r="R713" s="36">
        <v>135.69999999999999</v>
      </c>
      <c r="S713" s="36">
        <v>116.55</v>
      </c>
      <c r="T713" s="36">
        <v>38.74</v>
      </c>
      <c r="U713" s="37">
        <v>113.26</v>
      </c>
      <c r="V713" s="36">
        <v>82.68</v>
      </c>
      <c r="W713" s="38">
        <v>21.85</v>
      </c>
      <c r="X713" s="36">
        <v>10.4</v>
      </c>
      <c r="Y713" s="36">
        <v>36.08</v>
      </c>
      <c r="Z713" s="36">
        <v>76.180000000000007</v>
      </c>
      <c r="AA713" s="36">
        <v>565.79999999999995</v>
      </c>
      <c r="AB713" s="36">
        <v>158.94999999999999</v>
      </c>
      <c r="AC713" s="36">
        <v>14.41</v>
      </c>
      <c r="AD713" s="36">
        <v>31.79</v>
      </c>
      <c r="AE713" s="36">
        <v>141.94999999999999</v>
      </c>
    </row>
    <row r="714" spans="1:31" x14ac:dyDescent="0.25">
      <c r="A714" s="26" t="s">
        <v>757</v>
      </c>
      <c r="B714" s="27">
        <v>5890.55</v>
      </c>
      <c r="C714" s="33">
        <v>51.12</v>
      </c>
      <c r="D714" s="33">
        <v>506.5</v>
      </c>
      <c r="E714" s="33">
        <v>22.52</v>
      </c>
      <c r="F714" s="33">
        <v>87.92</v>
      </c>
      <c r="G714" s="33">
        <v>58.3</v>
      </c>
      <c r="H714" s="33">
        <v>12.07</v>
      </c>
      <c r="I714" s="33">
        <v>82.52</v>
      </c>
      <c r="J714" s="33">
        <v>49.31</v>
      </c>
      <c r="K714" s="33">
        <v>11.97</v>
      </c>
      <c r="L714" s="34">
        <v>22.11</v>
      </c>
      <c r="M714" s="35">
        <v>553.4</v>
      </c>
      <c r="N714" s="35">
        <v>318.2</v>
      </c>
      <c r="O714" s="36">
        <v>938.4</v>
      </c>
      <c r="P714" s="36">
        <v>95.97</v>
      </c>
      <c r="Q714" s="36">
        <v>124.95</v>
      </c>
      <c r="R714" s="36">
        <v>133.6</v>
      </c>
      <c r="S714" s="36">
        <v>116.65</v>
      </c>
      <c r="T714" s="36">
        <v>40.07</v>
      </c>
      <c r="U714" s="37">
        <v>112.48</v>
      </c>
      <c r="V714" s="36">
        <v>81.45</v>
      </c>
      <c r="W714" s="38">
        <v>22.11</v>
      </c>
      <c r="X714" s="36">
        <v>10.43</v>
      </c>
      <c r="Y714" s="36">
        <v>36.04</v>
      </c>
      <c r="Z714" s="36">
        <v>74.8</v>
      </c>
      <c r="AA714" s="36">
        <v>571.20000000000005</v>
      </c>
      <c r="AB714" s="36">
        <v>158.30000000000001</v>
      </c>
      <c r="AC714" s="36">
        <v>14.19</v>
      </c>
      <c r="AD714" s="36">
        <v>31.13</v>
      </c>
      <c r="AE714" s="36">
        <v>142.05000000000001</v>
      </c>
    </row>
    <row r="715" spans="1:31" x14ac:dyDescent="0.25">
      <c r="A715" s="26" t="s">
        <v>758</v>
      </c>
      <c r="B715" s="27">
        <v>5921.83</v>
      </c>
      <c r="C715" s="33">
        <v>50.36</v>
      </c>
      <c r="D715" s="33">
        <v>509</v>
      </c>
      <c r="E715" s="33">
        <v>22.44</v>
      </c>
      <c r="F715" s="33">
        <v>86.12</v>
      </c>
      <c r="G715" s="33">
        <v>59.24</v>
      </c>
      <c r="H715" s="33">
        <v>11.92</v>
      </c>
      <c r="I715" s="33">
        <v>82.12</v>
      </c>
      <c r="J715" s="33">
        <v>48.72</v>
      </c>
      <c r="K715" s="33">
        <v>12.11</v>
      </c>
      <c r="L715" s="34">
        <v>22.03</v>
      </c>
      <c r="M715" s="35">
        <v>554.20000000000005</v>
      </c>
      <c r="N715" s="35">
        <v>321.7</v>
      </c>
      <c r="O715" s="36">
        <v>940.4</v>
      </c>
      <c r="P715" s="36">
        <v>95.21</v>
      </c>
      <c r="Q715" s="36">
        <v>126.3</v>
      </c>
      <c r="R715" s="36">
        <v>131.75</v>
      </c>
      <c r="S715" s="36">
        <v>115.5</v>
      </c>
      <c r="T715" s="36">
        <v>39.44</v>
      </c>
      <c r="U715" s="37">
        <v>114.5</v>
      </c>
      <c r="V715" s="36">
        <v>82.02</v>
      </c>
      <c r="W715" s="38">
        <v>22.03</v>
      </c>
      <c r="X715" s="36">
        <v>10.56</v>
      </c>
      <c r="Y715" s="36">
        <v>36.4</v>
      </c>
      <c r="Z715" s="36">
        <v>74.400000000000006</v>
      </c>
      <c r="AA715" s="36">
        <v>575.79999999999995</v>
      </c>
      <c r="AB715" s="36">
        <v>159.05000000000001</v>
      </c>
      <c r="AC715" s="36">
        <v>14.2</v>
      </c>
      <c r="AD715" s="36">
        <v>31.2</v>
      </c>
      <c r="AE715" s="36">
        <v>142.6</v>
      </c>
    </row>
    <row r="716" spans="1:31" x14ac:dyDescent="0.25">
      <c r="A716" s="26" t="s">
        <v>759</v>
      </c>
      <c r="B716" s="27">
        <v>5943.71</v>
      </c>
      <c r="C716" s="33">
        <v>50.71</v>
      </c>
      <c r="D716" s="33">
        <v>506.5</v>
      </c>
      <c r="E716" s="33">
        <v>22.48</v>
      </c>
      <c r="F716" s="33">
        <v>87.04</v>
      </c>
      <c r="G716" s="33">
        <v>59</v>
      </c>
      <c r="H716" s="33">
        <v>12.05</v>
      </c>
      <c r="I716" s="33">
        <v>82</v>
      </c>
      <c r="J716" s="33">
        <v>48.7</v>
      </c>
      <c r="K716" s="33">
        <v>12.07</v>
      </c>
      <c r="L716" s="34">
        <v>22.16</v>
      </c>
      <c r="M716" s="35">
        <v>556.6</v>
      </c>
      <c r="N716" s="35">
        <v>320.8</v>
      </c>
      <c r="O716" s="36">
        <v>938</v>
      </c>
      <c r="P716" s="36">
        <v>97.07</v>
      </c>
      <c r="Q716" s="36">
        <v>127.2</v>
      </c>
      <c r="R716" s="36">
        <v>129.65</v>
      </c>
      <c r="S716" s="36">
        <v>117</v>
      </c>
      <c r="T716" s="36">
        <v>39.729999999999997</v>
      </c>
      <c r="U716" s="37">
        <v>113.35</v>
      </c>
      <c r="V716" s="36">
        <v>82.31</v>
      </c>
      <c r="W716" s="38">
        <v>22.16</v>
      </c>
      <c r="X716" s="36">
        <v>10.49</v>
      </c>
      <c r="Y716" s="36">
        <v>36.14</v>
      </c>
      <c r="Z716" s="36">
        <v>74.3</v>
      </c>
      <c r="AA716" s="36">
        <v>576.6</v>
      </c>
      <c r="AB716" s="36">
        <v>159</v>
      </c>
      <c r="AC716" s="36">
        <v>14.68</v>
      </c>
      <c r="AD716" s="36">
        <v>31.5</v>
      </c>
      <c r="AE716" s="36">
        <v>143.25</v>
      </c>
    </row>
    <row r="717" spans="1:31" x14ac:dyDescent="0.25">
      <c r="A717" s="26" t="s">
        <v>760</v>
      </c>
      <c r="B717" s="27">
        <v>5983.61</v>
      </c>
      <c r="C717" s="33">
        <v>51.15</v>
      </c>
      <c r="D717" s="33">
        <v>510.5</v>
      </c>
      <c r="E717" s="33">
        <v>22.84</v>
      </c>
      <c r="F717" s="33">
        <v>88.7</v>
      </c>
      <c r="G717" s="33">
        <v>59.02</v>
      </c>
      <c r="H717" s="33">
        <v>12.12</v>
      </c>
      <c r="I717" s="33">
        <v>81.98</v>
      </c>
      <c r="J717" s="33">
        <v>48.58</v>
      </c>
      <c r="K717" s="33">
        <v>12.2</v>
      </c>
      <c r="L717" s="34">
        <v>22.17</v>
      </c>
      <c r="M717" s="35">
        <v>557.4</v>
      </c>
      <c r="N717" s="35">
        <v>320.39999999999998</v>
      </c>
      <c r="O717" s="36">
        <v>947.2</v>
      </c>
      <c r="P717" s="36">
        <v>97.34</v>
      </c>
      <c r="Q717" s="36">
        <v>126.05</v>
      </c>
      <c r="R717" s="36">
        <v>131.55000000000001</v>
      </c>
      <c r="S717" s="36">
        <v>119.25</v>
      </c>
      <c r="T717" s="36">
        <v>40.229999999999997</v>
      </c>
      <c r="U717" s="37">
        <v>112.19</v>
      </c>
      <c r="V717" s="36">
        <v>83.25</v>
      </c>
      <c r="W717" s="38">
        <v>22.17</v>
      </c>
      <c r="X717" s="36">
        <v>10.46</v>
      </c>
      <c r="Y717" s="36">
        <v>35.479999999999997</v>
      </c>
      <c r="Z717" s="36">
        <v>74</v>
      </c>
      <c r="AA717" s="36">
        <v>593.6</v>
      </c>
      <c r="AB717" s="36">
        <v>160.19999999999999</v>
      </c>
      <c r="AC717" s="36">
        <v>14.85</v>
      </c>
      <c r="AD717" s="36">
        <v>31.55</v>
      </c>
      <c r="AE717" s="36">
        <v>143</v>
      </c>
    </row>
    <row r="718" spans="1:31" x14ac:dyDescent="0.25">
      <c r="A718" s="26" t="s">
        <v>761</v>
      </c>
      <c r="B718" s="27">
        <v>6044.32</v>
      </c>
      <c r="C718" s="33">
        <v>52.89</v>
      </c>
      <c r="D718" s="33">
        <v>516.5</v>
      </c>
      <c r="E718" s="33">
        <v>22.76</v>
      </c>
      <c r="F718" s="33">
        <v>91.04</v>
      </c>
      <c r="G718" s="33">
        <v>58.88</v>
      </c>
      <c r="H718" s="33">
        <v>12.44</v>
      </c>
      <c r="I718" s="33">
        <v>83.86</v>
      </c>
      <c r="J718" s="33">
        <v>49.27</v>
      </c>
      <c r="K718" s="33">
        <v>12.14</v>
      </c>
      <c r="L718" s="34">
        <v>22.81</v>
      </c>
      <c r="M718" s="35">
        <v>566.29999999999995</v>
      </c>
      <c r="N718" s="35">
        <v>322</v>
      </c>
      <c r="O718" s="36">
        <v>977.4</v>
      </c>
      <c r="P718" s="36">
        <v>101.1</v>
      </c>
      <c r="Q718" s="36">
        <v>127.65</v>
      </c>
      <c r="R718" s="36">
        <v>133.65</v>
      </c>
      <c r="S718" s="36">
        <v>123.55</v>
      </c>
      <c r="T718" s="36">
        <v>40.44</v>
      </c>
      <c r="U718" s="37">
        <v>112.98</v>
      </c>
      <c r="V718" s="36">
        <v>81.819999999999993</v>
      </c>
      <c r="W718" s="38">
        <v>22.81</v>
      </c>
      <c r="X718" s="36">
        <v>10.48</v>
      </c>
      <c r="Y718" s="36">
        <v>35.19</v>
      </c>
      <c r="Z718" s="36">
        <v>74.94</v>
      </c>
      <c r="AA718" s="36">
        <v>606.4</v>
      </c>
      <c r="AB718" s="36">
        <v>161.5</v>
      </c>
      <c r="AC718" s="36">
        <v>15.4</v>
      </c>
      <c r="AD718" s="36">
        <v>31.5</v>
      </c>
      <c r="AE718" s="36">
        <v>142.55000000000001</v>
      </c>
    </row>
    <row r="719" spans="1:31" x14ac:dyDescent="0.25">
      <c r="A719" s="26" t="s">
        <v>762</v>
      </c>
      <c r="B719" s="27">
        <v>6037.25</v>
      </c>
      <c r="C719" s="33">
        <v>51.68</v>
      </c>
      <c r="D719" s="33">
        <v>514</v>
      </c>
      <c r="E719" s="33">
        <v>22.45</v>
      </c>
      <c r="F719" s="33">
        <v>91.52</v>
      </c>
      <c r="G719" s="33">
        <v>59.84</v>
      </c>
      <c r="H719" s="33">
        <v>12.17</v>
      </c>
      <c r="I719" s="33">
        <v>84.76</v>
      </c>
      <c r="J719" s="33">
        <v>48.35</v>
      </c>
      <c r="K719" s="33">
        <v>12.07</v>
      </c>
      <c r="L719" s="34">
        <v>21.96</v>
      </c>
      <c r="M719" s="35">
        <v>568.20000000000005</v>
      </c>
      <c r="N719" s="35">
        <v>326</v>
      </c>
      <c r="O719" s="36">
        <v>981.8</v>
      </c>
      <c r="P719" s="36">
        <v>101</v>
      </c>
      <c r="Q719" s="36">
        <v>126.35</v>
      </c>
      <c r="R719" s="36">
        <v>134.55000000000001</v>
      </c>
      <c r="S719" s="36">
        <v>123.6</v>
      </c>
      <c r="T719" s="36">
        <v>40.61</v>
      </c>
      <c r="U719" s="37">
        <v>111.98</v>
      </c>
      <c r="V719" s="36">
        <v>81.38</v>
      </c>
      <c r="W719" s="38">
        <v>21.96</v>
      </c>
      <c r="X719" s="36">
        <v>10.45</v>
      </c>
      <c r="Y719" s="36">
        <v>35.479999999999997</v>
      </c>
      <c r="Z719" s="36">
        <v>75.62</v>
      </c>
      <c r="AA719" s="36">
        <v>604.29999999999995</v>
      </c>
      <c r="AB719" s="36">
        <v>162.5</v>
      </c>
      <c r="AC719" s="36">
        <v>14.94</v>
      </c>
      <c r="AD719" s="36">
        <v>31.76</v>
      </c>
      <c r="AE719" s="36">
        <v>142</v>
      </c>
    </row>
    <row r="720" spans="1:31" x14ac:dyDescent="0.25">
      <c r="A720" s="26" t="s">
        <v>763</v>
      </c>
      <c r="B720" s="27">
        <v>6034.76</v>
      </c>
      <c r="C720" s="33">
        <v>51.19</v>
      </c>
      <c r="D720" s="33">
        <v>509.5</v>
      </c>
      <c r="E720" s="33">
        <v>22.61</v>
      </c>
      <c r="F720" s="33">
        <v>91.54</v>
      </c>
      <c r="G720" s="33">
        <v>59.72</v>
      </c>
      <c r="H720" s="33">
        <v>12.12</v>
      </c>
      <c r="I720" s="33">
        <v>85.12</v>
      </c>
      <c r="J720" s="33">
        <v>48.09</v>
      </c>
      <c r="K720" s="33">
        <v>12.11</v>
      </c>
      <c r="L720" s="34">
        <v>21.67</v>
      </c>
      <c r="M720" s="35">
        <v>560.29999999999995</v>
      </c>
      <c r="N720" s="35">
        <v>323.39999999999998</v>
      </c>
      <c r="O720" s="36">
        <v>975</v>
      </c>
      <c r="P720" s="36">
        <v>101.78</v>
      </c>
      <c r="Q720" s="36">
        <v>127.05</v>
      </c>
      <c r="R720" s="36">
        <v>136.9</v>
      </c>
      <c r="S720" s="36">
        <v>125.1</v>
      </c>
      <c r="T720" s="36">
        <v>40.770000000000003</v>
      </c>
      <c r="U720" s="37">
        <v>111.98</v>
      </c>
      <c r="V720" s="36">
        <v>82.28</v>
      </c>
      <c r="W720" s="38">
        <v>21.67</v>
      </c>
      <c r="X720" s="36">
        <v>10.4</v>
      </c>
      <c r="Y720" s="36">
        <v>35.479999999999997</v>
      </c>
      <c r="Z720" s="36">
        <v>76.42</v>
      </c>
      <c r="AA720" s="36">
        <v>602.70000000000005</v>
      </c>
      <c r="AB720" s="36">
        <v>161.9</v>
      </c>
      <c r="AC720" s="36">
        <v>14.73</v>
      </c>
      <c r="AD720" s="36">
        <v>31.06</v>
      </c>
      <c r="AE720" s="36">
        <v>144.5</v>
      </c>
    </row>
    <row r="721" spans="1:31" x14ac:dyDescent="0.25">
      <c r="A721" s="26" t="s">
        <v>764</v>
      </c>
      <c r="B721" s="27">
        <v>6018.55</v>
      </c>
      <c r="C721" s="33">
        <v>51.83</v>
      </c>
      <c r="D721" s="33">
        <v>502.5</v>
      </c>
      <c r="E721" s="33">
        <v>22.76</v>
      </c>
      <c r="F721" s="33">
        <v>91.2</v>
      </c>
      <c r="G721" s="33">
        <v>59.8</v>
      </c>
      <c r="H721" s="33">
        <v>12.16</v>
      </c>
      <c r="I721" s="33">
        <v>84.38</v>
      </c>
      <c r="J721" s="33">
        <v>48.37</v>
      </c>
      <c r="K721" s="33">
        <v>12.16</v>
      </c>
      <c r="L721" s="34">
        <v>21.88</v>
      </c>
      <c r="M721" s="35">
        <v>558.20000000000005</v>
      </c>
      <c r="N721" s="35">
        <v>321.5</v>
      </c>
      <c r="O721" s="36">
        <v>963</v>
      </c>
      <c r="P721" s="36">
        <v>100</v>
      </c>
      <c r="Q721" s="36">
        <v>125.55</v>
      </c>
      <c r="R721" s="36">
        <v>139.4</v>
      </c>
      <c r="S721" s="36">
        <v>121.95</v>
      </c>
      <c r="T721" s="36">
        <v>41.29</v>
      </c>
      <c r="U721" s="37">
        <v>110.29</v>
      </c>
      <c r="V721" s="36">
        <v>81.19</v>
      </c>
      <c r="W721" s="38">
        <v>21.88</v>
      </c>
      <c r="X721" s="36">
        <v>10.34</v>
      </c>
      <c r="Y721" s="36">
        <v>34.85</v>
      </c>
      <c r="Z721" s="36">
        <v>76</v>
      </c>
      <c r="AA721" s="36">
        <v>603.20000000000005</v>
      </c>
      <c r="AB721" s="36">
        <v>160.6</v>
      </c>
      <c r="AC721" s="36">
        <v>14.84</v>
      </c>
      <c r="AD721" s="36">
        <v>31.45</v>
      </c>
      <c r="AE721" s="36">
        <v>143.94999999999999</v>
      </c>
    </row>
    <row r="722" spans="1:31" x14ac:dyDescent="0.25">
      <c r="A722" s="26">
        <v>44533</v>
      </c>
      <c r="B722" s="27">
        <v>6017.41</v>
      </c>
      <c r="C722" s="33">
        <v>53.08</v>
      </c>
      <c r="D722" s="33">
        <v>507.5</v>
      </c>
      <c r="E722" s="33">
        <v>22.94</v>
      </c>
      <c r="F722" s="33">
        <v>91.14</v>
      </c>
      <c r="G722" s="33">
        <v>58.12</v>
      </c>
      <c r="H722" s="33">
        <v>12.32</v>
      </c>
      <c r="I722" s="33">
        <v>84</v>
      </c>
      <c r="J722" s="33">
        <v>49.28</v>
      </c>
      <c r="K722" s="33">
        <v>12.19</v>
      </c>
      <c r="L722" s="34">
        <v>21.77</v>
      </c>
      <c r="M722" s="35">
        <v>563.4</v>
      </c>
      <c r="N722" s="35">
        <v>322.60000000000002</v>
      </c>
      <c r="O722" s="36">
        <v>954.2</v>
      </c>
      <c r="P722" s="36">
        <v>100</v>
      </c>
      <c r="Q722" s="36">
        <v>126.5</v>
      </c>
      <c r="R722" s="36">
        <v>139.75</v>
      </c>
      <c r="S722" s="36">
        <v>120.45</v>
      </c>
      <c r="T722" s="36">
        <v>42.19</v>
      </c>
      <c r="U722" s="37">
        <v>109.92</v>
      </c>
      <c r="V722" s="36">
        <v>79.489999999999995</v>
      </c>
      <c r="W722" s="38">
        <v>21.77</v>
      </c>
      <c r="X722" s="36">
        <v>10.24</v>
      </c>
      <c r="Y722" s="36">
        <v>34.630000000000003</v>
      </c>
      <c r="Z722" s="36">
        <v>76.180000000000007</v>
      </c>
      <c r="AA722" s="36">
        <v>596.4</v>
      </c>
      <c r="AB722" s="36">
        <v>160.80000000000001</v>
      </c>
      <c r="AC722" s="36">
        <v>14.63</v>
      </c>
      <c r="AD722" s="36">
        <v>31.46</v>
      </c>
      <c r="AE722" s="36">
        <v>144.75</v>
      </c>
    </row>
    <row r="723" spans="1:31" x14ac:dyDescent="0.25">
      <c r="A723" s="26">
        <v>44503</v>
      </c>
      <c r="B723" s="27">
        <v>5995.41</v>
      </c>
      <c r="C723" s="33">
        <v>52.33</v>
      </c>
      <c r="D723" s="33">
        <v>505.5</v>
      </c>
      <c r="E723" s="33">
        <v>22.71</v>
      </c>
      <c r="F723" s="33">
        <v>89.38</v>
      </c>
      <c r="G723" s="33">
        <v>57.32</v>
      </c>
      <c r="H723" s="33">
        <v>12.2</v>
      </c>
      <c r="I723" s="33">
        <v>83.04</v>
      </c>
      <c r="J723" s="33">
        <v>48.62</v>
      </c>
      <c r="K723" s="33">
        <v>12.16</v>
      </c>
      <c r="L723" s="34">
        <v>21.39</v>
      </c>
      <c r="M723" s="35">
        <v>564.5</v>
      </c>
      <c r="N723" s="35">
        <v>321.10000000000002</v>
      </c>
      <c r="O723" s="36">
        <v>954.2</v>
      </c>
      <c r="P723" s="36">
        <v>99.13</v>
      </c>
      <c r="Q723" s="36">
        <v>128.4</v>
      </c>
      <c r="R723" s="36">
        <v>141.30000000000001</v>
      </c>
      <c r="S723" s="36">
        <v>120.65</v>
      </c>
      <c r="T723" s="36">
        <v>41.74</v>
      </c>
      <c r="U723" s="37">
        <v>110.41</v>
      </c>
      <c r="V723" s="36">
        <v>79.739999999999995</v>
      </c>
      <c r="W723" s="38">
        <v>21.39</v>
      </c>
      <c r="X723" s="36">
        <v>10.19</v>
      </c>
      <c r="Y723" s="36">
        <v>35.619999999999997</v>
      </c>
      <c r="Z723" s="36">
        <v>77.36</v>
      </c>
      <c r="AA723" s="36">
        <v>587.20000000000005</v>
      </c>
      <c r="AB723" s="36">
        <v>160.55000000000001</v>
      </c>
      <c r="AC723" s="36">
        <v>14.44</v>
      </c>
      <c r="AD723" s="36">
        <v>31.51</v>
      </c>
      <c r="AE723" s="36">
        <v>145.65</v>
      </c>
    </row>
    <row r="724" spans="1:31" x14ac:dyDescent="0.25">
      <c r="A724" s="26">
        <v>44472</v>
      </c>
      <c r="B724" s="27">
        <v>5912.35</v>
      </c>
      <c r="C724" s="33">
        <v>52.76</v>
      </c>
      <c r="D724" s="33">
        <v>497.6</v>
      </c>
      <c r="E724" s="33">
        <v>22.76</v>
      </c>
      <c r="F724" s="33">
        <v>89.4</v>
      </c>
      <c r="G724" s="33">
        <v>57.72</v>
      </c>
      <c r="H724" s="33">
        <v>12.44</v>
      </c>
      <c r="I724" s="33">
        <v>82.8</v>
      </c>
      <c r="J724" s="33">
        <v>49.04</v>
      </c>
      <c r="K724" s="33">
        <v>11.97</v>
      </c>
      <c r="L724" s="34">
        <v>21.88</v>
      </c>
      <c r="M724" s="35">
        <v>553</v>
      </c>
      <c r="N724" s="35">
        <v>318.5</v>
      </c>
      <c r="O724" s="36">
        <v>925.2</v>
      </c>
      <c r="P724" s="36">
        <v>98.99</v>
      </c>
      <c r="Q724" s="36">
        <v>126.5</v>
      </c>
      <c r="R724" s="36">
        <v>137.80000000000001</v>
      </c>
      <c r="S724" s="36">
        <v>121.05</v>
      </c>
      <c r="T724" s="36">
        <v>41.31</v>
      </c>
      <c r="U724" s="37">
        <v>111.03</v>
      </c>
      <c r="V724" s="36">
        <v>80.45</v>
      </c>
      <c r="W724" s="38">
        <v>21.88</v>
      </c>
      <c r="X724" s="36">
        <v>10.199999999999999</v>
      </c>
      <c r="Y724" s="36">
        <v>34.56</v>
      </c>
      <c r="Z724" s="36">
        <v>76.2</v>
      </c>
      <c r="AA724" s="36">
        <v>577.4</v>
      </c>
      <c r="AB724" s="36">
        <v>160.75</v>
      </c>
      <c r="AC724" s="36">
        <v>14.27</v>
      </c>
      <c r="AD724" s="36">
        <v>31.65</v>
      </c>
      <c r="AE724" s="36">
        <v>143.5</v>
      </c>
    </row>
    <row r="725" spans="1:31" x14ac:dyDescent="0.25">
      <c r="A725" s="26">
        <v>44442</v>
      </c>
      <c r="B725" s="27">
        <v>5895.33</v>
      </c>
      <c r="C725" s="33">
        <v>52.59</v>
      </c>
      <c r="D725" s="33">
        <v>484.2</v>
      </c>
      <c r="E725" s="33">
        <v>22.75</v>
      </c>
      <c r="F725" s="33">
        <v>89.44</v>
      </c>
      <c r="G725" s="33">
        <v>56.62</v>
      </c>
      <c r="H725" s="33">
        <v>12.38</v>
      </c>
      <c r="I725" s="33">
        <v>81.34</v>
      </c>
      <c r="J725" s="33">
        <v>47.65</v>
      </c>
      <c r="K725" s="33">
        <v>11.88</v>
      </c>
      <c r="L725" s="34">
        <v>21.81</v>
      </c>
      <c r="M725" s="35">
        <v>540.70000000000005</v>
      </c>
      <c r="N725" s="35">
        <v>311.10000000000002</v>
      </c>
      <c r="O725" s="36">
        <v>909.2</v>
      </c>
      <c r="P725" s="36">
        <v>100.26</v>
      </c>
      <c r="Q725" s="36">
        <v>125.25</v>
      </c>
      <c r="R725" s="36">
        <v>137.15</v>
      </c>
      <c r="S725" s="36">
        <v>123.2</v>
      </c>
      <c r="T725" s="36">
        <v>40.67</v>
      </c>
      <c r="U725" s="37">
        <v>107.89</v>
      </c>
      <c r="V725" s="36">
        <v>79.02</v>
      </c>
      <c r="W725" s="38">
        <v>21.81</v>
      </c>
      <c r="X725" s="36">
        <v>9.92</v>
      </c>
      <c r="Y725" s="36">
        <v>34.43</v>
      </c>
      <c r="Z725" s="36">
        <v>75.5</v>
      </c>
      <c r="AA725" s="36">
        <v>562.6</v>
      </c>
      <c r="AB725" s="36">
        <v>156.9</v>
      </c>
      <c r="AC725" s="36">
        <v>13.98</v>
      </c>
      <c r="AD725" s="36">
        <v>31.4</v>
      </c>
      <c r="AE725" s="36">
        <v>143.9</v>
      </c>
    </row>
    <row r="726" spans="1:31" x14ac:dyDescent="0.25">
      <c r="A726" s="26">
        <v>44411</v>
      </c>
      <c r="B726" s="27">
        <v>5799.05</v>
      </c>
      <c r="C726" s="33">
        <v>53.25</v>
      </c>
      <c r="D726" s="33">
        <v>480.2</v>
      </c>
      <c r="E726" s="33">
        <v>22.57</v>
      </c>
      <c r="F726" s="33">
        <v>88.5</v>
      </c>
      <c r="G726" s="33">
        <v>57.06</v>
      </c>
      <c r="H726" s="33">
        <v>12.57</v>
      </c>
      <c r="I726" s="33">
        <v>81.180000000000007</v>
      </c>
      <c r="J726" s="33">
        <v>48.48</v>
      </c>
      <c r="K726" s="33">
        <v>11.5</v>
      </c>
      <c r="L726" s="34">
        <v>22.34</v>
      </c>
      <c r="M726" s="35">
        <v>534.9</v>
      </c>
      <c r="N726" s="35">
        <v>308.8</v>
      </c>
      <c r="O726" s="36">
        <v>899.6</v>
      </c>
      <c r="P726" s="36">
        <v>100.52</v>
      </c>
      <c r="Q726" s="36">
        <v>124.95</v>
      </c>
      <c r="R726" s="36">
        <v>137.15</v>
      </c>
      <c r="S726" s="36">
        <v>125.55</v>
      </c>
      <c r="T726" s="36">
        <v>40.92</v>
      </c>
      <c r="U726" s="37">
        <v>108.14</v>
      </c>
      <c r="V726" s="36">
        <v>77.94</v>
      </c>
      <c r="W726" s="38">
        <v>22.34</v>
      </c>
      <c r="X726" s="36">
        <v>9.94</v>
      </c>
      <c r="Y726" s="36">
        <v>33.53</v>
      </c>
      <c r="Z726" s="36">
        <v>75.040000000000006</v>
      </c>
      <c r="AA726" s="36">
        <v>553.5</v>
      </c>
      <c r="AB726" s="36">
        <v>157.1</v>
      </c>
      <c r="AC726" s="36">
        <v>13.73</v>
      </c>
      <c r="AD726" s="36">
        <v>31.84</v>
      </c>
      <c r="AE726" s="36">
        <v>139.5</v>
      </c>
    </row>
    <row r="727" spans="1:31" x14ac:dyDescent="0.25">
      <c r="A727" s="26">
        <v>44319</v>
      </c>
      <c r="B727" s="27">
        <v>5755.6</v>
      </c>
      <c r="C727" s="33">
        <v>51.59</v>
      </c>
      <c r="D727" s="33">
        <v>469.6</v>
      </c>
      <c r="E727" s="33">
        <v>22</v>
      </c>
      <c r="F727" s="33">
        <v>86.52</v>
      </c>
      <c r="G727" s="33">
        <v>56.68</v>
      </c>
      <c r="H727" s="33">
        <v>12.22</v>
      </c>
      <c r="I727" s="33">
        <v>79.48</v>
      </c>
      <c r="J727" s="33">
        <v>46.33</v>
      </c>
      <c r="K727" s="33">
        <v>11.44</v>
      </c>
      <c r="L727" s="34">
        <v>21.34</v>
      </c>
      <c r="M727" s="35">
        <v>523.20000000000005</v>
      </c>
      <c r="N727" s="35">
        <v>308.8</v>
      </c>
      <c r="O727" s="36">
        <v>890</v>
      </c>
      <c r="P727" s="36">
        <v>95.42</v>
      </c>
      <c r="Q727" s="36">
        <v>122.55</v>
      </c>
      <c r="R727" s="36">
        <v>133.4</v>
      </c>
      <c r="S727" s="36">
        <v>119.1</v>
      </c>
      <c r="T727" s="36">
        <v>40.98</v>
      </c>
      <c r="U727" s="37">
        <v>105.33</v>
      </c>
      <c r="V727" s="36">
        <v>76.959999999999994</v>
      </c>
      <c r="W727" s="38">
        <v>21.34</v>
      </c>
      <c r="X727" s="36">
        <v>9.8699999999999992</v>
      </c>
      <c r="Y727" s="36">
        <v>33.729999999999997</v>
      </c>
      <c r="Z727" s="36">
        <v>72.7</v>
      </c>
      <c r="AA727" s="36">
        <v>539</v>
      </c>
      <c r="AB727" s="36">
        <v>158.4</v>
      </c>
      <c r="AC727" s="36">
        <v>12.98</v>
      </c>
      <c r="AD727" s="36">
        <v>30.66</v>
      </c>
      <c r="AE727" s="36">
        <v>135.94999999999999</v>
      </c>
    </row>
    <row r="728" spans="1:31" x14ac:dyDescent="0.25">
      <c r="A728" s="26">
        <v>44289</v>
      </c>
      <c r="B728" s="27">
        <v>5797.67</v>
      </c>
      <c r="C728" s="33">
        <v>51.65</v>
      </c>
      <c r="D728" s="33">
        <v>480.2</v>
      </c>
      <c r="E728" s="33">
        <v>22</v>
      </c>
      <c r="F728" s="33">
        <v>88.86</v>
      </c>
      <c r="G728" s="33">
        <v>56.14</v>
      </c>
      <c r="H728" s="33">
        <v>12.11</v>
      </c>
      <c r="I728" s="33">
        <v>82.98</v>
      </c>
      <c r="J728" s="33">
        <v>46.25</v>
      </c>
      <c r="K728" s="33">
        <v>11.51</v>
      </c>
      <c r="L728" s="34">
        <v>21.22</v>
      </c>
      <c r="M728" s="35">
        <v>533.9</v>
      </c>
      <c r="N728" s="35">
        <v>310.8</v>
      </c>
      <c r="O728" s="36">
        <v>909.6</v>
      </c>
      <c r="P728" s="36">
        <v>100.3</v>
      </c>
      <c r="Q728" s="36">
        <v>123.45</v>
      </c>
      <c r="R728" s="36">
        <v>134</v>
      </c>
      <c r="S728" s="36">
        <v>121.75</v>
      </c>
      <c r="T728" s="36">
        <v>40.56</v>
      </c>
      <c r="U728" s="37">
        <v>105.33</v>
      </c>
      <c r="V728" s="36">
        <v>76.33</v>
      </c>
      <c r="W728" s="38">
        <v>21.22</v>
      </c>
      <c r="X728" s="36">
        <v>9.7899999999999991</v>
      </c>
      <c r="Y728" s="36">
        <v>34.22</v>
      </c>
      <c r="Z728" s="36">
        <v>72.239999999999995</v>
      </c>
      <c r="AA728" s="36">
        <v>546.6</v>
      </c>
      <c r="AB728" s="36">
        <v>158.9</v>
      </c>
      <c r="AC728" s="36">
        <v>13.11</v>
      </c>
      <c r="AD728" s="36">
        <v>30.98</v>
      </c>
      <c r="AE728" s="36">
        <v>137.85</v>
      </c>
    </row>
    <row r="729" spans="1:31" x14ac:dyDescent="0.25">
      <c r="A729" s="26">
        <v>44258</v>
      </c>
      <c r="B729" s="27">
        <v>5788.66</v>
      </c>
      <c r="C729" s="33">
        <v>51.72</v>
      </c>
      <c r="D729" s="33">
        <v>486.2</v>
      </c>
      <c r="E729" s="33">
        <v>22.1</v>
      </c>
      <c r="F729" s="33">
        <v>87.82</v>
      </c>
      <c r="G729" s="33">
        <v>55.32</v>
      </c>
      <c r="H729" s="33">
        <v>12.27</v>
      </c>
      <c r="I729" s="33">
        <v>81.62</v>
      </c>
      <c r="J729" s="33">
        <v>46.27</v>
      </c>
      <c r="K729" s="33">
        <v>11.54</v>
      </c>
      <c r="L729" s="34">
        <v>21.48</v>
      </c>
      <c r="M729" s="35">
        <v>543.79999999999995</v>
      </c>
      <c r="N729" s="35">
        <v>307.60000000000002</v>
      </c>
      <c r="O729" s="36">
        <v>928</v>
      </c>
      <c r="P729" s="36">
        <v>100.46</v>
      </c>
      <c r="Q729" s="36">
        <v>125.45</v>
      </c>
      <c r="R729" s="36">
        <v>134.35</v>
      </c>
      <c r="S729" s="36">
        <v>118.6</v>
      </c>
      <c r="T729" s="36">
        <v>39.31</v>
      </c>
      <c r="U729" s="37">
        <v>104.3</v>
      </c>
      <c r="V729" s="36">
        <v>74.94</v>
      </c>
      <c r="W729" s="38">
        <v>21.48</v>
      </c>
      <c r="X729" s="36">
        <v>9.6199999999999992</v>
      </c>
      <c r="Y729" s="36">
        <v>34.340000000000003</v>
      </c>
      <c r="Z729" s="36">
        <v>72.38</v>
      </c>
      <c r="AA729" s="36">
        <v>554</v>
      </c>
      <c r="AB729" s="36">
        <v>157</v>
      </c>
      <c r="AC729" s="36">
        <v>13.15</v>
      </c>
      <c r="AD729" s="36">
        <v>31.28</v>
      </c>
      <c r="AE729" s="36">
        <v>138.85</v>
      </c>
    </row>
    <row r="730" spans="1:31" x14ac:dyDescent="0.25">
      <c r="A730" s="26">
        <v>44230</v>
      </c>
      <c r="B730" s="27">
        <v>5773.52</v>
      </c>
      <c r="C730" s="33">
        <v>50.45</v>
      </c>
      <c r="D730" s="33">
        <v>479.4</v>
      </c>
      <c r="E730" s="33">
        <v>21.59</v>
      </c>
      <c r="F730" s="33">
        <v>87.96</v>
      </c>
      <c r="G730" s="33">
        <v>56.12</v>
      </c>
      <c r="H730" s="33">
        <v>11.98</v>
      </c>
      <c r="I730" s="33">
        <v>80.28</v>
      </c>
      <c r="J730" s="33">
        <v>44.51</v>
      </c>
      <c r="K730" s="33">
        <v>11.82</v>
      </c>
      <c r="L730" s="34">
        <v>20.73</v>
      </c>
      <c r="M730" s="35">
        <v>539.29999999999995</v>
      </c>
      <c r="N730" s="35">
        <v>308.89999999999998</v>
      </c>
      <c r="O730" s="36">
        <v>925.6</v>
      </c>
      <c r="P730" s="36">
        <v>99.1</v>
      </c>
      <c r="Q730" s="36">
        <v>126.05</v>
      </c>
      <c r="R730" s="36">
        <v>136.30000000000001</v>
      </c>
      <c r="S730" s="36">
        <v>117.15</v>
      </c>
      <c r="T730" s="36">
        <v>38.92</v>
      </c>
      <c r="U730" s="37">
        <v>104.88</v>
      </c>
      <c r="V730" s="36">
        <v>75.930000000000007</v>
      </c>
      <c r="W730" s="38">
        <v>20.73</v>
      </c>
      <c r="X730" s="36">
        <v>9.65</v>
      </c>
      <c r="Y730" s="36">
        <v>34.590000000000003</v>
      </c>
      <c r="Z730" s="36">
        <v>72.78</v>
      </c>
      <c r="AA730" s="36">
        <v>557.9</v>
      </c>
      <c r="AB730" s="36">
        <v>157.55000000000001</v>
      </c>
      <c r="AC730" s="36">
        <v>13.18</v>
      </c>
      <c r="AD730" s="36">
        <v>30.66</v>
      </c>
      <c r="AE730" s="36">
        <v>137.1</v>
      </c>
    </row>
    <row r="731" spans="1:31" x14ac:dyDescent="0.25">
      <c r="A731" s="26">
        <v>44199</v>
      </c>
      <c r="B731" s="27">
        <v>5765.8</v>
      </c>
      <c r="C731" s="33">
        <v>49.14</v>
      </c>
      <c r="D731" s="33">
        <v>472</v>
      </c>
      <c r="E731" s="33">
        <v>21.31</v>
      </c>
      <c r="F731" s="33">
        <v>88.2</v>
      </c>
      <c r="G731" s="33">
        <v>57.24</v>
      </c>
      <c r="H731" s="33">
        <v>11.78</v>
      </c>
      <c r="I731" s="33">
        <v>81.08</v>
      </c>
      <c r="J731" s="33">
        <v>44.32</v>
      </c>
      <c r="K731" s="33">
        <v>12.01</v>
      </c>
      <c r="L731" s="34">
        <v>20.78</v>
      </c>
      <c r="M731" s="35">
        <v>537.1</v>
      </c>
      <c r="N731" s="35">
        <v>305.7</v>
      </c>
      <c r="O731" s="36">
        <v>928.8</v>
      </c>
      <c r="P731" s="36">
        <v>100.68</v>
      </c>
      <c r="Q731" s="36">
        <v>124.5</v>
      </c>
      <c r="R731" s="36">
        <v>136.55000000000001</v>
      </c>
      <c r="S731" s="36">
        <v>117.25</v>
      </c>
      <c r="T731" s="36">
        <v>38.840000000000003</v>
      </c>
      <c r="U731" s="37">
        <v>105.29</v>
      </c>
      <c r="V731" s="36">
        <v>76</v>
      </c>
      <c r="W731" s="38">
        <v>20.78</v>
      </c>
      <c r="X731" s="36">
        <v>9.61</v>
      </c>
      <c r="Y731" s="36">
        <v>34.43</v>
      </c>
      <c r="Z731" s="36">
        <v>72.92</v>
      </c>
      <c r="AA731" s="36">
        <v>547.20000000000005</v>
      </c>
      <c r="AB731" s="36">
        <v>158.75</v>
      </c>
      <c r="AC731" s="36">
        <v>13.18</v>
      </c>
      <c r="AD731" s="36">
        <v>30.01</v>
      </c>
      <c r="AE731" s="36">
        <v>136.44999999999999</v>
      </c>
    </row>
    <row r="732" spans="1:31" x14ac:dyDescent="0.25">
      <c r="A732" s="26" t="s">
        <v>765</v>
      </c>
      <c r="B732" s="27">
        <v>5688.26</v>
      </c>
      <c r="C732" s="33">
        <v>49.28</v>
      </c>
      <c r="D732" s="33">
        <v>460.4</v>
      </c>
      <c r="E732" s="33">
        <v>20.8</v>
      </c>
      <c r="F732" s="33">
        <v>86.04</v>
      </c>
      <c r="G732" s="33">
        <v>56.46</v>
      </c>
      <c r="H732" s="33">
        <v>11.62</v>
      </c>
      <c r="I732" s="33">
        <v>78.44</v>
      </c>
      <c r="J732" s="33">
        <v>44.42</v>
      </c>
      <c r="K732" s="33">
        <v>12.09</v>
      </c>
      <c r="L732" s="34">
        <v>20.54</v>
      </c>
      <c r="M732" s="35">
        <v>525</v>
      </c>
      <c r="N732" s="35">
        <v>302.8</v>
      </c>
      <c r="O732" s="36">
        <v>923.2</v>
      </c>
      <c r="P732" s="36">
        <v>95.91</v>
      </c>
      <c r="Q732" s="36">
        <v>122.85</v>
      </c>
      <c r="R732" s="36">
        <v>135</v>
      </c>
      <c r="S732" s="36">
        <v>113.25</v>
      </c>
      <c r="T732" s="36">
        <v>38.380000000000003</v>
      </c>
      <c r="U732" s="37">
        <v>103.06</v>
      </c>
      <c r="V732" s="36">
        <v>75.39</v>
      </c>
      <c r="W732" s="38">
        <v>20.54</v>
      </c>
      <c r="X732" s="36">
        <v>9.5500000000000007</v>
      </c>
      <c r="Y732" s="36">
        <v>34.380000000000003</v>
      </c>
      <c r="Z732" s="36">
        <v>71.92</v>
      </c>
      <c r="AA732" s="36">
        <v>524.9</v>
      </c>
      <c r="AB732" s="36">
        <v>157.35</v>
      </c>
      <c r="AC732" s="36">
        <v>12.74</v>
      </c>
      <c r="AD732" s="36">
        <v>29.94</v>
      </c>
      <c r="AE732" s="36">
        <v>133.15</v>
      </c>
    </row>
    <row r="733" spans="1:31" x14ac:dyDescent="0.25">
      <c r="A733" s="26" t="s">
        <v>766</v>
      </c>
      <c r="B733" s="27">
        <v>5783.89</v>
      </c>
      <c r="C733" s="33">
        <v>50.31</v>
      </c>
      <c r="D733" s="33">
        <v>465</v>
      </c>
      <c r="E733" s="33">
        <v>21.15</v>
      </c>
      <c r="F733" s="33">
        <v>87.92</v>
      </c>
      <c r="G733" s="33">
        <v>58.5</v>
      </c>
      <c r="H733" s="33">
        <v>11.8</v>
      </c>
      <c r="I733" s="33">
        <v>79.239999999999995</v>
      </c>
      <c r="J733" s="33">
        <v>43.09</v>
      </c>
      <c r="K733" s="33">
        <v>12.61</v>
      </c>
      <c r="L733" s="34">
        <v>20.92</v>
      </c>
      <c r="M733" s="35">
        <v>531</v>
      </c>
      <c r="N733" s="35">
        <v>306.89999999999998</v>
      </c>
      <c r="O733" s="36">
        <v>935.4</v>
      </c>
      <c r="P733" s="36">
        <v>98.93</v>
      </c>
      <c r="Q733" s="36">
        <v>124.9</v>
      </c>
      <c r="R733" s="36">
        <v>134.9</v>
      </c>
      <c r="S733" s="36">
        <v>116.35</v>
      </c>
      <c r="T733" s="36">
        <v>39.46</v>
      </c>
      <c r="U733" s="37">
        <v>104.79</v>
      </c>
      <c r="V733" s="36">
        <v>75.239999999999995</v>
      </c>
      <c r="W733" s="38">
        <v>20.92</v>
      </c>
      <c r="X733" s="36">
        <v>9.7899999999999991</v>
      </c>
      <c r="Y733" s="36">
        <v>34.57</v>
      </c>
      <c r="Z733" s="36">
        <v>72.78</v>
      </c>
      <c r="AA733" s="36">
        <v>527.29999999999995</v>
      </c>
      <c r="AB733" s="36">
        <v>160.65</v>
      </c>
      <c r="AC733" s="36">
        <v>12.85</v>
      </c>
      <c r="AD733" s="36">
        <v>29.55</v>
      </c>
      <c r="AE733" s="36">
        <v>133.94999999999999</v>
      </c>
    </row>
    <row r="734" spans="1:31" x14ac:dyDescent="0.25">
      <c r="A734" s="26" t="s">
        <v>767</v>
      </c>
      <c r="B734" s="27">
        <v>5758.3</v>
      </c>
      <c r="C734" s="33">
        <v>50.17</v>
      </c>
      <c r="D734" s="33">
        <v>460</v>
      </c>
      <c r="E734" s="33">
        <v>20.309999999999999</v>
      </c>
      <c r="F734" s="33">
        <v>87.9</v>
      </c>
      <c r="G734" s="33">
        <v>57.96</v>
      </c>
      <c r="H734" s="33">
        <v>11.66</v>
      </c>
      <c r="I734" s="33">
        <v>80.34</v>
      </c>
      <c r="J734" s="33">
        <v>43.41</v>
      </c>
      <c r="K734" s="33">
        <v>12.65</v>
      </c>
      <c r="L734" s="34">
        <v>20.38</v>
      </c>
      <c r="M734" s="35">
        <v>532.79999999999995</v>
      </c>
      <c r="N734" s="35">
        <v>307.2</v>
      </c>
      <c r="O734" s="36">
        <v>937.8</v>
      </c>
      <c r="P734" s="36">
        <v>102.72</v>
      </c>
      <c r="Q734" s="36">
        <v>123.6</v>
      </c>
      <c r="R734" s="36">
        <v>136.94999999999999</v>
      </c>
      <c r="S734" s="36">
        <v>121</v>
      </c>
      <c r="T734" s="36">
        <v>38.979999999999997</v>
      </c>
      <c r="U734" s="37">
        <v>106.86</v>
      </c>
      <c r="V734" s="36">
        <v>76.209999999999994</v>
      </c>
      <c r="W734" s="38">
        <v>20.38</v>
      </c>
      <c r="X734" s="36">
        <v>9.77</v>
      </c>
      <c r="Y734" s="36">
        <v>34.979999999999997</v>
      </c>
      <c r="Z734" s="36">
        <v>72.5</v>
      </c>
      <c r="AA734" s="36">
        <v>526.29999999999995</v>
      </c>
      <c r="AB734" s="36">
        <v>160.5</v>
      </c>
      <c r="AC734" s="36">
        <v>12.89</v>
      </c>
      <c r="AD734" s="36">
        <v>29.64</v>
      </c>
      <c r="AE734" s="36">
        <v>136.1</v>
      </c>
    </row>
    <row r="735" spans="1:31" x14ac:dyDescent="0.25">
      <c r="A735" s="26" t="s">
        <v>768</v>
      </c>
      <c r="B735" s="27">
        <v>5721.92</v>
      </c>
      <c r="C735" s="33">
        <v>49.45</v>
      </c>
      <c r="D735" s="33">
        <v>461.4</v>
      </c>
      <c r="E735" s="33">
        <v>20.09</v>
      </c>
      <c r="F735" s="33">
        <v>87.62</v>
      </c>
      <c r="G735" s="33">
        <v>57.62</v>
      </c>
      <c r="H735" s="33">
        <v>11.36</v>
      </c>
      <c r="I735" s="33">
        <v>79.459999999999994</v>
      </c>
      <c r="J735" s="33">
        <v>42.86</v>
      </c>
      <c r="K735" s="33">
        <v>12.67</v>
      </c>
      <c r="L735" s="34">
        <v>20.12</v>
      </c>
      <c r="M735" s="35">
        <v>539.4</v>
      </c>
      <c r="N735" s="35">
        <v>311.7</v>
      </c>
      <c r="O735" s="36">
        <v>943.2</v>
      </c>
      <c r="P735" s="36">
        <v>98.95</v>
      </c>
      <c r="Q735" s="36">
        <v>123.7</v>
      </c>
      <c r="R735" s="36">
        <v>136.44999999999999</v>
      </c>
      <c r="S735" s="36">
        <v>118.65</v>
      </c>
      <c r="T735" s="36">
        <v>38.31</v>
      </c>
      <c r="U735" s="37">
        <v>107.73</v>
      </c>
      <c r="V735" s="36">
        <v>76.2</v>
      </c>
      <c r="W735" s="38">
        <v>20.12</v>
      </c>
      <c r="X735" s="36">
        <v>9.7899999999999991</v>
      </c>
      <c r="Y735" s="36">
        <v>35.39</v>
      </c>
      <c r="Z735" s="36">
        <v>72.36</v>
      </c>
      <c r="AA735" s="36">
        <v>522.9</v>
      </c>
      <c r="AB735" s="36">
        <v>160.5</v>
      </c>
      <c r="AC735" s="36">
        <v>12.56</v>
      </c>
      <c r="AD735" s="36">
        <v>29.69</v>
      </c>
      <c r="AE735" s="36">
        <v>135.30000000000001</v>
      </c>
    </row>
    <row r="736" spans="1:31" x14ac:dyDescent="0.25">
      <c r="A736" s="26" t="s">
        <v>769</v>
      </c>
      <c r="B736" s="27">
        <v>5703.48</v>
      </c>
      <c r="C736" s="33">
        <v>49.3</v>
      </c>
      <c r="D736" s="33">
        <v>465.4</v>
      </c>
      <c r="E736" s="33">
        <v>19.93</v>
      </c>
      <c r="F736" s="33">
        <v>85.54</v>
      </c>
      <c r="G736" s="33">
        <v>57.42</v>
      </c>
      <c r="H736" s="33">
        <v>11.46</v>
      </c>
      <c r="I736" s="33">
        <v>78.099999999999994</v>
      </c>
      <c r="J736" s="33">
        <v>43.06</v>
      </c>
      <c r="K736" s="33">
        <v>12.74</v>
      </c>
      <c r="L736" s="34">
        <v>20.149999999999999</v>
      </c>
      <c r="M736" s="35">
        <v>542.9</v>
      </c>
      <c r="N736" s="35">
        <v>310.89999999999998</v>
      </c>
      <c r="O736" s="36">
        <v>951</v>
      </c>
      <c r="P736" s="36">
        <v>95.8</v>
      </c>
      <c r="Q736" s="36">
        <v>125.8</v>
      </c>
      <c r="R736" s="36">
        <v>136.94999999999999</v>
      </c>
      <c r="S736" s="36">
        <v>114.8</v>
      </c>
      <c r="T736" s="36">
        <v>37.47</v>
      </c>
      <c r="U736" s="37">
        <v>108.35</v>
      </c>
      <c r="V736" s="36">
        <v>75.89</v>
      </c>
      <c r="W736" s="38">
        <v>20.149999999999999</v>
      </c>
      <c r="X736" s="36">
        <v>9.74</v>
      </c>
      <c r="Y736" s="36">
        <v>36.11</v>
      </c>
      <c r="Z736" s="36">
        <v>73.12</v>
      </c>
      <c r="AA736" s="36">
        <v>522.29999999999995</v>
      </c>
      <c r="AB736" s="36">
        <v>160.94999999999999</v>
      </c>
      <c r="AC736" s="36">
        <v>12.52</v>
      </c>
      <c r="AD736" s="36">
        <v>30.01</v>
      </c>
      <c r="AE736" s="36">
        <v>137.1</v>
      </c>
    </row>
    <row r="737" spans="1:31" x14ac:dyDescent="0.25">
      <c r="A737" s="26" t="s">
        <v>770</v>
      </c>
      <c r="B737" s="27">
        <v>5733.84</v>
      </c>
      <c r="C737" s="33">
        <v>48.33</v>
      </c>
      <c r="D737" s="33">
        <v>464.2</v>
      </c>
      <c r="E737" s="33">
        <v>19.86</v>
      </c>
      <c r="F737" s="33">
        <v>85.02</v>
      </c>
      <c r="G737" s="33">
        <v>56.82</v>
      </c>
      <c r="H737" s="33">
        <v>11.33</v>
      </c>
      <c r="I737" s="33">
        <v>76.739999999999995</v>
      </c>
      <c r="J737" s="33">
        <v>43.25</v>
      </c>
      <c r="K737" s="33">
        <v>12.9</v>
      </c>
      <c r="L737" s="34">
        <v>19.809999999999999</v>
      </c>
      <c r="M737" s="35">
        <v>541.79999999999995</v>
      </c>
      <c r="N737" s="35">
        <v>316.10000000000002</v>
      </c>
      <c r="O737" s="36">
        <v>963.6</v>
      </c>
      <c r="P737" s="36">
        <v>91.77</v>
      </c>
      <c r="Q737" s="36">
        <v>128.6</v>
      </c>
      <c r="R737" s="36">
        <v>136.44999999999999</v>
      </c>
      <c r="S737" s="36">
        <v>112.05</v>
      </c>
      <c r="T737" s="36">
        <v>36.950000000000003</v>
      </c>
      <c r="U737" s="37">
        <v>109.21</v>
      </c>
      <c r="V737" s="36">
        <v>76.59</v>
      </c>
      <c r="W737" s="38">
        <v>19.809999999999999</v>
      </c>
      <c r="X737" s="36">
        <v>9.76</v>
      </c>
      <c r="Y737" s="36">
        <v>37.69</v>
      </c>
      <c r="Z737" s="36">
        <v>74.64</v>
      </c>
      <c r="AA737" s="36">
        <v>528</v>
      </c>
      <c r="AB737" s="36">
        <v>163.35</v>
      </c>
      <c r="AC737" s="36">
        <v>12.69</v>
      </c>
      <c r="AD737" s="36">
        <v>29.76</v>
      </c>
      <c r="AE737" s="36">
        <v>140.05000000000001</v>
      </c>
    </row>
    <row r="738" spans="1:31" x14ac:dyDescent="0.25">
      <c r="A738" s="26" t="s">
        <v>771</v>
      </c>
      <c r="B738" s="27">
        <v>5720.58</v>
      </c>
      <c r="C738" s="33">
        <v>47.08</v>
      </c>
      <c r="D738" s="33">
        <v>458.2</v>
      </c>
      <c r="E738" s="33">
        <v>19.440000000000001</v>
      </c>
      <c r="F738" s="33">
        <v>85.02</v>
      </c>
      <c r="G738" s="33">
        <v>55.58</v>
      </c>
      <c r="H738" s="33">
        <v>11.04</v>
      </c>
      <c r="I738" s="33">
        <v>76.180000000000007</v>
      </c>
      <c r="J738" s="33">
        <v>42.11</v>
      </c>
      <c r="K738" s="33">
        <v>12.8</v>
      </c>
      <c r="L738" s="34">
        <v>19.079999999999998</v>
      </c>
      <c r="M738" s="35">
        <v>534</v>
      </c>
      <c r="N738" s="35">
        <v>316.8</v>
      </c>
      <c r="O738" s="36">
        <v>934.6</v>
      </c>
      <c r="P738" s="36">
        <v>91.29</v>
      </c>
      <c r="Q738" s="36">
        <v>125.7</v>
      </c>
      <c r="R738" s="36">
        <v>137.44999999999999</v>
      </c>
      <c r="S738" s="36">
        <v>107.75</v>
      </c>
      <c r="T738" s="36">
        <v>36.58</v>
      </c>
      <c r="U738" s="37">
        <v>109.92</v>
      </c>
      <c r="V738" s="36">
        <v>77.81</v>
      </c>
      <c r="W738" s="38">
        <v>19.079999999999998</v>
      </c>
      <c r="X738" s="36">
        <v>9.7899999999999991</v>
      </c>
      <c r="Y738" s="36">
        <v>37.47</v>
      </c>
      <c r="Z738" s="36">
        <v>74.88</v>
      </c>
      <c r="AA738" s="36">
        <v>532.79999999999995</v>
      </c>
      <c r="AB738" s="36">
        <v>164.75</v>
      </c>
      <c r="AC738" s="36">
        <v>12.59</v>
      </c>
      <c r="AD738" s="36">
        <v>29.26</v>
      </c>
      <c r="AE738" s="36">
        <v>137.9</v>
      </c>
    </row>
    <row r="739" spans="1:31" x14ac:dyDescent="0.25">
      <c r="A739" s="26" t="s">
        <v>772</v>
      </c>
      <c r="B739" s="27">
        <v>5752.85</v>
      </c>
      <c r="C739" s="33">
        <v>47.65</v>
      </c>
      <c r="D739" s="33">
        <v>460</v>
      </c>
      <c r="E739" s="33">
        <v>19.7</v>
      </c>
      <c r="F739" s="33">
        <v>85.24</v>
      </c>
      <c r="G739" s="33">
        <v>55.88</v>
      </c>
      <c r="H739" s="33">
        <v>11.19</v>
      </c>
      <c r="I739" s="33">
        <v>77.64</v>
      </c>
      <c r="J739" s="33">
        <v>42.29</v>
      </c>
      <c r="K739" s="33">
        <v>12.99</v>
      </c>
      <c r="L739" s="34">
        <v>19.059999999999999</v>
      </c>
      <c r="M739" s="35">
        <v>535</v>
      </c>
      <c r="N739" s="35">
        <v>317</v>
      </c>
      <c r="O739" s="36">
        <v>930.4</v>
      </c>
      <c r="P739" s="36">
        <v>93.9</v>
      </c>
      <c r="Q739" s="36">
        <v>127.05</v>
      </c>
      <c r="R739" s="36">
        <v>136.94999999999999</v>
      </c>
      <c r="S739" s="36">
        <v>111</v>
      </c>
      <c r="T739" s="36">
        <v>36.97</v>
      </c>
      <c r="U739" s="37">
        <v>110.37</v>
      </c>
      <c r="V739" s="36">
        <v>78.349999999999994</v>
      </c>
      <c r="W739" s="38">
        <v>19.059999999999999</v>
      </c>
      <c r="X739" s="36">
        <v>10.050000000000001</v>
      </c>
      <c r="Y739" s="36">
        <v>37.36</v>
      </c>
      <c r="Z739" s="36">
        <v>75</v>
      </c>
      <c r="AA739" s="36">
        <v>524.9</v>
      </c>
      <c r="AB739" s="36">
        <v>163.30000000000001</v>
      </c>
      <c r="AC739" s="36">
        <v>12.5</v>
      </c>
      <c r="AD739" s="36">
        <v>29.06</v>
      </c>
      <c r="AE739" s="36">
        <v>135.5</v>
      </c>
    </row>
    <row r="740" spans="1:31" x14ac:dyDescent="0.25">
      <c r="A740" s="26" t="s">
        <v>773</v>
      </c>
      <c r="B740" s="27">
        <v>5768.96</v>
      </c>
      <c r="C740" s="33">
        <v>47.61</v>
      </c>
      <c r="D740" s="33">
        <v>462.4</v>
      </c>
      <c r="E740" s="33">
        <v>19.53</v>
      </c>
      <c r="F740" s="33">
        <v>86.12</v>
      </c>
      <c r="G740" s="33">
        <v>54.74</v>
      </c>
      <c r="H740" s="33">
        <v>11.16</v>
      </c>
      <c r="I740" s="33">
        <v>76.94</v>
      </c>
      <c r="J740" s="33">
        <v>42.58</v>
      </c>
      <c r="K740" s="33">
        <v>12.94</v>
      </c>
      <c r="L740" s="34">
        <v>18.93</v>
      </c>
      <c r="M740" s="35">
        <v>539.79999999999995</v>
      </c>
      <c r="N740" s="35">
        <v>313.60000000000002</v>
      </c>
      <c r="O740" s="36">
        <v>937</v>
      </c>
      <c r="P740" s="36">
        <v>93.8</v>
      </c>
      <c r="Q740" s="36">
        <v>129.55000000000001</v>
      </c>
      <c r="R740" s="36">
        <v>140</v>
      </c>
      <c r="S740" s="36">
        <v>109.35</v>
      </c>
      <c r="T740" s="36">
        <v>36.4</v>
      </c>
      <c r="U740" s="37">
        <v>110.04</v>
      </c>
      <c r="V740" s="36">
        <v>77.62</v>
      </c>
      <c r="W740" s="38">
        <v>18.93</v>
      </c>
      <c r="X740" s="36">
        <v>9.89</v>
      </c>
      <c r="Y740" s="36">
        <v>37.83</v>
      </c>
      <c r="Z740" s="36">
        <v>75.22</v>
      </c>
      <c r="AA740" s="36">
        <v>565.29999999999995</v>
      </c>
      <c r="AB740" s="36">
        <v>163.25</v>
      </c>
      <c r="AC740" s="36">
        <v>12.81</v>
      </c>
      <c r="AD740" s="36">
        <v>29.48</v>
      </c>
      <c r="AE740" s="36">
        <v>137.15</v>
      </c>
    </row>
    <row r="741" spans="1:31" x14ac:dyDescent="0.25">
      <c r="A741" s="26" t="s">
        <v>774</v>
      </c>
      <c r="B741" s="27">
        <v>5722.16</v>
      </c>
      <c r="C741" s="33">
        <v>47.55</v>
      </c>
      <c r="D741" s="33">
        <v>457.4</v>
      </c>
      <c r="E741" s="33">
        <v>19.57</v>
      </c>
      <c r="F741" s="33">
        <v>86.08</v>
      </c>
      <c r="G741" s="33">
        <v>55.24</v>
      </c>
      <c r="H741" s="33">
        <v>11.1</v>
      </c>
      <c r="I741" s="33">
        <v>77.84</v>
      </c>
      <c r="J741" s="33">
        <v>42.81</v>
      </c>
      <c r="K741" s="33">
        <v>13.11</v>
      </c>
      <c r="L741" s="34">
        <v>18.920000000000002</v>
      </c>
      <c r="M741" s="35">
        <v>535.9</v>
      </c>
      <c r="N741" s="35">
        <v>315</v>
      </c>
      <c r="O741" s="36">
        <v>930.4</v>
      </c>
      <c r="P741" s="36">
        <v>93.67</v>
      </c>
      <c r="Q741" s="36">
        <v>128.75</v>
      </c>
      <c r="R741" s="36">
        <v>136.69999999999999</v>
      </c>
      <c r="S741" s="36">
        <v>110.9</v>
      </c>
      <c r="T741" s="36">
        <v>36.54</v>
      </c>
      <c r="U741" s="37">
        <v>110.95</v>
      </c>
      <c r="V741" s="36">
        <v>78.11</v>
      </c>
      <c r="W741" s="38">
        <v>18.920000000000002</v>
      </c>
      <c r="X741" s="36">
        <v>9.89</v>
      </c>
      <c r="Y741" s="36">
        <v>37.590000000000003</v>
      </c>
      <c r="Z741" s="36">
        <v>74.94</v>
      </c>
      <c r="AA741" s="36">
        <v>566</v>
      </c>
      <c r="AB741" s="36">
        <v>161.19999999999999</v>
      </c>
      <c r="AC741" s="36">
        <v>12.69</v>
      </c>
      <c r="AD741" s="36">
        <v>29.43</v>
      </c>
      <c r="AE741" s="36">
        <v>137.30000000000001</v>
      </c>
    </row>
    <row r="742" spans="1:31" x14ac:dyDescent="0.25">
      <c r="A742" s="26">
        <v>44532</v>
      </c>
      <c r="B742" s="27">
        <v>5627.99</v>
      </c>
      <c r="C742" s="33">
        <v>46.48</v>
      </c>
      <c r="D742" s="33">
        <v>454.4</v>
      </c>
      <c r="E742" s="33">
        <v>19.12</v>
      </c>
      <c r="F742" s="33">
        <v>85.66</v>
      </c>
      <c r="G742" s="33">
        <v>53.92</v>
      </c>
      <c r="H742" s="33">
        <v>10.88</v>
      </c>
      <c r="I742" s="33">
        <v>77.900000000000006</v>
      </c>
      <c r="J742" s="33">
        <v>42.19</v>
      </c>
      <c r="K742" s="33">
        <v>13.06</v>
      </c>
      <c r="L742" s="34">
        <v>17.77</v>
      </c>
      <c r="M742" s="35">
        <v>529.29999999999995</v>
      </c>
      <c r="N742" s="35">
        <v>318.3</v>
      </c>
      <c r="O742" s="36">
        <v>924.4</v>
      </c>
      <c r="P742" s="36">
        <v>92.21</v>
      </c>
      <c r="Q742" s="36">
        <v>129</v>
      </c>
      <c r="R742" s="36">
        <v>136.9</v>
      </c>
      <c r="S742" s="36">
        <v>108.9</v>
      </c>
      <c r="T742" s="36">
        <v>34.979999999999997</v>
      </c>
      <c r="U742" s="37">
        <v>111.49</v>
      </c>
      <c r="V742" s="36">
        <v>77.739999999999995</v>
      </c>
      <c r="W742" s="38">
        <v>17.77</v>
      </c>
      <c r="X742" s="36">
        <v>9.75</v>
      </c>
      <c r="Y742" s="36">
        <v>38.049999999999997</v>
      </c>
      <c r="Z742" s="36">
        <v>75.540000000000006</v>
      </c>
      <c r="AA742" s="36">
        <v>547.9</v>
      </c>
      <c r="AB742" s="36">
        <v>159.30000000000001</v>
      </c>
      <c r="AC742" s="36">
        <v>12.58</v>
      </c>
      <c r="AD742" s="36">
        <v>29.18</v>
      </c>
      <c r="AE742" s="36">
        <v>135.30000000000001</v>
      </c>
    </row>
    <row r="743" spans="1:31" x14ac:dyDescent="0.25">
      <c r="A743" s="26">
        <v>44502</v>
      </c>
      <c r="B743" s="27">
        <v>5656.8</v>
      </c>
      <c r="C743" s="33">
        <v>45.7</v>
      </c>
      <c r="D743" s="33">
        <v>453.2</v>
      </c>
      <c r="E743" s="33">
        <v>19.27</v>
      </c>
      <c r="F743" s="33">
        <v>86.66</v>
      </c>
      <c r="G743" s="33">
        <v>54.54</v>
      </c>
      <c r="H743" s="33">
        <v>10.73</v>
      </c>
      <c r="I743" s="33">
        <v>78.16</v>
      </c>
      <c r="J743" s="33">
        <v>42.39</v>
      </c>
      <c r="K743" s="33">
        <v>13.11</v>
      </c>
      <c r="L743" s="34">
        <v>17.96</v>
      </c>
      <c r="M743" s="35">
        <v>531.5</v>
      </c>
      <c r="N743" s="35">
        <v>309</v>
      </c>
      <c r="O743" s="36">
        <v>919</v>
      </c>
      <c r="P743" s="36">
        <v>91.22</v>
      </c>
      <c r="Q743" s="36">
        <v>125</v>
      </c>
      <c r="R743" s="36">
        <v>132.19999999999999</v>
      </c>
      <c r="S743" s="36">
        <v>109.45</v>
      </c>
      <c r="T743" s="36">
        <v>34.64</v>
      </c>
      <c r="U743" s="37">
        <v>111.53</v>
      </c>
      <c r="V743" s="36">
        <v>77.39</v>
      </c>
      <c r="W743" s="38">
        <v>17.96</v>
      </c>
      <c r="X743" s="36">
        <v>9.7200000000000006</v>
      </c>
      <c r="Y743" s="36">
        <v>37.869999999999997</v>
      </c>
      <c r="Z743" s="36">
        <v>74.5</v>
      </c>
      <c r="AA743" s="36">
        <v>547.9</v>
      </c>
      <c r="AB743" s="36">
        <v>159.4</v>
      </c>
      <c r="AC743" s="36">
        <v>12.49</v>
      </c>
      <c r="AD743" s="36">
        <v>29.31</v>
      </c>
      <c r="AE743" s="36">
        <v>135</v>
      </c>
    </row>
    <row r="744" spans="1:31" x14ac:dyDescent="0.25">
      <c r="A744" s="26">
        <v>44471</v>
      </c>
      <c r="B744" s="27">
        <v>5647.28</v>
      </c>
      <c r="C744" s="33">
        <v>45.14</v>
      </c>
      <c r="D744" s="33">
        <v>453.4</v>
      </c>
      <c r="E744" s="33">
        <v>19.3</v>
      </c>
      <c r="F744" s="33">
        <v>85.56</v>
      </c>
      <c r="G744" s="33">
        <v>53.36</v>
      </c>
      <c r="H744" s="33">
        <v>10.220000000000001</v>
      </c>
      <c r="I744" s="33">
        <v>77.7</v>
      </c>
      <c r="J744" s="33">
        <v>41.91</v>
      </c>
      <c r="K744" s="33">
        <v>13.12</v>
      </c>
      <c r="L744" s="34">
        <v>17.899999999999999</v>
      </c>
      <c r="M744" s="35">
        <v>529.5</v>
      </c>
      <c r="N744" s="35">
        <v>311.3</v>
      </c>
      <c r="O744" s="36">
        <v>906.4</v>
      </c>
      <c r="P744" s="36">
        <v>91.69</v>
      </c>
      <c r="Q744" s="36">
        <v>123.05</v>
      </c>
      <c r="R744" s="36">
        <v>132.05000000000001</v>
      </c>
      <c r="S744" s="36">
        <v>110.85</v>
      </c>
      <c r="T744" s="36">
        <v>34.74</v>
      </c>
      <c r="U744" s="37">
        <v>111.36</v>
      </c>
      <c r="V744" s="36">
        <v>79.03</v>
      </c>
      <c r="W744" s="38">
        <v>17.899999999999999</v>
      </c>
      <c r="X744" s="36">
        <v>9.8699999999999992</v>
      </c>
      <c r="Y744" s="36">
        <v>37.81</v>
      </c>
      <c r="Z744" s="36">
        <v>77.78</v>
      </c>
      <c r="AA744" s="36">
        <v>551</v>
      </c>
      <c r="AB744" s="36">
        <v>163.1</v>
      </c>
      <c r="AC744" s="36">
        <v>12.54</v>
      </c>
      <c r="AD744" s="36">
        <v>29.36</v>
      </c>
      <c r="AE744" s="36">
        <v>133.19999999999999</v>
      </c>
    </row>
    <row r="745" spans="1:31" x14ac:dyDescent="0.25">
      <c r="A745" s="26">
        <v>44441</v>
      </c>
      <c r="B745" s="27">
        <v>5674.43</v>
      </c>
      <c r="C745" s="33">
        <v>43.92</v>
      </c>
      <c r="D745" s="33">
        <v>463.4</v>
      </c>
      <c r="E745" s="33">
        <v>19.29</v>
      </c>
      <c r="F745" s="33">
        <v>85.9</v>
      </c>
      <c r="G745" s="33">
        <v>53.46</v>
      </c>
      <c r="H745" s="33">
        <v>10.14</v>
      </c>
      <c r="I745" s="33">
        <v>78.12</v>
      </c>
      <c r="J745" s="33">
        <v>42.38</v>
      </c>
      <c r="K745" s="33">
        <v>13.1</v>
      </c>
      <c r="L745" s="34">
        <v>17.399999999999999</v>
      </c>
      <c r="M745" s="35">
        <v>537</v>
      </c>
      <c r="N745" s="35">
        <v>312.8</v>
      </c>
      <c r="O745" s="36">
        <v>915.6</v>
      </c>
      <c r="P745" s="36">
        <v>92.47</v>
      </c>
      <c r="Q745" s="36">
        <v>123.15</v>
      </c>
      <c r="R745" s="36">
        <v>133.19999999999999</v>
      </c>
      <c r="S745" s="36">
        <v>111.65</v>
      </c>
      <c r="T745" s="36">
        <v>34.57</v>
      </c>
      <c r="U745" s="37">
        <v>113.64</v>
      </c>
      <c r="V745" s="36">
        <v>80.14</v>
      </c>
      <c r="W745" s="38">
        <v>17.399999999999999</v>
      </c>
      <c r="X745" s="36">
        <v>9.73</v>
      </c>
      <c r="Y745" s="36">
        <v>37.799999999999997</v>
      </c>
      <c r="Z745" s="36">
        <v>77.86</v>
      </c>
      <c r="AA745" s="36">
        <v>555.5</v>
      </c>
      <c r="AB745" s="36">
        <v>163.75</v>
      </c>
      <c r="AC745" s="36">
        <v>12.78</v>
      </c>
      <c r="AD745" s="36">
        <v>29.3</v>
      </c>
      <c r="AE745" s="36">
        <v>132.94999999999999</v>
      </c>
    </row>
    <row r="746" spans="1:31" x14ac:dyDescent="0.25">
      <c r="A746" s="26">
        <v>44410</v>
      </c>
      <c r="B746" s="27">
        <v>5673.63</v>
      </c>
      <c r="C746" s="33">
        <v>44.12</v>
      </c>
      <c r="D746" s="33">
        <v>454.8</v>
      </c>
      <c r="E746" s="33">
        <v>19.25</v>
      </c>
      <c r="F746" s="33">
        <v>86.86</v>
      </c>
      <c r="G746" s="33">
        <v>53.16</v>
      </c>
      <c r="H746" s="33">
        <v>10.220000000000001</v>
      </c>
      <c r="I746" s="33">
        <v>77.3</v>
      </c>
      <c r="J746" s="33">
        <v>43.05</v>
      </c>
      <c r="K746" s="33">
        <v>13.25</v>
      </c>
      <c r="L746" s="34">
        <v>17.28</v>
      </c>
      <c r="M746" s="35">
        <v>527.9</v>
      </c>
      <c r="N746" s="35">
        <v>308.2</v>
      </c>
      <c r="O746" s="36">
        <v>900.2</v>
      </c>
      <c r="P746" s="36">
        <v>93.87</v>
      </c>
      <c r="Q746" s="36">
        <v>124.75</v>
      </c>
      <c r="R746" s="36">
        <v>131</v>
      </c>
      <c r="S746" s="36">
        <v>112.25</v>
      </c>
      <c r="T746" s="36">
        <v>35.18</v>
      </c>
      <c r="U746" s="37">
        <v>113.06</v>
      </c>
      <c r="V746" s="36">
        <v>80.33</v>
      </c>
      <c r="W746" s="38">
        <v>17.28</v>
      </c>
      <c r="X746" s="36">
        <v>9.83</v>
      </c>
      <c r="Y746" s="36">
        <v>37.6</v>
      </c>
      <c r="Z746" s="36">
        <v>78.14</v>
      </c>
      <c r="AA746" s="36">
        <v>547</v>
      </c>
      <c r="AB746" s="36">
        <v>162.05000000000001</v>
      </c>
      <c r="AC746" s="36">
        <v>12.9</v>
      </c>
      <c r="AD746" s="36">
        <v>29.5</v>
      </c>
      <c r="AE746" s="36">
        <v>131.44999999999999</v>
      </c>
    </row>
    <row r="747" spans="1:31" x14ac:dyDescent="0.25">
      <c r="A747" s="26">
        <v>44318</v>
      </c>
      <c r="B747" s="27">
        <v>5627.84</v>
      </c>
      <c r="C747" s="33">
        <v>43.6</v>
      </c>
      <c r="D747" s="33">
        <v>453.6</v>
      </c>
      <c r="E747" s="33">
        <v>19.2</v>
      </c>
      <c r="F747" s="33">
        <v>86</v>
      </c>
      <c r="G747" s="33">
        <v>53.34</v>
      </c>
      <c r="H747" s="33">
        <v>10.14</v>
      </c>
      <c r="I747" s="33">
        <v>77.680000000000007</v>
      </c>
      <c r="J747" s="33">
        <v>42.5</v>
      </c>
      <c r="K747" s="33">
        <v>13.4</v>
      </c>
      <c r="L747" s="34">
        <v>17.170000000000002</v>
      </c>
      <c r="M747" s="35">
        <v>528.70000000000005</v>
      </c>
      <c r="N747" s="35">
        <v>305.60000000000002</v>
      </c>
      <c r="O747" s="36">
        <v>900.6</v>
      </c>
      <c r="P747" s="36">
        <v>93.42</v>
      </c>
      <c r="Q747" s="36">
        <v>124.6</v>
      </c>
      <c r="R747" s="36">
        <v>128.75</v>
      </c>
      <c r="S747" s="36">
        <v>112.2</v>
      </c>
      <c r="T747" s="36">
        <v>35.07</v>
      </c>
      <c r="U747" s="37">
        <v>112.6</v>
      </c>
      <c r="V747" s="36">
        <v>79.58</v>
      </c>
      <c r="W747" s="38">
        <v>17.170000000000002</v>
      </c>
      <c r="X747" s="36">
        <v>9.84</v>
      </c>
      <c r="Y747" s="36">
        <v>36.54</v>
      </c>
      <c r="Z747" s="36">
        <v>77.400000000000006</v>
      </c>
      <c r="AA747" s="36">
        <v>549</v>
      </c>
      <c r="AB747" s="36">
        <v>163.19999999999999</v>
      </c>
      <c r="AC747" s="36">
        <v>12.67</v>
      </c>
      <c r="AD747" s="36">
        <v>29.49</v>
      </c>
      <c r="AE747" s="36">
        <v>128.25</v>
      </c>
    </row>
    <row r="748" spans="1:31" x14ac:dyDescent="0.25">
      <c r="A748" s="26">
        <v>44288</v>
      </c>
      <c r="B748" s="27">
        <v>5566.58</v>
      </c>
      <c r="C748" s="33">
        <v>42.49</v>
      </c>
      <c r="D748" s="33">
        <v>448</v>
      </c>
      <c r="E748" s="33">
        <v>19.149999999999999</v>
      </c>
      <c r="F748" s="33">
        <v>81.3</v>
      </c>
      <c r="G748" s="33">
        <v>54.1</v>
      </c>
      <c r="H748" s="33">
        <v>9.9499999999999993</v>
      </c>
      <c r="I748" s="33">
        <v>78.12</v>
      </c>
      <c r="J748" s="33">
        <v>43.16</v>
      </c>
      <c r="K748" s="33">
        <v>13.29</v>
      </c>
      <c r="L748" s="34">
        <v>16.66</v>
      </c>
      <c r="M748" s="35">
        <v>525.1</v>
      </c>
      <c r="N748" s="35">
        <v>298.10000000000002</v>
      </c>
      <c r="O748" s="36">
        <v>890</v>
      </c>
      <c r="P748" s="36">
        <v>93.1</v>
      </c>
      <c r="Q748" s="36">
        <v>125.2</v>
      </c>
      <c r="R748" s="36">
        <v>125.8</v>
      </c>
      <c r="S748" s="36">
        <v>112.9</v>
      </c>
      <c r="T748" s="36">
        <v>34.94</v>
      </c>
      <c r="U748" s="37">
        <v>112.69</v>
      </c>
      <c r="V748" s="36">
        <v>78.400000000000006</v>
      </c>
      <c r="W748" s="38">
        <v>16.66</v>
      </c>
      <c r="X748" s="36">
        <v>9.83</v>
      </c>
      <c r="Y748" s="36">
        <v>36.06</v>
      </c>
      <c r="Z748" s="36">
        <v>77.86</v>
      </c>
      <c r="AA748" s="36">
        <v>542.1</v>
      </c>
      <c r="AB748" s="36">
        <v>160.75</v>
      </c>
      <c r="AC748" s="36">
        <v>12.41</v>
      </c>
      <c r="AD748" s="36">
        <v>28.89</v>
      </c>
      <c r="AE748" s="36">
        <v>126.6</v>
      </c>
    </row>
    <row r="749" spans="1:31" x14ac:dyDescent="0.25">
      <c r="A749" s="26">
        <v>44257</v>
      </c>
      <c r="B749" s="27">
        <v>5554.09</v>
      </c>
      <c r="C749" s="33">
        <v>41.9</v>
      </c>
      <c r="D749" s="33">
        <v>448.4</v>
      </c>
      <c r="E749" s="33">
        <v>18.989999999999998</v>
      </c>
      <c r="F749" s="33">
        <v>80.040000000000006</v>
      </c>
      <c r="G749" s="33">
        <v>54.26</v>
      </c>
      <c r="H749" s="33">
        <v>9.8699999999999992</v>
      </c>
      <c r="I749" s="33">
        <v>76.459999999999994</v>
      </c>
      <c r="J749" s="33">
        <v>42.6</v>
      </c>
      <c r="K749" s="33">
        <v>13.3</v>
      </c>
      <c r="L749" s="34">
        <v>16.260000000000002</v>
      </c>
      <c r="M749" s="35">
        <v>524.5</v>
      </c>
      <c r="N749" s="35">
        <v>295.89999999999998</v>
      </c>
      <c r="O749" s="36">
        <v>890.6</v>
      </c>
      <c r="P749" s="36">
        <v>89.81</v>
      </c>
      <c r="Q749" s="36">
        <v>125.5</v>
      </c>
      <c r="R749" s="36">
        <v>121.5</v>
      </c>
      <c r="S749" s="36">
        <v>108.85</v>
      </c>
      <c r="T749" s="36">
        <v>35.14</v>
      </c>
      <c r="U749" s="37">
        <v>112.81</v>
      </c>
      <c r="V749" s="36">
        <v>77.31</v>
      </c>
      <c r="W749" s="38">
        <v>16.260000000000002</v>
      </c>
      <c r="X749" s="36">
        <v>9.7899999999999991</v>
      </c>
      <c r="Y749" s="36">
        <v>34</v>
      </c>
      <c r="Z749" s="36">
        <v>77.8</v>
      </c>
      <c r="AA749" s="36">
        <v>543.20000000000005</v>
      </c>
      <c r="AB749" s="36">
        <v>158.5</v>
      </c>
      <c r="AC749" s="36">
        <v>12.33</v>
      </c>
      <c r="AD749" s="36">
        <v>29.18</v>
      </c>
      <c r="AE749" s="36">
        <v>124.6</v>
      </c>
    </row>
    <row r="750" spans="1:31" x14ac:dyDescent="0.25">
      <c r="A750" s="26">
        <v>44229</v>
      </c>
      <c r="B750" s="27">
        <v>5509.24</v>
      </c>
      <c r="C750" s="33">
        <v>41.61</v>
      </c>
      <c r="D750" s="33">
        <v>453</v>
      </c>
      <c r="E750" s="33">
        <v>18.82</v>
      </c>
      <c r="F750" s="33">
        <v>80.16</v>
      </c>
      <c r="G750" s="33">
        <v>54.68</v>
      </c>
      <c r="H750" s="33">
        <v>9.8000000000000007</v>
      </c>
      <c r="I750" s="33">
        <v>76.84</v>
      </c>
      <c r="J750" s="33">
        <v>42.05</v>
      </c>
      <c r="K750" s="33">
        <v>13.04</v>
      </c>
      <c r="L750" s="34">
        <v>16.14</v>
      </c>
      <c r="M750" s="35">
        <v>524.9</v>
      </c>
      <c r="N750" s="35">
        <v>298.39999999999998</v>
      </c>
      <c r="O750" s="36">
        <v>884.8</v>
      </c>
      <c r="P750" s="36">
        <v>88.59</v>
      </c>
      <c r="Q750" s="36">
        <v>125.9</v>
      </c>
      <c r="R750" s="36">
        <v>123.05</v>
      </c>
      <c r="S750" s="36">
        <v>107.85</v>
      </c>
      <c r="T750" s="36">
        <v>34.869999999999997</v>
      </c>
      <c r="U750" s="37">
        <v>112.27</v>
      </c>
      <c r="V750" s="36">
        <v>78.17</v>
      </c>
      <c r="W750" s="38">
        <v>16.14</v>
      </c>
      <c r="X750" s="36">
        <v>9.7200000000000006</v>
      </c>
      <c r="Y750" s="36">
        <v>34.25</v>
      </c>
      <c r="Z750" s="36">
        <v>77.56</v>
      </c>
      <c r="AA750" s="36">
        <v>549.20000000000005</v>
      </c>
      <c r="AB750" s="36">
        <v>159.69999999999999</v>
      </c>
      <c r="AC750" s="36">
        <v>12.3</v>
      </c>
      <c r="AD750" s="36">
        <v>28.61</v>
      </c>
      <c r="AE750" s="36">
        <v>124.75</v>
      </c>
    </row>
    <row r="751" spans="1:31" x14ac:dyDescent="0.25">
      <c r="A751" s="26">
        <v>44198</v>
      </c>
      <c r="B751" s="27">
        <v>5429.78</v>
      </c>
      <c r="C751" s="33">
        <v>40.18</v>
      </c>
      <c r="D751" s="33">
        <v>443.8</v>
      </c>
      <c r="E751" s="33">
        <v>18.45</v>
      </c>
      <c r="F751" s="33">
        <v>77.92</v>
      </c>
      <c r="G751" s="33">
        <v>55.6</v>
      </c>
      <c r="H751" s="33">
        <v>9.52</v>
      </c>
      <c r="I751" s="33">
        <v>74.599999999999994</v>
      </c>
      <c r="J751" s="33">
        <v>41.64</v>
      </c>
      <c r="K751" s="33">
        <v>12.98</v>
      </c>
      <c r="L751" s="34">
        <v>15.58</v>
      </c>
      <c r="M751" s="35">
        <v>507.7</v>
      </c>
      <c r="N751" s="35">
        <v>296.5</v>
      </c>
      <c r="O751" s="36">
        <v>854.2</v>
      </c>
      <c r="P751" s="36">
        <v>83.11</v>
      </c>
      <c r="Q751" s="36">
        <v>123.4</v>
      </c>
      <c r="R751" s="36">
        <v>120.5</v>
      </c>
      <c r="S751" s="36">
        <v>102.95</v>
      </c>
      <c r="T751" s="36">
        <v>34.56</v>
      </c>
      <c r="U751" s="37">
        <v>112.48</v>
      </c>
      <c r="V751" s="36">
        <v>77.790000000000006</v>
      </c>
      <c r="W751" s="38">
        <v>15.58</v>
      </c>
      <c r="X751" s="36">
        <v>9.73</v>
      </c>
      <c r="Y751" s="36">
        <v>33.549999999999997</v>
      </c>
      <c r="Z751" s="36">
        <v>76.64</v>
      </c>
      <c r="AA751" s="36">
        <v>543</v>
      </c>
      <c r="AB751" s="36">
        <v>156.94999999999999</v>
      </c>
      <c r="AC751" s="36">
        <v>11.95</v>
      </c>
      <c r="AD751" s="36">
        <v>28.55</v>
      </c>
      <c r="AE751" s="36">
        <v>122.25</v>
      </c>
    </row>
    <row r="752" spans="1:31" x14ac:dyDescent="0.25">
      <c r="A752" s="26" t="s">
        <v>775</v>
      </c>
      <c r="B752" s="27">
        <v>5399.21</v>
      </c>
      <c r="C752" s="33">
        <v>39.78</v>
      </c>
      <c r="D752" s="33">
        <v>431</v>
      </c>
      <c r="E752" s="33">
        <v>18.3</v>
      </c>
      <c r="F752" s="33">
        <v>76.58</v>
      </c>
      <c r="G752" s="33">
        <v>54.96</v>
      </c>
      <c r="H752" s="33">
        <v>9.3800000000000008</v>
      </c>
      <c r="I752" s="33">
        <v>74.180000000000007</v>
      </c>
      <c r="J752" s="33">
        <v>41.08</v>
      </c>
      <c r="K752" s="33">
        <v>12.82</v>
      </c>
      <c r="L752" s="34">
        <v>15.44</v>
      </c>
      <c r="M752" s="35">
        <v>498.3</v>
      </c>
      <c r="N752" s="35">
        <v>290.10000000000002</v>
      </c>
      <c r="O752" s="36">
        <v>842.6</v>
      </c>
      <c r="P752" s="36">
        <v>83.2</v>
      </c>
      <c r="Q752" s="36">
        <v>120.95</v>
      </c>
      <c r="R752" s="36">
        <v>117</v>
      </c>
      <c r="S752" s="36">
        <v>104.1</v>
      </c>
      <c r="T752" s="36">
        <v>34.9</v>
      </c>
      <c r="U752" s="37">
        <v>111.57</v>
      </c>
      <c r="V752" s="36">
        <v>76.73</v>
      </c>
      <c r="W752" s="38">
        <v>15.44</v>
      </c>
      <c r="X752" s="36">
        <v>9.6999999999999993</v>
      </c>
      <c r="Y752" s="36">
        <v>32.950000000000003</v>
      </c>
      <c r="Z752" s="36">
        <v>75.900000000000006</v>
      </c>
      <c r="AA752" s="36">
        <v>541.6</v>
      </c>
      <c r="AB752" s="36">
        <v>155.69999999999999</v>
      </c>
      <c r="AC752" s="36">
        <v>11.87</v>
      </c>
      <c r="AD752" s="36">
        <v>28.48</v>
      </c>
      <c r="AE752" s="36">
        <v>119.5</v>
      </c>
    </row>
    <row r="753" spans="1:31" x14ac:dyDescent="0.25">
      <c r="A753" s="26" t="s">
        <v>776</v>
      </c>
      <c r="B753" s="27">
        <v>5379.22</v>
      </c>
      <c r="C753" s="33">
        <v>41.21</v>
      </c>
      <c r="D753" s="33">
        <v>444</v>
      </c>
      <c r="E753" s="33">
        <v>18.8</v>
      </c>
      <c r="F753" s="33">
        <v>78.680000000000007</v>
      </c>
      <c r="G753" s="33">
        <v>55.28</v>
      </c>
      <c r="H753" s="33">
        <v>9.57</v>
      </c>
      <c r="I753" s="33">
        <v>73.98</v>
      </c>
      <c r="J753" s="33">
        <v>41.61</v>
      </c>
      <c r="K753" s="33">
        <v>12.96</v>
      </c>
      <c r="L753" s="34">
        <v>15.77</v>
      </c>
      <c r="M753" s="35">
        <v>517</v>
      </c>
      <c r="N753" s="35">
        <v>297.39999999999998</v>
      </c>
      <c r="O753" s="36">
        <v>861.6</v>
      </c>
      <c r="P753" s="36">
        <v>85.15</v>
      </c>
      <c r="Q753" s="36">
        <v>123.8</v>
      </c>
      <c r="R753" s="36">
        <v>117.9</v>
      </c>
      <c r="S753" s="36">
        <v>106.3</v>
      </c>
      <c r="T753" s="36">
        <v>35.82</v>
      </c>
      <c r="U753" s="37">
        <v>112.73</v>
      </c>
      <c r="V753" s="36">
        <v>78.66</v>
      </c>
      <c r="W753" s="38">
        <v>15.77</v>
      </c>
      <c r="X753" s="36">
        <v>9.8000000000000007</v>
      </c>
      <c r="Y753" s="36">
        <v>33.17</v>
      </c>
      <c r="Z753" s="36">
        <v>77.760000000000005</v>
      </c>
      <c r="AA753" s="36">
        <v>555.9</v>
      </c>
      <c r="AB753" s="36">
        <v>157.85</v>
      </c>
      <c r="AC753" s="36">
        <v>12.04</v>
      </c>
      <c r="AD753" s="36">
        <v>27.71</v>
      </c>
      <c r="AE753" s="36">
        <v>119.5</v>
      </c>
    </row>
    <row r="754" spans="1:31" x14ac:dyDescent="0.25">
      <c r="A754" s="26" t="s">
        <v>777</v>
      </c>
      <c r="B754" s="27">
        <v>5401.43</v>
      </c>
      <c r="C754" s="33">
        <v>40.53</v>
      </c>
      <c r="D754" s="33">
        <v>438.6</v>
      </c>
      <c r="E754" s="33">
        <v>18.670000000000002</v>
      </c>
      <c r="F754" s="33">
        <v>76.84</v>
      </c>
      <c r="G754" s="33">
        <v>55.2</v>
      </c>
      <c r="H754" s="33">
        <v>9.43</v>
      </c>
      <c r="I754" s="33">
        <v>74.28</v>
      </c>
      <c r="J754" s="33">
        <v>40.82</v>
      </c>
      <c r="K754" s="33">
        <v>12.73</v>
      </c>
      <c r="L754" s="34">
        <v>15.56</v>
      </c>
      <c r="M754" s="35">
        <v>506.4</v>
      </c>
      <c r="N754" s="35">
        <v>297.60000000000002</v>
      </c>
      <c r="O754" s="36">
        <v>854.2</v>
      </c>
      <c r="P754" s="36">
        <v>84.36</v>
      </c>
      <c r="Q754" s="36">
        <v>123.1</v>
      </c>
      <c r="R754" s="36">
        <v>118.35</v>
      </c>
      <c r="S754" s="36">
        <v>105.95</v>
      </c>
      <c r="T754" s="36">
        <v>35.83</v>
      </c>
      <c r="U754" s="37">
        <v>112.81</v>
      </c>
      <c r="V754" s="36">
        <v>78.64</v>
      </c>
      <c r="W754" s="38">
        <v>15.56</v>
      </c>
      <c r="X754" s="36">
        <v>9.85</v>
      </c>
      <c r="Y754" s="36">
        <v>33.83</v>
      </c>
      <c r="Z754" s="36">
        <v>78.08</v>
      </c>
      <c r="AA754" s="36">
        <v>541.6</v>
      </c>
      <c r="AB754" s="36">
        <v>152.94999999999999</v>
      </c>
      <c r="AC754" s="36">
        <v>11.76</v>
      </c>
      <c r="AD754" s="36">
        <v>27.13</v>
      </c>
      <c r="AE754" s="36">
        <v>119.5</v>
      </c>
    </row>
    <row r="755" spans="1:31" x14ac:dyDescent="0.25">
      <c r="A755" s="26" t="s">
        <v>778</v>
      </c>
      <c r="B755" s="27">
        <v>5471.09</v>
      </c>
      <c r="C755" s="33">
        <v>41.99</v>
      </c>
      <c r="D755" s="33">
        <v>444.2</v>
      </c>
      <c r="E755" s="33">
        <v>18.86</v>
      </c>
      <c r="F755" s="33">
        <v>77.98</v>
      </c>
      <c r="G755" s="33">
        <v>55.38</v>
      </c>
      <c r="H755" s="33">
        <v>9.67</v>
      </c>
      <c r="I755" s="33">
        <v>73.36</v>
      </c>
      <c r="J755" s="33">
        <v>41.94</v>
      </c>
      <c r="K755" s="33">
        <v>12.99</v>
      </c>
      <c r="L755" s="34">
        <v>15.99</v>
      </c>
      <c r="M755" s="35">
        <v>508</v>
      </c>
      <c r="N755" s="35">
        <v>301.8</v>
      </c>
      <c r="O755" s="36">
        <v>870</v>
      </c>
      <c r="P755" s="36">
        <v>85.29</v>
      </c>
      <c r="Q755" s="36">
        <v>125.6</v>
      </c>
      <c r="R755" s="36">
        <v>120.7</v>
      </c>
      <c r="S755" s="36">
        <v>108</v>
      </c>
      <c r="T755" s="36">
        <v>35.979999999999997</v>
      </c>
      <c r="U755" s="37">
        <v>111.53</v>
      </c>
      <c r="V755" s="36">
        <v>80.63</v>
      </c>
      <c r="W755" s="38">
        <v>15.99</v>
      </c>
      <c r="X755" s="36">
        <v>9.6999999999999993</v>
      </c>
      <c r="Y755" s="36">
        <v>33.94</v>
      </c>
      <c r="Z755" s="36">
        <v>79.599999999999994</v>
      </c>
      <c r="AA755" s="36">
        <v>545.70000000000005</v>
      </c>
      <c r="AB755" s="36">
        <v>153.9</v>
      </c>
      <c r="AC755" s="36">
        <v>12.18</v>
      </c>
      <c r="AD755" s="36">
        <v>27.79</v>
      </c>
      <c r="AE755" s="36">
        <v>121.7</v>
      </c>
    </row>
    <row r="756" spans="1:31" x14ac:dyDescent="0.25">
      <c r="A756" s="26" t="s">
        <v>779</v>
      </c>
      <c r="B756" s="27">
        <v>5453.24</v>
      </c>
      <c r="C756" s="33">
        <v>41.23</v>
      </c>
      <c r="D756" s="33">
        <v>440.6</v>
      </c>
      <c r="E756" s="33">
        <v>18.77</v>
      </c>
      <c r="F756" s="33">
        <v>78.72</v>
      </c>
      <c r="G756" s="33">
        <v>54.7</v>
      </c>
      <c r="H756" s="33">
        <v>9.5</v>
      </c>
      <c r="I756" s="33">
        <v>73.2</v>
      </c>
      <c r="J756" s="33">
        <v>42.03</v>
      </c>
      <c r="K756" s="33">
        <v>12.93</v>
      </c>
      <c r="L756" s="34">
        <v>15.62</v>
      </c>
      <c r="M756" s="35">
        <v>501.9</v>
      </c>
      <c r="N756" s="35">
        <v>299</v>
      </c>
      <c r="O756" s="36">
        <v>869.6</v>
      </c>
      <c r="P756" s="36">
        <v>84.87</v>
      </c>
      <c r="Q756" s="36">
        <v>124.7</v>
      </c>
      <c r="R756" s="36">
        <v>120.55</v>
      </c>
      <c r="S756" s="36">
        <v>106.15</v>
      </c>
      <c r="T756" s="36">
        <v>35.35</v>
      </c>
      <c r="U756" s="37">
        <v>108.6</v>
      </c>
      <c r="V756" s="36">
        <v>81.06</v>
      </c>
      <c r="W756" s="38">
        <v>15.62</v>
      </c>
      <c r="X756" s="36">
        <v>9.5500000000000007</v>
      </c>
      <c r="Y756" s="36">
        <v>33.53</v>
      </c>
      <c r="Z756" s="36">
        <v>78.7</v>
      </c>
      <c r="AA756" s="36">
        <v>533</v>
      </c>
      <c r="AB756" s="36">
        <v>151.94999999999999</v>
      </c>
      <c r="AC756" s="36">
        <v>11.96</v>
      </c>
      <c r="AD756" s="36">
        <v>27.44</v>
      </c>
      <c r="AE756" s="36">
        <v>121.2</v>
      </c>
    </row>
    <row r="757" spans="1:31" x14ac:dyDescent="0.25">
      <c r="A757" s="26" t="s">
        <v>780</v>
      </c>
      <c r="B757" s="27">
        <v>5511.44</v>
      </c>
      <c r="C757" s="33">
        <v>43.09</v>
      </c>
      <c r="D757" s="33">
        <v>446.2</v>
      </c>
      <c r="E757" s="33">
        <v>19.21</v>
      </c>
      <c r="F757" s="33">
        <v>80.459999999999994</v>
      </c>
      <c r="G757" s="33">
        <v>54.56</v>
      </c>
      <c r="H757" s="33">
        <v>9.92</v>
      </c>
      <c r="I757" s="33">
        <v>75.5</v>
      </c>
      <c r="J757" s="33">
        <v>42.6</v>
      </c>
      <c r="K757" s="33">
        <v>13.12</v>
      </c>
      <c r="L757" s="34">
        <v>16.34</v>
      </c>
      <c r="M757" s="35">
        <v>511.5</v>
      </c>
      <c r="N757" s="35">
        <v>296.3</v>
      </c>
      <c r="O757" s="36">
        <v>875.6</v>
      </c>
      <c r="P757" s="36">
        <v>88.83</v>
      </c>
      <c r="Q757" s="36">
        <v>125.35</v>
      </c>
      <c r="R757" s="36">
        <v>122.5</v>
      </c>
      <c r="S757" s="36">
        <v>110.55</v>
      </c>
      <c r="T757" s="36">
        <v>36.22</v>
      </c>
      <c r="U757" s="37">
        <v>109.13</v>
      </c>
      <c r="V757" s="36">
        <v>81.02</v>
      </c>
      <c r="W757" s="38">
        <v>16.34</v>
      </c>
      <c r="X757" s="36">
        <v>9.59</v>
      </c>
      <c r="Y757" s="36">
        <v>33</v>
      </c>
      <c r="Z757" s="36">
        <v>79.84</v>
      </c>
      <c r="AA757" s="36">
        <v>544</v>
      </c>
      <c r="AB757" s="36">
        <v>153.1</v>
      </c>
      <c r="AC757" s="36">
        <v>12.52</v>
      </c>
      <c r="AD757" s="36">
        <v>27.86</v>
      </c>
      <c r="AE757" s="36">
        <v>123.4</v>
      </c>
    </row>
    <row r="758" spans="1:31" x14ac:dyDescent="0.25">
      <c r="A758" s="26" t="s">
        <v>781</v>
      </c>
      <c r="B758" s="27">
        <v>5589.8</v>
      </c>
      <c r="C758" s="33">
        <v>44.34</v>
      </c>
      <c r="D758" s="33">
        <v>447.4</v>
      </c>
      <c r="E758" s="33">
        <v>19.52</v>
      </c>
      <c r="F758" s="33">
        <v>81.52</v>
      </c>
      <c r="G758" s="33">
        <v>55.08</v>
      </c>
      <c r="H758" s="33">
        <v>10.06</v>
      </c>
      <c r="I758" s="33">
        <v>76.58</v>
      </c>
      <c r="J758" s="33">
        <v>43.32</v>
      </c>
      <c r="K758" s="33">
        <v>13.32</v>
      </c>
      <c r="L758" s="34">
        <v>16.899999999999999</v>
      </c>
      <c r="M758" s="35">
        <v>507.6</v>
      </c>
      <c r="N758" s="35">
        <v>294.60000000000002</v>
      </c>
      <c r="O758" s="36">
        <v>875.6</v>
      </c>
      <c r="P758" s="36">
        <v>89.36</v>
      </c>
      <c r="Q758" s="36">
        <v>125.15</v>
      </c>
      <c r="R758" s="36">
        <v>122.6</v>
      </c>
      <c r="S758" s="36">
        <v>111.95</v>
      </c>
      <c r="T758" s="36">
        <v>36.479999999999997</v>
      </c>
      <c r="U758" s="37">
        <v>108.39</v>
      </c>
      <c r="V758" s="36">
        <v>80.98</v>
      </c>
      <c r="W758" s="38">
        <v>16.899999999999999</v>
      </c>
      <c r="X758" s="36">
        <v>9.56</v>
      </c>
      <c r="Y758" s="36">
        <v>32.85</v>
      </c>
      <c r="Z758" s="36">
        <v>80.28</v>
      </c>
      <c r="AA758" s="36">
        <v>550.20000000000005</v>
      </c>
      <c r="AB758" s="36">
        <v>153.65</v>
      </c>
      <c r="AC758" s="36">
        <v>12.93</v>
      </c>
      <c r="AD758" s="36">
        <v>28.06</v>
      </c>
      <c r="AE758" s="36">
        <v>124.3</v>
      </c>
    </row>
    <row r="759" spans="1:31" x14ac:dyDescent="0.25">
      <c r="A759" s="26" t="s">
        <v>782</v>
      </c>
      <c r="B759" s="27">
        <v>5602.49</v>
      </c>
      <c r="C759" s="33">
        <v>44.42</v>
      </c>
      <c r="D759" s="33">
        <v>441.4</v>
      </c>
      <c r="E759" s="33">
        <v>19.72</v>
      </c>
      <c r="F759" s="33">
        <v>83.58</v>
      </c>
      <c r="G759" s="33">
        <v>55.28</v>
      </c>
      <c r="H759" s="33">
        <v>10.210000000000001</v>
      </c>
      <c r="I759" s="33">
        <v>78.5</v>
      </c>
      <c r="J759" s="33">
        <v>43.25</v>
      </c>
      <c r="K759" s="33">
        <v>13.45</v>
      </c>
      <c r="L759" s="34">
        <v>17.079999999999998</v>
      </c>
      <c r="M759" s="35">
        <v>507.7</v>
      </c>
      <c r="N759" s="35">
        <v>293.60000000000002</v>
      </c>
      <c r="O759" s="36">
        <v>868.2</v>
      </c>
      <c r="P759" s="36">
        <v>92.41</v>
      </c>
      <c r="Q759" s="36">
        <v>123.2</v>
      </c>
      <c r="R759" s="36">
        <v>124.5</v>
      </c>
      <c r="S759" s="36">
        <v>114.9</v>
      </c>
      <c r="T759" s="36">
        <v>37.35</v>
      </c>
      <c r="U759" s="37">
        <v>108.26</v>
      </c>
      <c r="V759" s="36">
        <v>81.900000000000006</v>
      </c>
      <c r="W759" s="38">
        <v>17.079999999999998</v>
      </c>
      <c r="X759" s="36">
        <v>9.66</v>
      </c>
      <c r="Y759" s="36">
        <v>32.450000000000003</v>
      </c>
      <c r="Z759" s="36">
        <v>79.819999999999993</v>
      </c>
      <c r="AA759" s="36">
        <v>556.70000000000005</v>
      </c>
      <c r="AB759" s="36">
        <v>154.15</v>
      </c>
      <c r="AC759" s="36">
        <v>13.19</v>
      </c>
      <c r="AD759" s="36">
        <v>27.75</v>
      </c>
      <c r="AE759" s="36">
        <v>124.5</v>
      </c>
    </row>
    <row r="760" spans="1:31" x14ac:dyDescent="0.25">
      <c r="A760" s="26" t="s">
        <v>783</v>
      </c>
      <c r="B760" s="27">
        <v>5592.2</v>
      </c>
      <c r="C760" s="33">
        <v>44.11</v>
      </c>
      <c r="D760" s="33">
        <v>432.6</v>
      </c>
      <c r="E760" s="33">
        <v>19.649999999999999</v>
      </c>
      <c r="F760" s="33">
        <v>84.84</v>
      </c>
      <c r="G760" s="33">
        <v>56.18</v>
      </c>
      <c r="H760" s="33">
        <v>10.050000000000001</v>
      </c>
      <c r="I760" s="33">
        <v>75.599999999999994</v>
      </c>
      <c r="J760" s="33">
        <v>42.71</v>
      </c>
      <c r="K760" s="33">
        <v>13.58</v>
      </c>
      <c r="L760" s="34">
        <v>16.98</v>
      </c>
      <c r="M760" s="35">
        <v>491.05</v>
      </c>
      <c r="N760" s="35">
        <v>297.10000000000002</v>
      </c>
      <c r="O760" s="36">
        <v>862.4</v>
      </c>
      <c r="P760" s="36">
        <v>91.3</v>
      </c>
      <c r="Q760" s="36">
        <v>122.65</v>
      </c>
      <c r="R760" s="36">
        <v>123.1</v>
      </c>
      <c r="S760" s="36">
        <v>113.25</v>
      </c>
      <c r="T760" s="36">
        <v>37.15</v>
      </c>
      <c r="U760" s="37">
        <v>109.38</v>
      </c>
      <c r="V760" s="36">
        <v>82.78</v>
      </c>
      <c r="W760" s="38">
        <v>16.98</v>
      </c>
      <c r="X760" s="36">
        <v>9.66</v>
      </c>
      <c r="Y760" s="36">
        <v>32.119999999999997</v>
      </c>
      <c r="Z760" s="36">
        <v>79.66</v>
      </c>
      <c r="AA760" s="36">
        <v>547.9</v>
      </c>
      <c r="AB760" s="36">
        <v>156.30000000000001</v>
      </c>
      <c r="AC760" s="36">
        <v>13.15</v>
      </c>
      <c r="AD760" s="36">
        <v>26.9</v>
      </c>
      <c r="AE760" s="36">
        <v>125.4</v>
      </c>
    </row>
    <row r="761" spans="1:31" x14ac:dyDescent="0.25">
      <c r="A761" s="26" t="s">
        <v>784</v>
      </c>
      <c r="B761" s="27">
        <v>5584.59</v>
      </c>
      <c r="C761" s="33">
        <v>44.81</v>
      </c>
      <c r="D761" s="33">
        <v>436</v>
      </c>
      <c r="E761" s="33">
        <v>19.73</v>
      </c>
      <c r="F761" s="33">
        <v>84.66</v>
      </c>
      <c r="G761" s="33">
        <v>54.72</v>
      </c>
      <c r="H761" s="33">
        <v>10.28</v>
      </c>
      <c r="I761" s="33">
        <v>75.459999999999994</v>
      </c>
      <c r="J761" s="33">
        <v>42.65</v>
      </c>
      <c r="K761" s="33">
        <v>13.49</v>
      </c>
      <c r="L761" s="34">
        <v>17.399999999999999</v>
      </c>
      <c r="M761" s="35">
        <v>499.65</v>
      </c>
      <c r="N761" s="35">
        <v>296.89999999999998</v>
      </c>
      <c r="O761" s="36">
        <v>887.6</v>
      </c>
      <c r="P761" s="36">
        <v>91.19</v>
      </c>
      <c r="Q761" s="36">
        <v>122.75</v>
      </c>
      <c r="R761" s="36">
        <v>125.05</v>
      </c>
      <c r="S761" s="36">
        <v>113.7</v>
      </c>
      <c r="T761" s="36">
        <v>36.979999999999997</v>
      </c>
      <c r="U761" s="37">
        <v>109.83</v>
      </c>
      <c r="V761" s="36">
        <v>81.19</v>
      </c>
      <c r="W761" s="38">
        <v>17.399999999999999</v>
      </c>
      <c r="X761" s="36">
        <v>9.67</v>
      </c>
      <c r="Y761" s="36">
        <v>32.08</v>
      </c>
      <c r="Z761" s="36">
        <v>79.8</v>
      </c>
      <c r="AA761" s="36">
        <v>565.5</v>
      </c>
      <c r="AB761" s="36">
        <v>155.35</v>
      </c>
      <c r="AC761" s="36">
        <v>12.75</v>
      </c>
      <c r="AD761" s="36">
        <v>27.24</v>
      </c>
      <c r="AE761" s="36">
        <v>124.85</v>
      </c>
    </row>
    <row r="762" spans="1:31" x14ac:dyDescent="0.25">
      <c r="A762" s="26" t="s">
        <v>785</v>
      </c>
      <c r="B762" s="27">
        <v>5563.74</v>
      </c>
      <c r="C762" s="33">
        <v>44.44</v>
      </c>
      <c r="D762" s="33">
        <v>436</v>
      </c>
      <c r="E762" s="33">
        <v>19.920000000000002</v>
      </c>
      <c r="F762" s="33">
        <v>84.72</v>
      </c>
      <c r="G762" s="33">
        <v>53.62</v>
      </c>
      <c r="H762" s="33">
        <v>10.18</v>
      </c>
      <c r="I762" s="33">
        <v>76.44</v>
      </c>
      <c r="J762" s="33">
        <v>43.12</v>
      </c>
      <c r="K762" s="33">
        <v>13.62</v>
      </c>
      <c r="L762" s="34">
        <v>17.329999999999998</v>
      </c>
      <c r="M762" s="35">
        <v>493.95</v>
      </c>
      <c r="N762" s="35">
        <v>298.39999999999998</v>
      </c>
      <c r="O762" s="36">
        <v>881</v>
      </c>
      <c r="P762" s="36">
        <v>92.55</v>
      </c>
      <c r="Q762" s="36">
        <v>124.35</v>
      </c>
      <c r="R762" s="36">
        <v>124.05</v>
      </c>
      <c r="S762" s="36">
        <v>114.75</v>
      </c>
      <c r="T762" s="36">
        <v>37.1</v>
      </c>
      <c r="U762" s="37">
        <v>109.42</v>
      </c>
      <c r="V762" s="36">
        <v>81.09</v>
      </c>
      <c r="W762" s="38">
        <v>17.329999999999998</v>
      </c>
      <c r="X762" s="36">
        <v>9.75</v>
      </c>
      <c r="Y762" s="36">
        <v>32.549999999999997</v>
      </c>
      <c r="Z762" s="36">
        <v>80</v>
      </c>
      <c r="AA762" s="36">
        <v>561.79999999999995</v>
      </c>
      <c r="AB762" s="36">
        <v>155.55000000000001</v>
      </c>
      <c r="AC762" s="37"/>
      <c r="AD762" s="36">
        <v>27.21</v>
      </c>
      <c r="AE762" s="36">
        <v>124.15</v>
      </c>
    </row>
    <row r="763" spans="1:31" x14ac:dyDescent="0.25">
      <c r="A763" s="26" t="s">
        <v>786</v>
      </c>
      <c r="B763" s="27">
        <v>5656.75</v>
      </c>
      <c r="C763" s="33">
        <v>45.13</v>
      </c>
      <c r="D763" s="33">
        <v>445.8</v>
      </c>
      <c r="E763" s="33">
        <v>20.05</v>
      </c>
      <c r="F763" s="33">
        <v>86.52</v>
      </c>
      <c r="G763" s="33">
        <v>52.92</v>
      </c>
      <c r="H763" s="33">
        <v>10.42</v>
      </c>
      <c r="I763" s="33">
        <v>77.06</v>
      </c>
      <c r="J763" s="33">
        <v>43.52</v>
      </c>
      <c r="K763" s="33">
        <v>13.85</v>
      </c>
      <c r="L763" s="34">
        <v>17.760000000000002</v>
      </c>
      <c r="M763" s="35">
        <v>508</v>
      </c>
      <c r="N763" s="35">
        <v>298</v>
      </c>
      <c r="O763" s="36">
        <v>897</v>
      </c>
      <c r="P763" s="36">
        <v>93.25</v>
      </c>
      <c r="Q763" s="36">
        <v>124.5</v>
      </c>
      <c r="R763" s="36">
        <v>126.5</v>
      </c>
      <c r="S763" s="36">
        <v>116.95</v>
      </c>
      <c r="T763" s="36">
        <v>37.799999999999997</v>
      </c>
      <c r="U763" s="37">
        <v>111.03</v>
      </c>
      <c r="V763" s="36">
        <v>80.53</v>
      </c>
      <c r="W763" s="38">
        <v>17.760000000000002</v>
      </c>
      <c r="X763" s="36">
        <v>9.9600000000000009</v>
      </c>
      <c r="Y763" s="36">
        <v>32.79</v>
      </c>
      <c r="Z763" s="36">
        <v>80.06</v>
      </c>
      <c r="AA763" s="36">
        <v>569.6</v>
      </c>
      <c r="AB763" s="36">
        <v>156</v>
      </c>
      <c r="AC763" s="37"/>
      <c r="AD763" s="36">
        <v>27.46</v>
      </c>
      <c r="AE763" s="36">
        <v>124.7</v>
      </c>
    </row>
    <row r="764" spans="1:31" x14ac:dyDescent="0.25">
      <c r="A764" s="26" t="s">
        <v>787</v>
      </c>
      <c r="B764" s="27">
        <v>5643.75</v>
      </c>
      <c r="C764" s="33">
        <v>45.03</v>
      </c>
      <c r="D764" s="33">
        <v>451.4</v>
      </c>
      <c r="E764" s="33">
        <v>20.07</v>
      </c>
      <c r="F764" s="33">
        <v>84.02</v>
      </c>
      <c r="G764" s="33">
        <v>53.68</v>
      </c>
      <c r="H764" s="33">
        <v>10.61</v>
      </c>
      <c r="I764" s="33">
        <v>74.78</v>
      </c>
      <c r="J764" s="33">
        <v>43.5</v>
      </c>
      <c r="K764" s="33">
        <v>13.69</v>
      </c>
      <c r="L764" s="34">
        <v>17.649999999999999</v>
      </c>
      <c r="M764" s="35">
        <v>512.1</v>
      </c>
      <c r="N764" s="35">
        <v>301.5</v>
      </c>
      <c r="O764" s="36">
        <v>887.4</v>
      </c>
      <c r="P764" s="36">
        <v>89.11</v>
      </c>
      <c r="Q764" s="36">
        <v>126.2</v>
      </c>
      <c r="R764" s="36">
        <v>128.65</v>
      </c>
      <c r="S764" s="36">
        <v>114.5</v>
      </c>
      <c r="T764" s="36">
        <v>37.44</v>
      </c>
      <c r="U764" s="37">
        <v>111.82</v>
      </c>
      <c r="V764" s="36">
        <v>78.599999999999994</v>
      </c>
      <c r="W764" s="38">
        <v>17.649999999999999</v>
      </c>
      <c r="X764" s="36">
        <v>10.18</v>
      </c>
      <c r="Y764" s="36">
        <v>32.82</v>
      </c>
      <c r="Z764" s="36">
        <v>80.739999999999995</v>
      </c>
      <c r="AA764" s="36">
        <v>570.79999999999995</v>
      </c>
      <c r="AB764" s="36">
        <v>158</v>
      </c>
      <c r="AC764" s="37"/>
      <c r="AD764" s="36">
        <v>27.2</v>
      </c>
      <c r="AE764" s="36">
        <v>125.65</v>
      </c>
    </row>
    <row r="765" spans="1:31" x14ac:dyDescent="0.25">
      <c r="A765" s="26">
        <v>44531</v>
      </c>
      <c r="B765" s="27">
        <v>5636.75</v>
      </c>
      <c r="C765" s="33">
        <v>45.34</v>
      </c>
      <c r="D765" s="33">
        <v>461</v>
      </c>
      <c r="E765" s="33">
        <v>20.190000000000001</v>
      </c>
      <c r="F765" s="33">
        <v>83.08</v>
      </c>
      <c r="G765" s="33">
        <v>52.6</v>
      </c>
      <c r="H765" s="33">
        <v>10.66</v>
      </c>
      <c r="I765" s="33">
        <v>74.819999999999993</v>
      </c>
      <c r="J765" s="33">
        <v>43</v>
      </c>
      <c r="K765" s="33">
        <v>13.51</v>
      </c>
      <c r="L765" s="34">
        <v>17.64</v>
      </c>
      <c r="M765" s="35">
        <v>515.79999999999995</v>
      </c>
      <c r="N765" s="35">
        <v>300.5</v>
      </c>
      <c r="O765" s="36">
        <v>884.6</v>
      </c>
      <c r="P765" s="36">
        <v>89.96</v>
      </c>
      <c r="Q765" s="36">
        <v>125.8</v>
      </c>
      <c r="R765" s="36">
        <v>128.5</v>
      </c>
      <c r="S765" s="36">
        <v>116.3</v>
      </c>
      <c r="T765" s="36">
        <v>37.049999999999997</v>
      </c>
      <c r="U765" s="37">
        <v>110.74</v>
      </c>
      <c r="V765" s="36">
        <v>78.760000000000005</v>
      </c>
      <c r="W765" s="38">
        <v>17.64</v>
      </c>
      <c r="X765" s="36">
        <v>10.01</v>
      </c>
      <c r="Y765" s="36">
        <v>32.75</v>
      </c>
      <c r="Z765" s="36">
        <v>79.739999999999995</v>
      </c>
      <c r="AA765" s="36">
        <v>575.5</v>
      </c>
      <c r="AB765" s="36">
        <v>156.15</v>
      </c>
      <c r="AC765" s="37"/>
      <c r="AD765" s="36">
        <v>27.69</v>
      </c>
      <c r="AE765" s="36">
        <v>124.05</v>
      </c>
    </row>
    <row r="766" spans="1:31" x14ac:dyDescent="0.25">
      <c r="A766" s="26">
        <v>44501</v>
      </c>
      <c r="B766" s="27">
        <v>5629.46</v>
      </c>
      <c r="C766" s="33">
        <v>44.98</v>
      </c>
      <c r="D766" s="33">
        <v>464.2</v>
      </c>
      <c r="E766" s="33">
        <v>20.25</v>
      </c>
      <c r="F766" s="33">
        <v>82.48</v>
      </c>
      <c r="G766" s="33">
        <v>52.68</v>
      </c>
      <c r="H766" s="33">
        <v>10.53</v>
      </c>
      <c r="I766" s="33">
        <v>75.2</v>
      </c>
      <c r="J766" s="33">
        <v>42.93</v>
      </c>
      <c r="K766" s="33">
        <v>13.17</v>
      </c>
      <c r="L766" s="34">
        <v>17.54</v>
      </c>
      <c r="M766" s="35">
        <v>522.4</v>
      </c>
      <c r="N766" s="35">
        <v>305.10000000000002</v>
      </c>
      <c r="O766" s="36">
        <v>888.2</v>
      </c>
      <c r="P766" s="36">
        <v>89.78</v>
      </c>
      <c r="Q766" s="36">
        <v>126.8</v>
      </c>
      <c r="R766" s="36">
        <v>129.35</v>
      </c>
      <c r="S766" s="36">
        <v>116.5</v>
      </c>
      <c r="T766" s="36">
        <v>36.92</v>
      </c>
      <c r="U766" s="37">
        <v>112.56</v>
      </c>
      <c r="V766" s="36">
        <v>78.81</v>
      </c>
      <c r="W766" s="38">
        <v>17.54</v>
      </c>
      <c r="X766" s="36">
        <v>10.07</v>
      </c>
      <c r="Y766" s="36">
        <v>33.28</v>
      </c>
      <c r="Z766" s="36">
        <v>80.319999999999993</v>
      </c>
      <c r="AA766" s="36">
        <v>583.1</v>
      </c>
      <c r="AB766" s="36">
        <v>156.80000000000001</v>
      </c>
      <c r="AC766" s="37"/>
      <c r="AD766" s="36">
        <v>26.81</v>
      </c>
      <c r="AE766" s="36">
        <v>123.3</v>
      </c>
    </row>
    <row r="767" spans="1:31" x14ac:dyDescent="0.25">
      <c r="A767" s="26">
        <v>44409</v>
      </c>
      <c r="B767" s="27">
        <v>5676.15</v>
      </c>
      <c r="C767" s="33">
        <v>45.29</v>
      </c>
      <c r="D767" s="33">
        <v>465.2</v>
      </c>
      <c r="E767" s="33">
        <v>20.36</v>
      </c>
      <c r="F767" s="33">
        <v>85.66</v>
      </c>
      <c r="G767" s="33">
        <v>53.02</v>
      </c>
      <c r="H767" s="33">
        <v>10.67</v>
      </c>
      <c r="I767" s="33">
        <v>75.28</v>
      </c>
      <c r="J767" s="33">
        <v>43.47</v>
      </c>
      <c r="K767" s="33">
        <v>13.31</v>
      </c>
      <c r="L767" s="34">
        <v>17.78</v>
      </c>
      <c r="M767" s="35">
        <v>525.29999999999995</v>
      </c>
      <c r="N767" s="35">
        <v>306.3</v>
      </c>
      <c r="O767" s="36">
        <v>887.4</v>
      </c>
      <c r="P767" s="36">
        <v>90.1</v>
      </c>
      <c r="Q767" s="36">
        <v>127.85</v>
      </c>
      <c r="R767" s="36">
        <v>130.9</v>
      </c>
      <c r="S767" s="36">
        <v>116.35</v>
      </c>
      <c r="T767" s="36">
        <v>37.49</v>
      </c>
      <c r="U767" s="37">
        <v>113.35</v>
      </c>
      <c r="V767" s="36">
        <v>78.36</v>
      </c>
      <c r="W767" s="38">
        <v>17.78</v>
      </c>
      <c r="X767" s="36">
        <v>10.16</v>
      </c>
      <c r="Y767" s="36">
        <v>33.43</v>
      </c>
      <c r="Z767" s="36">
        <v>80.94</v>
      </c>
      <c r="AA767" s="36">
        <v>586.29999999999995</v>
      </c>
      <c r="AB767" s="36">
        <v>157.94999999999999</v>
      </c>
      <c r="AC767" s="37"/>
      <c r="AD767" s="36">
        <v>27</v>
      </c>
      <c r="AE767" s="36">
        <v>127</v>
      </c>
    </row>
    <row r="768" spans="1:31" x14ac:dyDescent="0.25">
      <c r="A768" s="26">
        <v>44378</v>
      </c>
      <c r="B768" s="27">
        <v>5629.49</v>
      </c>
      <c r="C768" s="33">
        <v>46.31</v>
      </c>
      <c r="D768" s="33">
        <v>460</v>
      </c>
      <c r="E768" s="33">
        <v>20.39</v>
      </c>
      <c r="F768" s="33">
        <v>84.58</v>
      </c>
      <c r="G768" s="33">
        <v>54.22</v>
      </c>
      <c r="H768" s="33">
        <v>10.75</v>
      </c>
      <c r="I768" s="33">
        <v>74.599999999999994</v>
      </c>
      <c r="J768" s="33">
        <v>42.48</v>
      </c>
      <c r="K768" s="33">
        <v>13.07</v>
      </c>
      <c r="L768" s="34">
        <v>18.14</v>
      </c>
      <c r="M768" s="35">
        <v>515.29999999999995</v>
      </c>
      <c r="N768" s="35">
        <v>307.60000000000002</v>
      </c>
      <c r="O768" s="36">
        <v>875.4</v>
      </c>
      <c r="P768" s="36">
        <v>89.62</v>
      </c>
      <c r="Q768" s="36">
        <v>126.5</v>
      </c>
      <c r="R768" s="36">
        <v>128.65</v>
      </c>
      <c r="S768" s="36">
        <v>115.8</v>
      </c>
      <c r="T768" s="36">
        <v>37.46</v>
      </c>
      <c r="U768" s="37">
        <v>112.69</v>
      </c>
      <c r="V768" s="36">
        <v>77.3</v>
      </c>
      <c r="W768" s="38">
        <v>18.14</v>
      </c>
      <c r="X768" s="36">
        <v>10.31</v>
      </c>
      <c r="Y768" s="36">
        <v>32.65</v>
      </c>
      <c r="Z768" s="36">
        <v>79.599999999999994</v>
      </c>
      <c r="AA768" s="36">
        <v>577.4</v>
      </c>
      <c r="AB768" s="36">
        <v>155.69999999999999</v>
      </c>
      <c r="AC768" s="37"/>
      <c r="AD768" s="36">
        <v>26.74</v>
      </c>
      <c r="AE768" s="36">
        <v>123.55</v>
      </c>
    </row>
    <row r="769" spans="1:31" x14ac:dyDescent="0.25">
      <c r="A769" s="26">
        <v>44348</v>
      </c>
      <c r="B769" s="27">
        <v>5553.39</v>
      </c>
      <c r="C769" s="33">
        <v>45.29</v>
      </c>
      <c r="D769" s="33">
        <v>448</v>
      </c>
      <c r="E769" s="33">
        <v>20.260000000000002</v>
      </c>
      <c r="F769" s="33">
        <v>84.44</v>
      </c>
      <c r="G769" s="33">
        <v>55.08</v>
      </c>
      <c r="H769" s="33">
        <v>10.67</v>
      </c>
      <c r="I769" s="33">
        <v>75.44</v>
      </c>
      <c r="J769" s="33">
        <v>40</v>
      </c>
      <c r="K769" s="33">
        <v>13.13</v>
      </c>
      <c r="L769" s="34">
        <v>17.96</v>
      </c>
      <c r="M769" s="35">
        <v>502.3</v>
      </c>
      <c r="N769" s="35">
        <v>308.8</v>
      </c>
      <c r="O769" s="36">
        <v>868</v>
      </c>
      <c r="P769" s="36">
        <v>90.17</v>
      </c>
      <c r="Q769" s="36">
        <v>123.95</v>
      </c>
      <c r="R769" s="36">
        <v>128.5</v>
      </c>
      <c r="S769" s="36">
        <v>116.3</v>
      </c>
      <c r="T769" s="36">
        <v>37.06</v>
      </c>
      <c r="U769" s="37">
        <v>111.82</v>
      </c>
      <c r="V769" s="36">
        <v>78.08</v>
      </c>
      <c r="W769" s="38">
        <v>17.96</v>
      </c>
      <c r="X769" s="36">
        <v>10.09</v>
      </c>
      <c r="Y769" s="36">
        <v>32.75</v>
      </c>
      <c r="Z769" s="36">
        <v>77.319999999999993</v>
      </c>
      <c r="AA769" s="36">
        <v>575.20000000000005</v>
      </c>
      <c r="AB769" s="36">
        <v>153.15</v>
      </c>
      <c r="AC769" s="37"/>
      <c r="AD769" s="36">
        <v>25.86</v>
      </c>
      <c r="AE769" s="36">
        <v>125.05</v>
      </c>
    </row>
    <row r="770" spans="1:31" x14ac:dyDescent="0.25">
      <c r="A770" s="26">
        <v>44317</v>
      </c>
      <c r="B770" s="27">
        <v>5530.48</v>
      </c>
      <c r="C770" s="33">
        <v>42.92</v>
      </c>
      <c r="D770" s="33">
        <v>443.4</v>
      </c>
      <c r="E770" s="33">
        <v>19.43</v>
      </c>
      <c r="F770" s="33">
        <v>81.319999999999993</v>
      </c>
      <c r="G770" s="33">
        <v>54.6</v>
      </c>
      <c r="H770" s="33">
        <v>10.26</v>
      </c>
      <c r="I770" s="33">
        <v>76.22</v>
      </c>
      <c r="J770" s="33">
        <v>38.270000000000003</v>
      </c>
      <c r="K770" s="33">
        <v>12.62</v>
      </c>
      <c r="L770" s="34">
        <v>16.809999999999999</v>
      </c>
      <c r="M770" s="35">
        <v>506.2</v>
      </c>
      <c r="N770" s="35">
        <v>308.5</v>
      </c>
      <c r="O770" s="36">
        <v>870</v>
      </c>
      <c r="P770" s="36">
        <v>89.83</v>
      </c>
      <c r="Q770" s="36">
        <v>120.6</v>
      </c>
      <c r="R770" s="36">
        <v>127.4</v>
      </c>
      <c r="S770" s="36">
        <v>116.4</v>
      </c>
      <c r="T770" s="36">
        <v>35.49</v>
      </c>
      <c r="U770" s="37">
        <v>111.57</v>
      </c>
      <c r="V770" s="36">
        <v>78.56</v>
      </c>
      <c r="W770" s="38">
        <v>16.809999999999999</v>
      </c>
      <c r="X770" s="36">
        <v>9.92</v>
      </c>
      <c r="Y770" s="36">
        <v>33.409999999999997</v>
      </c>
      <c r="Z770" s="36">
        <v>75.5</v>
      </c>
      <c r="AA770" s="36">
        <v>571.5</v>
      </c>
      <c r="AB770" s="36">
        <v>155.4</v>
      </c>
      <c r="AC770" s="37"/>
      <c r="AD770" s="36">
        <v>26.13</v>
      </c>
      <c r="AE770" s="36">
        <v>126.6</v>
      </c>
    </row>
    <row r="771" spans="1:31" x14ac:dyDescent="0.25">
      <c r="A771" s="26">
        <v>44287</v>
      </c>
      <c r="B771" s="27">
        <v>5567.97</v>
      </c>
      <c r="C771" s="33">
        <v>43.01</v>
      </c>
      <c r="D771" s="33">
        <v>453</v>
      </c>
      <c r="E771" s="33">
        <v>19.440000000000001</v>
      </c>
      <c r="F771" s="33">
        <v>82.72</v>
      </c>
      <c r="G771" s="33">
        <v>54.4</v>
      </c>
      <c r="H771" s="33">
        <v>10.220000000000001</v>
      </c>
      <c r="I771" s="33">
        <v>75.180000000000007</v>
      </c>
      <c r="J771" s="33">
        <v>38.369999999999997</v>
      </c>
      <c r="K771" s="33">
        <v>12.81</v>
      </c>
      <c r="L771" s="34">
        <v>16.7</v>
      </c>
      <c r="M771" s="35">
        <v>512.1</v>
      </c>
      <c r="N771" s="35">
        <v>311.7</v>
      </c>
      <c r="O771" s="36">
        <v>884.4</v>
      </c>
      <c r="P771" s="36">
        <v>89.89</v>
      </c>
      <c r="Q771" s="36">
        <v>121.75</v>
      </c>
      <c r="R771" s="36">
        <v>128.75</v>
      </c>
      <c r="S771" s="36">
        <v>116.15</v>
      </c>
      <c r="T771" s="36">
        <v>34.590000000000003</v>
      </c>
      <c r="U771" s="37">
        <v>112.77</v>
      </c>
      <c r="V771" s="36">
        <v>78.569999999999993</v>
      </c>
      <c r="W771" s="38">
        <v>16.7</v>
      </c>
      <c r="X771" s="36">
        <v>9.9499999999999993</v>
      </c>
      <c r="Y771" s="36">
        <v>33.700000000000003</v>
      </c>
      <c r="Z771" s="36">
        <v>75.56</v>
      </c>
      <c r="AA771" s="36">
        <v>580.70000000000005</v>
      </c>
      <c r="AB771" s="36">
        <v>158.69999999999999</v>
      </c>
      <c r="AC771" s="37"/>
      <c r="AD771" s="36">
        <v>26.69</v>
      </c>
      <c r="AE771" s="36">
        <v>128.35</v>
      </c>
    </row>
    <row r="772" spans="1:31" x14ac:dyDescent="0.25">
      <c r="A772" s="26" t="s">
        <v>788</v>
      </c>
      <c r="B772" s="27">
        <v>5551.41</v>
      </c>
      <c r="C772" s="33">
        <v>43.11</v>
      </c>
      <c r="D772" s="33">
        <v>454.6</v>
      </c>
      <c r="E772" s="33">
        <v>19.510000000000002</v>
      </c>
      <c r="F772" s="33">
        <v>81.36</v>
      </c>
      <c r="G772" s="33">
        <v>53.76</v>
      </c>
      <c r="H772" s="33">
        <v>10.32</v>
      </c>
      <c r="I772" s="33">
        <v>74.900000000000006</v>
      </c>
      <c r="J772" s="33">
        <v>37.5</v>
      </c>
      <c r="K772" s="33">
        <v>12.52</v>
      </c>
      <c r="L772" s="34">
        <v>17.02</v>
      </c>
      <c r="M772" s="35">
        <v>510.9</v>
      </c>
      <c r="N772" s="35">
        <v>310.8</v>
      </c>
      <c r="O772" s="36">
        <v>879.6</v>
      </c>
      <c r="P772" s="36">
        <v>89.78</v>
      </c>
      <c r="Q772" s="36">
        <v>118.3</v>
      </c>
      <c r="R772" s="36">
        <v>127.55</v>
      </c>
      <c r="S772" s="36">
        <v>115.95</v>
      </c>
      <c r="T772" s="36">
        <v>35.299999999999997</v>
      </c>
      <c r="U772" s="37">
        <v>110.95</v>
      </c>
      <c r="V772" s="36">
        <v>78.27</v>
      </c>
      <c r="W772" s="38">
        <v>17.02</v>
      </c>
      <c r="X772" s="36">
        <v>9.73</v>
      </c>
      <c r="Y772" s="36">
        <v>33.229999999999997</v>
      </c>
      <c r="Z772" s="36">
        <v>73</v>
      </c>
      <c r="AA772" s="36">
        <v>594.4</v>
      </c>
      <c r="AB772" s="36">
        <v>156.80000000000001</v>
      </c>
      <c r="AC772" s="37"/>
      <c r="AD772" s="36">
        <v>26.24</v>
      </c>
      <c r="AE772" s="36">
        <v>126.8</v>
      </c>
    </row>
    <row r="773" spans="1:31" x14ac:dyDescent="0.25">
      <c r="A773" s="26" t="s">
        <v>789</v>
      </c>
      <c r="B773" s="27">
        <v>5594.11</v>
      </c>
      <c r="C773" s="33">
        <v>43.31</v>
      </c>
      <c r="D773" s="33">
        <v>451.2</v>
      </c>
      <c r="E773" s="33">
        <v>19.68</v>
      </c>
      <c r="F773" s="33">
        <v>83.02</v>
      </c>
      <c r="G773" s="33">
        <v>54.24</v>
      </c>
      <c r="H773" s="33">
        <v>10.37</v>
      </c>
      <c r="I773" s="33">
        <v>75.44</v>
      </c>
      <c r="J773" s="33">
        <v>38.03</v>
      </c>
      <c r="K773" s="33">
        <v>12.7</v>
      </c>
      <c r="L773" s="34">
        <v>16.98</v>
      </c>
      <c r="M773" s="35">
        <v>513.1</v>
      </c>
      <c r="N773" s="35">
        <v>313.2</v>
      </c>
      <c r="O773" s="36">
        <v>884</v>
      </c>
      <c r="P773" s="36">
        <v>91.25</v>
      </c>
      <c r="Q773" s="36">
        <v>120.85</v>
      </c>
      <c r="R773" s="36">
        <v>128.85</v>
      </c>
      <c r="S773" s="36">
        <v>119</v>
      </c>
      <c r="T773" s="36">
        <v>35.590000000000003</v>
      </c>
      <c r="U773" s="37">
        <v>111.82</v>
      </c>
      <c r="V773" s="36">
        <v>78.430000000000007</v>
      </c>
      <c r="W773" s="38">
        <v>16.98</v>
      </c>
      <c r="X773" s="36">
        <v>9.8000000000000007</v>
      </c>
      <c r="Y773" s="36">
        <v>33.51</v>
      </c>
      <c r="Z773" s="36">
        <v>73.739999999999995</v>
      </c>
      <c r="AA773" s="36">
        <v>588</v>
      </c>
      <c r="AB773" s="36">
        <v>160.1</v>
      </c>
      <c r="AC773" s="37"/>
      <c r="AD773" s="36">
        <v>26.51</v>
      </c>
      <c r="AE773" s="36">
        <v>128.25</v>
      </c>
    </row>
    <row r="774" spans="1:31" x14ac:dyDescent="0.25">
      <c r="A774" s="26" t="s">
        <v>790</v>
      </c>
      <c r="B774" s="27">
        <v>5603.74</v>
      </c>
      <c r="C774" s="33">
        <v>43.65</v>
      </c>
      <c r="D774" s="33">
        <v>450</v>
      </c>
      <c r="E774" s="33">
        <v>19.739999999999998</v>
      </c>
      <c r="F774" s="33">
        <v>83.12</v>
      </c>
      <c r="G774" s="33">
        <v>54.54</v>
      </c>
      <c r="H774" s="33">
        <v>10.46</v>
      </c>
      <c r="I774" s="33">
        <v>76.319999999999993</v>
      </c>
      <c r="J774" s="33">
        <v>38.130000000000003</v>
      </c>
      <c r="K774" s="33">
        <v>12.76</v>
      </c>
      <c r="L774" s="34">
        <v>17.079999999999998</v>
      </c>
      <c r="M774" s="35">
        <v>512.79999999999995</v>
      </c>
      <c r="N774" s="35">
        <v>312.2</v>
      </c>
      <c r="O774" s="36">
        <v>882.6</v>
      </c>
      <c r="P774" s="36">
        <v>93.07</v>
      </c>
      <c r="Q774" s="36">
        <v>120.65</v>
      </c>
      <c r="R774" s="36">
        <v>129.15</v>
      </c>
      <c r="S774" s="36">
        <v>120.5</v>
      </c>
      <c r="T774" s="36">
        <v>35.770000000000003</v>
      </c>
      <c r="U774" s="37">
        <v>112.27</v>
      </c>
      <c r="V774" s="36">
        <v>78.790000000000006</v>
      </c>
      <c r="W774" s="38">
        <v>17.079999999999998</v>
      </c>
      <c r="X774" s="36">
        <v>9.83</v>
      </c>
      <c r="Y774" s="36">
        <v>33.369999999999997</v>
      </c>
      <c r="Z774" s="36">
        <v>73.66</v>
      </c>
      <c r="AA774" s="36">
        <v>577.5</v>
      </c>
      <c r="AB774" s="36">
        <v>161.05000000000001</v>
      </c>
      <c r="AC774" s="37"/>
      <c r="AD774" s="36">
        <v>26.58</v>
      </c>
      <c r="AE774" s="36">
        <v>125.45</v>
      </c>
    </row>
    <row r="775" spans="1:31" x14ac:dyDescent="0.25">
      <c r="A775" s="26" t="s">
        <v>791</v>
      </c>
      <c r="B775" s="27">
        <v>5547.9</v>
      </c>
      <c r="C775" s="33">
        <v>43.63</v>
      </c>
      <c r="D775" s="33">
        <v>442</v>
      </c>
      <c r="E775" s="33">
        <v>19.73</v>
      </c>
      <c r="F775" s="33">
        <v>83.84</v>
      </c>
      <c r="G775" s="33">
        <v>54.48</v>
      </c>
      <c r="H775" s="33">
        <v>10.45</v>
      </c>
      <c r="I775" s="33">
        <v>75.680000000000007</v>
      </c>
      <c r="J775" s="33">
        <v>38.35</v>
      </c>
      <c r="K775" s="33">
        <v>12.9</v>
      </c>
      <c r="L775" s="34">
        <v>17.170000000000002</v>
      </c>
      <c r="M775" s="35">
        <v>504</v>
      </c>
      <c r="N775" s="35">
        <v>309.10000000000002</v>
      </c>
      <c r="O775" s="36">
        <v>869.2</v>
      </c>
      <c r="P775" s="36">
        <v>91.98</v>
      </c>
      <c r="Q775" s="36">
        <v>120.6</v>
      </c>
      <c r="R775" s="36">
        <v>128.30000000000001</v>
      </c>
      <c r="S775" s="36">
        <v>119.95</v>
      </c>
      <c r="T775" s="36">
        <v>35.85</v>
      </c>
      <c r="U775" s="37">
        <v>112.73</v>
      </c>
      <c r="V775" s="36">
        <v>78.23</v>
      </c>
      <c r="W775" s="38">
        <v>17.170000000000002</v>
      </c>
      <c r="X775" s="36">
        <v>9.81</v>
      </c>
      <c r="Y775" s="36">
        <v>33.56</v>
      </c>
      <c r="Z775" s="36">
        <v>74.34</v>
      </c>
      <c r="AA775" s="36">
        <v>571.4</v>
      </c>
      <c r="AB775" s="36">
        <v>159</v>
      </c>
      <c r="AC775" s="37"/>
      <c r="AD775" s="36">
        <v>26.69</v>
      </c>
      <c r="AE775" s="36">
        <v>126.5</v>
      </c>
    </row>
    <row r="776" spans="1:31" x14ac:dyDescent="0.25">
      <c r="A776" s="26" t="s">
        <v>792</v>
      </c>
      <c r="B776" s="27">
        <v>5517.01</v>
      </c>
      <c r="C776" s="33">
        <v>43.8</v>
      </c>
      <c r="D776" s="33">
        <v>438</v>
      </c>
      <c r="E776" s="33">
        <v>19.649999999999999</v>
      </c>
      <c r="F776" s="33">
        <v>82.36</v>
      </c>
      <c r="G776" s="33">
        <v>53.64</v>
      </c>
      <c r="H776" s="33">
        <v>10.52</v>
      </c>
      <c r="I776" s="33">
        <v>75.38</v>
      </c>
      <c r="J776" s="33">
        <v>37.369999999999997</v>
      </c>
      <c r="K776" s="33">
        <v>12.6</v>
      </c>
      <c r="L776" s="34">
        <v>17.27</v>
      </c>
      <c r="M776" s="35">
        <v>496.45</v>
      </c>
      <c r="N776" s="35">
        <v>302.3</v>
      </c>
      <c r="O776" s="36">
        <v>851.4</v>
      </c>
      <c r="P776" s="36">
        <v>92.04</v>
      </c>
      <c r="Q776" s="36">
        <v>116.95</v>
      </c>
      <c r="R776" s="36">
        <v>128.65</v>
      </c>
      <c r="S776" s="36">
        <v>118.65</v>
      </c>
      <c r="T776" s="36">
        <v>35.89</v>
      </c>
      <c r="U776" s="37">
        <v>111.16</v>
      </c>
      <c r="V776" s="36">
        <v>77.91</v>
      </c>
      <c r="W776" s="38">
        <v>17.27</v>
      </c>
      <c r="X776" s="36">
        <v>9.75</v>
      </c>
      <c r="Y776" s="36">
        <v>32.67</v>
      </c>
      <c r="Z776" s="36">
        <v>72.3</v>
      </c>
      <c r="AA776" s="36">
        <v>552.70000000000005</v>
      </c>
      <c r="AB776" s="36">
        <v>157.75</v>
      </c>
      <c r="AC776" s="37"/>
      <c r="AD776" s="36">
        <v>26.38</v>
      </c>
      <c r="AE776" s="36">
        <v>122.5</v>
      </c>
    </row>
    <row r="777" spans="1:31" x14ac:dyDescent="0.25">
      <c r="A777" s="26" t="s">
        <v>793</v>
      </c>
      <c r="B777" s="27">
        <v>5472.03</v>
      </c>
      <c r="C777" s="33">
        <v>43.84</v>
      </c>
      <c r="D777" s="33">
        <v>434.4</v>
      </c>
      <c r="E777" s="33">
        <v>19.600000000000001</v>
      </c>
      <c r="F777" s="33">
        <v>82.92</v>
      </c>
      <c r="G777" s="33">
        <v>53.8</v>
      </c>
      <c r="H777" s="33">
        <v>10.46</v>
      </c>
      <c r="I777" s="33">
        <v>75.94</v>
      </c>
      <c r="J777" s="33">
        <v>37.69</v>
      </c>
      <c r="K777" s="33">
        <v>12.69</v>
      </c>
      <c r="L777" s="34">
        <v>17.260000000000002</v>
      </c>
      <c r="M777" s="35">
        <v>496.1</v>
      </c>
      <c r="N777" s="35">
        <v>303.7</v>
      </c>
      <c r="O777" s="36">
        <v>851.6</v>
      </c>
      <c r="P777" s="36">
        <v>91.95</v>
      </c>
      <c r="Q777" s="36">
        <v>116.65</v>
      </c>
      <c r="R777" s="36">
        <v>128.1</v>
      </c>
      <c r="S777" s="36">
        <v>119.1</v>
      </c>
      <c r="T777" s="36">
        <v>35.869999999999997</v>
      </c>
      <c r="U777" s="37">
        <v>111.16</v>
      </c>
      <c r="V777" s="36">
        <v>77.88</v>
      </c>
      <c r="W777" s="38">
        <v>17.260000000000002</v>
      </c>
      <c r="X777" s="36">
        <v>9.75</v>
      </c>
      <c r="Y777" s="36">
        <v>33</v>
      </c>
      <c r="Z777" s="36">
        <v>73.08</v>
      </c>
      <c r="AA777" s="36">
        <v>554.1</v>
      </c>
      <c r="AB777" s="36">
        <v>157.19999999999999</v>
      </c>
      <c r="AC777" s="37"/>
      <c r="AD777" s="36">
        <v>26.36</v>
      </c>
      <c r="AE777" s="36">
        <v>122.3</v>
      </c>
    </row>
    <row r="778" spans="1:31" x14ac:dyDescent="0.25">
      <c r="A778" s="26" t="s">
        <v>794</v>
      </c>
      <c r="B778" s="27">
        <v>5411.15</v>
      </c>
      <c r="C778" s="33">
        <v>42.49</v>
      </c>
      <c r="D778" s="33">
        <v>435.8</v>
      </c>
      <c r="E778" s="33">
        <v>19.28</v>
      </c>
      <c r="F778" s="33">
        <v>81.22</v>
      </c>
      <c r="G778" s="33">
        <v>53.62</v>
      </c>
      <c r="H778" s="33">
        <v>10.15</v>
      </c>
      <c r="I778" s="33">
        <v>74.22</v>
      </c>
      <c r="J778" s="33">
        <v>37.630000000000003</v>
      </c>
      <c r="K778" s="33">
        <v>12.33</v>
      </c>
      <c r="L778" s="34">
        <v>16.57</v>
      </c>
      <c r="M778" s="35">
        <v>492.3</v>
      </c>
      <c r="N778" s="35">
        <v>301.8</v>
      </c>
      <c r="O778" s="36">
        <v>856</v>
      </c>
      <c r="P778" s="36">
        <v>87.94</v>
      </c>
      <c r="Q778" s="36">
        <v>116.85</v>
      </c>
      <c r="R778" s="36">
        <v>128.4</v>
      </c>
      <c r="S778" s="36">
        <v>115.3</v>
      </c>
      <c r="T778" s="36">
        <v>34.89</v>
      </c>
      <c r="U778" s="37">
        <v>110</v>
      </c>
      <c r="V778" s="36">
        <v>78.53</v>
      </c>
      <c r="W778" s="38">
        <v>16.57</v>
      </c>
      <c r="X778" s="36">
        <v>9.6300000000000008</v>
      </c>
      <c r="Y778" s="36">
        <v>32.65</v>
      </c>
      <c r="Z778" s="36">
        <v>72.88</v>
      </c>
      <c r="AA778" s="36">
        <v>556.9</v>
      </c>
      <c r="AB778" s="36">
        <v>156.94999999999999</v>
      </c>
      <c r="AC778" s="37"/>
      <c r="AD778" s="36">
        <v>26.49</v>
      </c>
      <c r="AE778" s="36">
        <v>120.1</v>
      </c>
    </row>
    <row r="779" spans="1:31" x14ac:dyDescent="0.25">
      <c r="A779" s="26" t="s">
        <v>795</v>
      </c>
      <c r="B779" s="27">
        <v>5306.58</v>
      </c>
      <c r="C779" s="33">
        <v>41.72</v>
      </c>
      <c r="D779" s="33">
        <v>430</v>
      </c>
      <c r="E779" s="33">
        <v>19.149999999999999</v>
      </c>
      <c r="F779" s="33">
        <v>80</v>
      </c>
      <c r="G779" s="33">
        <v>52.32</v>
      </c>
      <c r="H779" s="33">
        <v>9.9499999999999993</v>
      </c>
      <c r="I779" s="33">
        <v>73.5</v>
      </c>
      <c r="J779" s="33">
        <v>37.619999999999997</v>
      </c>
      <c r="K779" s="33">
        <v>12.16</v>
      </c>
      <c r="L779" s="34">
        <v>16.16</v>
      </c>
      <c r="M779" s="35">
        <v>490.2</v>
      </c>
      <c r="N779" s="35">
        <v>295.60000000000002</v>
      </c>
      <c r="O779" s="36">
        <v>853</v>
      </c>
      <c r="P779" s="36">
        <v>86.54</v>
      </c>
      <c r="Q779" s="36">
        <v>115.7</v>
      </c>
      <c r="R779" s="36">
        <v>126.4</v>
      </c>
      <c r="S779" s="36">
        <v>113.8</v>
      </c>
      <c r="T779" s="36">
        <v>34.65</v>
      </c>
      <c r="U779" s="37">
        <v>109.21</v>
      </c>
      <c r="V779" s="36">
        <v>76.78</v>
      </c>
      <c r="W779" s="38">
        <v>16.16</v>
      </c>
      <c r="X779" s="36">
        <v>9.61</v>
      </c>
      <c r="Y779" s="36">
        <v>31.97</v>
      </c>
      <c r="Z779" s="36">
        <v>71.62</v>
      </c>
      <c r="AA779" s="36">
        <v>545.70000000000005</v>
      </c>
      <c r="AB779" s="36">
        <v>154.94999999999999</v>
      </c>
      <c r="AC779" s="37"/>
      <c r="AD779" s="36">
        <v>26.49</v>
      </c>
      <c r="AE779" s="36">
        <v>118.35</v>
      </c>
    </row>
    <row r="780" spans="1:31" x14ac:dyDescent="0.25">
      <c r="A780" s="26" t="s">
        <v>796</v>
      </c>
      <c r="B780" s="27">
        <v>5519.17</v>
      </c>
      <c r="C780" s="33">
        <v>43.57</v>
      </c>
      <c r="D780" s="33">
        <v>435.4</v>
      </c>
      <c r="E780" s="33">
        <v>19.88</v>
      </c>
      <c r="F780" s="33">
        <v>83.94</v>
      </c>
      <c r="G780" s="33">
        <v>54.08</v>
      </c>
      <c r="H780" s="33">
        <v>10.3</v>
      </c>
      <c r="I780" s="33">
        <v>74.66</v>
      </c>
      <c r="J780" s="33">
        <v>37.42</v>
      </c>
      <c r="K780" s="33">
        <v>12.63</v>
      </c>
      <c r="L780" s="34">
        <v>17.04</v>
      </c>
      <c r="M780" s="35">
        <v>499.55</v>
      </c>
      <c r="N780" s="35">
        <v>305.39999999999998</v>
      </c>
      <c r="O780" s="36">
        <v>859.8</v>
      </c>
      <c r="P780" s="36">
        <v>89</v>
      </c>
      <c r="Q780" s="36">
        <v>117.35</v>
      </c>
      <c r="R780" s="36">
        <v>129.80000000000001</v>
      </c>
      <c r="S780" s="36">
        <v>115.05</v>
      </c>
      <c r="T780" s="36">
        <v>35.99</v>
      </c>
      <c r="U780" s="37">
        <v>111.07</v>
      </c>
      <c r="V780" s="36">
        <v>78.58</v>
      </c>
      <c r="W780" s="38">
        <v>17.04</v>
      </c>
      <c r="X780" s="36">
        <v>9.9499999999999993</v>
      </c>
      <c r="Y780" s="36">
        <v>32.31</v>
      </c>
      <c r="Z780" s="36">
        <v>72.739999999999995</v>
      </c>
      <c r="AA780" s="36">
        <v>558</v>
      </c>
      <c r="AB780" s="36">
        <v>157.4</v>
      </c>
      <c r="AC780" s="37"/>
      <c r="AD780" s="36">
        <v>27.1</v>
      </c>
      <c r="AE780" s="36">
        <v>120.5</v>
      </c>
    </row>
    <row r="781" spans="1:31" x14ac:dyDescent="0.25">
      <c r="A781" s="26" t="s">
        <v>797</v>
      </c>
      <c r="B781" s="27">
        <v>5547.59</v>
      </c>
      <c r="C781" s="33">
        <v>44.05</v>
      </c>
      <c r="D781" s="33">
        <v>440.6</v>
      </c>
      <c r="E781" s="33">
        <v>20.149999999999999</v>
      </c>
      <c r="F781" s="33">
        <v>85.24</v>
      </c>
      <c r="G781" s="33">
        <v>53.98</v>
      </c>
      <c r="H781" s="33">
        <v>10.49</v>
      </c>
      <c r="I781" s="33">
        <v>75.5</v>
      </c>
      <c r="J781" s="33">
        <v>39.1</v>
      </c>
      <c r="K781" s="33">
        <v>12.67</v>
      </c>
      <c r="L781" s="34">
        <v>17.21</v>
      </c>
      <c r="M781" s="35">
        <v>502.9</v>
      </c>
      <c r="N781" s="35">
        <v>304.7</v>
      </c>
      <c r="O781" s="36">
        <v>862</v>
      </c>
      <c r="P781" s="36">
        <v>90.38</v>
      </c>
      <c r="Q781" s="36">
        <v>116.45</v>
      </c>
      <c r="R781" s="36">
        <v>129.05000000000001</v>
      </c>
      <c r="S781" s="36">
        <v>116.75</v>
      </c>
      <c r="T781" s="36">
        <v>36.39</v>
      </c>
      <c r="U781" s="37">
        <v>111.49</v>
      </c>
      <c r="V781" s="36">
        <v>77.58</v>
      </c>
      <c r="W781" s="38">
        <v>17.21</v>
      </c>
      <c r="X781" s="36">
        <v>9.6300000000000008</v>
      </c>
      <c r="Y781" s="36">
        <v>31.82</v>
      </c>
      <c r="Z781" s="36">
        <v>72.02</v>
      </c>
      <c r="AA781" s="36">
        <v>572.1</v>
      </c>
      <c r="AB781" s="36">
        <v>158.30000000000001</v>
      </c>
      <c r="AC781" s="37"/>
      <c r="AD781" s="36">
        <v>27.25</v>
      </c>
      <c r="AE781" s="36">
        <v>120.05</v>
      </c>
    </row>
    <row r="782" spans="1:31" x14ac:dyDescent="0.25">
      <c r="A782" s="26" t="s">
        <v>798</v>
      </c>
      <c r="B782" s="27">
        <v>5515.5</v>
      </c>
      <c r="C782" s="33">
        <v>44.18</v>
      </c>
      <c r="D782" s="33">
        <v>448</v>
      </c>
      <c r="E782" s="33">
        <v>20.239999999999998</v>
      </c>
      <c r="F782" s="33">
        <v>84.86</v>
      </c>
      <c r="G782" s="33">
        <v>54.12</v>
      </c>
      <c r="H782" s="33">
        <v>10.48</v>
      </c>
      <c r="I782" s="33">
        <v>76</v>
      </c>
      <c r="J782" s="33">
        <v>39</v>
      </c>
      <c r="K782" s="33">
        <v>12.6</v>
      </c>
      <c r="L782" s="34">
        <v>17.25</v>
      </c>
      <c r="M782" s="35">
        <v>505</v>
      </c>
      <c r="N782" s="35">
        <v>309.39999999999998</v>
      </c>
      <c r="O782" s="36">
        <v>862</v>
      </c>
      <c r="P782" s="36">
        <v>90.71</v>
      </c>
      <c r="Q782" s="36">
        <v>115.7</v>
      </c>
      <c r="R782" s="36">
        <v>130</v>
      </c>
      <c r="S782" s="36">
        <v>117.7</v>
      </c>
      <c r="T782" s="36">
        <v>36.49</v>
      </c>
      <c r="U782" s="37">
        <v>111.45</v>
      </c>
      <c r="V782" s="36">
        <v>77.22</v>
      </c>
      <c r="W782" s="38">
        <v>17.25</v>
      </c>
      <c r="X782" s="36">
        <v>9.86</v>
      </c>
      <c r="Y782" s="36">
        <v>31.79</v>
      </c>
      <c r="Z782" s="36">
        <v>71.16</v>
      </c>
      <c r="AA782" s="36">
        <v>556.29999999999995</v>
      </c>
      <c r="AB782" s="36">
        <v>158.4</v>
      </c>
      <c r="AC782" s="37"/>
      <c r="AD782" s="36">
        <v>27.06</v>
      </c>
      <c r="AE782" s="36">
        <v>115.95</v>
      </c>
    </row>
    <row r="783" spans="1:31" x14ac:dyDescent="0.25">
      <c r="A783" s="26" t="s">
        <v>799</v>
      </c>
      <c r="B783" s="27">
        <v>5517.06</v>
      </c>
      <c r="C783" s="33">
        <v>45.24</v>
      </c>
      <c r="D783" s="33">
        <v>450.2</v>
      </c>
      <c r="E783" s="33">
        <v>19.93</v>
      </c>
      <c r="F783" s="33">
        <v>85.46</v>
      </c>
      <c r="G783" s="33">
        <v>52.5</v>
      </c>
      <c r="H783" s="33">
        <v>10.68</v>
      </c>
      <c r="I783" s="33">
        <v>76.88</v>
      </c>
      <c r="J783" s="33">
        <v>38.81</v>
      </c>
      <c r="K783" s="33">
        <v>12.43</v>
      </c>
      <c r="L783" s="34">
        <v>17.32</v>
      </c>
      <c r="M783" s="35">
        <v>507.2</v>
      </c>
      <c r="N783" s="35">
        <v>302.5</v>
      </c>
      <c r="O783" s="36">
        <v>853.6</v>
      </c>
      <c r="P783" s="36">
        <v>91.37</v>
      </c>
      <c r="Q783" s="36">
        <v>116.1</v>
      </c>
      <c r="R783" s="36">
        <v>129.19999999999999</v>
      </c>
      <c r="S783" s="36">
        <v>118.35</v>
      </c>
      <c r="T783" s="36">
        <v>36.56</v>
      </c>
      <c r="U783" s="37">
        <v>110.5</v>
      </c>
      <c r="V783" s="36">
        <v>75.819999999999993</v>
      </c>
      <c r="W783" s="38">
        <v>17.32</v>
      </c>
      <c r="X783" s="36">
        <v>9.7799999999999994</v>
      </c>
      <c r="Y783" s="36">
        <v>31.43</v>
      </c>
      <c r="Z783" s="36">
        <v>71.180000000000007</v>
      </c>
      <c r="AA783" s="36">
        <v>569.70000000000005</v>
      </c>
      <c r="AB783" s="36">
        <v>157.9</v>
      </c>
      <c r="AC783" s="37"/>
      <c r="AD783" s="36">
        <v>26.94</v>
      </c>
      <c r="AE783" s="36">
        <v>114.15</v>
      </c>
    </row>
    <row r="784" spans="1:31" x14ac:dyDescent="0.25">
      <c r="A784" s="26" t="s">
        <v>800</v>
      </c>
      <c r="B784" s="27">
        <v>5527.84</v>
      </c>
      <c r="C784" s="33">
        <v>44.15</v>
      </c>
      <c r="D784" s="33">
        <v>446</v>
      </c>
      <c r="E784" s="33">
        <v>19.68</v>
      </c>
      <c r="F784" s="33">
        <v>84.96</v>
      </c>
      <c r="G784" s="33">
        <v>52.46</v>
      </c>
      <c r="H784" s="33">
        <v>10.49</v>
      </c>
      <c r="I784" s="33">
        <v>76.64</v>
      </c>
      <c r="J784" s="33">
        <v>38.54</v>
      </c>
      <c r="K784" s="33">
        <v>12.53</v>
      </c>
      <c r="L784" s="34">
        <v>16.989999999999998</v>
      </c>
      <c r="M784" s="35">
        <v>509.2</v>
      </c>
      <c r="N784" s="35">
        <v>302.7</v>
      </c>
      <c r="O784" s="36">
        <v>844.6</v>
      </c>
      <c r="P784" s="36">
        <v>92.05</v>
      </c>
      <c r="Q784" s="36">
        <v>116.15</v>
      </c>
      <c r="R784" s="36">
        <v>129.55000000000001</v>
      </c>
      <c r="S784" s="36">
        <v>119.3</v>
      </c>
      <c r="T784" s="36">
        <v>36.6</v>
      </c>
      <c r="U784" s="37">
        <v>112.56</v>
      </c>
      <c r="V784" s="36">
        <v>77.430000000000007</v>
      </c>
      <c r="W784" s="38">
        <v>16.989999999999998</v>
      </c>
      <c r="X784" s="36">
        <v>10</v>
      </c>
      <c r="Y784" s="36">
        <v>31.26</v>
      </c>
      <c r="Z784" s="36">
        <v>70.88</v>
      </c>
      <c r="AA784" s="36">
        <v>564.1</v>
      </c>
      <c r="AB784" s="36">
        <v>160.65</v>
      </c>
      <c r="AC784" s="37"/>
      <c r="AD784" s="36">
        <v>26.68</v>
      </c>
      <c r="AE784" s="36">
        <v>115.1</v>
      </c>
    </row>
    <row r="785" spans="1:31" x14ac:dyDescent="0.25">
      <c r="A785" s="26">
        <v>44147</v>
      </c>
      <c r="B785" s="27">
        <v>5466.56</v>
      </c>
      <c r="C785" s="33">
        <v>43.12</v>
      </c>
      <c r="D785" s="33">
        <v>440.4</v>
      </c>
      <c r="E785" s="33">
        <v>19.66</v>
      </c>
      <c r="F785" s="33">
        <v>84.58</v>
      </c>
      <c r="G785" s="33">
        <v>52.42</v>
      </c>
      <c r="H785" s="33">
        <v>10.3</v>
      </c>
      <c r="I785" s="33">
        <v>77.16</v>
      </c>
      <c r="J785" s="33">
        <v>38.79</v>
      </c>
      <c r="K785" s="33">
        <v>12.34</v>
      </c>
      <c r="L785" s="34">
        <v>16.68</v>
      </c>
      <c r="M785" s="35">
        <v>500.4</v>
      </c>
      <c r="N785" s="35">
        <v>302.5</v>
      </c>
      <c r="O785" s="36">
        <v>835</v>
      </c>
      <c r="P785" s="36">
        <v>92.19</v>
      </c>
      <c r="Q785" s="36">
        <v>114.65</v>
      </c>
      <c r="R785" s="36">
        <v>128.19999999999999</v>
      </c>
      <c r="S785" s="36">
        <v>120.2</v>
      </c>
      <c r="T785" s="36">
        <v>37.020000000000003</v>
      </c>
      <c r="U785" s="37">
        <v>111.98</v>
      </c>
      <c r="V785" s="36">
        <v>78.09</v>
      </c>
      <c r="W785" s="38">
        <v>16.68</v>
      </c>
      <c r="X785" s="36">
        <v>9.91</v>
      </c>
      <c r="Y785" s="36">
        <v>30.97</v>
      </c>
      <c r="Z785" s="36">
        <v>71.12</v>
      </c>
      <c r="AA785" s="36">
        <v>573.5</v>
      </c>
      <c r="AB785" s="36">
        <v>158.5</v>
      </c>
      <c r="AC785" s="37"/>
      <c r="AD785" s="36">
        <v>26.39</v>
      </c>
      <c r="AE785" s="36">
        <v>114.1</v>
      </c>
    </row>
    <row r="786" spans="1:31" x14ac:dyDescent="0.25">
      <c r="A786" s="26">
        <v>44116</v>
      </c>
      <c r="B786" s="27">
        <v>5511.48</v>
      </c>
      <c r="C786" s="33">
        <v>43.46</v>
      </c>
      <c r="D786" s="33">
        <v>443.2</v>
      </c>
      <c r="E786" s="33">
        <v>20.010000000000002</v>
      </c>
      <c r="F786" s="33">
        <v>85.76</v>
      </c>
      <c r="G786" s="33">
        <v>52.38</v>
      </c>
      <c r="H786" s="33">
        <v>10.37</v>
      </c>
      <c r="I786" s="33">
        <v>77.099999999999994</v>
      </c>
      <c r="J786" s="33">
        <v>39.07</v>
      </c>
      <c r="K786" s="33">
        <v>12.4</v>
      </c>
      <c r="L786" s="34">
        <v>17.100000000000001</v>
      </c>
      <c r="M786" s="35">
        <v>501</v>
      </c>
      <c r="N786" s="35">
        <v>301.7</v>
      </c>
      <c r="O786" s="36">
        <v>828</v>
      </c>
      <c r="P786" s="36">
        <v>93.72</v>
      </c>
      <c r="Q786" s="36">
        <v>114.7</v>
      </c>
      <c r="R786" s="36">
        <v>128.5</v>
      </c>
      <c r="S786" s="36">
        <v>118.45</v>
      </c>
      <c r="T786" s="36">
        <v>37.67</v>
      </c>
      <c r="U786" s="37">
        <v>112.4</v>
      </c>
      <c r="V786" s="36">
        <v>81.349999999999994</v>
      </c>
      <c r="W786" s="38">
        <v>17.100000000000001</v>
      </c>
      <c r="X786" s="36">
        <v>10.33</v>
      </c>
      <c r="Y786" s="36">
        <v>30.7</v>
      </c>
      <c r="Z786" s="36">
        <v>71.099999999999994</v>
      </c>
      <c r="AA786" s="36">
        <v>573.29999999999995</v>
      </c>
      <c r="AB786" s="36">
        <v>158.80000000000001</v>
      </c>
      <c r="AC786" s="37"/>
      <c r="AD786" s="36">
        <v>26.39</v>
      </c>
      <c r="AE786" s="36">
        <v>116.85</v>
      </c>
    </row>
    <row r="787" spans="1:31" x14ac:dyDescent="0.25">
      <c r="A787" s="26">
        <v>44086</v>
      </c>
      <c r="B787" s="27">
        <v>5545.94</v>
      </c>
      <c r="C787" s="33">
        <v>44.55</v>
      </c>
      <c r="D787" s="33">
        <v>443.2</v>
      </c>
      <c r="E787" s="33">
        <v>19.899999999999999</v>
      </c>
      <c r="F787" s="33">
        <v>85.5</v>
      </c>
      <c r="G787" s="33">
        <v>51.9</v>
      </c>
      <c r="H787" s="33">
        <v>10.46</v>
      </c>
      <c r="I787" s="33">
        <v>78.06</v>
      </c>
      <c r="J787" s="33">
        <v>39.29</v>
      </c>
      <c r="K787" s="33">
        <v>12.58</v>
      </c>
      <c r="L787" s="34">
        <v>17.670000000000002</v>
      </c>
      <c r="M787" s="35">
        <v>498</v>
      </c>
      <c r="N787" s="35">
        <v>302</v>
      </c>
      <c r="O787" s="36">
        <v>830.2</v>
      </c>
      <c r="P787" s="36">
        <v>93.59</v>
      </c>
      <c r="Q787" s="36">
        <v>114.5</v>
      </c>
      <c r="R787" s="36">
        <v>129.1</v>
      </c>
      <c r="S787" s="36">
        <v>120</v>
      </c>
      <c r="T787" s="36">
        <v>36.9</v>
      </c>
      <c r="U787" s="37">
        <v>111.45</v>
      </c>
      <c r="V787" s="36">
        <v>81.08</v>
      </c>
      <c r="W787" s="38">
        <v>17.670000000000002</v>
      </c>
      <c r="X787" s="36">
        <v>10.23</v>
      </c>
      <c r="Y787" s="36">
        <v>30.83</v>
      </c>
      <c r="Z787" s="36">
        <v>70.459999999999994</v>
      </c>
      <c r="AA787" s="36">
        <v>574.29999999999995</v>
      </c>
      <c r="AB787" s="36">
        <v>157.44999999999999</v>
      </c>
      <c r="AC787" s="37"/>
      <c r="AD787" s="36">
        <v>26.54</v>
      </c>
      <c r="AE787" s="36">
        <v>118.15</v>
      </c>
    </row>
    <row r="788" spans="1:31" x14ac:dyDescent="0.25">
      <c r="A788" s="26">
        <v>44055</v>
      </c>
      <c r="B788" s="27">
        <v>5521.87</v>
      </c>
      <c r="C788" s="33">
        <v>44.29</v>
      </c>
      <c r="D788" s="33">
        <v>441</v>
      </c>
      <c r="E788" s="33">
        <v>19.649999999999999</v>
      </c>
      <c r="F788" s="33">
        <v>85.92</v>
      </c>
      <c r="G788" s="33">
        <v>52.2</v>
      </c>
      <c r="H788" s="33">
        <v>10.45</v>
      </c>
      <c r="I788" s="33">
        <v>79.099999999999994</v>
      </c>
      <c r="J788" s="33">
        <v>39.229999999999997</v>
      </c>
      <c r="K788" s="33">
        <v>12.38</v>
      </c>
      <c r="L788" s="34">
        <v>17.52</v>
      </c>
      <c r="M788" s="35">
        <v>494.45</v>
      </c>
      <c r="N788" s="35">
        <v>304.8</v>
      </c>
      <c r="O788" s="36">
        <v>829.8</v>
      </c>
      <c r="P788" s="36">
        <v>94.73</v>
      </c>
      <c r="Q788" s="36">
        <v>115.1</v>
      </c>
      <c r="R788" s="36">
        <v>127.35</v>
      </c>
      <c r="S788" s="36">
        <v>122</v>
      </c>
      <c r="T788" s="36">
        <v>36.950000000000003</v>
      </c>
      <c r="U788" s="37">
        <v>111.65</v>
      </c>
      <c r="V788" s="36">
        <v>81.93</v>
      </c>
      <c r="W788" s="38">
        <v>17.52</v>
      </c>
      <c r="X788" s="36">
        <v>10.25</v>
      </c>
      <c r="Y788" s="36">
        <v>30.96</v>
      </c>
      <c r="Z788" s="36">
        <v>70.2</v>
      </c>
      <c r="AA788" s="36">
        <v>584.9</v>
      </c>
      <c r="AB788" s="36">
        <v>156.9</v>
      </c>
      <c r="AC788" s="37"/>
      <c r="AD788" s="36">
        <v>26.23</v>
      </c>
      <c r="AE788" s="36">
        <v>118</v>
      </c>
    </row>
    <row r="789" spans="1:31" x14ac:dyDescent="0.25">
      <c r="A789" s="26">
        <v>44024</v>
      </c>
      <c r="B789" s="27">
        <v>5535.42</v>
      </c>
      <c r="C789" s="33">
        <v>44.51</v>
      </c>
      <c r="D789" s="33">
        <v>442.2</v>
      </c>
      <c r="E789" s="33">
        <v>19.760000000000002</v>
      </c>
      <c r="F789" s="33">
        <v>86.86</v>
      </c>
      <c r="G789" s="33">
        <v>51.82</v>
      </c>
      <c r="H789" s="33">
        <v>10.73</v>
      </c>
      <c r="I789" s="33">
        <v>80.2</v>
      </c>
      <c r="J789" s="33">
        <v>39.520000000000003</v>
      </c>
      <c r="K789" s="33">
        <v>12.54</v>
      </c>
      <c r="L789" s="34">
        <v>17.79</v>
      </c>
      <c r="M789" s="35">
        <v>493.7</v>
      </c>
      <c r="N789" s="35">
        <v>304</v>
      </c>
      <c r="O789" s="36">
        <v>831.8</v>
      </c>
      <c r="P789" s="36">
        <v>95.21</v>
      </c>
      <c r="Q789" s="36">
        <v>114.4</v>
      </c>
      <c r="R789" s="36">
        <v>127.55</v>
      </c>
      <c r="S789" s="36">
        <v>122.25</v>
      </c>
      <c r="T789" s="36">
        <v>37.159999999999997</v>
      </c>
      <c r="U789" s="37">
        <v>112.56</v>
      </c>
      <c r="V789" s="36">
        <v>82.37</v>
      </c>
      <c r="W789" s="38">
        <v>17.79</v>
      </c>
      <c r="X789" s="36">
        <v>10.199999999999999</v>
      </c>
      <c r="Y789" s="36">
        <v>30.79</v>
      </c>
      <c r="Z789" s="36">
        <v>69.8</v>
      </c>
      <c r="AA789" s="36">
        <v>589.4</v>
      </c>
      <c r="AB789" s="36">
        <v>157.4</v>
      </c>
      <c r="AC789" s="37"/>
      <c r="AD789" s="36">
        <v>26.16</v>
      </c>
      <c r="AE789" s="36">
        <v>117.35</v>
      </c>
    </row>
    <row r="790" spans="1:31" x14ac:dyDescent="0.25">
      <c r="A790" s="26">
        <v>43933</v>
      </c>
      <c r="B790" s="27">
        <v>5574.12</v>
      </c>
      <c r="C790" s="33">
        <v>45.74</v>
      </c>
      <c r="D790" s="33">
        <v>441.6</v>
      </c>
      <c r="E790" s="33">
        <v>20</v>
      </c>
      <c r="F790" s="33">
        <v>88.48</v>
      </c>
      <c r="G790" s="33">
        <v>51.58</v>
      </c>
      <c r="H790" s="33">
        <v>11.05</v>
      </c>
      <c r="I790" s="33">
        <v>81.22</v>
      </c>
      <c r="J790" s="33">
        <v>39.97</v>
      </c>
      <c r="K790" s="33">
        <v>12.5</v>
      </c>
      <c r="L790" s="34">
        <v>18.29</v>
      </c>
      <c r="M790" s="35">
        <v>492.25</v>
      </c>
      <c r="N790" s="35">
        <v>306.3</v>
      </c>
      <c r="O790" s="36">
        <v>826.4</v>
      </c>
      <c r="P790" s="36">
        <v>96.24</v>
      </c>
      <c r="Q790" s="36">
        <v>113.95</v>
      </c>
      <c r="R790" s="36">
        <v>126.8</v>
      </c>
      <c r="S790" s="36">
        <v>124.4</v>
      </c>
      <c r="T790" s="36">
        <v>37.69</v>
      </c>
      <c r="U790" s="37">
        <v>111.24</v>
      </c>
      <c r="V790" s="36">
        <v>83.15</v>
      </c>
      <c r="W790" s="38">
        <v>18.29</v>
      </c>
      <c r="X790" s="36">
        <v>10.55</v>
      </c>
      <c r="Y790" s="36">
        <v>30.61</v>
      </c>
      <c r="Z790" s="36">
        <v>69.680000000000007</v>
      </c>
      <c r="AA790" s="36">
        <v>601.9</v>
      </c>
      <c r="AB790" s="36">
        <v>157.75</v>
      </c>
      <c r="AC790" s="37"/>
      <c r="AD790" s="36">
        <v>26.45</v>
      </c>
      <c r="AE790" s="36">
        <v>117.5</v>
      </c>
    </row>
    <row r="791" spans="1:31" x14ac:dyDescent="0.25">
      <c r="A791" s="26">
        <v>43902</v>
      </c>
      <c r="B791" s="27">
        <v>5546.29</v>
      </c>
      <c r="C791" s="33">
        <v>44.88</v>
      </c>
      <c r="D791" s="33">
        <v>438</v>
      </c>
      <c r="E791" s="33">
        <v>19.86</v>
      </c>
      <c r="F791" s="33">
        <v>88.02</v>
      </c>
      <c r="G791" s="33">
        <v>51.32</v>
      </c>
      <c r="H791" s="33">
        <v>10.63</v>
      </c>
      <c r="I791" s="33">
        <v>79.959999999999994</v>
      </c>
      <c r="J791" s="33">
        <v>39.729999999999997</v>
      </c>
      <c r="K791" s="33">
        <v>12.59</v>
      </c>
      <c r="L791" s="34">
        <v>18.04</v>
      </c>
      <c r="M791" s="35">
        <v>498</v>
      </c>
      <c r="N791" s="35">
        <v>305</v>
      </c>
      <c r="O791" s="36">
        <v>839.8</v>
      </c>
      <c r="P791" s="36">
        <v>95</v>
      </c>
      <c r="Q791" s="36">
        <v>113.3</v>
      </c>
      <c r="R791" s="36">
        <v>126.25</v>
      </c>
      <c r="S791" s="36">
        <v>124</v>
      </c>
      <c r="T791" s="36">
        <v>36.47</v>
      </c>
      <c r="U791" s="37">
        <v>111.12</v>
      </c>
      <c r="V791" s="36">
        <v>82.58</v>
      </c>
      <c r="W791" s="38">
        <v>18.04</v>
      </c>
      <c r="X791" s="36">
        <v>10.47</v>
      </c>
      <c r="Y791" s="36">
        <v>30.43</v>
      </c>
      <c r="Z791" s="36">
        <v>69.02</v>
      </c>
      <c r="AA791" s="36">
        <v>605</v>
      </c>
      <c r="AB791" s="36">
        <v>158.65</v>
      </c>
      <c r="AC791" s="37"/>
      <c r="AD791" s="36">
        <v>26.25</v>
      </c>
      <c r="AE791" s="36">
        <v>115.6</v>
      </c>
    </row>
    <row r="792" spans="1:31" x14ac:dyDescent="0.25">
      <c r="A792" s="26">
        <v>43873</v>
      </c>
      <c r="B792" s="27">
        <v>5549.79</v>
      </c>
      <c r="C792" s="33">
        <v>44.95</v>
      </c>
      <c r="D792" s="33">
        <v>432.8</v>
      </c>
      <c r="E792" s="33">
        <v>19.97</v>
      </c>
      <c r="F792" s="33">
        <v>88.4</v>
      </c>
      <c r="G792" s="33">
        <v>52.2</v>
      </c>
      <c r="H792" s="33">
        <v>10.38</v>
      </c>
      <c r="I792" s="33">
        <v>78.02</v>
      </c>
      <c r="J792" s="33">
        <v>39.25</v>
      </c>
      <c r="K792" s="33">
        <v>12.8</v>
      </c>
      <c r="L792" s="34">
        <v>17.91</v>
      </c>
      <c r="M792" s="35">
        <v>497.85</v>
      </c>
      <c r="N792" s="35">
        <v>306.39999999999998</v>
      </c>
      <c r="O792" s="36">
        <v>827.2</v>
      </c>
      <c r="P792" s="36">
        <v>91.32</v>
      </c>
      <c r="Q792" s="36">
        <v>114.95</v>
      </c>
      <c r="R792" s="36">
        <v>126.05</v>
      </c>
      <c r="S792" s="36">
        <v>123.75</v>
      </c>
      <c r="T792" s="36">
        <v>36.71</v>
      </c>
      <c r="U792" s="37">
        <v>111.86</v>
      </c>
      <c r="V792" s="36">
        <v>83.58</v>
      </c>
      <c r="W792" s="38">
        <v>17.91</v>
      </c>
      <c r="X792" s="36">
        <v>10.74</v>
      </c>
      <c r="Y792" s="36">
        <v>30.54</v>
      </c>
      <c r="Z792" s="36">
        <v>69.88</v>
      </c>
      <c r="AA792" s="36">
        <v>605.1</v>
      </c>
      <c r="AB792" s="36">
        <v>159</v>
      </c>
      <c r="AC792" s="37"/>
      <c r="AD792" s="36">
        <v>26.1</v>
      </c>
      <c r="AE792" s="36">
        <v>114.25</v>
      </c>
    </row>
    <row r="793" spans="1:31" x14ac:dyDescent="0.25">
      <c r="A793" s="26">
        <v>43842</v>
      </c>
      <c r="B793" s="27">
        <v>5529.25</v>
      </c>
      <c r="C793" s="33">
        <v>44.21</v>
      </c>
      <c r="D793" s="33">
        <v>430.6</v>
      </c>
      <c r="E793" s="33">
        <v>19.82</v>
      </c>
      <c r="F793" s="33">
        <v>88.12</v>
      </c>
      <c r="G793" s="33">
        <v>52.82</v>
      </c>
      <c r="H793" s="33">
        <v>10.210000000000001</v>
      </c>
      <c r="I793" s="33">
        <v>77.680000000000007</v>
      </c>
      <c r="J793" s="33">
        <v>40.08</v>
      </c>
      <c r="K793" s="33">
        <v>12.51</v>
      </c>
      <c r="L793" s="34">
        <v>17.55</v>
      </c>
      <c r="M793" s="35">
        <v>496.75</v>
      </c>
      <c r="N793" s="35">
        <v>306.3</v>
      </c>
      <c r="O793" s="36">
        <v>822.4</v>
      </c>
      <c r="P793" s="36">
        <v>89.4</v>
      </c>
      <c r="Q793" s="36">
        <v>116.8</v>
      </c>
      <c r="R793" s="36">
        <v>125.75</v>
      </c>
      <c r="S793" s="36">
        <v>122.8</v>
      </c>
      <c r="T793" s="36">
        <v>36.33</v>
      </c>
      <c r="U793" s="37">
        <v>112.85</v>
      </c>
      <c r="V793" s="36">
        <v>83.64</v>
      </c>
      <c r="W793" s="38">
        <v>17.55</v>
      </c>
      <c r="X793" s="36">
        <v>10.63</v>
      </c>
      <c r="Y793" s="36">
        <v>30.71</v>
      </c>
      <c r="Z793" s="36">
        <v>70.739999999999995</v>
      </c>
      <c r="AA793" s="36">
        <v>607.9</v>
      </c>
      <c r="AB793" s="36">
        <v>161.65</v>
      </c>
      <c r="AC793" s="37"/>
      <c r="AD793" s="36">
        <v>26.63</v>
      </c>
      <c r="AE793" s="36">
        <v>116</v>
      </c>
    </row>
    <row r="794" spans="1:31" x14ac:dyDescent="0.25">
      <c r="A794" s="26" t="s">
        <v>801</v>
      </c>
      <c r="B794" s="27">
        <v>5518.55</v>
      </c>
      <c r="C794" s="33">
        <v>42.97</v>
      </c>
      <c r="D794" s="33">
        <v>428</v>
      </c>
      <c r="E794" s="33">
        <v>19.71</v>
      </c>
      <c r="F794" s="33">
        <v>85.5</v>
      </c>
      <c r="G794" s="33">
        <v>53.86</v>
      </c>
      <c r="H794" s="33">
        <v>9.67</v>
      </c>
      <c r="I794" s="33">
        <v>77.06</v>
      </c>
      <c r="J794" s="33">
        <v>39.82</v>
      </c>
      <c r="K794" s="33">
        <v>12.37</v>
      </c>
      <c r="L794" s="34">
        <v>16.690000000000001</v>
      </c>
      <c r="M794" s="35">
        <v>482.9</v>
      </c>
      <c r="N794" s="35">
        <v>306.8</v>
      </c>
      <c r="O794" s="36">
        <v>817.4</v>
      </c>
      <c r="P794" s="36">
        <v>87.73</v>
      </c>
      <c r="Q794" s="36">
        <v>116.65</v>
      </c>
      <c r="R794" s="36">
        <v>121.35</v>
      </c>
      <c r="S794" s="36">
        <v>122.3</v>
      </c>
      <c r="T794" s="36">
        <v>35.83</v>
      </c>
      <c r="U794" s="37">
        <v>113.76</v>
      </c>
      <c r="V794" s="36">
        <v>84.25</v>
      </c>
      <c r="W794" s="38">
        <v>16.690000000000001</v>
      </c>
      <c r="X794" s="36">
        <v>10.59</v>
      </c>
      <c r="Y794" s="36">
        <v>31.01</v>
      </c>
      <c r="Z794" s="36">
        <v>70.98</v>
      </c>
      <c r="AA794" s="36">
        <v>605</v>
      </c>
      <c r="AB794" s="36">
        <v>160</v>
      </c>
      <c r="AC794" s="37"/>
      <c r="AD794" s="36">
        <v>26.11</v>
      </c>
      <c r="AE794" s="36">
        <v>116.3</v>
      </c>
    </row>
    <row r="795" spans="1:31" x14ac:dyDescent="0.25">
      <c r="A795" s="26" t="s">
        <v>802</v>
      </c>
      <c r="B795" s="27">
        <v>5556.62</v>
      </c>
      <c r="C795" s="33">
        <v>43.83</v>
      </c>
      <c r="D795" s="33">
        <v>431.6</v>
      </c>
      <c r="E795" s="33">
        <v>19.73</v>
      </c>
      <c r="F795" s="33">
        <v>87.98</v>
      </c>
      <c r="G795" s="33">
        <v>52.78</v>
      </c>
      <c r="H795" s="33">
        <v>9.86</v>
      </c>
      <c r="I795" s="33">
        <v>79.86</v>
      </c>
      <c r="J795" s="33">
        <v>40.299999999999997</v>
      </c>
      <c r="K795" s="33">
        <v>12.52</v>
      </c>
      <c r="L795" s="34">
        <v>17.329999999999998</v>
      </c>
      <c r="M795" s="35">
        <v>496</v>
      </c>
      <c r="N795" s="35">
        <v>309.3</v>
      </c>
      <c r="O795" s="36">
        <v>823.4</v>
      </c>
      <c r="P795" s="36">
        <v>90</v>
      </c>
      <c r="Q795" s="36">
        <v>117.45</v>
      </c>
      <c r="R795" s="36">
        <v>120.95</v>
      </c>
      <c r="S795" s="36">
        <v>123</v>
      </c>
      <c r="T795" s="36">
        <v>37.700000000000003</v>
      </c>
      <c r="U795" s="37">
        <v>114.13</v>
      </c>
      <c r="V795" s="36">
        <v>84.75</v>
      </c>
      <c r="W795" s="38">
        <v>17.329999999999998</v>
      </c>
      <c r="X795" s="36">
        <v>10.69</v>
      </c>
      <c r="Y795" s="36">
        <v>31.06</v>
      </c>
      <c r="Z795" s="36">
        <v>71.42</v>
      </c>
      <c r="AA795" s="36">
        <v>606.20000000000005</v>
      </c>
      <c r="AB795" s="36">
        <v>159.69999999999999</v>
      </c>
      <c r="AC795" s="37"/>
      <c r="AD795" s="36">
        <v>27.06</v>
      </c>
      <c r="AE795" s="36">
        <v>119.75</v>
      </c>
    </row>
    <row r="796" spans="1:31" x14ac:dyDescent="0.25">
      <c r="A796" s="26" t="s">
        <v>803</v>
      </c>
      <c r="B796" s="27">
        <v>5559.72</v>
      </c>
      <c r="C796" s="33">
        <v>43.37</v>
      </c>
      <c r="D796" s="33">
        <v>434</v>
      </c>
      <c r="E796" s="33">
        <v>19.79</v>
      </c>
      <c r="F796" s="33">
        <v>88</v>
      </c>
      <c r="G796" s="33">
        <v>52.86</v>
      </c>
      <c r="H796" s="33">
        <v>9.83</v>
      </c>
      <c r="I796" s="33">
        <v>79.7</v>
      </c>
      <c r="J796" s="33">
        <v>39.700000000000003</v>
      </c>
      <c r="K796" s="33">
        <v>12.53</v>
      </c>
      <c r="L796" s="34">
        <v>17.190000000000001</v>
      </c>
      <c r="M796" s="35">
        <v>495.75</v>
      </c>
      <c r="N796" s="35">
        <v>305.8</v>
      </c>
      <c r="O796" s="36">
        <v>826</v>
      </c>
      <c r="P796" s="36">
        <v>89.8</v>
      </c>
      <c r="Q796" s="36">
        <v>117.35</v>
      </c>
      <c r="R796" s="36">
        <v>120.6</v>
      </c>
      <c r="S796" s="36">
        <v>122</v>
      </c>
      <c r="T796" s="36">
        <v>37.369999999999997</v>
      </c>
      <c r="U796" s="37">
        <v>113.72</v>
      </c>
      <c r="V796" s="36">
        <v>84.91</v>
      </c>
      <c r="W796" s="38">
        <v>17.190000000000001</v>
      </c>
      <c r="X796" s="36">
        <v>10.54</v>
      </c>
      <c r="Y796" s="36">
        <v>30.67</v>
      </c>
      <c r="Z796" s="36">
        <v>70.86</v>
      </c>
      <c r="AA796" s="36">
        <v>602.70000000000005</v>
      </c>
      <c r="AB796" s="36">
        <v>156.05000000000001</v>
      </c>
      <c r="AC796" s="37"/>
      <c r="AD796" s="36">
        <v>26.9</v>
      </c>
      <c r="AE796" s="36">
        <v>117.4</v>
      </c>
    </row>
    <row r="797" spans="1:31" x14ac:dyDescent="0.25">
      <c r="A797" s="26" t="s">
        <v>804</v>
      </c>
      <c r="B797" s="27">
        <v>5545.01</v>
      </c>
      <c r="C797" s="33">
        <v>43.76</v>
      </c>
      <c r="D797" s="33">
        <v>432</v>
      </c>
      <c r="E797" s="33">
        <v>19.87</v>
      </c>
      <c r="F797" s="33">
        <v>88.24</v>
      </c>
      <c r="G797" s="33">
        <v>52.22</v>
      </c>
      <c r="H797" s="33">
        <v>9.8699999999999992</v>
      </c>
      <c r="I797" s="33">
        <v>80.98</v>
      </c>
      <c r="J797" s="33">
        <v>40</v>
      </c>
      <c r="K797" s="33">
        <v>12.64</v>
      </c>
      <c r="L797" s="34">
        <v>17.399999999999999</v>
      </c>
      <c r="M797" s="35">
        <v>494.2</v>
      </c>
      <c r="N797" s="35">
        <v>304.39999999999998</v>
      </c>
      <c r="O797" s="36">
        <v>827.4</v>
      </c>
      <c r="P797" s="36">
        <v>91.5</v>
      </c>
      <c r="Q797" s="36">
        <v>118.45</v>
      </c>
      <c r="R797" s="36">
        <v>118.5</v>
      </c>
      <c r="S797" s="36">
        <v>124</v>
      </c>
      <c r="T797" s="36">
        <v>37.78</v>
      </c>
      <c r="U797" s="37">
        <v>112.31</v>
      </c>
      <c r="V797" s="36">
        <v>83.76</v>
      </c>
      <c r="W797" s="38">
        <v>17.399999999999999</v>
      </c>
      <c r="X797" s="36">
        <v>10.41</v>
      </c>
      <c r="Y797" s="36">
        <v>30.56</v>
      </c>
      <c r="Z797" s="36">
        <v>70.819999999999993</v>
      </c>
      <c r="AA797" s="36">
        <v>604</v>
      </c>
      <c r="AB797" s="36">
        <v>155.30000000000001</v>
      </c>
      <c r="AC797" s="37"/>
      <c r="AD797" s="36">
        <v>27.29</v>
      </c>
      <c r="AE797" s="36">
        <v>119.6</v>
      </c>
    </row>
    <row r="798" spans="1:31" x14ac:dyDescent="0.25">
      <c r="A798" s="26" t="s">
        <v>805</v>
      </c>
      <c r="B798" s="27">
        <v>5536.11</v>
      </c>
      <c r="C798" s="33">
        <v>43.74</v>
      </c>
      <c r="D798" s="33">
        <v>429.4</v>
      </c>
      <c r="E798" s="33">
        <v>19.690000000000001</v>
      </c>
      <c r="F798" s="33">
        <v>89</v>
      </c>
      <c r="G798" s="33">
        <v>51.64</v>
      </c>
      <c r="H798" s="33">
        <v>9.82</v>
      </c>
      <c r="I798" s="33">
        <v>80.86</v>
      </c>
      <c r="J798" s="33">
        <v>40.590000000000003</v>
      </c>
      <c r="K798" s="33">
        <v>12.43</v>
      </c>
      <c r="L798" s="34">
        <v>17.239999999999998</v>
      </c>
      <c r="M798" s="35">
        <v>494.85</v>
      </c>
      <c r="N798" s="35">
        <v>295.89999999999998</v>
      </c>
      <c r="O798" s="36">
        <v>827.4</v>
      </c>
      <c r="P798" s="36">
        <v>93.5</v>
      </c>
      <c r="Q798" s="36">
        <v>118.25</v>
      </c>
      <c r="R798" s="36">
        <v>118</v>
      </c>
      <c r="S798" s="36">
        <v>122.9</v>
      </c>
      <c r="T798" s="36">
        <v>38.17</v>
      </c>
      <c r="U798" s="37">
        <v>112.4</v>
      </c>
      <c r="V798" s="36">
        <v>83.75</v>
      </c>
      <c r="W798" s="38">
        <v>17.239999999999998</v>
      </c>
      <c r="X798" s="36">
        <v>10.32</v>
      </c>
      <c r="Y798" s="36">
        <v>30</v>
      </c>
      <c r="Z798" s="36">
        <v>70.8</v>
      </c>
      <c r="AA798" s="36">
        <v>604.4</v>
      </c>
      <c r="AB798" s="36">
        <v>155</v>
      </c>
      <c r="AC798" s="37"/>
      <c r="AD798" s="36">
        <v>27.53</v>
      </c>
      <c r="AE798" s="36">
        <v>119.1</v>
      </c>
    </row>
    <row r="799" spans="1:31" x14ac:dyDescent="0.25">
      <c r="A799" s="26" t="s">
        <v>806</v>
      </c>
      <c r="B799" s="27">
        <v>5492.15</v>
      </c>
      <c r="C799" s="33">
        <v>41.49</v>
      </c>
      <c r="D799" s="33">
        <v>431.8</v>
      </c>
      <c r="E799" s="33">
        <v>18.97</v>
      </c>
      <c r="F799" s="33">
        <v>86.56</v>
      </c>
      <c r="G799" s="33">
        <v>50.84</v>
      </c>
      <c r="H799" s="33">
        <v>9.31</v>
      </c>
      <c r="I799" s="33">
        <v>79.599999999999994</v>
      </c>
      <c r="J799" s="33">
        <v>39.659999999999997</v>
      </c>
      <c r="K799" s="33">
        <v>12.23</v>
      </c>
      <c r="L799" s="34">
        <v>16.55</v>
      </c>
      <c r="M799" s="35">
        <v>492.5</v>
      </c>
      <c r="N799" s="35">
        <v>306.3</v>
      </c>
      <c r="O799" s="36">
        <v>835.8</v>
      </c>
      <c r="P799" s="36">
        <v>90.14</v>
      </c>
      <c r="Q799" s="36">
        <v>119.75</v>
      </c>
      <c r="R799" s="36">
        <v>116.5</v>
      </c>
      <c r="S799" s="36">
        <v>122.25</v>
      </c>
      <c r="T799" s="36">
        <v>36.119999999999997</v>
      </c>
      <c r="U799" s="37">
        <v>112.93</v>
      </c>
      <c r="V799" s="36">
        <v>83.63</v>
      </c>
      <c r="W799" s="38">
        <v>16.55</v>
      </c>
      <c r="X799" s="36">
        <v>10.28</v>
      </c>
      <c r="Y799" s="36">
        <v>30.76</v>
      </c>
      <c r="Z799" s="36">
        <v>71.66</v>
      </c>
      <c r="AA799" s="36">
        <v>610</v>
      </c>
      <c r="AB799" s="36">
        <v>156</v>
      </c>
      <c r="AC799" s="37"/>
      <c r="AD799" s="36">
        <v>26.58</v>
      </c>
      <c r="AE799" s="36">
        <v>115.85</v>
      </c>
    </row>
    <row r="800" spans="1:31" x14ac:dyDescent="0.25">
      <c r="A800" s="26" t="s">
        <v>807</v>
      </c>
      <c r="B800" s="27">
        <v>5461.39</v>
      </c>
      <c r="C800" s="33">
        <v>40.950000000000003</v>
      </c>
      <c r="D800" s="33">
        <v>432.6</v>
      </c>
      <c r="E800" s="33">
        <v>18.8</v>
      </c>
      <c r="F800" s="33">
        <v>85.96</v>
      </c>
      <c r="G800" s="33">
        <v>52.5</v>
      </c>
      <c r="H800" s="33">
        <v>8.9499999999999993</v>
      </c>
      <c r="I800" s="33">
        <v>80.099999999999994</v>
      </c>
      <c r="J800" s="33">
        <v>39.54</v>
      </c>
      <c r="K800" s="33">
        <v>12.17</v>
      </c>
      <c r="L800" s="34">
        <v>16.16</v>
      </c>
      <c r="M800" s="35">
        <v>492.55</v>
      </c>
      <c r="N800" s="35">
        <v>312.10000000000002</v>
      </c>
      <c r="O800" s="36">
        <v>857.2</v>
      </c>
      <c r="P800" s="36">
        <v>88.64</v>
      </c>
      <c r="Q800" s="36">
        <v>120.55</v>
      </c>
      <c r="R800" s="36">
        <v>115.35</v>
      </c>
      <c r="S800" s="36">
        <v>121.5</v>
      </c>
      <c r="T800" s="36">
        <v>34.5</v>
      </c>
      <c r="U800" s="37">
        <v>115.29</v>
      </c>
      <c r="V800" s="36">
        <v>85.38</v>
      </c>
      <c r="W800" s="38">
        <v>16.16</v>
      </c>
      <c r="X800" s="36">
        <v>10.41</v>
      </c>
      <c r="Y800" s="36">
        <v>31.71</v>
      </c>
      <c r="Z800" s="36">
        <v>72</v>
      </c>
      <c r="AA800" s="36">
        <v>613.70000000000005</v>
      </c>
      <c r="AB800" s="36">
        <v>155.05000000000001</v>
      </c>
      <c r="AC800" s="37"/>
      <c r="AD800" s="36">
        <v>26.89</v>
      </c>
      <c r="AE800" s="36">
        <v>118</v>
      </c>
    </row>
    <row r="801" spans="1:31" x14ac:dyDescent="0.25">
      <c r="A801" s="26" t="s">
        <v>808</v>
      </c>
      <c r="B801" s="27">
        <v>5449.45</v>
      </c>
      <c r="C801" s="33">
        <v>40.81</v>
      </c>
      <c r="D801" s="33">
        <v>424.6</v>
      </c>
      <c r="E801" s="33">
        <v>18.93</v>
      </c>
      <c r="F801" s="33">
        <v>86.8</v>
      </c>
      <c r="G801" s="33">
        <v>52.9</v>
      </c>
      <c r="H801" s="33">
        <v>8.8699999999999992</v>
      </c>
      <c r="I801" s="33">
        <v>78.7</v>
      </c>
      <c r="J801" s="33">
        <v>39.409999999999997</v>
      </c>
      <c r="K801" s="33">
        <v>12.06</v>
      </c>
      <c r="L801" s="34">
        <v>16.190000000000001</v>
      </c>
      <c r="M801" s="35">
        <v>488.65</v>
      </c>
      <c r="N801" s="35">
        <v>310.8</v>
      </c>
      <c r="O801" s="36">
        <v>848.4</v>
      </c>
      <c r="P801" s="36">
        <v>89.33</v>
      </c>
      <c r="Q801" s="36">
        <v>118.75</v>
      </c>
      <c r="R801" s="36">
        <v>114.15</v>
      </c>
      <c r="S801" s="36">
        <v>120.25</v>
      </c>
      <c r="T801" s="36">
        <v>34.11</v>
      </c>
      <c r="U801" s="37">
        <v>114.75</v>
      </c>
      <c r="V801" s="36">
        <v>85.17</v>
      </c>
      <c r="W801" s="38">
        <v>16.190000000000001</v>
      </c>
      <c r="X801" s="36">
        <v>10.39</v>
      </c>
      <c r="Y801" s="36">
        <v>31.18</v>
      </c>
      <c r="Z801" s="36">
        <v>71.8</v>
      </c>
      <c r="AA801" s="36">
        <v>612</v>
      </c>
      <c r="AB801" s="36">
        <v>160.9</v>
      </c>
      <c r="AC801" s="37"/>
      <c r="AD801" s="36">
        <v>26.74</v>
      </c>
      <c r="AE801" s="36">
        <v>116.65</v>
      </c>
    </row>
    <row r="802" spans="1:31" x14ac:dyDescent="0.25">
      <c r="A802" s="26" t="s">
        <v>809</v>
      </c>
      <c r="B802" s="27">
        <v>5452.12</v>
      </c>
      <c r="C802" s="33">
        <v>41.13</v>
      </c>
      <c r="D802" s="33">
        <v>423.6</v>
      </c>
      <c r="E802" s="33">
        <v>19.04</v>
      </c>
      <c r="F802" s="33">
        <v>87.24</v>
      </c>
      <c r="G802" s="33">
        <v>54.6</v>
      </c>
      <c r="H802" s="33">
        <v>8.92</v>
      </c>
      <c r="I802" s="33">
        <v>78.819999999999993</v>
      </c>
      <c r="J802" s="33">
        <v>39.79</v>
      </c>
      <c r="K802" s="33">
        <v>12.21</v>
      </c>
      <c r="L802" s="34">
        <v>16.420000000000002</v>
      </c>
      <c r="M802" s="35">
        <v>486.15</v>
      </c>
      <c r="N802" s="35">
        <v>314.60000000000002</v>
      </c>
      <c r="O802" s="36">
        <v>847.2</v>
      </c>
      <c r="P802" s="36">
        <v>90</v>
      </c>
      <c r="Q802" s="36">
        <v>117.35</v>
      </c>
      <c r="R802" s="36">
        <v>116.4</v>
      </c>
      <c r="S802" s="36">
        <v>122.35</v>
      </c>
      <c r="T802" s="36">
        <v>34.770000000000003</v>
      </c>
      <c r="U802" s="37">
        <v>114.75</v>
      </c>
      <c r="V802" s="36">
        <v>85.62</v>
      </c>
      <c r="W802" s="38">
        <v>16.420000000000002</v>
      </c>
      <c r="X802" s="36">
        <v>10.5</v>
      </c>
      <c r="Y802" s="36">
        <v>31.04</v>
      </c>
      <c r="Z802" s="36">
        <v>72.86</v>
      </c>
      <c r="AA802" s="36">
        <v>623.5</v>
      </c>
      <c r="AB802" s="36">
        <v>162</v>
      </c>
      <c r="AC802" s="37"/>
      <c r="AD802" s="36">
        <v>27.13</v>
      </c>
      <c r="AE802" s="36">
        <v>116.2</v>
      </c>
    </row>
    <row r="803" spans="1:31" x14ac:dyDescent="0.25">
      <c r="A803" s="26" t="s">
        <v>810</v>
      </c>
      <c r="B803" s="27">
        <v>5441.26</v>
      </c>
      <c r="C803" s="33">
        <v>40.92</v>
      </c>
      <c r="D803" s="33">
        <v>420.4</v>
      </c>
      <c r="E803" s="33">
        <v>19.05</v>
      </c>
      <c r="F803" s="33">
        <v>87.22</v>
      </c>
      <c r="G803" s="33">
        <v>54.44</v>
      </c>
      <c r="H803" s="33">
        <v>8.82</v>
      </c>
      <c r="I803" s="33">
        <v>80.08</v>
      </c>
      <c r="J803" s="33">
        <v>39.659999999999997</v>
      </c>
      <c r="K803" s="33">
        <v>12.24</v>
      </c>
      <c r="L803" s="34">
        <v>16.5</v>
      </c>
      <c r="M803" s="35">
        <v>475</v>
      </c>
      <c r="N803" s="35">
        <v>316.60000000000002</v>
      </c>
      <c r="O803" s="36">
        <v>843</v>
      </c>
      <c r="P803" s="36">
        <v>90.09</v>
      </c>
      <c r="Q803" s="36">
        <v>117.9</v>
      </c>
      <c r="R803" s="36">
        <v>118.6</v>
      </c>
      <c r="S803" s="36">
        <v>123.8</v>
      </c>
      <c r="T803" s="36">
        <v>34.64</v>
      </c>
      <c r="U803" s="37">
        <v>114.3</v>
      </c>
      <c r="V803" s="36">
        <v>84.36</v>
      </c>
      <c r="W803" s="38">
        <v>16.5</v>
      </c>
      <c r="X803" s="36">
        <v>10.46</v>
      </c>
      <c r="Y803" s="36">
        <v>30.2</v>
      </c>
      <c r="Z803" s="36">
        <v>72.06</v>
      </c>
      <c r="AA803" s="36">
        <v>620.1</v>
      </c>
      <c r="AB803" s="36">
        <v>161</v>
      </c>
      <c r="AC803" s="37"/>
      <c r="AD803" s="36">
        <v>26.94</v>
      </c>
      <c r="AE803" s="36">
        <v>114.15</v>
      </c>
    </row>
    <row r="804" spans="1:31" x14ac:dyDescent="0.25">
      <c r="A804" s="26" t="s">
        <v>811</v>
      </c>
      <c r="B804" s="27">
        <v>5402.31</v>
      </c>
      <c r="C804" s="33">
        <v>40.6</v>
      </c>
      <c r="D804" s="33">
        <v>421.8</v>
      </c>
      <c r="E804" s="33">
        <v>18.739999999999998</v>
      </c>
      <c r="F804" s="33">
        <v>86.86</v>
      </c>
      <c r="G804" s="33">
        <v>54.82</v>
      </c>
      <c r="H804" s="33">
        <v>8.7899999999999991</v>
      </c>
      <c r="I804" s="33">
        <v>79.260000000000005</v>
      </c>
      <c r="J804" s="33">
        <v>39.54</v>
      </c>
      <c r="K804" s="33">
        <v>12.39</v>
      </c>
      <c r="L804" s="34">
        <v>16.29</v>
      </c>
      <c r="M804" s="35">
        <v>477.3</v>
      </c>
      <c r="N804" s="35">
        <v>317.5</v>
      </c>
      <c r="O804" s="36">
        <v>842.8</v>
      </c>
      <c r="P804" s="36">
        <v>90</v>
      </c>
      <c r="Q804" s="36">
        <v>117.5</v>
      </c>
      <c r="R804" s="36">
        <v>117.9</v>
      </c>
      <c r="S804" s="36">
        <v>120.25</v>
      </c>
      <c r="T804" s="36">
        <v>34.24</v>
      </c>
      <c r="U804" s="37">
        <v>113.93</v>
      </c>
      <c r="V804" s="36">
        <v>85.07</v>
      </c>
      <c r="W804" s="38">
        <v>16.29</v>
      </c>
      <c r="X804" s="36">
        <v>10.46</v>
      </c>
      <c r="Y804" s="36">
        <v>30.6</v>
      </c>
      <c r="Z804" s="36">
        <v>72</v>
      </c>
      <c r="AA804" s="36">
        <v>619.1</v>
      </c>
      <c r="AB804" s="36">
        <v>162.35</v>
      </c>
      <c r="AC804" s="37"/>
      <c r="AD804" s="36">
        <v>26.53</v>
      </c>
      <c r="AE804" s="36">
        <v>115</v>
      </c>
    </row>
    <row r="805" spans="1:31" x14ac:dyDescent="0.25">
      <c r="A805" s="26" t="s">
        <v>812</v>
      </c>
      <c r="B805" s="27">
        <v>5343.25</v>
      </c>
      <c r="C805" s="33">
        <v>39.92</v>
      </c>
      <c r="D805" s="33">
        <v>410</v>
      </c>
      <c r="E805" s="33">
        <v>18.350000000000001</v>
      </c>
      <c r="F805" s="33">
        <v>85.74</v>
      </c>
      <c r="G805" s="33">
        <v>54.38</v>
      </c>
      <c r="H805" s="33">
        <v>8.6300000000000008</v>
      </c>
      <c r="I805" s="33">
        <v>75.14</v>
      </c>
      <c r="J805" s="33">
        <v>39.42</v>
      </c>
      <c r="K805" s="33">
        <v>12.3</v>
      </c>
      <c r="L805" s="34">
        <v>15.63</v>
      </c>
      <c r="M805" s="35">
        <v>469.75</v>
      </c>
      <c r="N805" s="35">
        <v>314.2</v>
      </c>
      <c r="O805" s="36">
        <v>835</v>
      </c>
      <c r="P805" s="36">
        <v>85.56</v>
      </c>
      <c r="Q805" s="36">
        <v>117.45</v>
      </c>
      <c r="R805" s="36">
        <v>117.55</v>
      </c>
      <c r="S805" s="36">
        <v>113.5</v>
      </c>
      <c r="T805" s="36">
        <v>32.65</v>
      </c>
      <c r="U805" s="37">
        <v>114.88</v>
      </c>
      <c r="V805" s="36">
        <v>85.33</v>
      </c>
      <c r="W805" s="38">
        <v>15.63</v>
      </c>
      <c r="X805" s="36">
        <v>10.34</v>
      </c>
      <c r="Y805" s="36">
        <v>30.4</v>
      </c>
      <c r="Z805" s="36">
        <v>71.7</v>
      </c>
      <c r="AA805" s="36">
        <v>609</v>
      </c>
      <c r="AB805" s="36">
        <v>158.75</v>
      </c>
      <c r="AC805" s="37"/>
      <c r="AD805" s="36">
        <v>25.65</v>
      </c>
      <c r="AE805" s="36">
        <v>114.55</v>
      </c>
    </row>
    <row r="806" spans="1:31" x14ac:dyDescent="0.25">
      <c r="A806" s="26">
        <v>44176</v>
      </c>
      <c r="B806" s="27">
        <v>5348.63</v>
      </c>
      <c r="C806" s="33">
        <v>39.549999999999997</v>
      </c>
      <c r="D806" s="33">
        <v>415.6</v>
      </c>
      <c r="E806" s="33">
        <v>17.98</v>
      </c>
      <c r="F806" s="33">
        <v>83.6</v>
      </c>
      <c r="G806" s="33">
        <v>54.18</v>
      </c>
      <c r="H806" s="33">
        <v>8.5399999999999991</v>
      </c>
      <c r="I806" s="33">
        <v>74.040000000000006</v>
      </c>
      <c r="J806" s="33">
        <v>39.11</v>
      </c>
      <c r="K806" s="33">
        <v>11.92</v>
      </c>
      <c r="L806" s="34">
        <v>15.28</v>
      </c>
      <c r="M806" s="35">
        <v>472.85</v>
      </c>
      <c r="N806" s="35">
        <v>317.3</v>
      </c>
      <c r="O806" s="36">
        <v>833</v>
      </c>
      <c r="P806" s="36">
        <v>84.61</v>
      </c>
      <c r="Q806" s="36">
        <v>117.6</v>
      </c>
      <c r="R806" s="36">
        <v>117.7</v>
      </c>
      <c r="S806" s="36">
        <v>113.8</v>
      </c>
      <c r="T806" s="36">
        <v>32.21</v>
      </c>
      <c r="U806" s="37">
        <v>115.74</v>
      </c>
      <c r="V806" s="36">
        <v>85.85</v>
      </c>
      <c r="W806" s="38">
        <v>15.28</v>
      </c>
      <c r="X806" s="36">
        <v>10.27</v>
      </c>
      <c r="Y806" s="36">
        <v>30.59</v>
      </c>
      <c r="Z806" s="36">
        <v>71.78</v>
      </c>
      <c r="AA806" s="36">
        <v>608.70000000000005</v>
      </c>
      <c r="AB806" s="36">
        <v>158.75</v>
      </c>
      <c r="AC806" s="37"/>
      <c r="AD806" s="36">
        <v>25.68</v>
      </c>
      <c r="AE806" s="36">
        <v>114.2</v>
      </c>
    </row>
    <row r="807" spans="1:31" x14ac:dyDescent="0.25">
      <c r="A807" s="26">
        <v>44146</v>
      </c>
      <c r="B807" s="27">
        <v>5408.67</v>
      </c>
      <c r="C807" s="33">
        <v>41.09</v>
      </c>
      <c r="D807" s="33">
        <v>432.6</v>
      </c>
      <c r="E807" s="33">
        <v>18.21</v>
      </c>
      <c r="F807" s="33">
        <v>85.4</v>
      </c>
      <c r="G807" s="33">
        <v>54.6</v>
      </c>
      <c r="H807" s="33">
        <v>8.76</v>
      </c>
      <c r="I807" s="33">
        <v>74.400000000000006</v>
      </c>
      <c r="J807" s="33">
        <v>39.299999999999997</v>
      </c>
      <c r="K807" s="33">
        <v>12.27</v>
      </c>
      <c r="L807" s="34">
        <v>15.6</v>
      </c>
      <c r="M807" s="35">
        <v>487.4</v>
      </c>
      <c r="N807" s="35">
        <v>319</v>
      </c>
      <c r="O807" s="36">
        <v>851.6</v>
      </c>
      <c r="P807" s="36">
        <v>87</v>
      </c>
      <c r="Q807" s="36">
        <v>118.7</v>
      </c>
      <c r="R807" s="36">
        <v>119.45</v>
      </c>
      <c r="S807" s="36">
        <v>116.9</v>
      </c>
      <c r="T807" s="36">
        <v>32.49</v>
      </c>
      <c r="U807" s="37">
        <v>117.11</v>
      </c>
      <c r="V807" s="36">
        <v>86.8</v>
      </c>
      <c r="W807" s="38">
        <v>15.6</v>
      </c>
      <c r="X807" s="36">
        <v>10.029999999999999</v>
      </c>
      <c r="Y807" s="36">
        <v>30.84</v>
      </c>
      <c r="Z807" s="36">
        <v>72.400000000000006</v>
      </c>
      <c r="AA807" s="36">
        <v>623.4</v>
      </c>
      <c r="AB807" s="36">
        <v>160.80000000000001</v>
      </c>
      <c r="AC807" s="37"/>
      <c r="AD807" s="36">
        <v>26.09</v>
      </c>
      <c r="AE807" s="36">
        <v>114.95</v>
      </c>
    </row>
    <row r="808" spans="1:31" x14ac:dyDescent="0.25">
      <c r="A808" s="26">
        <v>44115</v>
      </c>
      <c r="B808" s="27">
        <v>5327.22</v>
      </c>
      <c r="C808" s="33">
        <v>42.2</v>
      </c>
      <c r="D808" s="33">
        <v>429.2</v>
      </c>
      <c r="E808" s="33">
        <v>18.07</v>
      </c>
      <c r="F808" s="33">
        <v>88.06</v>
      </c>
      <c r="G808" s="33">
        <v>54.06</v>
      </c>
      <c r="H808" s="33">
        <v>8.85</v>
      </c>
      <c r="I808" s="33">
        <v>73.459999999999994</v>
      </c>
      <c r="J808" s="33">
        <v>38.9</v>
      </c>
      <c r="K808" s="33">
        <v>11.98</v>
      </c>
      <c r="L808" s="34">
        <v>16.2</v>
      </c>
      <c r="M808" s="35">
        <v>474</v>
      </c>
      <c r="N808" s="35">
        <v>315.39999999999998</v>
      </c>
      <c r="O808" s="36">
        <v>833</v>
      </c>
      <c r="P808" s="36">
        <v>87.92</v>
      </c>
      <c r="Q808" s="36">
        <v>119.05</v>
      </c>
      <c r="R808" s="36">
        <v>120</v>
      </c>
      <c r="S808" s="36">
        <v>118.75</v>
      </c>
      <c r="T808" s="36">
        <v>33.06</v>
      </c>
      <c r="U808" s="37">
        <v>116.65</v>
      </c>
      <c r="V808" s="36">
        <v>84.23</v>
      </c>
      <c r="W808" s="38">
        <v>16.2</v>
      </c>
      <c r="X808" s="36">
        <v>10.039999999999999</v>
      </c>
      <c r="Y808" s="36">
        <v>29.89</v>
      </c>
      <c r="Z808" s="36">
        <v>71.959999999999994</v>
      </c>
      <c r="AA808" s="36">
        <v>611</v>
      </c>
      <c r="AB808" s="36">
        <v>160.1</v>
      </c>
      <c r="AC808" s="37"/>
      <c r="AD808" s="36">
        <v>25.93</v>
      </c>
      <c r="AE808" s="36">
        <v>114.8</v>
      </c>
    </row>
    <row r="809" spans="1:31" x14ac:dyDescent="0.25">
      <c r="A809" s="26">
        <v>44085</v>
      </c>
      <c r="B809" s="27">
        <v>5021.33</v>
      </c>
      <c r="C809" s="33">
        <v>39.21</v>
      </c>
      <c r="D809" s="33">
        <v>432.4</v>
      </c>
      <c r="E809" s="33">
        <v>17.36</v>
      </c>
      <c r="F809" s="33">
        <v>87.4</v>
      </c>
      <c r="G809" s="33">
        <v>52.72</v>
      </c>
      <c r="H809" s="33">
        <v>8.4499999999999993</v>
      </c>
      <c r="I809" s="33">
        <v>71.959999999999994</v>
      </c>
      <c r="J809" s="33">
        <v>38.96</v>
      </c>
      <c r="K809" s="33">
        <v>11.76</v>
      </c>
      <c r="L809" s="34">
        <v>15.49</v>
      </c>
      <c r="M809" s="35">
        <v>468.85</v>
      </c>
      <c r="N809" s="35">
        <v>311</v>
      </c>
      <c r="O809" s="36">
        <v>838.6</v>
      </c>
      <c r="P809" s="36">
        <v>83</v>
      </c>
      <c r="Q809" s="36">
        <v>118.8</v>
      </c>
      <c r="R809" s="36">
        <v>120.5</v>
      </c>
      <c r="S809" s="36">
        <v>113</v>
      </c>
      <c r="T809" s="36">
        <v>31.8</v>
      </c>
      <c r="U809" s="37">
        <v>117.48</v>
      </c>
      <c r="V809" s="36">
        <v>84.47</v>
      </c>
      <c r="W809" s="38">
        <v>15.49</v>
      </c>
      <c r="X809" s="36">
        <v>9.74</v>
      </c>
      <c r="Y809" s="36">
        <v>30.67</v>
      </c>
      <c r="Z809" s="36">
        <v>72</v>
      </c>
      <c r="AA809" s="36">
        <v>601.70000000000005</v>
      </c>
      <c r="AB809" s="36">
        <v>158.44999999999999</v>
      </c>
      <c r="AC809" s="37"/>
      <c r="AD809" s="36">
        <v>25.24</v>
      </c>
      <c r="AE809" s="36">
        <v>116.7</v>
      </c>
    </row>
    <row r="810" spans="1:31" x14ac:dyDescent="0.25">
      <c r="A810" s="26">
        <v>43993</v>
      </c>
      <c r="B810" s="27">
        <v>4915.24</v>
      </c>
      <c r="C810" s="33">
        <v>33.229999999999997</v>
      </c>
      <c r="D810" s="33">
        <v>402.4</v>
      </c>
      <c r="E810" s="33">
        <v>15.73</v>
      </c>
      <c r="F810" s="33">
        <v>73.540000000000006</v>
      </c>
      <c r="G810" s="33">
        <v>49.65</v>
      </c>
      <c r="H810" s="33">
        <v>7.43</v>
      </c>
      <c r="I810" s="33">
        <v>63.28</v>
      </c>
      <c r="J810" s="33">
        <v>37.340000000000003</v>
      </c>
      <c r="K810" s="33">
        <v>11.04</v>
      </c>
      <c r="L810" s="34">
        <v>13.08</v>
      </c>
      <c r="M810" s="35">
        <v>435.5</v>
      </c>
      <c r="N810" s="35">
        <v>297</v>
      </c>
      <c r="O810" s="36">
        <v>834.4</v>
      </c>
      <c r="P810" s="36">
        <v>70</v>
      </c>
      <c r="Q810" s="36">
        <v>113.25</v>
      </c>
      <c r="R810" s="36">
        <v>112.3</v>
      </c>
      <c r="S810" s="36">
        <v>99.14</v>
      </c>
      <c r="T810" s="36">
        <v>27.63</v>
      </c>
      <c r="U810" s="37">
        <v>113.97</v>
      </c>
      <c r="V810" s="36">
        <v>82.87</v>
      </c>
      <c r="W810" s="38">
        <v>13.08</v>
      </c>
      <c r="X810" s="36">
        <v>9.43</v>
      </c>
      <c r="Y810" s="36">
        <v>30.84</v>
      </c>
      <c r="Z810" s="36">
        <v>69.400000000000006</v>
      </c>
      <c r="AA810" s="36">
        <v>567.5</v>
      </c>
      <c r="AB810" s="36">
        <v>147.55000000000001</v>
      </c>
      <c r="AC810" s="37"/>
      <c r="AD810" s="36">
        <v>24.3</v>
      </c>
      <c r="AE810" s="36">
        <v>110.4</v>
      </c>
    </row>
    <row r="811" spans="1:31" x14ac:dyDescent="0.25">
      <c r="A811" s="26">
        <v>43962</v>
      </c>
      <c r="B811" s="27">
        <v>4942.18</v>
      </c>
      <c r="C811" s="33">
        <v>33.880000000000003</v>
      </c>
      <c r="D811" s="33">
        <v>400.8</v>
      </c>
      <c r="E811" s="33">
        <v>15.74</v>
      </c>
      <c r="F811" s="33">
        <v>74.28</v>
      </c>
      <c r="G811" s="33">
        <v>50.3</v>
      </c>
      <c r="H811" s="33">
        <v>7.55</v>
      </c>
      <c r="I811" s="33">
        <v>62.5</v>
      </c>
      <c r="J811" s="33">
        <v>37.14</v>
      </c>
      <c r="K811" s="33">
        <v>11.25</v>
      </c>
      <c r="L811" s="34">
        <v>13.23</v>
      </c>
      <c r="M811" s="35">
        <v>436.75</v>
      </c>
      <c r="N811" s="35">
        <v>298.8</v>
      </c>
      <c r="O811" s="36">
        <v>845.4</v>
      </c>
      <c r="P811" s="36">
        <v>70.38</v>
      </c>
      <c r="Q811" s="36">
        <v>113.6</v>
      </c>
      <c r="R811" s="36">
        <v>111.4</v>
      </c>
      <c r="S811" s="36">
        <v>99.86</v>
      </c>
      <c r="T811" s="36">
        <v>27.51</v>
      </c>
      <c r="U811" s="37">
        <v>113.31</v>
      </c>
      <c r="V811" s="36">
        <v>85.2</v>
      </c>
      <c r="W811" s="38">
        <v>13.23</v>
      </c>
      <c r="X811" s="36">
        <v>9.57</v>
      </c>
      <c r="Y811" s="36">
        <v>30.92</v>
      </c>
      <c r="Z811" s="36">
        <v>67.180000000000007</v>
      </c>
      <c r="AA811" s="36">
        <v>565.1</v>
      </c>
      <c r="AB811" s="36">
        <v>147.44999999999999</v>
      </c>
      <c r="AC811" s="37"/>
      <c r="AD811" s="36">
        <v>24.53</v>
      </c>
      <c r="AE811" s="36">
        <v>110.4</v>
      </c>
    </row>
    <row r="812" spans="1:31" x14ac:dyDescent="0.25">
      <c r="A812" s="26">
        <v>43932</v>
      </c>
      <c r="B812" s="27">
        <v>4730.3100000000004</v>
      </c>
      <c r="C812" s="33">
        <v>33.119999999999997</v>
      </c>
      <c r="D812" s="33">
        <v>384.6</v>
      </c>
      <c r="E812" s="33">
        <v>15.49</v>
      </c>
      <c r="F812" s="33">
        <v>73.680000000000007</v>
      </c>
      <c r="G812" s="33">
        <v>50.08</v>
      </c>
      <c r="H812" s="33">
        <v>7.38</v>
      </c>
      <c r="I812" s="33">
        <v>62.5</v>
      </c>
      <c r="J812" s="33">
        <v>36.24</v>
      </c>
      <c r="K812" s="33">
        <v>11.07</v>
      </c>
      <c r="L812" s="34">
        <v>12.75</v>
      </c>
      <c r="M812" s="35">
        <v>421.8</v>
      </c>
      <c r="N812" s="35">
        <v>299.89999999999998</v>
      </c>
      <c r="O812" s="36">
        <v>833.4</v>
      </c>
      <c r="P812" s="36">
        <v>68.58</v>
      </c>
      <c r="Q812" s="36">
        <v>112</v>
      </c>
      <c r="R812" s="36">
        <v>108.75</v>
      </c>
      <c r="S812" s="36">
        <v>98.14</v>
      </c>
      <c r="T812" s="36">
        <v>27.9</v>
      </c>
      <c r="U812" s="37">
        <v>111.4</v>
      </c>
      <c r="V812" s="36">
        <v>86.34</v>
      </c>
      <c r="W812" s="38">
        <v>12.75</v>
      </c>
      <c r="X812" s="36">
        <v>9.57</v>
      </c>
      <c r="Y812" s="36">
        <v>30.51</v>
      </c>
      <c r="Z812" s="36">
        <v>66.099999999999994</v>
      </c>
      <c r="AA812" s="36">
        <v>553.20000000000005</v>
      </c>
      <c r="AB812" s="36">
        <v>145.85</v>
      </c>
      <c r="AC812" s="37"/>
      <c r="AD812" s="36">
        <v>23.94</v>
      </c>
      <c r="AE812" s="36">
        <v>108.85</v>
      </c>
    </row>
    <row r="813" spans="1:31" x14ac:dyDescent="0.25">
      <c r="A813" s="26">
        <v>43901</v>
      </c>
      <c r="B813" s="27">
        <v>4730.2299999999996</v>
      </c>
      <c r="C813" s="33">
        <v>33.03</v>
      </c>
      <c r="D813" s="33">
        <v>376.8</v>
      </c>
      <c r="E813" s="33">
        <v>14.91</v>
      </c>
      <c r="F813" s="33">
        <v>72.34</v>
      </c>
      <c r="G813" s="33">
        <v>49.47</v>
      </c>
      <c r="H813" s="33">
        <v>7.29</v>
      </c>
      <c r="I813" s="33">
        <v>59.48</v>
      </c>
      <c r="J813" s="33">
        <v>35.9</v>
      </c>
      <c r="K813" s="33">
        <v>10.82</v>
      </c>
      <c r="L813" s="34">
        <v>12.78</v>
      </c>
      <c r="M813" s="35">
        <v>408.95</v>
      </c>
      <c r="N813" s="35">
        <v>290.2</v>
      </c>
      <c r="O813" s="36">
        <v>810</v>
      </c>
      <c r="P813" s="36">
        <v>66.28</v>
      </c>
      <c r="Q813" s="36">
        <v>111</v>
      </c>
      <c r="R813" s="36">
        <v>106.15</v>
      </c>
      <c r="S813" s="36">
        <v>96.94</v>
      </c>
      <c r="T813" s="36">
        <v>27.76</v>
      </c>
      <c r="U813" s="37">
        <v>109.09</v>
      </c>
      <c r="V813" s="36">
        <v>81.22</v>
      </c>
      <c r="W813" s="38">
        <v>12.78</v>
      </c>
      <c r="X813" s="36">
        <v>9.5399999999999991</v>
      </c>
      <c r="Y813" s="36">
        <v>29.36</v>
      </c>
      <c r="Z813" s="36">
        <v>65.28</v>
      </c>
      <c r="AA813" s="36">
        <v>543.29999999999995</v>
      </c>
      <c r="AB813" s="36">
        <v>142.4</v>
      </c>
      <c r="AC813" s="37"/>
      <c r="AD813" s="36">
        <v>23.97</v>
      </c>
      <c r="AE813" s="36">
        <v>103.75</v>
      </c>
    </row>
    <row r="814" spans="1:31" x14ac:dyDescent="0.25">
      <c r="A814" s="26">
        <v>43872</v>
      </c>
      <c r="B814" s="27">
        <v>4581.8599999999997</v>
      </c>
      <c r="C814" s="33">
        <v>31.13</v>
      </c>
      <c r="D814" s="33">
        <v>369.2</v>
      </c>
      <c r="E814" s="33">
        <v>14.36</v>
      </c>
      <c r="F814" s="33">
        <v>70.38</v>
      </c>
      <c r="G814" s="33">
        <v>47.8</v>
      </c>
      <c r="H814" s="33">
        <v>6.98</v>
      </c>
      <c r="I814" s="33">
        <v>57.78</v>
      </c>
      <c r="J814" s="33">
        <v>34.950000000000003</v>
      </c>
      <c r="K814" s="33">
        <v>10.61</v>
      </c>
      <c r="L814" s="34">
        <v>12.12</v>
      </c>
      <c r="M814" s="35">
        <v>405.65</v>
      </c>
      <c r="N814" s="35">
        <v>283.89999999999998</v>
      </c>
      <c r="O814" s="36">
        <v>801.4</v>
      </c>
      <c r="P814" s="36">
        <v>63.09</v>
      </c>
      <c r="Q814" s="36">
        <v>107.8</v>
      </c>
      <c r="R814" s="36">
        <v>106.25</v>
      </c>
      <c r="S814" s="36">
        <v>91.54</v>
      </c>
      <c r="T814" s="36">
        <v>27.09</v>
      </c>
      <c r="U814" s="37">
        <v>106.69</v>
      </c>
      <c r="V814" s="36">
        <v>78.95</v>
      </c>
      <c r="W814" s="38">
        <v>12.12</v>
      </c>
      <c r="X814" s="36">
        <v>9.69</v>
      </c>
      <c r="Y814" s="36">
        <v>29.09</v>
      </c>
      <c r="Z814" s="36">
        <v>64.64</v>
      </c>
      <c r="AA814" s="36">
        <v>527</v>
      </c>
      <c r="AB814" s="36">
        <v>140</v>
      </c>
      <c r="AC814" s="37"/>
      <c r="AD814" s="36">
        <v>23.18</v>
      </c>
      <c r="AE814" s="36">
        <v>100.9</v>
      </c>
    </row>
    <row r="815" spans="1:31" x14ac:dyDescent="0.25">
      <c r="A815" s="26" t="s">
        <v>813</v>
      </c>
      <c r="B815" s="27">
        <v>4519.37</v>
      </c>
      <c r="C815" s="33">
        <v>29.86</v>
      </c>
      <c r="D815" s="33">
        <v>365.4</v>
      </c>
      <c r="E815" s="33">
        <v>13.8</v>
      </c>
      <c r="F815" s="33">
        <v>67.819999999999993</v>
      </c>
      <c r="G815" s="33">
        <v>47.4</v>
      </c>
      <c r="H815" s="33">
        <v>6.78</v>
      </c>
      <c r="I815" s="33">
        <v>55.88</v>
      </c>
      <c r="J815" s="33">
        <v>33.5</v>
      </c>
      <c r="K815" s="33">
        <v>10.39</v>
      </c>
      <c r="L815" s="34">
        <v>11.64</v>
      </c>
      <c r="M815" s="35">
        <v>402.3</v>
      </c>
      <c r="N815" s="35">
        <v>277.7</v>
      </c>
      <c r="O815" s="36">
        <v>799</v>
      </c>
      <c r="P815" s="36">
        <v>62.59</v>
      </c>
      <c r="Q815" s="36">
        <v>104.2</v>
      </c>
      <c r="R815" s="36">
        <v>106.2</v>
      </c>
      <c r="S815" s="36">
        <v>90.52</v>
      </c>
      <c r="T815" s="36">
        <v>25.82</v>
      </c>
      <c r="U815" s="37">
        <v>103.72</v>
      </c>
      <c r="V815" s="36">
        <v>76.95</v>
      </c>
      <c r="W815" s="38">
        <v>11.64</v>
      </c>
      <c r="X815" s="36">
        <v>9.6300000000000008</v>
      </c>
      <c r="Y815" s="36">
        <v>29.31</v>
      </c>
      <c r="Z815" s="36">
        <v>63.48</v>
      </c>
      <c r="AA815" s="36">
        <v>518.5</v>
      </c>
      <c r="AB815" s="36">
        <v>138.4</v>
      </c>
      <c r="AC815" s="37"/>
      <c r="AD815" s="36">
        <v>23.16</v>
      </c>
      <c r="AE815" s="36">
        <v>99.14</v>
      </c>
    </row>
    <row r="816" spans="1:31" x14ac:dyDescent="0.25">
      <c r="A816" s="26" t="s">
        <v>814</v>
      </c>
      <c r="B816" s="27">
        <v>4512.57</v>
      </c>
      <c r="C816" s="33">
        <v>29.31</v>
      </c>
      <c r="D816" s="33">
        <v>363.2</v>
      </c>
      <c r="E816" s="33">
        <v>13.65</v>
      </c>
      <c r="F816" s="33">
        <v>66.459999999999994</v>
      </c>
      <c r="G816" s="33">
        <v>46.83</v>
      </c>
      <c r="H816" s="33">
        <v>6.66</v>
      </c>
      <c r="I816" s="33">
        <v>56.26</v>
      </c>
      <c r="J816" s="33">
        <v>32</v>
      </c>
      <c r="K816" s="33">
        <v>10.27</v>
      </c>
      <c r="L816" s="34">
        <v>11.35</v>
      </c>
      <c r="M816" s="35">
        <v>403.8</v>
      </c>
      <c r="N816" s="35">
        <v>279.10000000000002</v>
      </c>
      <c r="O816" s="36">
        <v>809.6</v>
      </c>
      <c r="P816" s="36">
        <v>61.5</v>
      </c>
      <c r="Q816" s="36">
        <v>102.4</v>
      </c>
      <c r="R816" s="36">
        <v>105.85</v>
      </c>
      <c r="S816" s="36">
        <v>87.56</v>
      </c>
      <c r="T816" s="36">
        <v>25.13</v>
      </c>
      <c r="U816" s="37">
        <v>103.88</v>
      </c>
      <c r="V816" s="36">
        <v>77.8</v>
      </c>
      <c r="W816" s="38">
        <v>11.35</v>
      </c>
      <c r="X816" s="36">
        <v>9.6</v>
      </c>
      <c r="Y816" s="36">
        <v>29.54</v>
      </c>
      <c r="Z816" s="36">
        <v>63.4</v>
      </c>
      <c r="AA816" s="36">
        <v>520.20000000000005</v>
      </c>
      <c r="AB816" s="36">
        <v>138.55000000000001</v>
      </c>
      <c r="AC816" s="37"/>
      <c r="AD816" s="36">
        <v>22.66</v>
      </c>
      <c r="AE816" s="36">
        <v>98.6</v>
      </c>
    </row>
    <row r="817" spans="1:31" x14ac:dyDescent="0.25">
      <c r="A817" s="26" t="s">
        <v>815</v>
      </c>
      <c r="B817" s="27">
        <v>4521.6099999999997</v>
      </c>
      <c r="C817" s="33">
        <v>29.75</v>
      </c>
      <c r="D817" s="33">
        <v>365</v>
      </c>
      <c r="E817" s="33">
        <v>13.77</v>
      </c>
      <c r="F817" s="33">
        <v>67.040000000000006</v>
      </c>
      <c r="G817" s="33">
        <v>46.88</v>
      </c>
      <c r="H817" s="33">
        <v>6.72</v>
      </c>
      <c r="I817" s="33">
        <v>57.5</v>
      </c>
      <c r="J817" s="33">
        <v>31.68</v>
      </c>
      <c r="K817" s="33">
        <v>10.46</v>
      </c>
      <c r="L817" s="34">
        <v>11.38</v>
      </c>
      <c r="M817" s="35">
        <v>402.15</v>
      </c>
      <c r="N817" s="35">
        <v>278.8</v>
      </c>
      <c r="O817" s="36">
        <v>798.2</v>
      </c>
      <c r="P817" s="36">
        <v>61.77</v>
      </c>
      <c r="Q817" s="36">
        <v>103.1</v>
      </c>
      <c r="R817" s="36">
        <v>106.4</v>
      </c>
      <c r="S817" s="36">
        <v>88.7</v>
      </c>
      <c r="T817" s="36">
        <v>25.27</v>
      </c>
      <c r="U817" s="37">
        <v>103.35</v>
      </c>
      <c r="V817" s="36">
        <v>78.61</v>
      </c>
      <c r="W817" s="38">
        <v>11.38</v>
      </c>
      <c r="X817" s="36">
        <v>9.0500000000000007</v>
      </c>
      <c r="Y817" s="36">
        <v>29.23</v>
      </c>
      <c r="Z817" s="36">
        <v>63.68</v>
      </c>
      <c r="AA817" s="36">
        <v>521.6</v>
      </c>
      <c r="AB817" s="36">
        <v>140</v>
      </c>
      <c r="AC817" s="37"/>
      <c r="AD817" s="36">
        <v>22.58</v>
      </c>
      <c r="AE817" s="36">
        <v>96.66</v>
      </c>
    </row>
    <row r="818" spans="1:31" x14ac:dyDescent="0.25">
      <c r="A818" s="26" t="s">
        <v>816</v>
      </c>
      <c r="B818" s="27">
        <v>4723.7</v>
      </c>
      <c r="C818" s="33">
        <v>31.38</v>
      </c>
      <c r="D818" s="33">
        <v>379.2</v>
      </c>
      <c r="E818" s="33">
        <v>14.2</v>
      </c>
      <c r="F818" s="33">
        <v>69.2</v>
      </c>
      <c r="G818" s="33">
        <v>49.11</v>
      </c>
      <c r="H818" s="33">
        <v>7.03</v>
      </c>
      <c r="I818" s="33">
        <v>58.64</v>
      </c>
      <c r="J818" s="33">
        <v>33.15</v>
      </c>
      <c r="K818" s="33">
        <v>10.9</v>
      </c>
      <c r="L818" s="34">
        <v>11.94</v>
      </c>
      <c r="M818" s="35">
        <v>418.85</v>
      </c>
      <c r="N818" s="35">
        <v>287.10000000000002</v>
      </c>
      <c r="O818" s="36">
        <v>825.4</v>
      </c>
      <c r="P818" s="36">
        <v>64</v>
      </c>
      <c r="Q818" s="36">
        <v>106.75</v>
      </c>
      <c r="R818" s="36">
        <v>111.4</v>
      </c>
      <c r="S818" s="36">
        <v>91.18</v>
      </c>
      <c r="T818" s="36">
        <v>26.19</v>
      </c>
      <c r="U818" s="37">
        <v>107.23</v>
      </c>
      <c r="V818" s="36">
        <v>80.56</v>
      </c>
      <c r="W818" s="38">
        <v>11.94</v>
      </c>
      <c r="X818" s="36">
        <v>9.17</v>
      </c>
      <c r="Y818" s="36">
        <v>29.23</v>
      </c>
      <c r="Z818" s="36">
        <v>65.52</v>
      </c>
      <c r="AA818" s="36">
        <v>545.6</v>
      </c>
      <c r="AB818" s="36">
        <v>144.75</v>
      </c>
      <c r="AC818" s="37"/>
      <c r="AD818" s="36">
        <v>23.08</v>
      </c>
      <c r="AE818" s="36">
        <v>101.25</v>
      </c>
    </row>
    <row r="819" spans="1:31" x14ac:dyDescent="0.25">
      <c r="A819" s="26" t="s">
        <v>817</v>
      </c>
      <c r="B819" s="27">
        <v>4814.99</v>
      </c>
      <c r="C819" s="33">
        <v>32.950000000000003</v>
      </c>
      <c r="D819" s="33">
        <v>390.2</v>
      </c>
      <c r="E819" s="33">
        <v>14.65</v>
      </c>
      <c r="F819" s="33">
        <v>70.66</v>
      </c>
      <c r="G819" s="33">
        <v>50.54</v>
      </c>
      <c r="H819" s="33">
        <v>7.35</v>
      </c>
      <c r="I819" s="33">
        <v>61.3</v>
      </c>
      <c r="J819" s="33">
        <v>34.1</v>
      </c>
      <c r="K819" s="33">
        <v>11.11</v>
      </c>
      <c r="L819" s="34">
        <v>12.58</v>
      </c>
      <c r="M819" s="35">
        <v>421.75</v>
      </c>
      <c r="N819" s="35">
        <v>285.3</v>
      </c>
      <c r="O819" s="36">
        <v>826.2</v>
      </c>
      <c r="P819" s="36">
        <v>65.849999999999994</v>
      </c>
      <c r="Q819" s="36">
        <v>106.95</v>
      </c>
      <c r="R819" s="36">
        <v>113.15</v>
      </c>
      <c r="S819" s="36">
        <v>93.58</v>
      </c>
      <c r="T819" s="36">
        <v>27.06</v>
      </c>
      <c r="U819" s="37">
        <v>108.55</v>
      </c>
      <c r="V819" s="36">
        <v>82.37</v>
      </c>
      <c r="W819" s="38">
        <v>12.58</v>
      </c>
      <c r="X819" s="36">
        <v>9.36</v>
      </c>
      <c r="Y819" s="36">
        <v>29.11</v>
      </c>
      <c r="Z819" s="36">
        <v>66.64</v>
      </c>
      <c r="AA819" s="36">
        <v>549.4</v>
      </c>
      <c r="AB819" s="36">
        <v>146.4</v>
      </c>
      <c r="AC819" s="37"/>
      <c r="AD819" s="36">
        <v>23.96</v>
      </c>
      <c r="AE819" s="36">
        <v>99.14</v>
      </c>
    </row>
    <row r="820" spans="1:31" x14ac:dyDescent="0.25">
      <c r="A820" s="26" t="s">
        <v>818</v>
      </c>
      <c r="B820" s="27">
        <v>4843.1400000000003</v>
      </c>
      <c r="C820" s="33">
        <v>33.5</v>
      </c>
      <c r="D820" s="33">
        <v>394.8</v>
      </c>
      <c r="E820" s="33">
        <v>14.97</v>
      </c>
      <c r="F820" s="33">
        <v>72.84</v>
      </c>
      <c r="G820" s="33">
        <v>51.12</v>
      </c>
      <c r="H820" s="33">
        <v>7.52</v>
      </c>
      <c r="I820" s="33">
        <v>64.3</v>
      </c>
      <c r="J820" s="33">
        <v>35.369999999999997</v>
      </c>
      <c r="K820" s="33">
        <v>11.37</v>
      </c>
      <c r="L820" s="34">
        <v>12.75</v>
      </c>
      <c r="M820" s="35">
        <v>428</v>
      </c>
      <c r="N820" s="35">
        <v>288.60000000000002</v>
      </c>
      <c r="O820" s="36">
        <v>825</v>
      </c>
      <c r="P820" s="36">
        <v>68.03</v>
      </c>
      <c r="Q820" s="36">
        <v>110.2</v>
      </c>
      <c r="R820" s="36">
        <v>115.7</v>
      </c>
      <c r="S820" s="36">
        <v>96.58</v>
      </c>
      <c r="T820" s="36">
        <v>28.08</v>
      </c>
      <c r="U820" s="37">
        <v>110.21</v>
      </c>
      <c r="V820" s="36">
        <v>82.49</v>
      </c>
      <c r="W820" s="38">
        <v>12.75</v>
      </c>
      <c r="X820" s="36">
        <v>9.52</v>
      </c>
      <c r="Y820" s="36">
        <v>29.63</v>
      </c>
      <c r="Z820" s="36">
        <v>68.599999999999994</v>
      </c>
      <c r="AA820" s="36">
        <v>556</v>
      </c>
      <c r="AB820" s="36">
        <v>147.9</v>
      </c>
      <c r="AC820" s="37"/>
      <c r="AD820" s="36">
        <v>24.55</v>
      </c>
      <c r="AE820" s="36">
        <v>105.8</v>
      </c>
    </row>
    <row r="821" spans="1:31" x14ac:dyDescent="0.25">
      <c r="A821" s="26" t="s">
        <v>819</v>
      </c>
      <c r="B821" s="27">
        <v>4783.6499999999996</v>
      </c>
      <c r="C821" s="33">
        <v>32.590000000000003</v>
      </c>
      <c r="D821" s="33">
        <v>393.8</v>
      </c>
      <c r="E821" s="33">
        <v>14.68</v>
      </c>
      <c r="F821" s="33">
        <v>71.819999999999993</v>
      </c>
      <c r="G821" s="33">
        <v>50.34</v>
      </c>
      <c r="H821" s="33">
        <v>7.38</v>
      </c>
      <c r="I821" s="33">
        <v>62.64</v>
      </c>
      <c r="J821" s="33">
        <v>35.49</v>
      </c>
      <c r="K821" s="33">
        <v>11.21</v>
      </c>
      <c r="L821" s="34">
        <v>12.51</v>
      </c>
      <c r="M821" s="35">
        <v>427.2</v>
      </c>
      <c r="N821" s="35">
        <v>285.3</v>
      </c>
      <c r="O821" s="36">
        <v>813.6</v>
      </c>
      <c r="P821" s="36">
        <v>64.45</v>
      </c>
      <c r="Q821" s="36">
        <v>108.3</v>
      </c>
      <c r="R821" s="36">
        <v>114.15</v>
      </c>
      <c r="S821" s="36">
        <v>91.42</v>
      </c>
      <c r="T821" s="36">
        <v>27.62</v>
      </c>
      <c r="U821" s="37">
        <v>107.64</v>
      </c>
      <c r="V821" s="36">
        <v>82.29</v>
      </c>
      <c r="W821" s="38">
        <v>12.51</v>
      </c>
      <c r="X821" s="36">
        <v>9.34</v>
      </c>
      <c r="Y821" s="36">
        <v>30.5</v>
      </c>
      <c r="Z821" s="36">
        <v>68.52</v>
      </c>
      <c r="AA821" s="36">
        <v>574.1</v>
      </c>
      <c r="AB821" s="36">
        <v>146.44999999999999</v>
      </c>
      <c r="AC821" s="37"/>
      <c r="AD821" s="36">
        <v>23.67</v>
      </c>
      <c r="AE821" s="36">
        <v>104.35</v>
      </c>
    </row>
    <row r="822" spans="1:31" x14ac:dyDescent="0.25">
      <c r="A822" s="26" t="s">
        <v>820</v>
      </c>
      <c r="B822" s="27">
        <v>4849.01</v>
      </c>
      <c r="C822" s="33">
        <v>32.64</v>
      </c>
      <c r="D822" s="33">
        <v>393.4</v>
      </c>
      <c r="E822" s="33">
        <v>14.94</v>
      </c>
      <c r="F822" s="33">
        <v>71.900000000000006</v>
      </c>
      <c r="G822" s="33">
        <v>50.6</v>
      </c>
      <c r="H822" s="33">
        <v>7.32</v>
      </c>
      <c r="I822" s="33">
        <v>63.78</v>
      </c>
      <c r="J822" s="33">
        <v>35.21</v>
      </c>
      <c r="K822" s="33">
        <v>11.39</v>
      </c>
      <c r="L822" s="34">
        <v>12.39</v>
      </c>
      <c r="M822" s="35">
        <v>427.8</v>
      </c>
      <c r="N822" s="35">
        <v>286.8</v>
      </c>
      <c r="O822" s="36">
        <v>800.4</v>
      </c>
      <c r="P822" s="36">
        <v>64.06</v>
      </c>
      <c r="Q822" s="36">
        <v>106.05</v>
      </c>
      <c r="R822" s="36">
        <v>113.8</v>
      </c>
      <c r="S822" s="36">
        <v>91</v>
      </c>
      <c r="T822" s="36">
        <v>27.78</v>
      </c>
      <c r="U822" s="37">
        <v>108.02</v>
      </c>
      <c r="V822" s="36">
        <v>82.91</v>
      </c>
      <c r="W822" s="38">
        <v>12.39</v>
      </c>
      <c r="X822" s="36">
        <v>9.3800000000000008</v>
      </c>
      <c r="Y822" s="36">
        <v>31.26</v>
      </c>
      <c r="Z822" s="36">
        <v>67.78</v>
      </c>
      <c r="AA822" s="36">
        <v>577.9</v>
      </c>
      <c r="AB822" s="36">
        <v>140.94999999999999</v>
      </c>
      <c r="AC822" s="37"/>
      <c r="AD822" s="36">
        <v>23.28</v>
      </c>
      <c r="AE822" s="36">
        <v>106.2</v>
      </c>
    </row>
    <row r="823" spans="1:31" x14ac:dyDescent="0.25">
      <c r="A823" s="26" t="s">
        <v>821</v>
      </c>
      <c r="B823" s="27">
        <v>4914.49</v>
      </c>
      <c r="C823" s="33">
        <v>33.119999999999997</v>
      </c>
      <c r="D823" s="33">
        <v>401</v>
      </c>
      <c r="E823" s="33">
        <v>15.08</v>
      </c>
      <c r="F823" s="33">
        <v>74.260000000000005</v>
      </c>
      <c r="G823" s="33">
        <v>52.06</v>
      </c>
      <c r="H823" s="33">
        <v>7.44</v>
      </c>
      <c r="I823" s="33">
        <v>65.099999999999994</v>
      </c>
      <c r="J823" s="33">
        <v>36.590000000000003</v>
      </c>
      <c r="K823" s="33">
        <v>11.69</v>
      </c>
      <c r="L823" s="34">
        <v>12.61</v>
      </c>
      <c r="M823" s="35">
        <v>430.2</v>
      </c>
      <c r="N823" s="35">
        <v>290.60000000000002</v>
      </c>
      <c r="O823" s="36">
        <v>805.8</v>
      </c>
      <c r="P823" s="36">
        <v>66.94</v>
      </c>
      <c r="Q823" s="36">
        <v>107.8</v>
      </c>
      <c r="R823" s="36">
        <v>116.95</v>
      </c>
      <c r="S823" s="36">
        <v>93.18</v>
      </c>
      <c r="T823" s="36">
        <v>28.23</v>
      </c>
      <c r="U823" s="37">
        <v>108.55</v>
      </c>
      <c r="V823" s="36">
        <v>84.16</v>
      </c>
      <c r="W823" s="38">
        <v>12.61</v>
      </c>
      <c r="X823" s="36">
        <v>9.4700000000000006</v>
      </c>
      <c r="Y823" s="36">
        <v>31.48</v>
      </c>
      <c r="Z823" s="36">
        <v>69.959999999999994</v>
      </c>
      <c r="AA823" s="36">
        <v>589</v>
      </c>
      <c r="AB823" s="36">
        <v>143</v>
      </c>
      <c r="AC823" s="37"/>
      <c r="AD823" s="36">
        <v>23.55</v>
      </c>
      <c r="AE823" s="36">
        <v>108</v>
      </c>
    </row>
    <row r="824" spans="1:31" x14ac:dyDescent="0.25">
      <c r="A824" s="26" t="s">
        <v>822</v>
      </c>
      <c r="B824" s="27">
        <v>4881.46</v>
      </c>
      <c r="C824" s="33">
        <v>32.56</v>
      </c>
      <c r="D824" s="33">
        <v>401.6</v>
      </c>
      <c r="E824" s="33">
        <v>15.14</v>
      </c>
      <c r="F824" s="33">
        <v>73.760000000000005</v>
      </c>
      <c r="G824" s="33">
        <v>53.44</v>
      </c>
      <c r="H824" s="33">
        <v>7.39</v>
      </c>
      <c r="I824" s="33">
        <v>65.08</v>
      </c>
      <c r="J824" s="33">
        <v>36.33</v>
      </c>
      <c r="K824" s="33">
        <v>11.71</v>
      </c>
      <c r="L824" s="34">
        <v>12.3</v>
      </c>
      <c r="M824" s="35">
        <v>432.9</v>
      </c>
      <c r="N824" s="35">
        <v>290.8</v>
      </c>
      <c r="O824" s="36">
        <v>794</v>
      </c>
      <c r="P824" s="36">
        <v>66.19</v>
      </c>
      <c r="Q824" s="36">
        <v>108.3</v>
      </c>
      <c r="R824" s="36">
        <v>115.9</v>
      </c>
      <c r="S824" s="36">
        <v>91.4</v>
      </c>
      <c r="T824" s="36">
        <v>28.36</v>
      </c>
      <c r="U824" s="37">
        <v>110.74</v>
      </c>
      <c r="V824" s="36">
        <v>85.25</v>
      </c>
      <c r="W824" s="38">
        <v>12.3</v>
      </c>
      <c r="X824" s="36">
        <v>9.3800000000000008</v>
      </c>
      <c r="Y824" s="36">
        <v>32.01</v>
      </c>
      <c r="Z824" s="36">
        <v>69.44</v>
      </c>
      <c r="AA824" s="36">
        <v>587</v>
      </c>
      <c r="AB824" s="36">
        <v>142.05000000000001</v>
      </c>
      <c r="AC824" s="37"/>
      <c r="AD824" s="36">
        <v>23.46</v>
      </c>
      <c r="AE824" s="36">
        <v>110.3</v>
      </c>
    </row>
    <row r="825" spans="1:31" x14ac:dyDescent="0.25">
      <c r="A825" s="26" t="s">
        <v>823</v>
      </c>
      <c r="B825" s="27">
        <v>4875.76</v>
      </c>
      <c r="C825" s="33">
        <v>32.21</v>
      </c>
      <c r="D825" s="33">
        <v>410.4</v>
      </c>
      <c r="E825" s="33">
        <v>15.15</v>
      </c>
      <c r="F825" s="33">
        <v>72.400000000000006</v>
      </c>
      <c r="G825" s="33">
        <v>53.3</v>
      </c>
      <c r="H825" s="33">
        <v>7.34</v>
      </c>
      <c r="I825" s="33">
        <v>65.56</v>
      </c>
      <c r="J825" s="33">
        <v>36.729999999999997</v>
      </c>
      <c r="K825" s="33">
        <v>11.74</v>
      </c>
      <c r="L825" s="34">
        <v>12.06</v>
      </c>
      <c r="M825" s="35">
        <v>432.6</v>
      </c>
      <c r="N825" s="35">
        <v>291.39999999999998</v>
      </c>
      <c r="O825" s="36">
        <v>790</v>
      </c>
      <c r="P825" s="36">
        <v>64.34</v>
      </c>
      <c r="Q825" s="36">
        <v>108.65</v>
      </c>
      <c r="R825" s="36">
        <v>116.4</v>
      </c>
      <c r="S825" s="36">
        <v>90.74</v>
      </c>
      <c r="T825" s="36">
        <v>28.46</v>
      </c>
      <c r="U825" s="37">
        <v>111.4</v>
      </c>
      <c r="V825" s="36">
        <v>85.56</v>
      </c>
      <c r="W825" s="38">
        <v>12.06</v>
      </c>
      <c r="X825" s="36">
        <v>9.5</v>
      </c>
      <c r="Y825" s="36">
        <v>31.77</v>
      </c>
      <c r="Z825" s="36">
        <v>69.64</v>
      </c>
      <c r="AA825" s="36">
        <v>589.4</v>
      </c>
      <c r="AB825" s="36">
        <v>141.5</v>
      </c>
      <c r="AC825" s="37"/>
      <c r="AD825" s="36">
        <v>23.41</v>
      </c>
      <c r="AE825" s="36">
        <v>109.2</v>
      </c>
    </row>
    <row r="826" spans="1:31" x14ac:dyDescent="0.25">
      <c r="A826" s="26" t="s">
        <v>824</v>
      </c>
      <c r="B826" s="27">
        <v>4808.58</v>
      </c>
      <c r="C826" s="33">
        <v>31.67</v>
      </c>
      <c r="D826" s="33">
        <v>380.8</v>
      </c>
      <c r="E826" s="33">
        <v>15.19</v>
      </c>
      <c r="F826" s="33">
        <v>71.84</v>
      </c>
      <c r="G826" s="33">
        <v>55.2</v>
      </c>
      <c r="H826" s="33">
        <v>7.25</v>
      </c>
      <c r="I826" s="33">
        <v>64.3</v>
      </c>
      <c r="J826" s="33">
        <v>36.49</v>
      </c>
      <c r="K826" s="33">
        <v>11.63</v>
      </c>
      <c r="L826" s="34">
        <v>11.83</v>
      </c>
      <c r="M826" s="35">
        <v>403</v>
      </c>
      <c r="N826" s="35">
        <v>284.7</v>
      </c>
      <c r="O826" s="36">
        <v>772</v>
      </c>
      <c r="P826" s="36">
        <v>61.79</v>
      </c>
      <c r="Q826" s="36">
        <v>108.5</v>
      </c>
      <c r="R826" s="36">
        <v>115.8</v>
      </c>
      <c r="S826" s="36">
        <v>87.56</v>
      </c>
      <c r="T826" s="36">
        <v>28.22</v>
      </c>
      <c r="U826" s="37">
        <v>109.26</v>
      </c>
      <c r="V826" s="36">
        <v>84.21</v>
      </c>
      <c r="W826" s="38">
        <v>11.83</v>
      </c>
      <c r="X826" s="36">
        <v>9.61</v>
      </c>
      <c r="Y826" s="36">
        <v>31.38</v>
      </c>
      <c r="Z826" s="36">
        <v>68.38</v>
      </c>
      <c r="AA826" s="36">
        <v>566.70000000000005</v>
      </c>
      <c r="AB826" s="36">
        <v>138.05000000000001</v>
      </c>
      <c r="AC826" s="37"/>
      <c r="AD826" s="36">
        <v>22.76</v>
      </c>
      <c r="AE826" s="36">
        <v>109</v>
      </c>
    </row>
    <row r="827" spans="1:31" x14ac:dyDescent="0.25">
      <c r="A827" s="26" t="s">
        <v>825</v>
      </c>
      <c r="B827" s="27">
        <v>4928.43</v>
      </c>
      <c r="C827" s="33">
        <v>32.549999999999997</v>
      </c>
      <c r="D827" s="33">
        <v>389.8</v>
      </c>
      <c r="E827" s="33">
        <v>15.91</v>
      </c>
      <c r="F827" s="33">
        <v>73.819999999999993</v>
      </c>
      <c r="G827" s="33">
        <v>55.5</v>
      </c>
      <c r="H827" s="33">
        <v>7.49</v>
      </c>
      <c r="I827" s="33">
        <v>65.459999999999994</v>
      </c>
      <c r="J827" s="33">
        <v>37.32</v>
      </c>
      <c r="K827" s="33">
        <v>11.96</v>
      </c>
      <c r="L827" s="34">
        <v>12.32</v>
      </c>
      <c r="M827" s="35">
        <v>412.2</v>
      </c>
      <c r="N827" s="35">
        <v>290.3</v>
      </c>
      <c r="O827" s="36">
        <v>775</v>
      </c>
      <c r="P827" s="36">
        <v>62.15</v>
      </c>
      <c r="Q827" s="36">
        <v>111.5</v>
      </c>
      <c r="R827" s="36">
        <v>119.5</v>
      </c>
      <c r="S827" s="36">
        <v>86.12</v>
      </c>
      <c r="T827" s="36">
        <v>29.17</v>
      </c>
      <c r="U827" s="37">
        <v>111.49</v>
      </c>
      <c r="V827" s="36">
        <v>86.62</v>
      </c>
      <c r="W827" s="38">
        <v>12.32</v>
      </c>
      <c r="X827" s="36">
        <v>9.6199999999999992</v>
      </c>
      <c r="Y827" s="36">
        <v>32.04</v>
      </c>
      <c r="Z827" s="36">
        <v>71.3</v>
      </c>
      <c r="AA827" s="36">
        <v>580</v>
      </c>
      <c r="AB827" s="36">
        <v>140.6</v>
      </c>
      <c r="AC827" s="37"/>
      <c r="AD827" s="36">
        <v>23.37</v>
      </c>
      <c r="AE827" s="36">
        <v>112.15</v>
      </c>
    </row>
    <row r="828" spans="1:31" x14ac:dyDescent="0.25">
      <c r="A828" s="26" t="s">
        <v>826</v>
      </c>
      <c r="B828" s="27">
        <v>4928.6400000000003</v>
      </c>
      <c r="C828" s="33">
        <v>32.17</v>
      </c>
      <c r="D828" s="33">
        <v>394</v>
      </c>
      <c r="E828" s="33">
        <v>15.96</v>
      </c>
      <c r="F828" s="33">
        <v>72.94</v>
      </c>
      <c r="G828" s="33">
        <v>55</v>
      </c>
      <c r="H828" s="33">
        <v>7.42</v>
      </c>
      <c r="I828" s="33">
        <v>65.739999999999995</v>
      </c>
      <c r="J828" s="33">
        <v>36.979999999999997</v>
      </c>
      <c r="K828" s="33">
        <v>12.05</v>
      </c>
      <c r="L828" s="34">
        <v>12.21</v>
      </c>
      <c r="M828" s="35">
        <v>416.75</v>
      </c>
      <c r="N828" s="35">
        <v>287.10000000000002</v>
      </c>
      <c r="O828" s="36">
        <v>779.8</v>
      </c>
      <c r="P828" s="36">
        <v>63.68</v>
      </c>
      <c r="Q828" s="36">
        <v>111.1</v>
      </c>
      <c r="R828" s="36">
        <v>119.45</v>
      </c>
      <c r="S828" s="36">
        <v>85.28</v>
      </c>
      <c r="T828" s="36">
        <v>29.21</v>
      </c>
      <c r="U828" s="37">
        <v>112.07</v>
      </c>
      <c r="V828" s="36">
        <v>87.04</v>
      </c>
      <c r="W828" s="38">
        <v>12.21</v>
      </c>
      <c r="X828" s="36">
        <v>9.7200000000000006</v>
      </c>
      <c r="Y828" s="36">
        <v>32.18</v>
      </c>
      <c r="Z828" s="36">
        <v>71.06</v>
      </c>
      <c r="AA828" s="36">
        <v>589.20000000000005</v>
      </c>
      <c r="AB828" s="36">
        <v>141</v>
      </c>
      <c r="AC828" s="37"/>
      <c r="AD828" s="36">
        <v>23.36</v>
      </c>
      <c r="AE828" s="36">
        <v>111.85</v>
      </c>
    </row>
    <row r="829" spans="1:31" x14ac:dyDescent="0.25">
      <c r="A829" s="26">
        <v>44175</v>
      </c>
      <c r="B829" s="27">
        <v>4944</v>
      </c>
      <c r="C829" s="33">
        <v>33.54</v>
      </c>
      <c r="D829" s="33">
        <v>386</v>
      </c>
      <c r="E829" s="33">
        <v>16.3</v>
      </c>
      <c r="F829" s="33">
        <v>74.92</v>
      </c>
      <c r="G829" s="33">
        <v>55.72</v>
      </c>
      <c r="H829" s="33">
        <v>7.71</v>
      </c>
      <c r="I829" s="33">
        <v>67</v>
      </c>
      <c r="J829" s="33">
        <v>37.1</v>
      </c>
      <c r="K829" s="33">
        <v>12.16</v>
      </c>
      <c r="L829" s="34">
        <v>12.71</v>
      </c>
      <c r="M829" s="35">
        <v>418.25</v>
      </c>
      <c r="N829" s="35">
        <v>287.39999999999998</v>
      </c>
      <c r="O829" s="36">
        <v>775</v>
      </c>
      <c r="P829" s="36">
        <v>65.989999999999995</v>
      </c>
      <c r="Q829" s="36">
        <v>110.35</v>
      </c>
      <c r="R829" s="36">
        <v>120.7</v>
      </c>
      <c r="S829" s="36">
        <v>87</v>
      </c>
      <c r="T829" s="36">
        <v>29.68</v>
      </c>
      <c r="U829" s="37">
        <v>111.98</v>
      </c>
      <c r="V829" s="36">
        <v>86.03</v>
      </c>
      <c r="W829" s="38">
        <v>12.71</v>
      </c>
      <c r="X829" s="36">
        <v>9.57</v>
      </c>
      <c r="Y829" s="36">
        <v>32.43</v>
      </c>
      <c r="Z829" s="36">
        <v>70.06</v>
      </c>
      <c r="AA829" s="36">
        <v>589.4</v>
      </c>
      <c r="AB829" s="36">
        <v>139.65</v>
      </c>
      <c r="AC829" s="37"/>
      <c r="AD829" s="36">
        <v>23.59</v>
      </c>
      <c r="AE829" s="36">
        <v>113.3</v>
      </c>
    </row>
    <row r="830" spans="1:31" x14ac:dyDescent="0.25">
      <c r="A830" s="26">
        <v>44084</v>
      </c>
      <c r="B830" s="27">
        <v>4918.0600000000004</v>
      </c>
      <c r="C830" s="33">
        <v>33.42</v>
      </c>
      <c r="D830" s="33">
        <v>369.8</v>
      </c>
      <c r="E830" s="33">
        <v>16.2</v>
      </c>
      <c r="F830" s="33">
        <v>75.14</v>
      </c>
      <c r="G830" s="33">
        <v>55.54</v>
      </c>
      <c r="H830" s="33">
        <v>7.67</v>
      </c>
      <c r="I830" s="33">
        <v>67.2</v>
      </c>
      <c r="J830" s="33">
        <v>36.72</v>
      </c>
      <c r="K830" s="33">
        <v>12.14</v>
      </c>
      <c r="L830" s="34">
        <v>12.42</v>
      </c>
      <c r="M830" s="35">
        <v>411.9</v>
      </c>
      <c r="N830" s="35">
        <v>282.39999999999998</v>
      </c>
      <c r="O830" s="36">
        <v>761.6</v>
      </c>
      <c r="P830" s="36">
        <v>66.78</v>
      </c>
      <c r="Q830" s="36">
        <v>108.6</v>
      </c>
      <c r="R830" s="36">
        <v>121.5</v>
      </c>
      <c r="S830" s="36">
        <v>88.66</v>
      </c>
      <c r="T830" s="36">
        <v>29.95</v>
      </c>
      <c r="U830" s="37">
        <v>110.37</v>
      </c>
      <c r="V830" s="36">
        <v>85.84</v>
      </c>
      <c r="W830" s="38">
        <v>12.42</v>
      </c>
      <c r="X830" s="36">
        <v>9.44</v>
      </c>
      <c r="Y830" s="36">
        <v>32.159999999999997</v>
      </c>
      <c r="Z830" s="36">
        <v>69.819999999999993</v>
      </c>
      <c r="AA830" s="36">
        <v>581.79999999999995</v>
      </c>
      <c r="AB830" s="36">
        <v>138.15</v>
      </c>
      <c r="AC830" s="37"/>
      <c r="AD830" s="36">
        <v>23.24</v>
      </c>
      <c r="AE830" s="36">
        <v>112.9</v>
      </c>
    </row>
    <row r="831" spans="1:31" x14ac:dyDescent="0.25">
      <c r="A831" s="26">
        <v>44053</v>
      </c>
      <c r="B831" s="27">
        <v>4877.1000000000004</v>
      </c>
      <c r="C831" s="33">
        <v>33.72</v>
      </c>
      <c r="D831" s="33">
        <v>365</v>
      </c>
      <c r="E831" s="33">
        <v>16.21</v>
      </c>
      <c r="F831" s="33">
        <v>76.28</v>
      </c>
      <c r="G831" s="33">
        <v>55</v>
      </c>
      <c r="H831" s="33">
        <v>7.78</v>
      </c>
      <c r="I831" s="33">
        <v>66.44</v>
      </c>
      <c r="J831" s="33">
        <v>37.07</v>
      </c>
      <c r="K831" s="33">
        <v>12.13</v>
      </c>
      <c r="L831" s="34">
        <v>12.59</v>
      </c>
      <c r="M831" s="35">
        <v>407.2</v>
      </c>
      <c r="N831" s="35">
        <v>278.5</v>
      </c>
      <c r="O831" s="36">
        <v>755.8</v>
      </c>
      <c r="P831" s="36">
        <v>66.92</v>
      </c>
      <c r="Q831" s="36">
        <v>107.45</v>
      </c>
      <c r="R831" s="36">
        <v>120.95</v>
      </c>
      <c r="S831" s="36">
        <v>87.14</v>
      </c>
      <c r="T831" s="36">
        <v>29.5</v>
      </c>
      <c r="U831" s="37">
        <v>110.08</v>
      </c>
      <c r="V831" s="36">
        <v>84.82</v>
      </c>
      <c r="W831" s="38">
        <v>12.59</v>
      </c>
      <c r="X831" s="36">
        <v>9.17</v>
      </c>
      <c r="Y831" s="36">
        <v>31.69</v>
      </c>
      <c r="Z831" s="36">
        <v>69.98</v>
      </c>
      <c r="AA831" s="36">
        <v>576.5</v>
      </c>
      <c r="AB831" s="36">
        <v>136.9</v>
      </c>
      <c r="AC831" s="37"/>
      <c r="AD831" s="36">
        <v>23.24</v>
      </c>
      <c r="AE831" s="36">
        <v>111.8</v>
      </c>
    </row>
    <row r="832" spans="1:31" x14ac:dyDescent="0.25">
      <c r="A832" s="26">
        <v>44022</v>
      </c>
      <c r="B832" s="27">
        <v>4865.26</v>
      </c>
      <c r="C832" s="33">
        <v>33.1</v>
      </c>
      <c r="D832" s="33">
        <v>364.6</v>
      </c>
      <c r="E832" s="33">
        <v>16.010000000000002</v>
      </c>
      <c r="F832" s="33">
        <v>75.98</v>
      </c>
      <c r="G832" s="33">
        <v>54.6</v>
      </c>
      <c r="H832" s="33">
        <v>7.67</v>
      </c>
      <c r="I832" s="33">
        <v>65.06</v>
      </c>
      <c r="J832" s="33">
        <v>37.24</v>
      </c>
      <c r="K832" s="33">
        <v>12.07</v>
      </c>
      <c r="L832" s="34">
        <v>12.34</v>
      </c>
      <c r="M832" s="35">
        <v>410.75</v>
      </c>
      <c r="N832" s="35">
        <v>278.10000000000002</v>
      </c>
      <c r="O832" s="36">
        <v>756.8</v>
      </c>
      <c r="P832" s="36">
        <v>66.7</v>
      </c>
      <c r="Q832" s="36">
        <v>107.75</v>
      </c>
      <c r="R832" s="36">
        <v>119.55</v>
      </c>
      <c r="S832" s="36">
        <v>85.6</v>
      </c>
      <c r="T832" s="36">
        <v>29.17</v>
      </c>
      <c r="U832" s="37">
        <v>109.75</v>
      </c>
      <c r="V832" s="36">
        <v>83.45</v>
      </c>
      <c r="W832" s="38">
        <v>12.34</v>
      </c>
      <c r="X832" s="36">
        <v>9.08</v>
      </c>
      <c r="Y832" s="36">
        <v>30.95</v>
      </c>
      <c r="Z832" s="36">
        <v>70.56</v>
      </c>
      <c r="AA832" s="36">
        <v>583</v>
      </c>
      <c r="AB832" s="36">
        <v>136.9</v>
      </c>
      <c r="AC832" s="37"/>
      <c r="AD832" s="36">
        <v>23.14</v>
      </c>
      <c r="AE832" s="36">
        <v>106.15</v>
      </c>
    </row>
    <row r="833" spans="1:31" x14ac:dyDescent="0.25">
      <c r="A833" s="26">
        <v>43992</v>
      </c>
      <c r="B833" s="27">
        <v>4850.3599999999997</v>
      </c>
      <c r="C833" s="33">
        <v>33.03</v>
      </c>
      <c r="D833" s="33">
        <v>362.8</v>
      </c>
      <c r="E833" s="33">
        <v>16.239999999999998</v>
      </c>
      <c r="F833" s="33">
        <v>76.099999999999994</v>
      </c>
      <c r="G833" s="33">
        <v>55.14</v>
      </c>
      <c r="H833" s="33">
        <v>7.77</v>
      </c>
      <c r="I833" s="33">
        <v>66.58</v>
      </c>
      <c r="J833" s="33">
        <v>36.72</v>
      </c>
      <c r="K833" s="33">
        <v>11.84</v>
      </c>
      <c r="L833" s="34">
        <v>12.15</v>
      </c>
      <c r="M833" s="35">
        <v>411.2</v>
      </c>
      <c r="N833" s="35">
        <v>279.2</v>
      </c>
      <c r="O833" s="36">
        <v>748.6</v>
      </c>
      <c r="P833" s="36">
        <v>67.77</v>
      </c>
      <c r="Q833" s="36">
        <v>107.15</v>
      </c>
      <c r="R833" s="36">
        <v>118.35</v>
      </c>
      <c r="S833" s="36">
        <v>87.2</v>
      </c>
      <c r="T833" s="36">
        <v>29.52</v>
      </c>
      <c r="U833" s="37">
        <v>109.42</v>
      </c>
      <c r="V833" s="36">
        <v>84.41</v>
      </c>
      <c r="W833" s="38">
        <v>12.15</v>
      </c>
      <c r="X833" s="36">
        <v>9.2200000000000006</v>
      </c>
      <c r="Y833" s="36">
        <v>31.25</v>
      </c>
      <c r="Z833" s="36">
        <v>70.760000000000005</v>
      </c>
      <c r="AA833" s="36">
        <v>581.4</v>
      </c>
      <c r="AB833" s="36">
        <v>135.15</v>
      </c>
      <c r="AC833" s="37"/>
      <c r="AD833" s="36">
        <v>23.07</v>
      </c>
      <c r="AE833" s="36">
        <v>107.5</v>
      </c>
    </row>
    <row r="834" spans="1:31" x14ac:dyDescent="0.25">
      <c r="A834" s="26">
        <v>43961</v>
      </c>
      <c r="B834" s="27">
        <v>4842.26</v>
      </c>
      <c r="C834" s="33">
        <v>31.46</v>
      </c>
      <c r="D834" s="33">
        <v>362.8</v>
      </c>
      <c r="E834" s="33">
        <v>15.92</v>
      </c>
      <c r="F834" s="33">
        <v>74.3</v>
      </c>
      <c r="G834" s="33">
        <v>55.26</v>
      </c>
      <c r="H834" s="33">
        <v>7.38</v>
      </c>
      <c r="I834" s="33">
        <v>64.94</v>
      </c>
      <c r="J834" s="33">
        <v>36.700000000000003</v>
      </c>
      <c r="K834" s="33">
        <v>11.51</v>
      </c>
      <c r="L834" s="34">
        <v>11.39</v>
      </c>
      <c r="M834" s="35">
        <v>412.55</v>
      </c>
      <c r="N834" s="35">
        <v>280</v>
      </c>
      <c r="O834" s="36">
        <v>752.6</v>
      </c>
      <c r="P834" s="36">
        <v>65.8</v>
      </c>
      <c r="Q834" s="36">
        <v>107.55</v>
      </c>
      <c r="R834" s="36">
        <v>117.8</v>
      </c>
      <c r="S834" s="36">
        <v>84.8</v>
      </c>
      <c r="T834" s="36">
        <v>28.86</v>
      </c>
      <c r="U834" s="37">
        <v>110.33</v>
      </c>
      <c r="V834" s="36">
        <v>86.05</v>
      </c>
      <c r="W834" s="38">
        <v>11.39</v>
      </c>
      <c r="X834" s="36">
        <v>9.16</v>
      </c>
      <c r="Y834" s="36">
        <v>32.08</v>
      </c>
      <c r="Z834" s="36">
        <v>70.8</v>
      </c>
      <c r="AA834" s="36">
        <v>583.29999999999995</v>
      </c>
      <c r="AB834" s="36">
        <v>136.35</v>
      </c>
      <c r="AC834" s="37"/>
      <c r="AD834" s="36">
        <v>23</v>
      </c>
      <c r="AE834" s="36">
        <v>108.85</v>
      </c>
    </row>
    <row r="835" spans="1:31" x14ac:dyDescent="0.25">
      <c r="A835" s="26">
        <v>43871</v>
      </c>
      <c r="B835" s="27">
        <v>4757.22</v>
      </c>
      <c r="C835" s="33">
        <v>30.49</v>
      </c>
      <c r="D835" s="33">
        <v>350.8</v>
      </c>
      <c r="E835" s="33">
        <v>15.66</v>
      </c>
      <c r="F835" s="33">
        <v>73.34</v>
      </c>
      <c r="G835" s="33">
        <v>55.06</v>
      </c>
      <c r="H835" s="33">
        <v>7.25</v>
      </c>
      <c r="I835" s="33">
        <v>64.44</v>
      </c>
      <c r="J835" s="33">
        <v>36.21</v>
      </c>
      <c r="K835" s="33">
        <v>11.46</v>
      </c>
      <c r="L835" s="34">
        <v>11.04</v>
      </c>
      <c r="M835" s="35">
        <v>407.65</v>
      </c>
      <c r="N835" s="35">
        <v>281.2</v>
      </c>
      <c r="O835" s="36">
        <v>746.4</v>
      </c>
      <c r="P835" s="36">
        <v>64.62</v>
      </c>
      <c r="Q835" s="36">
        <v>106.7</v>
      </c>
      <c r="R835" s="36">
        <v>118.5</v>
      </c>
      <c r="S835" s="36">
        <v>84.4</v>
      </c>
      <c r="T835" s="36">
        <v>28.21</v>
      </c>
      <c r="U835" s="37">
        <v>111.69</v>
      </c>
      <c r="V835" s="36">
        <v>85.61</v>
      </c>
      <c r="W835" s="38">
        <v>11.04</v>
      </c>
      <c r="X835" s="36">
        <v>8.84</v>
      </c>
      <c r="Y835" s="36">
        <v>31.66</v>
      </c>
      <c r="Z835" s="36">
        <v>69.88</v>
      </c>
      <c r="AA835" s="36">
        <v>577.79999999999995</v>
      </c>
      <c r="AB835" s="36">
        <v>134.69999999999999</v>
      </c>
      <c r="AC835" s="37"/>
      <c r="AD835" s="36">
        <v>22.81</v>
      </c>
      <c r="AE835" s="36">
        <v>108.1</v>
      </c>
    </row>
    <row r="836" spans="1:31" x14ac:dyDescent="0.25">
      <c r="A836" s="26">
        <v>43840</v>
      </c>
      <c r="B836" s="27">
        <v>4804.7700000000004</v>
      </c>
      <c r="C836" s="33">
        <v>30.66</v>
      </c>
      <c r="D836" s="33">
        <v>353</v>
      </c>
      <c r="E836" s="33">
        <v>15.71</v>
      </c>
      <c r="F836" s="33">
        <v>70.239999999999995</v>
      </c>
      <c r="G836" s="33">
        <v>55.26</v>
      </c>
      <c r="H836" s="33">
        <v>7.34</v>
      </c>
      <c r="I836" s="33">
        <v>64.44</v>
      </c>
      <c r="J836" s="33">
        <v>36.18</v>
      </c>
      <c r="K836" s="33">
        <v>11.43</v>
      </c>
      <c r="L836" s="34">
        <v>11.05</v>
      </c>
      <c r="M836" s="35">
        <v>409.7</v>
      </c>
      <c r="N836" s="35">
        <v>282.7</v>
      </c>
      <c r="O836" s="36">
        <v>748.8</v>
      </c>
      <c r="P836" s="36">
        <v>64.900000000000006</v>
      </c>
      <c r="Q836" s="36">
        <v>106.35</v>
      </c>
      <c r="R836" s="36">
        <v>115.25</v>
      </c>
      <c r="S836" s="36">
        <v>84.18</v>
      </c>
      <c r="T836" s="36">
        <v>28.49</v>
      </c>
      <c r="U836" s="37">
        <v>111.61</v>
      </c>
      <c r="V836" s="36">
        <v>84.84</v>
      </c>
      <c r="W836" s="38">
        <v>11.05</v>
      </c>
      <c r="X836" s="36">
        <v>8.68</v>
      </c>
      <c r="Y836" s="36">
        <v>32.18</v>
      </c>
      <c r="Z836" s="36">
        <v>68.959999999999994</v>
      </c>
      <c r="AA836" s="36">
        <v>582.6</v>
      </c>
      <c r="AB836" s="36">
        <v>135.6</v>
      </c>
      <c r="AC836" s="37"/>
      <c r="AD836" s="36">
        <v>22.87</v>
      </c>
      <c r="AE836" s="36">
        <v>108.6</v>
      </c>
    </row>
    <row r="837" spans="1:31" x14ac:dyDescent="0.25">
      <c r="A837" s="26" t="s">
        <v>827</v>
      </c>
      <c r="B837" s="27">
        <v>4782.6899999999996</v>
      </c>
      <c r="C837" s="33">
        <v>30.98</v>
      </c>
      <c r="D837" s="33">
        <v>349.6</v>
      </c>
      <c r="E837" s="33">
        <v>15.78</v>
      </c>
      <c r="F837" s="33">
        <v>71.52</v>
      </c>
      <c r="G837" s="33">
        <v>55.22</v>
      </c>
      <c r="H837" s="33">
        <v>7.47</v>
      </c>
      <c r="I837" s="33">
        <v>64.16</v>
      </c>
      <c r="J837" s="33">
        <v>36.01</v>
      </c>
      <c r="K837" s="33">
        <v>11.42</v>
      </c>
      <c r="L837" s="34">
        <v>11.32</v>
      </c>
      <c r="M837" s="35">
        <v>399.4</v>
      </c>
      <c r="N837" s="35">
        <v>277.60000000000002</v>
      </c>
      <c r="O837" s="36">
        <v>736.2</v>
      </c>
      <c r="P837" s="36">
        <v>62.07</v>
      </c>
      <c r="Q837" s="36">
        <v>106.05</v>
      </c>
      <c r="R837" s="36">
        <v>116.15</v>
      </c>
      <c r="S837" s="36">
        <v>84.44</v>
      </c>
      <c r="T837" s="36">
        <v>29.2</v>
      </c>
      <c r="U837" s="37">
        <v>111.98</v>
      </c>
      <c r="V837" s="36">
        <v>84.87</v>
      </c>
      <c r="W837" s="38">
        <v>11.32</v>
      </c>
      <c r="X837" s="36">
        <v>8.8800000000000008</v>
      </c>
      <c r="Y837" s="36">
        <v>31.95</v>
      </c>
      <c r="Z837" s="36">
        <v>68.180000000000007</v>
      </c>
      <c r="AA837" s="36">
        <v>567.6</v>
      </c>
      <c r="AB837" s="36">
        <v>136.15</v>
      </c>
      <c r="AC837" s="37"/>
      <c r="AD837" s="36">
        <v>22.93</v>
      </c>
      <c r="AE837" s="36">
        <v>109.75</v>
      </c>
    </row>
    <row r="838" spans="1:31" x14ac:dyDescent="0.25">
      <c r="A838" s="26" t="s">
        <v>828</v>
      </c>
      <c r="B838" s="27">
        <v>4806.45</v>
      </c>
      <c r="C838" s="33">
        <v>31</v>
      </c>
      <c r="D838" s="33">
        <v>355.8</v>
      </c>
      <c r="E838" s="33">
        <v>15.75</v>
      </c>
      <c r="F838" s="33">
        <v>72.44</v>
      </c>
      <c r="G838" s="33">
        <v>55.08</v>
      </c>
      <c r="H838" s="33">
        <v>7.4</v>
      </c>
      <c r="I838" s="33">
        <v>63.22</v>
      </c>
      <c r="J838" s="33">
        <v>35.909999999999997</v>
      </c>
      <c r="K838" s="33">
        <v>11.28</v>
      </c>
      <c r="L838" s="34">
        <v>11.03</v>
      </c>
      <c r="M838" s="35">
        <v>409.95</v>
      </c>
      <c r="N838" s="35">
        <v>281.5</v>
      </c>
      <c r="O838" s="36">
        <v>738</v>
      </c>
      <c r="P838" s="36">
        <v>62.59</v>
      </c>
      <c r="Q838" s="36">
        <v>108.9</v>
      </c>
      <c r="R838" s="36">
        <v>115.4</v>
      </c>
      <c r="S838" s="36">
        <v>85.3</v>
      </c>
      <c r="T838" s="36">
        <v>28.33</v>
      </c>
      <c r="U838" s="37">
        <v>113.64</v>
      </c>
      <c r="V838" s="36">
        <v>85.71</v>
      </c>
      <c r="W838" s="38">
        <v>11.03</v>
      </c>
      <c r="X838" s="36">
        <v>8.8000000000000007</v>
      </c>
      <c r="Y838" s="36">
        <v>32.31</v>
      </c>
      <c r="Z838" s="36">
        <v>68</v>
      </c>
      <c r="AA838" s="36">
        <v>576.6</v>
      </c>
      <c r="AB838" s="36">
        <v>135.9</v>
      </c>
      <c r="AC838" s="37"/>
      <c r="AD838" s="36">
        <v>23.11</v>
      </c>
      <c r="AE838" s="36">
        <v>110.85</v>
      </c>
    </row>
    <row r="839" spans="1:31" x14ac:dyDescent="0.25">
      <c r="A839" s="26" t="s">
        <v>829</v>
      </c>
      <c r="B839" s="27">
        <v>4788.18</v>
      </c>
      <c r="C839" s="33">
        <v>31.82</v>
      </c>
      <c r="D839" s="33">
        <v>357.6</v>
      </c>
      <c r="E839" s="33">
        <v>16.100000000000001</v>
      </c>
      <c r="F839" s="33">
        <v>72.42</v>
      </c>
      <c r="G839" s="33">
        <v>55.66</v>
      </c>
      <c r="H839" s="33">
        <v>7.58</v>
      </c>
      <c r="I839" s="33">
        <v>63.98</v>
      </c>
      <c r="J839" s="33">
        <v>36</v>
      </c>
      <c r="K839" s="33">
        <v>11.41</v>
      </c>
      <c r="L839" s="34">
        <v>11.45</v>
      </c>
      <c r="M839" s="35">
        <v>405.9</v>
      </c>
      <c r="N839" s="35">
        <v>278.60000000000002</v>
      </c>
      <c r="O839" s="36">
        <v>733.4</v>
      </c>
      <c r="P839" s="36">
        <v>62.31</v>
      </c>
      <c r="Q839" s="36">
        <v>106.7</v>
      </c>
      <c r="R839" s="36">
        <v>113</v>
      </c>
      <c r="S839" s="36">
        <v>85.7</v>
      </c>
      <c r="T839" s="36">
        <v>28.8</v>
      </c>
      <c r="U839" s="37">
        <v>113.39</v>
      </c>
      <c r="V839" s="36">
        <v>86.85</v>
      </c>
      <c r="W839" s="38">
        <v>11.45</v>
      </c>
      <c r="X839" s="36">
        <v>9</v>
      </c>
      <c r="Y839" s="36">
        <v>32.06</v>
      </c>
      <c r="Z839" s="36">
        <v>66.86</v>
      </c>
      <c r="AA839" s="36">
        <v>574.4</v>
      </c>
      <c r="AB839" s="36">
        <v>135.94999999999999</v>
      </c>
      <c r="AC839" s="37"/>
      <c r="AD839" s="36">
        <v>23.39</v>
      </c>
      <c r="AE839" s="36">
        <v>112.65</v>
      </c>
    </row>
    <row r="840" spans="1:31" x14ac:dyDescent="0.25">
      <c r="A840" s="26" t="s">
        <v>830</v>
      </c>
      <c r="B840" s="27">
        <v>4666.26</v>
      </c>
      <c r="C840" s="33">
        <v>30.25</v>
      </c>
      <c r="D840" s="33">
        <v>348.6</v>
      </c>
      <c r="E840" s="33">
        <v>15.57</v>
      </c>
      <c r="F840" s="33">
        <v>71.02</v>
      </c>
      <c r="G840" s="33">
        <v>54.56</v>
      </c>
      <c r="H840" s="33">
        <v>7.16</v>
      </c>
      <c r="I840" s="33">
        <v>62.46</v>
      </c>
      <c r="J840" s="33">
        <v>34.94</v>
      </c>
      <c r="K840" s="33">
        <v>11.12</v>
      </c>
      <c r="L840" s="34">
        <v>10.9</v>
      </c>
      <c r="M840" s="35">
        <v>400.2</v>
      </c>
      <c r="N840" s="35">
        <v>270.7</v>
      </c>
      <c r="O840" s="36">
        <v>731</v>
      </c>
      <c r="P840" s="36">
        <v>60.02</v>
      </c>
      <c r="Q840" s="36">
        <v>102.85</v>
      </c>
      <c r="R840" s="36">
        <v>108.35</v>
      </c>
      <c r="S840" s="36">
        <v>85.22</v>
      </c>
      <c r="T840" s="36">
        <v>28.06</v>
      </c>
      <c r="U840" s="37">
        <v>111.12</v>
      </c>
      <c r="V840" s="36">
        <v>86.14</v>
      </c>
      <c r="W840" s="38">
        <v>10.9</v>
      </c>
      <c r="X840" s="36">
        <v>8.89</v>
      </c>
      <c r="Y840" s="36">
        <v>31.51</v>
      </c>
      <c r="Z840" s="36">
        <v>64.64</v>
      </c>
      <c r="AA840" s="36">
        <v>566</v>
      </c>
      <c r="AB840" s="36">
        <v>132.35</v>
      </c>
      <c r="AC840" s="37"/>
      <c r="AD840" s="36">
        <v>22.74</v>
      </c>
      <c r="AE840" s="36">
        <v>110.45</v>
      </c>
    </row>
    <row r="841" spans="1:31" x14ac:dyDescent="0.25">
      <c r="A841" s="26" t="s">
        <v>831</v>
      </c>
      <c r="B841" s="27">
        <v>4744.04</v>
      </c>
      <c r="C841" s="33">
        <v>31.16</v>
      </c>
      <c r="D841" s="33">
        <v>351.2</v>
      </c>
      <c r="E841" s="33">
        <v>15.78</v>
      </c>
      <c r="F841" s="33">
        <v>71.06</v>
      </c>
      <c r="G841" s="33">
        <v>54.4</v>
      </c>
      <c r="H841" s="33">
        <v>7.42</v>
      </c>
      <c r="I841" s="33">
        <v>61.94</v>
      </c>
      <c r="J841" s="33">
        <v>35.08</v>
      </c>
      <c r="K841" s="33">
        <v>11.14</v>
      </c>
      <c r="L841" s="34">
        <v>11.21</v>
      </c>
      <c r="M841" s="35">
        <v>401.8</v>
      </c>
      <c r="N841" s="35">
        <v>274.10000000000002</v>
      </c>
      <c r="O841" s="36">
        <v>728</v>
      </c>
      <c r="P841" s="36">
        <v>59.65</v>
      </c>
      <c r="Q841" s="36">
        <v>103.45</v>
      </c>
      <c r="R841" s="36">
        <v>106.65</v>
      </c>
      <c r="S841" s="36">
        <v>82.88</v>
      </c>
      <c r="T841" s="36">
        <v>29.03</v>
      </c>
      <c r="U841" s="37">
        <v>112.02</v>
      </c>
      <c r="V841" s="36">
        <v>86.67</v>
      </c>
      <c r="W841" s="38">
        <v>11.21</v>
      </c>
      <c r="X841" s="36">
        <v>9.02</v>
      </c>
      <c r="Y841" s="36">
        <v>31.48</v>
      </c>
      <c r="Z841" s="36">
        <v>64.72</v>
      </c>
      <c r="AA841" s="36">
        <v>569.6</v>
      </c>
      <c r="AB841" s="36">
        <v>134.9</v>
      </c>
      <c r="AC841" s="37"/>
      <c r="AD841" s="36">
        <v>22.86</v>
      </c>
      <c r="AE841" s="36">
        <v>111.5</v>
      </c>
    </row>
    <row r="842" spans="1:31" x14ac:dyDescent="0.25">
      <c r="A842" s="26" t="s">
        <v>832</v>
      </c>
      <c r="B842" s="27">
        <v>4802.26</v>
      </c>
      <c r="C842" s="33">
        <v>31.46</v>
      </c>
      <c r="D842" s="33">
        <v>353.4</v>
      </c>
      <c r="E842" s="33">
        <v>15.77</v>
      </c>
      <c r="F842" s="33">
        <v>72</v>
      </c>
      <c r="G842" s="33">
        <v>54.88</v>
      </c>
      <c r="H842" s="33">
        <v>7.56</v>
      </c>
      <c r="I842" s="33">
        <v>62.74</v>
      </c>
      <c r="J842" s="33">
        <v>35.61</v>
      </c>
      <c r="K842" s="33">
        <v>11.36</v>
      </c>
      <c r="L842" s="34">
        <v>11.51</v>
      </c>
      <c r="M842" s="35">
        <v>400.1</v>
      </c>
      <c r="N842" s="35">
        <v>277.5</v>
      </c>
      <c r="O842" s="36">
        <v>731.8</v>
      </c>
      <c r="P842" s="36">
        <v>61.79</v>
      </c>
      <c r="Q842" s="36">
        <v>103.05</v>
      </c>
      <c r="R842" s="36">
        <v>106.95</v>
      </c>
      <c r="S842" s="36">
        <v>85.8</v>
      </c>
      <c r="T842" s="36">
        <v>29.7</v>
      </c>
      <c r="U842" s="37">
        <v>113.14</v>
      </c>
      <c r="V842" s="36">
        <v>86.59</v>
      </c>
      <c r="W842" s="38">
        <v>11.51</v>
      </c>
      <c r="X842" s="36">
        <v>9.2200000000000006</v>
      </c>
      <c r="Y842" s="36">
        <v>31.71</v>
      </c>
      <c r="Z842" s="36">
        <v>65.760000000000005</v>
      </c>
      <c r="AA842" s="36">
        <v>577.70000000000005</v>
      </c>
      <c r="AB842" s="36">
        <v>135.55000000000001</v>
      </c>
      <c r="AC842" s="37"/>
      <c r="AD842" s="36">
        <v>22.97</v>
      </c>
      <c r="AE842" s="36">
        <v>113.4</v>
      </c>
    </row>
    <row r="843" spans="1:31" x14ac:dyDescent="0.25">
      <c r="A843" s="26" t="s">
        <v>833</v>
      </c>
      <c r="B843" s="27">
        <v>4772.84</v>
      </c>
      <c r="C843" s="33">
        <v>32.22</v>
      </c>
      <c r="D843" s="33">
        <v>350</v>
      </c>
      <c r="E843" s="33">
        <v>15.64</v>
      </c>
      <c r="F843" s="33">
        <v>71.56</v>
      </c>
      <c r="G843" s="33">
        <v>54.96</v>
      </c>
      <c r="H843" s="33">
        <v>7.62</v>
      </c>
      <c r="I843" s="33">
        <v>62.58</v>
      </c>
      <c r="J843" s="33">
        <v>35.4</v>
      </c>
      <c r="K843" s="33">
        <v>11.16</v>
      </c>
      <c r="L843" s="34">
        <v>11.65</v>
      </c>
      <c r="M843" s="35">
        <v>391.05</v>
      </c>
      <c r="N843" s="35">
        <v>273.89999999999998</v>
      </c>
      <c r="O843" s="36">
        <v>722</v>
      </c>
      <c r="P843" s="36">
        <v>62.37</v>
      </c>
      <c r="Q843" s="36">
        <v>101.7</v>
      </c>
      <c r="R843" s="36">
        <v>106.15</v>
      </c>
      <c r="S843" s="36">
        <v>88.98</v>
      </c>
      <c r="T843" s="36">
        <v>29.94</v>
      </c>
      <c r="U843" s="37">
        <v>112.36</v>
      </c>
      <c r="V843" s="36">
        <v>84.3</v>
      </c>
      <c r="W843" s="38">
        <v>11.65</v>
      </c>
      <c r="X843" s="36">
        <v>9.25</v>
      </c>
      <c r="Y843" s="36">
        <v>31.57</v>
      </c>
      <c r="Z843" s="36">
        <v>65.8</v>
      </c>
      <c r="AA843" s="36">
        <v>568.29999999999995</v>
      </c>
      <c r="AB843" s="36">
        <v>135.25</v>
      </c>
      <c r="AC843" s="37"/>
      <c r="AD843" s="36">
        <v>22.87</v>
      </c>
      <c r="AE843" s="36">
        <v>113.65</v>
      </c>
    </row>
    <row r="844" spans="1:31" x14ac:dyDescent="0.25">
      <c r="A844" s="26" t="s">
        <v>834</v>
      </c>
      <c r="B844" s="27">
        <v>4779.21</v>
      </c>
      <c r="C844" s="33">
        <v>32.39</v>
      </c>
      <c r="D844" s="33">
        <v>355.8</v>
      </c>
      <c r="E844" s="33">
        <v>16</v>
      </c>
      <c r="F844" s="33">
        <v>72.8</v>
      </c>
      <c r="G844" s="33">
        <v>55.48</v>
      </c>
      <c r="H844" s="33">
        <v>7.66</v>
      </c>
      <c r="I844" s="33">
        <v>62.3</v>
      </c>
      <c r="J844" s="33">
        <v>34.9</v>
      </c>
      <c r="K844" s="33">
        <v>11.24</v>
      </c>
      <c r="L844" s="34">
        <v>11.66</v>
      </c>
      <c r="M844" s="35">
        <v>395.55</v>
      </c>
      <c r="N844" s="35">
        <v>271.10000000000002</v>
      </c>
      <c r="O844" s="36">
        <v>727.8</v>
      </c>
      <c r="P844" s="36">
        <v>64.09</v>
      </c>
      <c r="Q844" s="36">
        <v>101.05</v>
      </c>
      <c r="R844" s="36">
        <v>108.45</v>
      </c>
      <c r="S844" s="36">
        <v>88.72</v>
      </c>
      <c r="T844" s="36">
        <v>29.73</v>
      </c>
      <c r="U844" s="37">
        <v>112.23</v>
      </c>
      <c r="V844" s="36">
        <v>85.41</v>
      </c>
      <c r="W844" s="38">
        <v>11.66</v>
      </c>
      <c r="X844" s="36">
        <v>9.14</v>
      </c>
      <c r="Y844" s="36">
        <v>31.51</v>
      </c>
      <c r="Z844" s="36">
        <v>66.319999999999993</v>
      </c>
      <c r="AA844" s="36">
        <v>576.79999999999995</v>
      </c>
      <c r="AB844" s="36">
        <v>136.5</v>
      </c>
      <c r="AC844" s="37"/>
      <c r="AD844" s="36">
        <v>22.75</v>
      </c>
      <c r="AE844" s="36">
        <v>113.6</v>
      </c>
    </row>
    <row r="845" spans="1:31" x14ac:dyDescent="0.25">
      <c r="A845" s="26" t="s">
        <v>835</v>
      </c>
      <c r="B845" s="27">
        <v>4978.18</v>
      </c>
      <c r="C845" s="33">
        <v>34.6</v>
      </c>
      <c r="D845" s="33">
        <v>379.6</v>
      </c>
      <c r="E845" s="33">
        <v>16.66</v>
      </c>
      <c r="F845" s="33">
        <v>75.900000000000006</v>
      </c>
      <c r="G845" s="33">
        <v>57.34</v>
      </c>
      <c r="H845" s="33">
        <v>8.1</v>
      </c>
      <c r="I845" s="33">
        <v>65.62</v>
      </c>
      <c r="J845" s="33">
        <v>36.270000000000003</v>
      </c>
      <c r="K845" s="33">
        <v>11.6</v>
      </c>
      <c r="L845" s="34">
        <v>12.63</v>
      </c>
      <c r="M845" s="35">
        <v>413.85</v>
      </c>
      <c r="N845" s="35">
        <v>276.60000000000002</v>
      </c>
      <c r="O845" s="36">
        <v>744</v>
      </c>
      <c r="P845" s="36">
        <v>68.599999999999994</v>
      </c>
      <c r="Q845" s="36">
        <v>105.55</v>
      </c>
      <c r="R845" s="36">
        <v>112.05</v>
      </c>
      <c r="S845" s="36">
        <v>95.2</v>
      </c>
      <c r="T845" s="36">
        <v>31.11</v>
      </c>
      <c r="U845" s="37">
        <v>115.5</v>
      </c>
      <c r="V845" s="36">
        <v>87.96</v>
      </c>
      <c r="W845" s="38">
        <v>12.63</v>
      </c>
      <c r="X845" s="36">
        <v>9.52</v>
      </c>
      <c r="Y845" s="36">
        <v>31.99</v>
      </c>
      <c r="Z845" s="36">
        <v>70.040000000000006</v>
      </c>
      <c r="AA845" s="36">
        <v>587.70000000000005</v>
      </c>
      <c r="AB845" s="36">
        <v>138.55000000000001</v>
      </c>
      <c r="AC845" s="37"/>
      <c r="AD845" s="36">
        <v>23.66</v>
      </c>
      <c r="AE845" s="36">
        <v>117.9</v>
      </c>
    </row>
    <row r="846" spans="1:31" x14ac:dyDescent="0.25">
      <c r="A846" s="26" t="s">
        <v>836</v>
      </c>
      <c r="B846" s="27">
        <v>4995.6499999999996</v>
      </c>
      <c r="C846" s="33">
        <v>35.42</v>
      </c>
      <c r="D846" s="33">
        <v>381</v>
      </c>
      <c r="E846" s="33">
        <v>16.850000000000001</v>
      </c>
      <c r="F846" s="33">
        <v>77</v>
      </c>
      <c r="G846" s="33">
        <v>57.7</v>
      </c>
      <c r="H846" s="33">
        <v>8.36</v>
      </c>
      <c r="I846" s="33">
        <v>68.180000000000007</v>
      </c>
      <c r="J846" s="33">
        <v>36.5</v>
      </c>
      <c r="K846" s="33">
        <v>11.82</v>
      </c>
      <c r="L846" s="34">
        <v>13.03</v>
      </c>
      <c r="M846" s="35">
        <v>420</v>
      </c>
      <c r="N846" s="35">
        <v>280</v>
      </c>
      <c r="O846" s="36">
        <v>756.8</v>
      </c>
      <c r="P846" s="36">
        <v>71.12</v>
      </c>
      <c r="Q846" s="36">
        <v>106.95</v>
      </c>
      <c r="R846" s="36">
        <v>111.9</v>
      </c>
      <c r="S846" s="36">
        <v>98</v>
      </c>
      <c r="T846" s="36">
        <v>31.54</v>
      </c>
      <c r="U846" s="37">
        <v>115.87</v>
      </c>
      <c r="V846" s="36">
        <v>87.55</v>
      </c>
      <c r="W846" s="38">
        <v>13.03</v>
      </c>
      <c r="X846" s="36">
        <v>9.66</v>
      </c>
      <c r="Y846" s="36">
        <v>31.64</v>
      </c>
      <c r="Z846" s="36">
        <v>70.260000000000005</v>
      </c>
      <c r="AA846" s="36">
        <v>596.5</v>
      </c>
      <c r="AB846" s="36">
        <v>140</v>
      </c>
      <c r="AC846" s="37"/>
      <c r="AD846" s="36">
        <v>23.99</v>
      </c>
      <c r="AE846" s="36">
        <v>117.55</v>
      </c>
    </row>
    <row r="847" spans="1:31" x14ac:dyDescent="0.25">
      <c r="A847" s="26" t="s">
        <v>837</v>
      </c>
      <c r="B847" s="27">
        <v>5029.5600000000004</v>
      </c>
      <c r="C847" s="33">
        <v>35.71</v>
      </c>
      <c r="D847" s="33">
        <v>383.4</v>
      </c>
      <c r="E847" s="33">
        <v>17.12</v>
      </c>
      <c r="F847" s="33">
        <v>77.36</v>
      </c>
      <c r="G847" s="33">
        <v>58.1</v>
      </c>
      <c r="H847" s="33">
        <v>8.4499999999999993</v>
      </c>
      <c r="I847" s="33">
        <v>68.06</v>
      </c>
      <c r="J847" s="33">
        <v>36.520000000000003</v>
      </c>
      <c r="K847" s="33">
        <v>11.96</v>
      </c>
      <c r="L847" s="34">
        <v>12.97</v>
      </c>
      <c r="M847" s="35">
        <v>426.15</v>
      </c>
      <c r="N847" s="35">
        <v>281</v>
      </c>
      <c r="O847" s="36">
        <v>758.6</v>
      </c>
      <c r="P847" s="36">
        <v>70.790000000000006</v>
      </c>
      <c r="Q847" s="36">
        <v>107.2</v>
      </c>
      <c r="R847" s="36">
        <v>111.6</v>
      </c>
      <c r="S847" s="36">
        <v>97.48</v>
      </c>
      <c r="T847" s="36">
        <v>32.19</v>
      </c>
      <c r="U847" s="37">
        <v>116.53</v>
      </c>
      <c r="V847" s="36">
        <v>87.77</v>
      </c>
      <c r="W847" s="38">
        <v>12.97</v>
      </c>
      <c r="X847" s="36">
        <v>9.64</v>
      </c>
      <c r="Y847" s="36">
        <v>32</v>
      </c>
      <c r="Z847" s="36">
        <v>69.959999999999994</v>
      </c>
      <c r="AA847" s="36">
        <v>600</v>
      </c>
      <c r="AB847" s="36">
        <v>141</v>
      </c>
      <c r="AC847" s="37"/>
      <c r="AD847" s="36">
        <v>23.74</v>
      </c>
      <c r="AE847" s="36">
        <v>119.4</v>
      </c>
    </row>
    <row r="848" spans="1:31" x14ac:dyDescent="0.25">
      <c r="A848" s="26" t="s">
        <v>838</v>
      </c>
      <c r="B848" s="27">
        <v>5035.1000000000004</v>
      </c>
      <c r="C848" s="33">
        <v>35.840000000000003</v>
      </c>
      <c r="D848" s="33">
        <v>378</v>
      </c>
      <c r="E848" s="33">
        <v>17.22</v>
      </c>
      <c r="F848" s="33">
        <v>77.319999999999993</v>
      </c>
      <c r="G848" s="33">
        <v>57.58</v>
      </c>
      <c r="H848" s="33">
        <v>8.5399999999999991</v>
      </c>
      <c r="I848" s="33">
        <v>68.12</v>
      </c>
      <c r="J848" s="33">
        <v>36.4</v>
      </c>
      <c r="K848" s="33">
        <v>11.91</v>
      </c>
      <c r="L848" s="34">
        <v>13</v>
      </c>
      <c r="M848" s="35">
        <v>424</v>
      </c>
      <c r="N848" s="35">
        <v>283.39999999999998</v>
      </c>
      <c r="O848" s="36">
        <v>750.6</v>
      </c>
      <c r="P848" s="36">
        <v>69.48</v>
      </c>
      <c r="Q848" s="36">
        <v>108</v>
      </c>
      <c r="R848" s="36">
        <v>110.9</v>
      </c>
      <c r="S848" s="36">
        <v>96.94</v>
      </c>
      <c r="T848" s="36">
        <v>32.32</v>
      </c>
      <c r="U848" s="37">
        <v>116.69</v>
      </c>
      <c r="V848" s="36">
        <v>88.26</v>
      </c>
      <c r="W848" s="38">
        <v>13</v>
      </c>
      <c r="X848" s="36">
        <v>9.51</v>
      </c>
      <c r="Y848" s="36">
        <v>31.6</v>
      </c>
      <c r="Z848" s="36">
        <v>69.94</v>
      </c>
      <c r="AA848" s="36">
        <v>589.20000000000005</v>
      </c>
      <c r="AB848" s="36">
        <v>142.75</v>
      </c>
      <c r="AC848" s="37"/>
      <c r="AD848" s="36">
        <v>23.78</v>
      </c>
      <c r="AE848" s="36">
        <v>118.9</v>
      </c>
    </row>
    <row r="849" spans="1:31" x14ac:dyDescent="0.25">
      <c r="A849" s="26" t="s">
        <v>839</v>
      </c>
      <c r="B849" s="27">
        <v>5034.91</v>
      </c>
      <c r="C849" s="33">
        <v>36.57</v>
      </c>
      <c r="D849" s="33">
        <v>371.2</v>
      </c>
      <c r="E849" s="33">
        <v>17.27</v>
      </c>
      <c r="F849" s="33">
        <v>77.78</v>
      </c>
      <c r="G849" s="33">
        <v>57.34</v>
      </c>
      <c r="H849" s="33">
        <v>8.64</v>
      </c>
      <c r="I849" s="33">
        <v>68.819999999999993</v>
      </c>
      <c r="J849" s="33">
        <v>36.04</v>
      </c>
      <c r="K849" s="33">
        <v>11.95</v>
      </c>
      <c r="L849" s="34">
        <v>13.2</v>
      </c>
      <c r="M849" s="35">
        <v>420.25</v>
      </c>
      <c r="N849" s="35">
        <v>281.39999999999998</v>
      </c>
      <c r="O849" s="36">
        <v>739.8</v>
      </c>
      <c r="P849" s="36">
        <v>71.319999999999993</v>
      </c>
      <c r="Q849" s="36">
        <v>107.05</v>
      </c>
      <c r="R849" s="36">
        <v>110.5</v>
      </c>
      <c r="S849" s="36">
        <v>97.48</v>
      </c>
      <c r="T849" s="36">
        <v>32.03</v>
      </c>
      <c r="U849" s="37">
        <v>116.61</v>
      </c>
      <c r="V849" s="36">
        <v>86.59</v>
      </c>
      <c r="W849" s="38">
        <v>13.2</v>
      </c>
      <c r="X849" s="36">
        <v>9.51</v>
      </c>
      <c r="Y849" s="36">
        <v>31.59</v>
      </c>
      <c r="Z849" s="36">
        <v>70.12</v>
      </c>
      <c r="AA849" s="36">
        <v>577</v>
      </c>
      <c r="AB849" s="36">
        <v>142.4</v>
      </c>
      <c r="AC849" s="37"/>
      <c r="AD849" s="36">
        <v>24.01</v>
      </c>
      <c r="AE849" s="36">
        <v>118.3</v>
      </c>
    </row>
    <row r="850" spans="1:31" x14ac:dyDescent="0.25">
      <c r="A850" s="26">
        <v>44144</v>
      </c>
      <c r="B850" s="27">
        <v>4997.8599999999997</v>
      </c>
      <c r="C850" s="33">
        <v>36.11</v>
      </c>
      <c r="D850" s="33">
        <v>370.2</v>
      </c>
      <c r="E850" s="33">
        <v>17.260000000000002</v>
      </c>
      <c r="F850" s="33">
        <v>77.44</v>
      </c>
      <c r="G850" s="33">
        <v>57.3</v>
      </c>
      <c r="H850" s="33">
        <v>8.52</v>
      </c>
      <c r="I850" s="33">
        <v>65.959999999999994</v>
      </c>
      <c r="J850" s="33">
        <v>35.53</v>
      </c>
      <c r="K850" s="33">
        <v>11.78</v>
      </c>
      <c r="L850" s="34">
        <v>12.84</v>
      </c>
      <c r="M850" s="35">
        <v>416.6</v>
      </c>
      <c r="N850" s="35">
        <v>282.2</v>
      </c>
      <c r="O850" s="36">
        <v>743.2</v>
      </c>
      <c r="P850" s="36">
        <v>68.819999999999993</v>
      </c>
      <c r="Q850" s="36">
        <v>106.6</v>
      </c>
      <c r="R850" s="36">
        <v>111.55</v>
      </c>
      <c r="S850" s="36">
        <v>97.18</v>
      </c>
      <c r="T850" s="36">
        <v>32.520000000000003</v>
      </c>
      <c r="U850" s="37">
        <v>117.36</v>
      </c>
      <c r="V850" s="36">
        <v>87.06</v>
      </c>
      <c r="W850" s="38">
        <v>12.84</v>
      </c>
      <c r="X850" s="36">
        <v>9.5</v>
      </c>
      <c r="Y850" s="36">
        <v>31.22</v>
      </c>
      <c r="Z850" s="36">
        <v>70.2</v>
      </c>
      <c r="AA850" s="36">
        <v>570.6</v>
      </c>
      <c r="AB850" s="36">
        <v>142.35</v>
      </c>
      <c r="AC850" s="37"/>
      <c r="AD850" s="36">
        <v>24.1</v>
      </c>
      <c r="AE850" s="36">
        <v>116.6</v>
      </c>
    </row>
    <row r="851" spans="1:31" x14ac:dyDescent="0.25">
      <c r="A851" s="26">
        <v>44113</v>
      </c>
      <c r="B851" s="27">
        <v>5005.84</v>
      </c>
      <c r="C851" s="33">
        <v>37.01</v>
      </c>
      <c r="D851" s="33">
        <v>363.4</v>
      </c>
      <c r="E851" s="33">
        <v>17.37</v>
      </c>
      <c r="F851" s="33">
        <v>77.94</v>
      </c>
      <c r="G851" s="33">
        <v>57</v>
      </c>
      <c r="H851" s="33">
        <v>8.69</v>
      </c>
      <c r="I851" s="33">
        <v>66.48</v>
      </c>
      <c r="J851" s="33">
        <v>35.659999999999997</v>
      </c>
      <c r="K851" s="33">
        <v>11.83</v>
      </c>
      <c r="L851" s="34">
        <v>13.25</v>
      </c>
      <c r="M851" s="35">
        <v>404.35</v>
      </c>
      <c r="N851" s="35">
        <v>281.5</v>
      </c>
      <c r="O851" s="36">
        <v>733.2</v>
      </c>
      <c r="P851" s="36">
        <v>69.44</v>
      </c>
      <c r="Q851" s="36">
        <v>106.4</v>
      </c>
      <c r="R851" s="36">
        <v>112</v>
      </c>
      <c r="S851" s="36">
        <v>97.08</v>
      </c>
      <c r="T851" s="36">
        <v>32.74</v>
      </c>
      <c r="U851" s="37">
        <v>116.86</v>
      </c>
      <c r="V851" s="36">
        <v>86.22</v>
      </c>
      <c r="W851" s="38">
        <v>13.25</v>
      </c>
      <c r="X851" s="36">
        <v>9.51</v>
      </c>
      <c r="Y851" s="36">
        <v>31.37</v>
      </c>
      <c r="Z851" s="36">
        <v>70.7</v>
      </c>
      <c r="AA851" s="36">
        <v>559.4</v>
      </c>
      <c r="AB851" s="36">
        <v>142.44999999999999</v>
      </c>
      <c r="AC851" s="37"/>
      <c r="AD851" s="36">
        <v>23.95</v>
      </c>
      <c r="AE851" s="36">
        <v>116.5</v>
      </c>
    </row>
    <row r="852" spans="1:31" x14ac:dyDescent="0.25">
      <c r="A852" s="26">
        <v>44083</v>
      </c>
      <c r="B852" s="27">
        <v>4973.3599999999997</v>
      </c>
      <c r="C852" s="33">
        <v>36.79</v>
      </c>
      <c r="D852" s="33">
        <v>363.8</v>
      </c>
      <c r="E852" s="33">
        <v>17.440000000000001</v>
      </c>
      <c r="F852" s="33">
        <v>80.180000000000007</v>
      </c>
      <c r="G852" s="33">
        <v>57.58</v>
      </c>
      <c r="H852" s="33">
        <v>8.66</v>
      </c>
      <c r="I852" s="33">
        <v>66.16</v>
      </c>
      <c r="J852" s="33">
        <v>35.68</v>
      </c>
      <c r="K852" s="33">
        <v>11.93</v>
      </c>
      <c r="L852" s="34">
        <v>13.18</v>
      </c>
      <c r="M852" s="35">
        <v>404.05</v>
      </c>
      <c r="N852" s="35">
        <v>282.60000000000002</v>
      </c>
      <c r="O852" s="36">
        <v>735.8</v>
      </c>
      <c r="P852" s="36">
        <v>69.39</v>
      </c>
      <c r="Q852" s="36">
        <v>107.15</v>
      </c>
      <c r="R852" s="36">
        <v>111.65</v>
      </c>
      <c r="S852" s="36">
        <v>97.44</v>
      </c>
      <c r="T852" s="36">
        <v>32.74</v>
      </c>
      <c r="U852" s="37">
        <v>117.56</v>
      </c>
      <c r="V852" s="36">
        <v>87.64</v>
      </c>
      <c r="W852" s="38">
        <v>13.18</v>
      </c>
      <c r="X852" s="36">
        <v>9.6</v>
      </c>
      <c r="Y852" s="36">
        <v>31.25</v>
      </c>
      <c r="Z852" s="36">
        <v>71.22</v>
      </c>
      <c r="AA852" s="36">
        <v>552.6</v>
      </c>
      <c r="AB852" s="36">
        <v>142</v>
      </c>
      <c r="AC852" s="37"/>
      <c r="AD852" s="36">
        <v>23.94</v>
      </c>
      <c r="AE852" s="36">
        <v>117.05</v>
      </c>
    </row>
    <row r="853" spans="1:31" x14ac:dyDescent="0.25">
      <c r="A853" s="26">
        <v>44052</v>
      </c>
      <c r="B853" s="27">
        <v>4935.38</v>
      </c>
      <c r="C853" s="33">
        <v>36.42</v>
      </c>
      <c r="D853" s="33">
        <v>359.8</v>
      </c>
      <c r="E853" s="33">
        <v>16.95</v>
      </c>
      <c r="F853" s="33">
        <v>79.28</v>
      </c>
      <c r="G853" s="33">
        <v>56.42</v>
      </c>
      <c r="H853" s="33">
        <v>8.52</v>
      </c>
      <c r="I853" s="33">
        <v>65.52</v>
      </c>
      <c r="J853" s="33">
        <v>35.03</v>
      </c>
      <c r="K853" s="33">
        <v>11.77</v>
      </c>
      <c r="L853" s="34">
        <v>13.02</v>
      </c>
      <c r="M853" s="35">
        <v>404.4</v>
      </c>
      <c r="N853" s="35">
        <v>275.89999999999998</v>
      </c>
      <c r="O853" s="36">
        <v>732.2</v>
      </c>
      <c r="P853" s="36">
        <v>70.78</v>
      </c>
      <c r="Q853" s="36">
        <v>104.25</v>
      </c>
      <c r="R853" s="36">
        <v>111.05</v>
      </c>
      <c r="S853" s="36">
        <v>98.22</v>
      </c>
      <c r="T853" s="36">
        <v>32.35</v>
      </c>
      <c r="U853" s="37">
        <v>115.12</v>
      </c>
      <c r="V853" s="36">
        <v>85.23</v>
      </c>
      <c r="W853" s="38">
        <v>13.02</v>
      </c>
      <c r="X853" s="36">
        <v>9.17</v>
      </c>
      <c r="Y853" s="36">
        <v>30.79</v>
      </c>
      <c r="Z853" s="36">
        <v>69.66</v>
      </c>
      <c r="AA853" s="36">
        <v>555</v>
      </c>
      <c r="AB853" s="36">
        <v>140.6</v>
      </c>
      <c r="AC853" s="37"/>
      <c r="AD853" s="36">
        <v>23.73</v>
      </c>
      <c r="AE853" s="36">
        <v>115.4</v>
      </c>
    </row>
    <row r="854" spans="1:31" x14ac:dyDescent="0.25">
      <c r="A854" s="26">
        <v>44021</v>
      </c>
      <c r="B854" s="27">
        <v>4979.87</v>
      </c>
      <c r="C854" s="33">
        <v>37.4</v>
      </c>
      <c r="D854" s="33">
        <v>366</v>
      </c>
      <c r="E854" s="33">
        <v>17.309999999999999</v>
      </c>
      <c r="F854" s="33">
        <v>81.56</v>
      </c>
      <c r="G854" s="33">
        <v>56.78</v>
      </c>
      <c r="H854" s="33">
        <v>8.74</v>
      </c>
      <c r="I854" s="33">
        <v>67.3</v>
      </c>
      <c r="J854" s="33">
        <v>35.24</v>
      </c>
      <c r="K854" s="33">
        <v>12.02</v>
      </c>
      <c r="L854" s="34">
        <v>13.53</v>
      </c>
      <c r="M854" s="35">
        <v>408.8</v>
      </c>
      <c r="N854" s="35">
        <v>278.60000000000002</v>
      </c>
      <c r="O854" s="36">
        <v>739.4</v>
      </c>
      <c r="P854" s="36">
        <v>73.77</v>
      </c>
      <c r="Q854" s="36">
        <v>105.5</v>
      </c>
      <c r="R854" s="36">
        <v>111.6</v>
      </c>
      <c r="S854" s="36">
        <v>100.9</v>
      </c>
      <c r="T854" s="36">
        <v>33.58</v>
      </c>
      <c r="U854" s="37">
        <v>116.65</v>
      </c>
      <c r="V854" s="36">
        <v>85.07</v>
      </c>
      <c r="W854" s="38">
        <v>13.53</v>
      </c>
      <c r="X854" s="36">
        <v>9.26</v>
      </c>
      <c r="Y854" s="36">
        <v>31.24</v>
      </c>
      <c r="Z854" s="36">
        <v>70.92</v>
      </c>
      <c r="AA854" s="36">
        <v>561</v>
      </c>
      <c r="AB854" s="36">
        <v>142.69999999999999</v>
      </c>
      <c r="AC854" s="37"/>
      <c r="AD854" s="36">
        <v>23.77</v>
      </c>
      <c r="AE854" s="36">
        <v>118.35</v>
      </c>
    </row>
    <row r="855" spans="1:31" x14ac:dyDescent="0.25">
      <c r="A855" s="26">
        <v>43930</v>
      </c>
      <c r="B855" s="27">
        <v>4928.79</v>
      </c>
      <c r="C855" s="33">
        <v>37.229999999999997</v>
      </c>
      <c r="D855" s="33">
        <v>362</v>
      </c>
      <c r="E855" s="33">
        <v>17.18</v>
      </c>
      <c r="F855" s="33">
        <v>79.62</v>
      </c>
      <c r="G855" s="33">
        <v>56.18</v>
      </c>
      <c r="H855" s="33">
        <v>8.67</v>
      </c>
      <c r="I855" s="33">
        <v>65.34</v>
      </c>
      <c r="J855" s="33">
        <v>34.24</v>
      </c>
      <c r="K855" s="33">
        <v>11.64</v>
      </c>
      <c r="L855" s="34">
        <v>13.67</v>
      </c>
      <c r="M855" s="35">
        <v>402.85</v>
      </c>
      <c r="N855" s="35">
        <v>273.89999999999998</v>
      </c>
      <c r="O855" s="36">
        <v>738.2</v>
      </c>
      <c r="P855" s="36">
        <v>69.78</v>
      </c>
      <c r="Q855" s="36">
        <v>103.1</v>
      </c>
      <c r="R855" s="36">
        <v>111.1</v>
      </c>
      <c r="S855" s="36">
        <v>97.24</v>
      </c>
      <c r="T855" s="36">
        <v>32.97</v>
      </c>
      <c r="U855" s="37">
        <v>114.71</v>
      </c>
      <c r="V855" s="36">
        <v>83.12</v>
      </c>
      <c r="W855" s="38">
        <v>13.67</v>
      </c>
      <c r="X855" s="36">
        <v>9.2200000000000006</v>
      </c>
      <c r="Y855" s="36">
        <v>30.42</v>
      </c>
      <c r="Z855" s="36">
        <v>69.319999999999993</v>
      </c>
      <c r="AA855" s="36">
        <v>555</v>
      </c>
      <c r="AB855" s="36">
        <v>141.30000000000001</v>
      </c>
      <c r="AC855" s="37"/>
      <c r="AD855" s="36">
        <v>23.83</v>
      </c>
      <c r="AE855" s="36">
        <v>117</v>
      </c>
    </row>
    <row r="856" spans="1:31" x14ac:dyDescent="0.25">
      <c r="A856" s="26">
        <v>43899</v>
      </c>
      <c r="B856" s="27">
        <v>4982.34</v>
      </c>
      <c r="C856" s="33">
        <v>36.15</v>
      </c>
      <c r="D856" s="33">
        <v>368.4</v>
      </c>
      <c r="E856" s="33">
        <v>17.3</v>
      </c>
      <c r="F856" s="33">
        <v>81.14</v>
      </c>
      <c r="G856" s="33">
        <v>56.68</v>
      </c>
      <c r="H856" s="33">
        <v>8.44</v>
      </c>
      <c r="I856" s="33">
        <v>66.94</v>
      </c>
      <c r="J856" s="33">
        <v>33.630000000000003</v>
      </c>
      <c r="K856" s="33">
        <v>11.87</v>
      </c>
      <c r="L856" s="34">
        <v>12.95</v>
      </c>
      <c r="M856" s="35">
        <v>408.4</v>
      </c>
      <c r="N856" s="35">
        <v>278.60000000000002</v>
      </c>
      <c r="O856" s="36">
        <v>740.2</v>
      </c>
      <c r="P856" s="36">
        <v>71.5</v>
      </c>
      <c r="Q856" s="36">
        <v>104.5</v>
      </c>
      <c r="R856" s="36">
        <v>113.15</v>
      </c>
      <c r="S856" s="36">
        <v>97.68</v>
      </c>
      <c r="T856" s="36">
        <v>33.21</v>
      </c>
      <c r="U856" s="37">
        <v>116.07</v>
      </c>
      <c r="V856" s="36">
        <v>83.95</v>
      </c>
      <c r="W856" s="38">
        <v>12.95</v>
      </c>
      <c r="X856" s="36">
        <v>9.32</v>
      </c>
      <c r="Y856" s="36">
        <v>31.27</v>
      </c>
      <c r="Z856" s="36">
        <v>69.8</v>
      </c>
      <c r="AA856" s="36">
        <v>555.29999999999995</v>
      </c>
      <c r="AB856" s="36">
        <v>145.69999999999999</v>
      </c>
      <c r="AC856" s="37"/>
      <c r="AD856" s="36">
        <v>24</v>
      </c>
      <c r="AE856" s="36">
        <v>118.3</v>
      </c>
    </row>
    <row r="857" spans="1:31" x14ac:dyDescent="0.25">
      <c r="A857" s="26">
        <v>43870</v>
      </c>
      <c r="B857" s="27">
        <v>4959.6400000000003</v>
      </c>
      <c r="C857" s="33">
        <v>35.880000000000003</v>
      </c>
      <c r="D857" s="33">
        <v>368.2</v>
      </c>
      <c r="E857" s="33">
        <v>17.28</v>
      </c>
      <c r="F857" s="33">
        <v>80.099999999999994</v>
      </c>
      <c r="G857" s="33">
        <v>55.66</v>
      </c>
      <c r="H857" s="33">
        <v>8.44</v>
      </c>
      <c r="I857" s="33">
        <v>66.38</v>
      </c>
      <c r="J857" s="33">
        <v>34.340000000000003</v>
      </c>
      <c r="K857" s="33">
        <v>11.75</v>
      </c>
      <c r="L857" s="34">
        <v>12.92</v>
      </c>
      <c r="M857" s="35">
        <v>407.25</v>
      </c>
      <c r="N857" s="35">
        <v>281.2</v>
      </c>
      <c r="O857" s="36">
        <v>739.4</v>
      </c>
      <c r="P857" s="36">
        <v>72.08</v>
      </c>
      <c r="Q857" s="36">
        <v>106</v>
      </c>
      <c r="R857" s="36">
        <v>113.05</v>
      </c>
      <c r="S857" s="36">
        <v>100.45</v>
      </c>
      <c r="T857" s="36">
        <v>33.29</v>
      </c>
      <c r="U857" s="37">
        <v>117.48</v>
      </c>
      <c r="V857" s="36">
        <v>84.72</v>
      </c>
      <c r="W857" s="38">
        <v>12.92</v>
      </c>
      <c r="X857" s="36">
        <v>9.2100000000000009</v>
      </c>
      <c r="Y857" s="36">
        <v>32.18</v>
      </c>
      <c r="Z857" s="36">
        <v>70.84</v>
      </c>
      <c r="AA857" s="36">
        <v>553</v>
      </c>
      <c r="AB857" s="36">
        <v>145.05000000000001</v>
      </c>
      <c r="AC857" s="37"/>
      <c r="AD857" s="36">
        <v>23.95</v>
      </c>
      <c r="AE857" s="36">
        <v>118.05</v>
      </c>
    </row>
    <row r="858" spans="1:31" x14ac:dyDescent="0.25">
      <c r="A858" s="26">
        <v>43839</v>
      </c>
      <c r="B858" s="27">
        <v>4892.83</v>
      </c>
      <c r="C858" s="33">
        <v>36.090000000000003</v>
      </c>
      <c r="D858" s="33">
        <v>358</v>
      </c>
      <c r="E858" s="33">
        <v>17.09</v>
      </c>
      <c r="F858" s="33">
        <v>77.819999999999993</v>
      </c>
      <c r="G858" s="33">
        <v>54.52</v>
      </c>
      <c r="H858" s="33">
        <v>8.51</v>
      </c>
      <c r="I858" s="33">
        <v>64.3</v>
      </c>
      <c r="J858" s="33">
        <v>33.619999999999997</v>
      </c>
      <c r="K858" s="33">
        <v>11.59</v>
      </c>
      <c r="L858" s="34">
        <v>13.23</v>
      </c>
      <c r="M858" s="35">
        <v>396.7</v>
      </c>
      <c r="N858" s="35">
        <v>277.5</v>
      </c>
      <c r="O858" s="36">
        <v>716.6</v>
      </c>
      <c r="P858" s="36">
        <v>69.569999999999993</v>
      </c>
      <c r="Q858" s="36">
        <v>104.5</v>
      </c>
      <c r="R858" s="36">
        <v>109.7</v>
      </c>
      <c r="S858" s="36">
        <v>98</v>
      </c>
      <c r="T858" s="36">
        <v>32.950000000000003</v>
      </c>
      <c r="U858" s="37">
        <v>115</v>
      </c>
      <c r="V858" s="36">
        <v>83.45</v>
      </c>
      <c r="W858" s="38">
        <v>13.23</v>
      </c>
      <c r="X858" s="36">
        <v>9.17</v>
      </c>
      <c r="Y858" s="36">
        <v>31.78</v>
      </c>
      <c r="Z858" s="36">
        <v>70.319999999999993</v>
      </c>
      <c r="AA858" s="36">
        <v>525</v>
      </c>
      <c r="AB858" s="36">
        <v>141.44999999999999</v>
      </c>
      <c r="AC858" s="37"/>
      <c r="AD858" s="36">
        <v>23.5</v>
      </c>
      <c r="AE858" s="36">
        <v>116.7</v>
      </c>
    </row>
    <row r="859" spans="1:31" x14ac:dyDescent="0.25">
      <c r="A859" s="26" t="s">
        <v>840</v>
      </c>
      <c r="B859" s="27">
        <v>4942.18</v>
      </c>
      <c r="C859" s="33">
        <v>36.57</v>
      </c>
      <c r="D859" s="33">
        <v>357.6</v>
      </c>
      <c r="E859" s="33">
        <v>17.079999999999998</v>
      </c>
      <c r="F859" s="33">
        <v>78.58</v>
      </c>
      <c r="G859" s="33">
        <v>55.1</v>
      </c>
      <c r="H859" s="33">
        <v>8.59</v>
      </c>
      <c r="I859" s="33">
        <v>65.5</v>
      </c>
      <c r="J859" s="33">
        <v>33.979999999999997</v>
      </c>
      <c r="K859" s="33">
        <v>11.66</v>
      </c>
      <c r="L859" s="34">
        <v>13.58</v>
      </c>
      <c r="M859" s="35">
        <v>392.8</v>
      </c>
      <c r="N859" s="35">
        <v>276.89999999999998</v>
      </c>
      <c r="O859" s="36">
        <v>719.4</v>
      </c>
      <c r="P859" s="36">
        <v>68.84</v>
      </c>
      <c r="Q859" s="36">
        <v>103.75</v>
      </c>
      <c r="R859" s="36">
        <v>112.1</v>
      </c>
      <c r="S859" s="36">
        <v>97.02</v>
      </c>
      <c r="T859" s="36">
        <v>33.1</v>
      </c>
      <c r="U859" s="37">
        <v>114.92</v>
      </c>
      <c r="V859" s="36">
        <v>84.41</v>
      </c>
      <c r="W859" s="38">
        <v>13.58</v>
      </c>
      <c r="X859" s="36">
        <v>9.33</v>
      </c>
      <c r="Y859" s="36">
        <v>31.57</v>
      </c>
      <c r="Z859" s="36">
        <v>69.900000000000006</v>
      </c>
      <c r="AA859" s="36">
        <v>514.6</v>
      </c>
      <c r="AB859" s="36">
        <v>143.5</v>
      </c>
      <c r="AC859" s="37"/>
      <c r="AD859" s="36">
        <v>23.66</v>
      </c>
      <c r="AE859" s="36">
        <v>116</v>
      </c>
    </row>
    <row r="860" spans="1:31" x14ac:dyDescent="0.25">
      <c r="A860" s="26" t="s">
        <v>841</v>
      </c>
      <c r="B860" s="27">
        <v>4970.6400000000003</v>
      </c>
      <c r="C860" s="33">
        <v>37.81</v>
      </c>
      <c r="D860" s="33">
        <v>361</v>
      </c>
      <c r="E860" s="33">
        <v>17.48</v>
      </c>
      <c r="F860" s="33">
        <v>81.5</v>
      </c>
      <c r="G860" s="33">
        <v>55.22</v>
      </c>
      <c r="H860" s="33">
        <v>8.9</v>
      </c>
      <c r="I860" s="33">
        <v>67.98</v>
      </c>
      <c r="J860" s="33">
        <v>34.159999999999997</v>
      </c>
      <c r="K860" s="33">
        <v>11.14</v>
      </c>
      <c r="L860" s="34">
        <v>14.15</v>
      </c>
      <c r="M860" s="35">
        <v>396.35</v>
      </c>
      <c r="N860" s="35">
        <v>277.2</v>
      </c>
      <c r="O860" s="36">
        <v>719.8</v>
      </c>
      <c r="P860" s="36">
        <v>71.44</v>
      </c>
      <c r="Q860" s="36">
        <v>105</v>
      </c>
      <c r="R860" s="36">
        <v>113.45</v>
      </c>
      <c r="S860" s="36">
        <v>102.25</v>
      </c>
      <c r="T860" s="36">
        <v>33.299999999999997</v>
      </c>
      <c r="U860" s="37">
        <v>115.37</v>
      </c>
      <c r="V860" s="36">
        <v>84.57</v>
      </c>
      <c r="W860" s="38">
        <v>14.15</v>
      </c>
      <c r="X860" s="36">
        <v>9.57</v>
      </c>
      <c r="Y860" s="36">
        <v>31.61</v>
      </c>
      <c r="Z860" s="36">
        <v>70.28</v>
      </c>
      <c r="AA860" s="36">
        <v>516.29999999999995</v>
      </c>
      <c r="AB860" s="36">
        <v>145.5</v>
      </c>
      <c r="AC860" s="37"/>
      <c r="AD860" s="36">
        <v>23.88</v>
      </c>
      <c r="AE860" s="36">
        <v>117.55</v>
      </c>
    </row>
    <row r="861" spans="1:31" x14ac:dyDescent="0.25">
      <c r="A861" s="26" t="s">
        <v>842</v>
      </c>
      <c r="B861" s="27">
        <v>5005.46</v>
      </c>
      <c r="C861" s="33">
        <v>36.49</v>
      </c>
      <c r="D861" s="33">
        <v>362.8</v>
      </c>
      <c r="E861" s="33">
        <v>17.39</v>
      </c>
      <c r="F861" s="33">
        <v>81.34</v>
      </c>
      <c r="G861" s="33">
        <v>56.24</v>
      </c>
      <c r="H861" s="33">
        <v>8.6199999999999992</v>
      </c>
      <c r="I861" s="33">
        <v>67.94</v>
      </c>
      <c r="J861" s="33">
        <v>34.159999999999997</v>
      </c>
      <c r="K861" s="33">
        <v>11.17</v>
      </c>
      <c r="L861" s="34">
        <v>13.73</v>
      </c>
      <c r="M861" s="35">
        <v>401</v>
      </c>
      <c r="N861" s="35">
        <v>280.60000000000002</v>
      </c>
      <c r="O861" s="36">
        <v>719.8</v>
      </c>
      <c r="P861" s="36">
        <v>72.11</v>
      </c>
      <c r="Q861" s="36">
        <v>105.55</v>
      </c>
      <c r="R861" s="36">
        <v>113.05</v>
      </c>
      <c r="S861" s="36">
        <v>100.95</v>
      </c>
      <c r="T861" s="36">
        <v>33.28</v>
      </c>
      <c r="U861" s="37">
        <v>115.7</v>
      </c>
      <c r="V861" s="36">
        <v>85.68</v>
      </c>
      <c r="W861" s="38">
        <v>13.73</v>
      </c>
      <c r="X861" s="36">
        <v>9.66</v>
      </c>
      <c r="Y861" s="36">
        <v>31.79</v>
      </c>
      <c r="Z861" s="36">
        <v>70.92</v>
      </c>
      <c r="AA861" s="36">
        <v>521.1</v>
      </c>
      <c r="AB861" s="36">
        <v>146.94999999999999</v>
      </c>
      <c r="AC861" s="37"/>
      <c r="AD861" s="36">
        <v>24.11</v>
      </c>
      <c r="AE861" s="36">
        <v>117</v>
      </c>
    </row>
    <row r="862" spans="1:31" x14ac:dyDescent="0.25">
      <c r="A862" s="26" t="s">
        <v>843</v>
      </c>
      <c r="B862" s="27">
        <v>4977.9399999999996</v>
      </c>
      <c r="C862" s="33">
        <v>36.9</v>
      </c>
      <c r="D862" s="33">
        <v>364.2</v>
      </c>
      <c r="E862" s="33">
        <v>17.61</v>
      </c>
      <c r="F862" s="33">
        <v>82.3</v>
      </c>
      <c r="G862" s="33">
        <v>56.24</v>
      </c>
      <c r="H862" s="33">
        <v>8.67</v>
      </c>
      <c r="I862" s="33">
        <v>67.959999999999994</v>
      </c>
      <c r="J862" s="33">
        <v>34.4</v>
      </c>
      <c r="K862" s="33">
        <v>11.36</v>
      </c>
      <c r="L862" s="34">
        <v>13.9</v>
      </c>
      <c r="M862" s="35">
        <v>403</v>
      </c>
      <c r="N862" s="35">
        <v>281.39999999999998</v>
      </c>
      <c r="O862" s="36">
        <v>723</v>
      </c>
      <c r="P862" s="36">
        <v>70.239999999999995</v>
      </c>
      <c r="Q862" s="36">
        <v>107.3</v>
      </c>
      <c r="R862" s="36">
        <v>114.1</v>
      </c>
      <c r="S862" s="36">
        <v>99.86</v>
      </c>
      <c r="T862" s="36">
        <v>33.369999999999997</v>
      </c>
      <c r="U862" s="37">
        <v>117.48</v>
      </c>
      <c r="V862" s="36">
        <v>87.01</v>
      </c>
      <c r="W862" s="38">
        <v>13.9</v>
      </c>
      <c r="X862" s="36">
        <v>9.83</v>
      </c>
      <c r="Y862" s="36">
        <v>31.72</v>
      </c>
      <c r="Z862" s="36">
        <v>71.92</v>
      </c>
      <c r="AA862" s="36">
        <v>521.20000000000005</v>
      </c>
      <c r="AB862" s="36">
        <v>147.65</v>
      </c>
      <c r="AC862" s="37"/>
      <c r="AD862" s="36">
        <v>24.33</v>
      </c>
      <c r="AE862" s="36">
        <v>118.2</v>
      </c>
    </row>
    <row r="863" spans="1:31" x14ac:dyDescent="0.25">
      <c r="A863" s="26" t="s">
        <v>844</v>
      </c>
      <c r="B863" s="27">
        <v>5008.2700000000004</v>
      </c>
      <c r="C863" s="33">
        <v>36.36</v>
      </c>
      <c r="D863" s="33">
        <v>358.6</v>
      </c>
      <c r="E863" s="33">
        <v>17.600000000000001</v>
      </c>
      <c r="F863" s="33">
        <v>82.16</v>
      </c>
      <c r="G863" s="33">
        <v>56.3</v>
      </c>
      <c r="H863" s="33">
        <v>8.6</v>
      </c>
      <c r="I863" s="33">
        <v>68.8</v>
      </c>
      <c r="J863" s="33">
        <v>33.86</v>
      </c>
      <c r="K863" s="33">
        <v>11.44</v>
      </c>
      <c r="L863" s="34">
        <v>13.8</v>
      </c>
      <c r="M863" s="35">
        <v>397.05</v>
      </c>
      <c r="N863" s="35">
        <v>278.8</v>
      </c>
      <c r="O863" s="36">
        <v>708.8</v>
      </c>
      <c r="P863" s="36">
        <v>71.56</v>
      </c>
      <c r="Q863" s="36">
        <v>105.75</v>
      </c>
      <c r="R863" s="36">
        <v>111.6</v>
      </c>
      <c r="S863" s="36">
        <v>99.36</v>
      </c>
      <c r="T863" s="36">
        <v>33.26</v>
      </c>
      <c r="U863" s="37">
        <v>115.87</v>
      </c>
      <c r="V863" s="36">
        <v>87.19</v>
      </c>
      <c r="W863" s="38">
        <v>13.8</v>
      </c>
      <c r="X863" s="36">
        <v>9.9700000000000006</v>
      </c>
      <c r="Y863" s="36">
        <v>31.17</v>
      </c>
      <c r="Z863" s="36">
        <v>71.040000000000006</v>
      </c>
      <c r="AA863" s="36">
        <v>510.1</v>
      </c>
      <c r="AB863" s="36">
        <v>146.94999999999999</v>
      </c>
      <c r="AC863" s="37"/>
      <c r="AD863" s="36">
        <v>24.04</v>
      </c>
      <c r="AE863" s="36">
        <v>116.6</v>
      </c>
    </row>
    <row r="864" spans="1:31" x14ac:dyDescent="0.25">
      <c r="A864" s="26" t="s">
        <v>845</v>
      </c>
      <c r="B864" s="27">
        <v>4948.71</v>
      </c>
      <c r="C864" s="33">
        <v>36.28</v>
      </c>
      <c r="D864" s="33">
        <v>358.2</v>
      </c>
      <c r="E864" s="33">
        <v>17.559999999999999</v>
      </c>
      <c r="F864" s="33">
        <v>82.44</v>
      </c>
      <c r="G864" s="33">
        <v>56.32</v>
      </c>
      <c r="H864" s="33">
        <v>8.57</v>
      </c>
      <c r="I864" s="33">
        <v>69.36</v>
      </c>
      <c r="J864" s="33">
        <v>34.159999999999997</v>
      </c>
      <c r="K864" s="33">
        <v>11.59</v>
      </c>
      <c r="L864" s="34">
        <v>13.84</v>
      </c>
      <c r="M864" s="35">
        <v>393.45</v>
      </c>
      <c r="N864" s="35">
        <v>278.60000000000002</v>
      </c>
      <c r="O864" s="36">
        <v>705.6</v>
      </c>
      <c r="P864" s="36">
        <v>72.099999999999994</v>
      </c>
      <c r="Q864" s="36">
        <v>105.25</v>
      </c>
      <c r="R864" s="36">
        <v>111.85</v>
      </c>
      <c r="S864" s="36">
        <v>100.05</v>
      </c>
      <c r="T864" s="36">
        <v>33.630000000000003</v>
      </c>
      <c r="U864" s="37">
        <v>116.57</v>
      </c>
      <c r="V864" s="36">
        <v>86.95</v>
      </c>
      <c r="W864" s="38">
        <v>13.84</v>
      </c>
      <c r="X864" s="36">
        <v>10.050000000000001</v>
      </c>
      <c r="Y864" s="36">
        <v>31.1</v>
      </c>
      <c r="Z864" s="36">
        <v>70.88</v>
      </c>
      <c r="AA864" s="36">
        <v>505.6</v>
      </c>
      <c r="AB864" s="36">
        <v>146.69999999999999</v>
      </c>
      <c r="AC864" s="37"/>
      <c r="AD864" s="36">
        <v>23.76</v>
      </c>
      <c r="AE864" s="36">
        <v>115.65</v>
      </c>
    </row>
    <row r="865" spans="1:31" x14ac:dyDescent="0.25">
      <c r="A865" s="26" t="s">
        <v>846</v>
      </c>
      <c r="B865" s="27">
        <v>4839.08</v>
      </c>
      <c r="C865" s="33">
        <v>35.36</v>
      </c>
      <c r="D865" s="33">
        <v>348</v>
      </c>
      <c r="E865" s="33">
        <v>17.21</v>
      </c>
      <c r="F865" s="33">
        <v>80.38</v>
      </c>
      <c r="G865" s="33">
        <v>55.94</v>
      </c>
      <c r="H865" s="33">
        <v>8.33</v>
      </c>
      <c r="I865" s="33">
        <v>67.62</v>
      </c>
      <c r="J865" s="33">
        <v>33.36</v>
      </c>
      <c r="K865" s="33">
        <v>11.19</v>
      </c>
      <c r="L865" s="34">
        <v>13.28</v>
      </c>
      <c r="M865" s="35">
        <v>385.45</v>
      </c>
      <c r="N865" s="35">
        <v>273.89999999999998</v>
      </c>
      <c r="O865" s="36">
        <v>699</v>
      </c>
      <c r="P865" s="36">
        <v>69.08</v>
      </c>
      <c r="Q865" s="36">
        <v>103.45</v>
      </c>
      <c r="R865" s="36">
        <v>109</v>
      </c>
      <c r="S865" s="36">
        <v>97.24</v>
      </c>
      <c r="T865" s="36">
        <v>32.36</v>
      </c>
      <c r="U865" s="37">
        <v>114.17</v>
      </c>
      <c r="V865" s="36">
        <v>85.87</v>
      </c>
      <c r="W865" s="38">
        <v>13.28</v>
      </c>
      <c r="X865" s="36">
        <v>9.83</v>
      </c>
      <c r="Y865" s="36">
        <v>30.48</v>
      </c>
      <c r="Z865" s="36">
        <v>69.88</v>
      </c>
      <c r="AA865" s="36">
        <v>495.5</v>
      </c>
      <c r="AB865" s="36">
        <v>143.55000000000001</v>
      </c>
      <c r="AC865" s="37"/>
      <c r="AD865" s="36">
        <v>23.34</v>
      </c>
      <c r="AE865" s="36">
        <v>114</v>
      </c>
    </row>
    <row r="866" spans="1:31" x14ac:dyDescent="0.25">
      <c r="A866" s="26" t="s">
        <v>847</v>
      </c>
      <c r="B866" s="27">
        <v>4888.1499999999996</v>
      </c>
      <c r="C866" s="33">
        <v>35.96</v>
      </c>
      <c r="D866" s="33">
        <v>346.6</v>
      </c>
      <c r="E866" s="33">
        <v>17.420000000000002</v>
      </c>
      <c r="F866" s="33">
        <v>80.38</v>
      </c>
      <c r="G866" s="33">
        <v>56.04</v>
      </c>
      <c r="H866" s="33">
        <v>8.4600000000000009</v>
      </c>
      <c r="I866" s="33">
        <v>68</v>
      </c>
      <c r="J866" s="33">
        <v>33.78</v>
      </c>
      <c r="K866" s="33">
        <v>11.24</v>
      </c>
      <c r="L866" s="34">
        <v>13.55</v>
      </c>
      <c r="M866" s="35">
        <v>383.35</v>
      </c>
      <c r="N866" s="35">
        <v>279</v>
      </c>
      <c r="O866" s="36">
        <v>690.2</v>
      </c>
      <c r="P866" s="36">
        <v>69.17</v>
      </c>
      <c r="Q866" s="36">
        <v>103.05</v>
      </c>
      <c r="R866" s="36">
        <v>109.05</v>
      </c>
      <c r="S866" s="36">
        <v>97.64</v>
      </c>
      <c r="T866" s="36">
        <v>32.520000000000003</v>
      </c>
      <c r="U866" s="37">
        <v>114.83</v>
      </c>
      <c r="V866" s="36">
        <v>86.5</v>
      </c>
      <c r="W866" s="38">
        <v>13.55</v>
      </c>
      <c r="X866" s="36">
        <v>9.8699999999999992</v>
      </c>
      <c r="Y866" s="36">
        <v>30.14</v>
      </c>
      <c r="Z866" s="36">
        <v>69.44</v>
      </c>
      <c r="AA866" s="36">
        <v>494.15</v>
      </c>
      <c r="AB866" s="36">
        <v>145.30000000000001</v>
      </c>
      <c r="AC866" s="37"/>
      <c r="AD866" s="36">
        <v>23.5</v>
      </c>
      <c r="AE866" s="36">
        <v>112.3</v>
      </c>
    </row>
    <row r="867" spans="1:31" x14ac:dyDescent="0.25">
      <c r="A867" s="26" t="s">
        <v>848</v>
      </c>
      <c r="B867" s="27">
        <v>4917.53</v>
      </c>
      <c r="C867" s="33">
        <v>36.840000000000003</v>
      </c>
      <c r="D867" s="33">
        <v>351.8</v>
      </c>
      <c r="E867" s="33">
        <v>17.61</v>
      </c>
      <c r="F867" s="33">
        <v>81.14</v>
      </c>
      <c r="G867" s="33">
        <v>56.7</v>
      </c>
      <c r="H867" s="33">
        <v>8.6999999999999993</v>
      </c>
      <c r="I867" s="33">
        <v>68.040000000000006</v>
      </c>
      <c r="J867" s="33">
        <v>34.44</v>
      </c>
      <c r="K867" s="33">
        <v>11.45</v>
      </c>
      <c r="L867" s="34">
        <v>13.91</v>
      </c>
      <c r="M867" s="35">
        <v>387.2</v>
      </c>
      <c r="N867" s="35">
        <v>283</v>
      </c>
      <c r="O867" s="36">
        <v>693.6</v>
      </c>
      <c r="P867" s="36">
        <v>70.25</v>
      </c>
      <c r="Q867" s="36">
        <v>104.3</v>
      </c>
      <c r="R867" s="36">
        <v>111.4</v>
      </c>
      <c r="S867" s="36">
        <v>99.38</v>
      </c>
      <c r="T867" s="36">
        <v>33.08</v>
      </c>
      <c r="U867" s="37">
        <v>116.28</v>
      </c>
      <c r="V867" s="36">
        <v>87.16</v>
      </c>
      <c r="W867" s="38">
        <v>13.91</v>
      </c>
      <c r="X867" s="36">
        <v>10.01</v>
      </c>
      <c r="Y867" s="36">
        <v>30.34</v>
      </c>
      <c r="Z867" s="36">
        <v>70.14</v>
      </c>
      <c r="AA867" s="36">
        <v>499.8</v>
      </c>
      <c r="AB867" s="36">
        <v>147.19999999999999</v>
      </c>
      <c r="AC867" s="37"/>
      <c r="AD867" s="36">
        <v>23.89</v>
      </c>
      <c r="AE867" s="36">
        <v>113.65</v>
      </c>
    </row>
    <row r="868" spans="1:31" x14ac:dyDescent="0.25">
      <c r="A868" s="26" t="s">
        <v>849</v>
      </c>
      <c r="B868" s="27">
        <v>4924.1499999999996</v>
      </c>
      <c r="C868" s="33">
        <v>35.89</v>
      </c>
      <c r="D868" s="33">
        <v>349.2</v>
      </c>
      <c r="E868" s="33">
        <v>17.38</v>
      </c>
      <c r="F868" s="33">
        <v>79.72</v>
      </c>
      <c r="G868" s="33">
        <v>56.46</v>
      </c>
      <c r="H868" s="33">
        <v>8.57</v>
      </c>
      <c r="I868" s="33">
        <v>66.959999999999994</v>
      </c>
      <c r="J868" s="33">
        <v>34</v>
      </c>
      <c r="K868" s="33">
        <v>11.4</v>
      </c>
      <c r="L868" s="34">
        <v>13.74</v>
      </c>
      <c r="M868" s="35">
        <v>386.05</v>
      </c>
      <c r="N868" s="35">
        <v>279.2</v>
      </c>
      <c r="O868" s="36">
        <v>695</v>
      </c>
      <c r="P868" s="36">
        <v>69.23</v>
      </c>
      <c r="Q868" s="36">
        <v>103.25</v>
      </c>
      <c r="R868" s="36">
        <v>110.9</v>
      </c>
      <c r="S868" s="36">
        <v>99.12</v>
      </c>
      <c r="T868" s="36">
        <v>32.81</v>
      </c>
      <c r="U868" s="37">
        <v>115.62</v>
      </c>
      <c r="V868" s="36">
        <v>86.91</v>
      </c>
      <c r="W868" s="38">
        <v>13.74</v>
      </c>
      <c r="X868" s="36">
        <v>9.81</v>
      </c>
      <c r="Y868" s="36">
        <v>30.2</v>
      </c>
      <c r="Z868" s="36">
        <v>69.72</v>
      </c>
      <c r="AA868" s="36">
        <v>499.8</v>
      </c>
      <c r="AB868" s="36">
        <v>145.4</v>
      </c>
      <c r="AC868" s="37"/>
      <c r="AD868" s="36">
        <v>23.95</v>
      </c>
      <c r="AE868" s="36">
        <v>112.85</v>
      </c>
    </row>
    <row r="869" spans="1:31" x14ac:dyDescent="0.25">
      <c r="A869" s="26" t="s">
        <v>850</v>
      </c>
      <c r="B869" s="27">
        <v>4937.72</v>
      </c>
      <c r="C869" s="33">
        <v>36.299999999999997</v>
      </c>
      <c r="D869" s="33">
        <v>355.6</v>
      </c>
      <c r="E869" s="33">
        <v>17.350000000000001</v>
      </c>
      <c r="F869" s="33">
        <v>80.459999999999994</v>
      </c>
      <c r="G869" s="33">
        <v>56.48</v>
      </c>
      <c r="H869" s="33">
        <v>8.69</v>
      </c>
      <c r="I869" s="33">
        <v>68.540000000000006</v>
      </c>
      <c r="J869" s="33">
        <v>33.93</v>
      </c>
      <c r="K869" s="33">
        <v>11.65</v>
      </c>
      <c r="L869" s="34">
        <v>14</v>
      </c>
      <c r="M869" s="35">
        <v>387.75</v>
      </c>
      <c r="N869" s="35">
        <v>278.89999999999998</v>
      </c>
      <c r="O869" s="36">
        <v>701.2</v>
      </c>
      <c r="P869" s="36">
        <v>71.44</v>
      </c>
      <c r="Q869" s="36">
        <v>103.7</v>
      </c>
      <c r="R869" s="36">
        <v>111.05</v>
      </c>
      <c r="S869" s="36">
        <v>101.1</v>
      </c>
      <c r="T869" s="36">
        <v>33.29</v>
      </c>
      <c r="U869" s="37">
        <v>116.12</v>
      </c>
      <c r="V869" s="36">
        <v>86.04</v>
      </c>
      <c r="W869" s="38">
        <v>14</v>
      </c>
      <c r="X869" s="36">
        <v>9.84</v>
      </c>
      <c r="Y869" s="36">
        <v>30.48</v>
      </c>
      <c r="Z869" s="36">
        <v>70.08</v>
      </c>
      <c r="AA869" s="36">
        <v>499.15</v>
      </c>
      <c r="AB869" s="36">
        <v>147.55000000000001</v>
      </c>
      <c r="AC869" s="37"/>
      <c r="AD869" s="36">
        <v>23.96</v>
      </c>
      <c r="AE869" s="36">
        <v>111.95</v>
      </c>
    </row>
    <row r="870" spans="1:31" x14ac:dyDescent="0.25">
      <c r="A870" s="26" t="s">
        <v>851</v>
      </c>
      <c r="B870" s="27">
        <v>4921.58</v>
      </c>
      <c r="C870" s="33">
        <v>36.659999999999997</v>
      </c>
      <c r="D870" s="33">
        <v>349</v>
      </c>
      <c r="E870" s="33">
        <v>17.55</v>
      </c>
      <c r="F870" s="33">
        <v>80.38</v>
      </c>
      <c r="G870" s="33">
        <v>56.12</v>
      </c>
      <c r="H870" s="33">
        <v>8.7899999999999991</v>
      </c>
      <c r="I870" s="33">
        <v>69.3</v>
      </c>
      <c r="J870" s="33">
        <v>33.82</v>
      </c>
      <c r="K870" s="33">
        <v>11.75</v>
      </c>
      <c r="L870" s="34">
        <v>14.07</v>
      </c>
      <c r="M870" s="35">
        <v>386.05</v>
      </c>
      <c r="N870" s="35">
        <v>278.5</v>
      </c>
      <c r="O870" s="36">
        <v>702</v>
      </c>
      <c r="P870" s="36">
        <v>72.11</v>
      </c>
      <c r="Q870" s="36">
        <v>102.55</v>
      </c>
      <c r="R870" s="36">
        <v>109.95</v>
      </c>
      <c r="S870" s="36">
        <v>101.5</v>
      </c>
      <c r="T870" s="36">
        <v>33.5</v>
      </c>
      <c r="U870" s="37">
        <v>115.66</v>
      </c>
      <c r="V870" s="36">
        <v>85</v>
      </c>
      <c r="W870" s="38">
        <v>14.07</v>
      </c>
      <c r="X870" s="36">
        <v>9.91</v>
      </c>
      <c r="Y870" s="36">
        <v>30.15</v>
      </c>
      <c r="Z870" s="36">
        <v>69.900000000000006</v>
      </c>
      <c r="AA870" s="36">
        <v>496.6</v>
      </c>
      <c r="AB870" s="36">
        <v>142.85</v>
      </c>
      <c r="AC870" s="37"/>
      <c r="AD870" s="36">
        <v>24.08</v>
      </c>
      <c r="AE870" s="36">
        <v>111.35</v>
      </c>
    </row>
    <row r="871" spans="1:31" x14ac:dyDescent="0.25">
      <c r="A871" s="26" t="s">
        <v>852</v>
      </c>
      <c r="B871" s="27">
        <v>5037.55</v>
      </c>
      <c r="C871" s="33">
        <v>36.99</v>
      </c>
      <c r="D871" s="33">
        <v>352.6</v>
      </c>
      <c r="E871" s="33">
        <v>17.670000000000002</v>
      </c>
      <c r="F871" s="33">
        <v>81.98</v>
      </c>
      <c r="G871" s="33">
        <v>56.54</v>
      </c>
      <c r="H871" s="33">
        <v>8.91</v>
      </c>
      <c r="I871" s="33">
        <v>70.5</v>
      </c>
      <c r="J871" s="33">
        <v>34.49</v>
      </c>
      <c r="K871" s="33">
        <v>12.01</v>
      </c>
      <c r="L871" s="34">
        <v>14.2</v>
      </c>
      <c r="M871" s="35">
        <v>391.2</v>
      </c>
      <c r="N871" s="35">
        <v>282.5</v>
      </c>
      <c r="O871" s="36">
        <v>708.6</v>
      </c>
      <c r="P871" s="36">
        <v>73.3</v>
      </c>
      <c r="Q871" s="36">
        <v>104.75</v>
      </c>
      <c r="R871" s="36">
        <v>111.7</v>
      </c>
      <c r="S871" s="36">
        <v>103.75</v>
      </c>
      <c r="T871" s="36">
        <v>33.99</v>
      </c>
      <c r="U871" s="37">
        <v>117.11</v>
      </c>
      <c r="V871" s="36">
        <v>86.52</v>
      </c>
      <c r="W871" s="38">
        <v>14.2</v>
      </c>
      <c r="X871" s="36">
        <v>10.02</v>
      </c>
      <c r="Y871" s="36">
        <v>30.76</v>
      </c>
      <c r="Z871" s="36">
        <v>71.180000000000007</v>
      </c>
      <c r="AA871" s="36">
        <v>506.7</v>
      </c>
      <c r="AB871" s="36">
        <v>146.4</v>
      </c>
      <c r="AC871" s="37"/>
      <c r="AD871" s="36">
        <v>24.14</v>
      </c>
      <c r="AE871" s="36">
        <v>113.4</v>
      </c>
    </row>
    <row r="872" spans="1:31" x14ac:dyDescent="0.25">
      <c r="A872" s="26">
        <v>44173</v>
      </c>
      <c r="B872" s="27">
        <v>5010.8</v>
      </c>
      <c r="C872" s="33">
        <v>37.83</v>
      </c>
      <c r="D872" s="33">
        <v>357.8</v>
      </c>
      <c r="E872" s="33">
        <v>17.95</v>
      </c>
      <c r="F872" s="33">
        <v>82.86</v>
      </c>
      <c r="G872" s="33">
        <v>56.3</v>
      </c>
      <c r="H872" s="33">
        <v>9.09</v>
      </c>
      <c r="I872" s="33">
        <v>70.94</v>
      </c>
      <c r="J872" s="33">
        <v>34.619999999999997</v>
      </c>
      <c r="K872" s="33">
        <v>12.18</v>
      </c>
      <c r="L872" s="34">
        <v>14.31</v>
      </c>
      <c r="M872" s="35">
        <v>391.2</v>
      </c>
      <c r="N872" s="35">
        <v>282.2</v>
      </c>
      <c r="O872" s="36">
        <v>704.6</v>
      </c>
      <c r="P872" s="36">
        <v>74.92</v>
      </c>
      <c r="Q872" s="36">
        <v>104.9</v>
      </c>
      <c r="R872" s="36">
        <v>112.7</v>
      </c>
      <c r="S872" s="36">
        <v>103.5</v>
      </c>
      <c r="T872" s="36">
        <v>34.42</v>
      </c>
      <c r="U872" s="37">
        <v>117.98</v>
      </c>
      <c r="V872" s="36">
        <v>87.72</v>
      </c>
      <c r="W872" s="38">
        <v>14.31</v>
      </c>
      <c r="X872" s="36">
        <v>10.029999999999999</v>
      </c>
      <c r="Y872" s="36">
        <v>30.52</v>
      </c>
      <c r="Z872" s="36">
        <v>71.22</v>
      </c>
      <c r="AA872" s="36">
        <v>503.7</v>
      </c>
      <c r="AB872" s="36">
        <v>145.1</v>
      </c>
      <c r="AC872" s="37"/>
      <c r="AD872" s="36">
        <v>24.32</v>
      </c>
      <c r="AE872" s="36">
        <v>114.35</v>
      </c>
    </row>
    <row r="873" spans="1:31" x14ac:dyDescent="0.25">
      <c r="A873" s="26">
        <v>44143</v>
      </c>
      <c r="B873" s="27">
        <v>4949.05</v>
      </c>
      <c r="C873" s="33">
        <v>37.49</v>
      </c>
      <c r="D873" s="33">
        <v>345.6</v>
      </c>
      <c r="E873" s="33">
        <v>17.829999999999998</v>
      </c>
      <c r="F873" s="33">
        <v>82.52</v>
      </c>
      <c r="G873" s="33">
        <v>55.58</v>
      </c>
      <c r="H873" s="33">
        <v>9.0299999999999994</v>
      </c>
      <c r="I873" s="33">
        <v>71.599999999999994</v>
      </c>
      <c r="J873" s="33">
        <v>34.21</v>
      </c>
      <c r="K873" s="33">
        <v>11.98</v>
      </c>
      <c r="L873" s="34">
        <v>14.21</v>
      </c>
      <c r="M873" s="35">
        <v>382.7</v>
      </c>
      <c r="N873" s="35">
        <v>277.2</v>
      </c>
      <c r="O873" s="36">
        <v>691.2</v>
      </c>
      <c r="P873" s="36">
        <v>76.180000000000007</v>
      </c>
      <c r="Q873" s="36">
        <v>104.3</v>
      </c>
      <c r="R873" s="36">
        <v>111.1</v>
      </c>
      <c r="S873" s="36">
        <v>106.4</v>
      </c>
      <c r="T873" s="36">
        <v>34.19</v>
      </c>
      <c r="U873" s="37">
        <v>115.95</v>
      </c>
      <c r="V873" s="36">
        <v>87.15</v>
      </c>
      <c r="W873" s="38">
        <v>14.21</v>
      </c>
      <c r="X873" s="36">
        <v>9.92</v>
      </c>
      <c r="Y873" s="36">
        <v>30.23</v>
      </c>
      <c r="Z873" s="36">
        <v>70.94</v>
      </c>
      <c r="AA873" s="36">
        <v>494.65</v>
      </c>
      <c r="AB873" s="36">
        <v>144.15</v>
      </c>
      <c r="AC873" s="37"/>
      <c r="AD873" s="36">
        <v>23.88</v>
      </c>
      <c r="AE873" s="36">
        <v>112.4</v>
      </c>
    </row>
    <row r="874" spans="1:31" x14ac:dyDescent="0.25">
      <c r="A874" s="26">
        <v>44112</v>
      </c>
      <c r="B874" s="27">
        <v>4878.58</v>
      </c>
      <c r="C874" s="33">
        <v>35.82</v>
      </c>
      <c r="D874" s="33">
        <v>337</v>
      </c>
      <c r="E874" s="33">
        <v>17.34</v>
      </c>
      <c r="F874" s="33">
        <v>80.14</v>
      </c>
      <c r="G874" s="33">
        <v>54.8</v>
      </c>
      <c r="H874" s="33">
        <v>8.61</v>
      </c>
      <c r="I874" s="33">
        <v>66.88</v>
      </c>
      <c r="J874" s="33">
        <v>33.700000000000003</v>
      </c>
      <c r="K874" s="33">
        <v>11.79</v>
      </c>
      <c r="L874" s="34">
        <v>13.71</v>
      </c>
      <c r="M874" s="35">
        <v>371.55</v>
      </c>
      <c r="N874" s="35">
        <v>276</v>
      </c>
      <c r="O874" s="36">
        <v>683.4</v>
      </c>
      <c r="P874" s="36">
        <v>72.06</v>
      </c>
      <c r="Q874" s="36">
        <v>102.45</v>
      </c>
      <c r="R874" s="36">
        <v>108.8</v>
      </c>
      <c r="S874" s="36">
        <v>100.75</v>
      </c>
      <c r="T874" s="36">
        <v>33.24</v>
      </c>
      <c r="U874" s="37">
        <v>114.75</v>
      </c>
      <c r="V874" s="36">
        <v>86.25</v>
      </c>
      <c r="W874" s="38">
        <v>13.71</v>
      </c>
      <c r="X874" s="36">
        <v>9.8000000000000007</v>
      </c>
      <c r="Y874" s="36">
        <v>30.07</v>
      </c>
      <c r="Z874" s="36">
        <v>69.5</v>
      </c>
      <c r="AA874" s="36">
        <v>482.1</v>
      </c>
      <c r="AB874" s="36">
        <v>143.85</v>
      </c>
      <c r="AC874" s="37"/>
      <c r="AD874" s="36">
        <v>23.09</v>
      </c>
      <c r="AE874" s="36">
        <v>110.55</v>
      </c>
    </row>
    <row r="875" spans="1:31" x14ac:dyDescent="0.25">
      <c r="A875" s="26">
        <v>44020</v>
      </c>
      <c r="B875" s="27">
        <v>4843.8999999999996</v>
      </c>
      <c r="C875" s="33">
        <v>35.479999999999997</v>
      </c>
      <c r="D875" s="33">
        <v>340.4</v>
      </c>
      <c r="E875" s="33">
        <v>17.03</v>
      </c>
      <c r="F875" s="33">
        <v>78.459999999999994</v>
      </c>
      <c r="G875" s="33">
        <v>54.58</v>
      </c>
      <c r="H875" s="33">
        <v>8.4499999999999993</v>
      </c>
      <c r="I875" s="33">
        <v>65.599999999999994</v>
      </c>
      <c r="J875" s="33">
        <v>33.340000000000003</v>
      </c>
      <c r="K875" s="33">
        <v>11.63</v>
      </c>
      <c r="L875" s="34">
        <v>13.3</v>
      </c>
      <c r="M875" s="35">
        <v>374</v>
      </c>
      <c r="N875" s="35">
        <v>277.60000000000002</v>
      </c>
      <c r="O875" s="36">
        <v>692.8</v>
      </c>
      <c r="P875" s="36">
        <v>69.3</v>
      </c>
      <c r="Q875" s="36">
        <v>103.1</v>
      </c>
      <c r="R875" s="36">
        <v>109.3</v>
      </c>
      <c r="S875" s="36">
        <v>97.72</v>
      </c>
      <c r="T875" s="36">
        <v>32.799999999999997</v>
      </c>
      <c r="U875" s="37">
        <v>115.74</v>
      </c>
      <c r="V875" s="36">
        <v>86.91</v>
      </c>
      <c r="W875" s="38">
        <v>13.3</v>
      </c>
      <c r="X875" s="36">
        <v>9.6999999999999993</v>
      </c>
      <c r="Y875" s="36">
        <v>30.43</v>
      </c>
      <c r="Z875" s="36">
        <v>69.7</v>
      </c>
      <c r="AA875" s="36">
        <v>485.35</v>
      </c>
      <c r="AB875" s="36">
        <v>144</v>
      </c>
      <c r="AC875" s="37"/>
      <c r="AD875" s="36">
        <v>22.8</v>
      </c>
      <c r="AE875" s="36">
        <v>111.3</v>
      </c>
    </row>
    <row r="876" spans="1:31" x14ac:dyDescent="0.25">
      <c r="A876" s="26">
        <v>43990</v>
      </c>
      <c r="B876" s="27">
        <v>4860.9799999999996</v>
      </c>
      <c r="C876" s="33">
        <v>35.840000000000003</v>
      </c>
      <c r="D876" s="33">
        <v>342.8</v>
      </c>
      <c r="E876" s="33">
        <v>17.03</v>
      </c>
      <c r="F876" s="33">
        <v>78.38</v>
      </c>
      <c r="G876" s="33">
        <v>55.58</v>
      </c>
      <c r="H876" s="33">
        <v>8.44</v>
      </c>
      <c r="I876" s="33">
        <v>65.739999999999995</v>
      </c>
      <c r="J876" s="33">
        <v>33.35</v>
      </c>
      <c r="K876" s="33">
        <v>11.6</v>
      </c>
      <c r="L876" s="34">
        <v>13.3</v>
      </c>
      <c r="M876" s="35">
        <v>374</v>
      </c>
      <c r="N876" s="35">
        <v>279</v>
      </c>
      <c r="O876" s="36">
        <v>686.4</v>
      </c>
      <c r="P876" s="36">
        <v>68.33</v>
      </c>
      <c r="Q876" s="36">
        <v>101.9</v>
      </c>
      <c r="R876" s="36">
        <v>108.85</v>
      </c>
      <c r="S876" s="36">
        <v>98.54</v>
      </c>
      <c r="T876" s="36">
        <v>33.049999999999997</v>
      </c>
      <c r="U876" s="37">
        <v>115.21</v>
      </c>
      <c r="V876" s="36">
        <v>85.93</v>
      </c>
      <c r="W876" s="38">
        <v>13.3</v>
      </c>
      <c r="X876" s="36">
        <v>9.74</v>
      </c>
      <c r="Y876" s="36">
        <v>30.08</v>
      </c>
      <c r="Z876" s="36">
        <v>68.959999999999994</v>
      </c>
      <c r="AA876" s="36">
        <v>483.05</v>
      </c>
      <c r="AB876" s="36">
        <v>144.5</v>
      </c>
      <c r="AC876" s="37"/>
      <c r="AD876" s="36">
        <v>22.86</v>
      </c>
      <c r="AE876" s="36">
        <v>111.85</v>
      </c>
    </row>
    <row r="877" spans="1:31" x14ac:dyDescent="0.25">
      <c r="A877" s="26">
        <v>43959</v>
      </c>
      <c r="B877" s="27">
        <v>4907.41</v>
      </c>
      <c r="C877" s="33">
        <v>35.950000000000003</v>
      </c>
      <c r="D877" s="33">
        <v>349.6</v>
      </c>
      <c r="E877" s="33">
        <v>17.649999999999999</v>
      </c>
      <c r="F877" s="33">
        <v>78.5</v>
      </c>
      <c r="G877" s="33">
        <v>56.06</v>
      </c>
      <c r="H877" s="33">
        <v>8.5299999999999994</v>
      </c>
      <c r="I877" s="33">
        <v>66</v>
      </c>
      <c r="J877" s="33">
        <v>33.31</v>
      </c>
      <c r="K877" s="33">
        <v>11.79</v>
      </c>
      <c r="L877" s="34">
        <v>13.48</v>
      </c>
      <c r="M877" s="35">
        <v>376.1</v>
      </c>
      <c r="N877" s="35">
        <v>282.5</v>
      </c>
      <c r="O877" s="36">
        <v>692</v>
      </c>
      <c r="P877" s="36">
        <v>67.97</v>
      </c>
      <c r="Q877" s="36">
        <v>101.8</v>
      </c>
      <c r="R877" s="36">
        <v>110.3</v>
      </c>
      <c r="S877" s="36">
        <v>96.92</v>
      </c>
      <c r="T877" s="36">
        <v>33.840000000000003</v>
      </c>
      <c r="U877" s="37">
        <v>117.19</v>
      </c>
      <c r="V877" s="36">
        <v>87</v>
      </c>
      <c r="W877" s="38">
        <v>13.48</v>
      </c>
      <c r="X877" s="36">
        <v>9.98</v>
      </c>
      <c r="Y877" s="36">
        <v>30.34</v>
      </c>
      <c r="Z877" s="36">
        <v>68.400000000000006</v>
      </c>
      <c r="AA877" s="36">
        <v>491.75</v>
      </c>
      <c r="AB877" s="36">
        <v>146.6</v>
      </c>
      <c r="AC877" s="37"/>
      <c r="AD877" s="36">
        <v>23.23</v>
      </c>
      <c r="AE877" s="36">
        <v>112.15</v>
      </c>
    </row>
    <row r="878" spans="1:31" x14ac:dyDescent="0.25">
      <c r="A878" s="26">
        <v>43929</v>
      </c>
      <c r="B878" s="27">
        <v>4856.6499999999996</v>
      </c>
      <c r="C878" s="33">
        <v>36.19</v>
      </c>
      <c r="D878" s="33">
        <v>345.8</v>
      </c>
      <c r="E878" s="33">
        <v>17.510000000000002</v>
      </c>
      <c r="F878" s="33">
        <v>75.78</v>
      </c>
      <c r="G878" s="33">
        <v>56.18</v>
      </c>
      <c r="H878" s="33">
        <v>8.5399999999999991</v>
      </c>
      <c r="I878" s="33">
        <v>64.3</v>
      </c>
      <c r="J878" s="33">
        <v>32.880000000000003</v>
      </c>
      <c r="K878" s="33">
        <v>11.76</v>
      </c>
      <c r="L878" s="34">
        <v>13.58</v>
      </c>
      <c r="M878" s="35">
        <v>371.65</v>
      </c>
      <c r="N878" s="35">
        <v>281.60000000000002</v>
      </c>
      <c r="O878" s="36">
        <v>687.6</v>
      </c>
      <c r="P878" s="36">
        <v>65.680000000000007</v>
      </c>
      <c r="Q878" s="36">
        <v>100.2</v>
      </c>
      <c r="R878" s="36">
        <v>110.5</v>
      </c>
      <c r="S878" s="36">
        <v>92.28</v>
      </c>
      <c r="T878" s="36">
        <v>33.200000000000003</v>
      </c>
      <c r="U878" s="37">
        <v>117.48</v>
      </c>
      <c r="V878" s="36">
        <v>87.73</v>
      </c>
      <c r="W878" s="38">
        <v>13.58</v>
      </c>
      <c r="X878" s="36">
        <v>10.11</v>
      </c>
      <c r="Y878" s="36">
        <v>30.35</v>
      </c>
      <c r="Z878" s="36">
        <v>66.72</v>
      </c>
      <c r="AA878" s="36">
        <v>486.55</v>
      </c>
      <c r="AB878" s="36">
        <v>148.30000000000001</v>
      </c>
      <c r="AC878" s="37"/>
      <c r="AD878" s="36">
        <v>22.92</v>
      </c>
      <c r="AE878" s="36">
        <v>109.7</v>
      </c>
    </row>
    <row r="879" spans="1:31" x14ac:dyDescent="0.25">
      <c r="A879" s="26">
        <v>43898</v>
      </c>
      <c r="B879" s="27">
        <v>4763.6000000000004</v>
      </c>
      <c r="C879" s="33">
        <v>35.46</v>
      </c>
      <c r="D879" s="33">
        <v>351.2</v>
      </c>
      <c r="E879" s="33">
        <v>17.309999999999999</v>
      </c>
      <c r="F879" s="33">
        <v>75.680000000000007</v>
      </c>
      <c r="G879" s="33">
        <v>56.82</v>
      </c>
      <c r="H879" s="33">
        <v>8.3699999999999992</v>
      </c>
      <c r="I879" s="33">
        <v>62.26</v>
      </c>
      <c r="J879" s="33">
        <v>32.659999999999997</v>
      </c>
      <c r="K879" s="33">
        <v>11.9</v>
      </c>
      <c r="L879" s="34">
        <v>12.9</v>
      </c>
      <c r="M879" s="35">
        <v>372.3</v>
      </c>
      <c r="N879" s="35">
        <v>278.10000000000002</v>
      </c>
      <c r="O879" s="36">
        <v>690.6</v>
      </c>
      <c r="P879" s="36">
        <v>63.73</v>
      </c>
      <c r="Q879" s="36">
        <v>101.65</v>
      </c>
      <c r="R879" s="36">
        <v>110.5</v>
      </c>
      <c r="S879" s="36">
        <v>89.62</v>
      </c>
      <c r="T879" s="36">
        <v>32.4</v>
      </c>
      <c r="U879" s="37">
        <v>117.85</v>
      </c>
      <c r="V879" s="36">
        <v>89.77</v>
      </c>
      <c r="W879" s="38">
        <v>12.9</v>
      </c>
      <c r="X879" s="36">
        <v>10</v>
      </c>
      <c r="Y879" s="36">
        <v>31.23</v>
      </c>
      <c r="Z879" s="36">
        <v>66.62</v>
      </c>
      <c r="AA879" s="36">
        <v>489.7</v>
      </c>
      <c r="AB879" s="36">
        <v>150.05000000000001</v>
      </c>
      <c r="AC879" s="37"/>
      <c r="AD879" s="36">
        <v>22.62</v>
      </c>
      <c r="AE879" s="36">
        <v>109.7</v>
      </c>
    </row>
    <row r="880" spans="1:31" x14ac:dyDescent="0.25">
      <c r="A880" s="26" t="s">
        <v>853</v>
      </c>
      <c r="B880" s="27">
        <v>4783.6899999999996</v>
      </c>
      <c r="C880" s="33">
        <v>34.119999999999997</v>
      </c>
      <c r="D880" s="33">
        <v>344.8</v>
      </c>
      <c r="E880" s="33">
        <v>16.86</v>
      </c>
      <c r="F880" s="33">
        <v>72.8</v>
      </c>
      <c r="G880" s="33">
        <v>56.54</v>
      </c>
      <c r="H880" s="33">
        <v>8.1300000000000008</v>
      </c>
      <c r="I880" s="33">
        <v>61.36</v>
      </c>
      <c r="J880" s="33">
        <v>31.17</v>
      </c>
      <c r="K880" s="33">
        <v>11.29</v>
      </c>
      <c r="L880" s="34">
        <v>12.98</v>
      </c>
      <c r="M880" s="35">
        <v>366.75</v>
      </c>
      <c r="N880" s="35">
        <v>283</v>
      </c>
      <c r="O880" s="36">
        <v>686.2</v>
      </c>
      <c r="P880" s="36">
        <v>62.01</v>
      </c>
      <c r="Q880" s="36">
        <v>98.24</v>
      </c>
      <c r="R880" s="36">
        <v>112.2</v>
      </c>
      <c r="S880" s="36">
        <v>89.44</v>
      </c>
      <c r="T880" s="36">
        <v>31.3</v>
      </c>
      <c r="U880" s="37">
        <v>115.37</v>
      </c>
      <c r="V880" s="36">
        <v>88.07</v>
      </c>
      <c r="W880" s="38">
        <v>12.98</v>
      </c>
      <c r="X880" s="36">
        <v>9.91</v>
      </c>
      <c r="Y880" s="36">
        <v>30.82</v>
      </c>
      <c r="Z880" s="36">
        <v>65.48</v>
      </c>
      <c r="AA880" s="36">
        <v>481.75</v>
      </c>
      <c r="AB880" s="36">
        <v>146</v>
      </c>
      <c r="AC880" s="37"/>
      <c r="AD880" s="36">
        <v>22.09</v>
      </c>
      <c r="AE880" s="36">
        <v>109.5</v>
      </c>
    </row>
    <row r="881" spans="1:31" x14ac:dyDescent="0.25">
      <c r="A881" s="26" t="s">
        <v>854</v>
      </c>
      <c r="B881" s="27">
        <v>4801.0200000000004</v>
      </c>
      <c r="C881" s="33">
        <v>34.380000000000003</v>
      </c>
      <c r="D881" s="33">
        <v>349.8</v>
      </c>
      <c r="E881" s="33">
        <v>17.21</v>
      </c>
      <c r="F881" s="33">
        <v>77.64</v>
      </c>
      <c r="G881" s="33">
        <v>57.02</v>
      </c>
      <c r="H881" s="33">
        <v>8.24</v>
      </c>
      <c r="I881" s="33">
        <v>64</v>
      </c>
      <c r="J881" s="33">
        <v>32.25</v>
      </c>
      <c r="K881" s="33">
        <v>10.86</v>
      </c>
      <c r="L881" s="34">
        <v>13.17</v>
      </c>
      <c r="M881" s="35">
        <v>373.85</v>
      </c>
      <c r="N881" s="35">
        <v>284.5</v>
      </c>
      <c r="O881" s="36">
        <v>711</v>
      </c>
      <c r="P881" s="36">
        <v>63.34</v>
      </c>
      <c r="Q881" s="36">
        <v>99.96</v>
      </c>
      <c r="R881" s="36">
        <v>115.35</v>
      </c>
      <c r="S881" s="36">
        <v>94.24</v>
      </c>
      <c r="T881" s="36">
        <v>31.93</v>
      </c>
      <c r="U881" s="37">
        <v>115.45</v>
      </c>
      <c r="V881" s="36">
        <v>88.07</v>
      </c>
      <c r="W881" s="38">
        <v>13.17</v>
      </c>
      <c r="X881" s="36">
        <v>9.9600000000000009</v>
      </c>
      <c r="Y881" s="36">
        <v>30.46</v>
      </c>
      <c r="Z881" s="36">
        <v>69.36</v>
      </c>
      <c r="AA881" s="36">
        <v>492.6</v>
      </c>
      <c r="AB881" s="36">
        <v>148.19999999999999</v>
      </c>
      <c r="AC881" s="37"/>
      <c r="AD881" s="36">
        <v>22.65</v>
      </c>
      <c r="AE881" s="36">
        <v>107.15</v>
      </c>
    </row>
    <row r="882" spans="1:31" x14ac:dyDescent="0.25">
      <c r="A882" s="26" t="s">
        <v>855</v>
      </c>
      <c r="B882" s="27">
        <v>4945.58</v>
      </c>
      <c r="C882" s="33">
        <v>35.799999999999997</v>
      </c>
      <c r="D882" s="33">
        <v>359.4</v>
      </c>
      <c r="E882" s="33">
        <v>17.87</v>
      </c>
      <c r="F882" s="33">
        <v>79.599999999999994</v>
      </c>
      <c r="G882" s="33">
        <v>60.26</v>
      </c>
      <c r="H882" s="33">
        <v>8.65</v>
      </c>
      <c r="I882" s="33">
        <v>64.16</v>
      </c>
      <c r="J882" s="33">
        <v>33.25</v>
      </c>
      <c r="K882" s="33">
        <v>11.22</v>
      </c>
      <c r="L882" s="34">
        <v>13.88</v>
      </c>
      <c r="M882" s="35">
        <v>387.15</v>
      </c>
      <c r="N882" s="35">
        <v>289.2</v>
      </c>
      <c r="O882" s="36">
        <v>736</v>
      </c>
      <c r="P882" s="36">
        <v>62.18</v>
      </c>
      <c r="Q882" s="36">
        <v>102.5</v>
      </c>
      <c r="R882" s="36">
        <v>117.3</v>
      </c>
      <c r="S882" s="36">
        <v>90.7</v>
      </c>
      <c r="T882" s="36">
        <v>32.450000000000003</v>
      </c>
      <c r="U882" s="37">
        <v>116.24</v>
      </c>
      <c r="V882" s="36">
        <v>89.43</v>
      </c>
      <c r="W882" s="38">
        <v>13.88</v>
      </c>
      <c r="X882" s="36">
        <v>10.47</v>
      </c>
      <c r="Y882" s="36">
        <v>30.62</v>
      </c>
      <c r="Z882" s="36">
        <v>70.959999999999994</v>
      </c>
      <c r="AA882" s="36">
        <v>502.4</v>
      </c>
      <c r="AB882" s="36">
        <v>148.80000000000001</v>
      </c>
      <c r="AC882" s="37"/>
      <c r="AD882" s="36">
        <v>22.71</v>
      </c>
      <c r="AE882" s="36">
        <v>111.7</v>
      </c>
    </row>
    <row r="883" spans="1:31" x14ac:dyDescent="0.25">
      <c r="A883" s="26" t="s">
        <v>856</v>
      </c>
      <c r="B883" s="27">
        <v>4893.63</v>
      </c>
      <c r="C883" s="33">
        <v>36.17</v>
      </c>
      <c r="D883" s="33">
        <v>358.6</v>
      </c>
      <c r="E883" s="33">
        <v>17.87</v>
      </c>
      <c r="F883" s="33">
        <v>78.48</v>
      </c>
      <c r="G883" s="33">
        <v>59.76</v>
      </c>
      <c r="H883" s="33">
        <v>8.75</v>
      </c>
      <c r="I883" s="33">
        <v>64.8</v>
      </c>
      <c r="J883" s="33">
        <v>32.869999999999997</v>
      </c>
      <c r="K883" s="33">
        <v>11.16</v>
      </c>
      <c r="L883" s="34">
        <v>14.26</v>
      </c>
      <c r="M883" s="35">
        <v>385.05</v>
      </c>
      <c r="N883" s="35">
        <v>286.7</v>
      </c>
      <c r="O883" s="36">
        <v>731.2</v>
      </c>
      <c r="P883" s="36">
        <v>63.85</v>
      </c>
      <c r="Q883" s="36">
        <v>99.58</v>
      </c>
      <c r="R883" s="36">
        <v>116</v>
      </c>
      <c r="S883" s="36">
        <v>90.36</v>
      </c>
      <c r="T883" s="36">
        <v>32.409999999999997</v>
      </c>
      <c r="U883" s="37">
        <v>116.57</v>
      </c>
      <c r="V883" s="36">
        <v>89.01</v>
      </c>
      <c r="W883" s="38">
        <v>14.26</v>
      </c>
      <c r="X883" s="36">
        <v>10.43</v>
      </c>
      <c r="Y883" s="36">
        <v>29.97</v>
      </c>
      <c r="Z883" s="36">
        <v>70.14</v>
      </c>
      <c r="AA883" s="36">
        <v>483.2</v>
      </c>
      <c r="AB883" s="36">
        <v>144.94999999999999</v>
      </c>
      <c r="AC883" s="37"/>
      <c r="AD883" s="36">
        <v>23.11</v>
      </c>
      <c r="AE883" s="36">
        <v>104.85</v>
      </c>
    </row>
    <row r="884" spans="1:31" x14ac:dyDescent="0.25">
      <c r="A884" s="26" t="s">
        <v>857</v>
      </c>
      <c r="B884" s="27">
        <v>4923.1899999999996</v>
      </c>
      <c r="C884" s="33">
        <v>36.32</v>
      </c>
      <c r="D884" s="33">
        <v>378</v>
      </c>
      <c r="E884" s="33">
        <v>17.77</v>
      </c>
      <c r="F884" s="33">
        <v>78.84</v>
      </c>
      <c r="G884" s="33">
        <v>59.84</v>
      </c>
      <c r="H884" s="33">
        <v>8.7200000000000006</v>
      </c>
      <c r="I884" s="33">
        <v>64.959999999999994</v>
      </c>
      <c r="J884" s="33">
        <v>33.21</v>
      </c>
      <c r="K884" s="33">
        <v>10.83</v>
      </c>
      <c r="L884" s="34">
        <v>14.13</v>
      </c>
      <c r="M884" s="35">
        <v>401.4</v>
      </c>
      <c r="N884" s="35">
        <v>285.60000000000002</v>
      </c>
      <c r="O884" s="36">
        <v>747.6</v>
      </c>
      <c r="P884" s="36">
        <v>61.92</v>
      </c>
      <c r="Q884" s="36">
        <v>100.65</v>
      </c>
      <c r="R884" s="36">
        <v>114.75</v>
      </c>
      <c r="S884" s="36">
        <v>86.96</v>
      </c>
      <c r="T884" s="36">
        <v>32.39</v>
      </c>
      <c r="U884" s="37">
        <v>115.41</v>
      </c>
      <c r="V884" s="36">
        <v>88.64</v>
      </c>
      <c r="W884" s="38">
        <v>14.13</v>
      </c>
      <c r="X884" s="36">
        <v>10.39</v>
      </c>
      <c r="Y884" s="36">
        <v>29.85</v>
      </c>
      <c r="Z884" s="36">
        <v>70.48</v>
      </c>
      <c r="AA884" s="36">
        <v>496.75</v>
      </c>
      <c r="AB884" s="36">
        <v>144.15</v>
      </c>
      <c r="AC884" s="37"/>
      <c r="AD884" s="36">
        <v>23.32</v>
      </c>
      <c r="AE884" s="36">
        <v>103.15</v>
      </c>
    </row>
    <row r="885" spans="1:31" x14ac:dyDescent="0.25">
      <c r="A885" s="26" t="s">
        <v>858</v>
      </c>
      <c r="B885" s="27">
        <v>4925.41</v>
      </c>
      <c r="C885" s="33">
        <v>37.14</v>
      </c>
      <c r="D885" s="33">
        <v>375.2</v>
      </c>
      <c r="E885" s="33">
        <v>17.91</v>
      </c>
      <c r="F885" s="33">
        <v>79.400000000000006</v>
      </c>
      <c r="G885" s="33">
        <v>60.74</v>
      </c>
      <c r="H885" s="33">
        <v>8.91</v>
      </c>
      <c r="I885" s="33">
        <v>66.8</v>
      </c>
      <c r="J885" s="33">
        <v>33.32</v>
      </c>
      <c r="K885" s="33">
        <v>10.92</v>
      </c>
      <c r="L885" s="34">
        <v>14.69</v>
      </c>
      <c r="M885" s="35">
        <v>399.1</v>
      </c>
      <c r="N885" s="35">
        <v>284.89999999999998</v>
      </c>
      <c r="O885" s="36">
        <v>741.6</v>
      </c>
      <c r="P885" s="36">
        <v>63.93</v>
      </c>
      <c r="Q885" s="36">
        <v>99.18</v>
      </c>
      <c r="R885" s="36">
        <v>114.8</v>
      </c>
      <c r="S885" s="36">
        <v>88.54</v>
      </c>
      <c r="T885" s="36">
        <v>32.65</v>
      </c>
      <c r="U885" s="37">
        <v>114.96</v>
      </c>
      <c r="V885" s="36">
        <v>88.33</v>
      </c>
      <c r="W885" s="38">
        <v>14.69</v>
      </c>
      <c r="X885" s="36">
        <v>10.64</v>
      </c>
      <c r="Y885" s="36">
        <v>29.16</v>
      </c>
      <c r="Z885" s="36">
        <v>70.38</v>
      </c>
      <c r="AA885" s="36">
        <v>495</v>
      </c>
      <c r="AB885" s="36">
        <v>144.25</v>
      </c>
      <c r="AC885" s="37"/>
      <c r="AD885" s="36">
        <v>23.1</v>
      </c>
      <c r="AE885" s="36">
        <v>104</v>
      </c>
    </row>
    <row r="886" spans="1:31" x14ac:dyDescent="0.25">
      <c r="A886" s="26" t="s">
        <v>859</v>
      </c>
      <c r="B886" s="27">
        <v>5019.21</v>
      </c>
      <c r="C886" s="33">
        <v>37.57</v>
      </c>
      <c r="D886" s="33">
        <v>381.6</v>
      </c>
      <c r="E886" s="33">
        <v>18.170000000000002</v>
      </c>
      <c r="F886" s="33">
        <v>80.64</v>
      </c>
      <c r="G886" s="33">
        <v>60.98</v>
      </c>
      <c r="H886" s="33">
        <v>8.99</v>
      </c>
      <c r="I886" s="33">
        <v>71.260000000000005</v>
      </c>
      <c r="J886" s="33">
        <v>34.15</v>
      </c>
      <c r="K886" s="33">
        <v>11.11</v>
      </c>
      <c r="L886" s="34">
        <v>15.02</v>
      </c>
      <c r="M886" s="35">
        <v>403.6</v>
      </c>
      <c r="N886" s="35">
        <v>291.3</v>
      </c>
      <c r="O886" s="36">
        <v>752</v>
      </c>
      <c r="P886" s="36">
        <v>65.28</v>
      </c>
      <c r="Q886" s="36">
        <v>100.6</v>
      </c>
      <c r="R886" s="36">
        <v>116.7</v>
      </c>
      <c r="S886" s="36">
        <v>88.96</v>
      </c>
      <c r="T886" s="36">
        <v>32.53</v>
      </c>
      <c r="U886" s="37">
        <v>116.2</v>
      </c>
      <c r="V886" s="36">
        <v>90.6</v>
      </c>
      <c r="W886" s="38">
        <v>15.02</v>
      </c>
      <c r="X886" s="36">
        <v>10.83</v>
      </c>
      <c r="Y886" s="36">
        <v>30.77</v>
      </c>
      <c r="Z886" s="36">
        <v>71.260000000000005</v>
      </c>
      <c r="AA886" s="36">
        <v>503.3</v>
      </c>
      <c r="AB886" s="36">
        <v>143.9</v>
      </c>
      <c r="AC886" s="37"/>
      <c r="AD886" s="36">
        <v>23.81</v>
      </c>
      <c r="AE886" s="36">
        <v>106.5</v>
      </c>
    </row>
    <row r="887" spans="1:31" x14ac:dyDescent="0.25">
      <c r="A887" s="26" t="s">
        <v>860</v>
      </c>
      <c r="B887" s="27">
        <v>5028.4799999999996</v>
      </c>
      <c r="C887" s="33">
        <v>37.799999999999997</v>
      </c>
      <c r="D887" s="33">
        <v>382.4</v>
      </c>
      <c r="E887" s="33">
        <v>18.3</v>
      </c>
      <c r="F887" s="33">
        <v>81.92</v>
      </c>
      <c r="G887" s="33">
        <v>60.08</v>
      </c>
      <c r="H887" s="33">
        <v>9</v>
      </c>
      <c r="I887" s="33">
        <v>70.06</v>
      </c>
      <c r="J887" s="33">
        <v>34</v>
      </c>
      <c r="K887" s="33">
        <v>11.23</v>
      </c>
      <c r="L887" s="34">
        <v>15.25</v>
      </c>
      <c r="M887" s="35">
        <v>404</v>
      </c>
      <c r="N887" s="35">
        <v>287.10000000000002</v>
      </c>
      <c r="O887" s="36">
        <v>749</v>
      </c>
      <c r="P887" s="36">
        <v>67.11</v>
      </c>
      <c r="Q887" s="36">
        <v>101.15</v>
      </c>
      <c r="R887" s="36">
        <v>115.4</v>
      </c>
      <c r="S887" s="36">
        <v>91.46</v>
      </c>
      <c r="T887" s="36">
        <v>32.700000000000003</v>
      </c>
      <c r="U887" s="37">
        <v>115.29</v>
      </c>
      <c r="V887" s="36">
        <v>91.01</v>
      </c>
      <c r="W887" s="38">
        <v>15.25</v>
      </c>
      <c r="X887" s="36">
        <v>10.87</v>
      </c>
      <c r="Y887" s="36">
        <v>31.98</v>
      </c>
      <c r="Z887" s="36">
        <v>71.040000000000006</v>
      </c>
      <c r="AA887" s="36">
        <v>506</v>
      </c>
      <c r="AB887" s="36">
        <v>140.44999999999999</v>
      </c>
      <c r="AC887" s="37"/>
      <c r="AD887" s="36">
        <v>23.45</v>
      </c>
      <c r="AE887" s="36">
        <v>107.5</v>
      </c>
    </row>
    <row r="888" spans="1:31" x14ac:dyDescent="0.25">
      <c r="A888" s="26" t="s">
        <v>861</v>
      </c>
      <c r="B888" s="27">
        <v>5097.42</v>
      </c>
      <c r="C888" s="33">
        <v>38.54</v>
      </c>
      <c r="D888" s="33">
        <v>390.4</v>
      </c>
      <c r="E888" s="33">
        <v>18.5</v>
      </c>
      <c r="F888" s="33">
        <v>82.36</v>
      </c>
      <c r="G888" s="33">
        <v>60.84</v>
      </c>
      <c r="H888" s="33">
        <v>9.2100000000000009</v>
      </c>
      <c r="I888" s="33">
        <v>72.319999999999993</v>
      </c>
      <c r="J888" s="33">
        <v>33.799999999999997</v>
      </c>
      <c r="K888" s="33">
        <v>11.31</v>
      </c>
      <c r="L888" s="34">
        <v>15.67</v>
      </c>
      <c r="M888" s="35">
        <v>409.95</v>
      </c>
      <c r="N888" s="35">
        <v>289.60000000000002</v>
      </c>
      <c r="O888" s="36">
        <v>758.4</v>
      </c>
      <c r="P888" s="36">
        <v>68.05</v>
      </c>
      <c r="Q888" s="36">
        <v>100.7</v>
      </c>
      <c r="R888" s="36">
        <v>117.9</v>
      </c>
      <c r="S888" s="36">
        <v>93.58</v>
      </c>
      <c r="T888" s="36">
        <v>33.76</v>
      </c>
      <c r="U888" s="37">
        <v>115.66</v>
      </c>
      <c r="V888" s="36">
        <v>92.22</v>
      </c>
      <c r="W888" s="38">
        <v>15.67</v>
      </c>
      <c r="X888" s="36">
        <v>10.94</v>
      </c>
      <c r="Y888" s="36">
        <v>32.479999999999997</v>
      </c>
      <c r="Z888" s="36">
        <v>70.48</v>
      </c>
      <c r="AA888" s="36">
        <v>521.5</v>
      </c>
      <c r="AB888" s="36">
        <v>143</v>
      </c>
      <c r="AC888" s="37"/>
      <c r="AD888" s="36">
        <v>24.21</v>
      </c>
      <c r="AE888" s="36">
        <v>108.2</v>
      </c>
    </row>
    <row r="889" spans="1:31" x14ac:dyDescent="0.25">
      <c r="A889" s="26" t="s">
        <v>862</v>
      </c>
      <c r="B889" s="27">
        <v>5015.1099999999997</v>
      </c>
      <c r="C889" s="33">
        <v>38.01</v>
      </c>
      <c r="D889" s="33">
        <v>391.2</v>
      </c>
      <c r="E889" s="33">
        <v>18.510000000000002</v>
      </c>
      <c r="F889" s="33">
        <v>82.22</v>
      </c>
      <c r="G889" s="33">
        <v>60.76</v>
      </c>
      <c r="H889" s="33">
        <v>9.1300000000000008</v>
      </c>
      <c r="I889" s="33">
        <v>70.5</v>
      </c>
      <c r="J889" s="33">
        <v>33.090000000000003</v>
      </c>
      <c r="K889" s="33">
        <v>11.4</v>
      </c>
      <c r="L889" s="34">
        <v>15.7</v>
      </c>
      <c r="M889" s="35">
        <v>412.8</v>
      </c>
      <c r="N889" s="35">
        <v>290</v>
      </c>
      <c r="O889" s="36">
        <v>759.2</v>
      </c>
      <c r="P889" s="36">
        <v>65.709999999999994</v>
      </c>
      <c r="Q889" s="36">
        <v>101.15</v>
      </c>
      <c r="R889" s="36">
        <v>117.25</v>
      </c>
      <c r="S889" s="36">
        <v>93.2</v>
      </c>
      <c r="T889" s="36">
        <v>33.21</v>
      </c>
      <c r="U889" s="37">
        <v>115.79</v>
      </c>
      <c r="V889" s="36">
        <v>93.78</v>
      </c>
      <c r="W889" s="38">
        <v>15.7</v>
      </c>
      <c r="X889" s="36">
        <v>11.11</v>
      </c>
      <c r="Y889" s="36">
        <v>32.130000000000003</v>
      </c>
      <c r="Z889" s="36">
        <v>70.66</v>
      </c>
      <c r="AA889" s="36">
        <v>515.79999999999995</v>
      </c>
      <c r="AB889" s="36">
        <v>140</v>
      </c>
      <c r="AC889" s="37"/>
      <c r="AD889" s="36">
        <v>23.65</v>
      </c>
      <c r="AE889" s="36">
        <v>107.5</v>
      </c>
    </row>
    <row r="890" spans="1:31" x14ac:dyDescent="0.25">
      <c r="A890" s="26" t="s">
        <v>863</v>
      </c>
      <c r="B890" s="27">
        <v>5045.07</v>
      </c>
      <c r="C890" s="33">
        <v>37.979999999999997</v>
      </c>
      <c r="D890" s="33">
        <v>389.4</v>
      </c>
      <c r="E890" s="33">
        <v>18.37</v>
      </c>
      <c r="F890" s="33">
        <v>82.46</v>
      </c>
      <c r="G890" s="33">
        <v>60.1</v>
      </c>
      <c r="H890" s="33">
        <v>9.11</v>
      </c>
      <c r="I890" s="33">
        <v>69.2</v>
      </c>
      <c r="J890" s="33">
        <v>32.57</v>
      </c>
      <c r="K890" s="33">
        <v>11.15</v>
      </c>
      <c r="L890" s="34">
        <v>15.7</v>
      </c>
      <c r="M890" s="35">
        <v>410.25</v>
      </c>
      <c r="N890" s="35">
        <v>290.3</v>
      </c>
      <c r="O890" s="36">
        <v>750.8</v>
      </c>
      <c r="P890" s="36">
        <v>65.900000000000006</v>
      </c>
      <c r="Q890" s="36">
        <v>100.95</v>
      </c>
      <c r="R890" s="36">
        <v>118.05</v>
      </c>
      <c r="S890" s="36">
        <v>93.12</v>
      </c>
      <c r="T890" s="36">
        <v>33.83</v>
      </c>
      <c r="U890" s="37">
        <v>114.71</v>
      </c>
      <c r="V890" s="36">
        <v>92.71</v>
      </c>
      <c r="W890" s="38">
        <v>15.7</v>
      </c>
      <c r="X890" s="36">
        <v>11.01</v>
      </c>
      <c r="Y890" s="36">
        <v>30.96</v>
      </c>
      <c r="Z890" s="36">
        <v>70.02</v>
      </c>
      <c r="AA890" s="36">
        <v>515.4</v>
      </c>
      <c r="AB890" s="36">
        <v>139.15</v>
      </c>
      <c r="AC890" s="37"/>
      <c r="AD890" s="36">
        <v>23.5</v>
      </c>
      <c r="AE890" s="36">
        <v>106.9</v>
      </c>
    </row>
    <row r="891" spans="1:31" x14ac:dyDescent="0.25">
      <c r="A891" s="26" t="s">
        <v>864</v>
      </c>
      <c r="B891" s="27">
        <v>5048.32</v>
      </c>
      <c r="C891" s="33">
        <v>38.56</v>
      </c>
      <c r="D891" s="33">
        <v>389.4</v>
      </c>
      <c r="E891" s="33">
        <v>18.71</v>
      </c>
      <c r="F891" s="33">
        <v>83.52</v>
      </c>
      <c r="G891" s="33">
        <v>60.24</v>
      </c>
      <c r="H891" s="33">
        <v>9.2200000000000006</v>
      </c>
      <c r="I891" s="33">
        <v>70.540000000000006</v>
      </c>
      <c r="J891" s="33">
        <v>32.92</v>
      </c>
      <c r="K891" s="33">
        <v>11.28</v>
      </c>
      <c r="L891" s="34">
        <v>15.96</v>
      </c>
      <c r="M891" s="35">
        <v>408.15</v>
      </c>
      <c r="N891" s="35">
        <v>287.10000000000002</v>
      </c>
      <c r="O891" s="36">
        <v>747</v>
      </c>
      <c r="P891" s="36">
        <v>67</v>
      </c>
      <c r="Q891" s="36">
        <v>100.65</v>
      </c>
      <c r="R891" s="36">
        <v>118.4</v>
      </c>
      <c r="S891" s="36">
        <v>94.02</v>
      </c>
      <c r="T891" s="36">
        <v>34.42</v>
      </c>
      <c r="U891" s="37">
        <v>114.67</v>
      </c>
      <c r="V891" s="36">
        <v>92.42</v>
      </c>
      <c r="W891" s="38">
        <v>15.96</v>
      </c>
      <c r="X891" s="36">
        <v>10.99</v>
      </c>
      <c r="Y891" s="36">
        <v>30.68</v>
      </c>
      <c r="Z891" s="36">
        <v>70.72</v>
      </c>
      <c r="AA891" s="36">
        <v>517</v>
      </c>
      <c r="AB891" s="36">
        <v>140.30000000000001</v>
      </c>
      <c r="AC891" s="37"/>
      <c r="AD891" s="36">
        <v>23.28</v>
      </c>
      <c r="AE891" s="36">
        <v>105.7</v>
      </c>
    </row>
    <row r="892" spans="1:31" x14ac:dyDescent="0.25">
      <c r="A892" s="26" t="s">
        <v>865</v>
      </c>
      <c r="B892" s="27">
        <v>5039.1899999999996</v>
      </c>
      <c r="C892" s="33">
        <v>38.53</v>
      </c>
      <c r="D892" s="33">
        <v>395</v>
      </c>
      <c r="E892" s="33">
        <v>18.61</v>
      </c>
      <c r="F892" s="33">
        <v>83.86</v>
      </c>
      <c r="G892" s="33">
        <v>60.54</v>
      </c>
      <c r="H892" s="33">
        <v>9.1300000000000008</v>
      </c>
      <c r="I892" s="33">
        <v>71.34</v>
      </c>
      <c r="J892" s="33">
        <v>32.97</v>
      </c>
      <c r="K892" s="33">
        <v>11.18</v>
      </c>
      <c r="L892" s="34">
        <v>15.73</v>
      </c>
      <c r="M892" s="35">
        <v>412.05</v>
      </c>
      <c r="N892" s="35">
        <v>291.10000000000002</v>
      </c>
      <c r="O892" s="36">
        <v>763.4</v>
      </c>
      <c r="P892" s="36">
        <v>69.22</v>
      </c>
      <c r="Q892" s="36">
        <v>100.7</v>
      </c>
      <c r="R892" s="36">
        <v>120.45</v>
      </c>
      <c r="S892" s="36">
        <v>95.72</v>
      </c>
      <c r="T892" s="36">
        <v>34.33</v>
      </c>
      <c r="U892" s="37">
        <v>113.64</v>
      </c>
      <c r="V892" s="36">
        <v>93.16</v>
      </c>
      <c r="W892" s="38">
        <v>15.73</v>
      </c>
      <c r="X892" s="36">
        <v>10.93</v>
      </c>
      <c r="Y892" s="36">
        <v>30.69</v>
      </c>
      <c r="Z892" s="36">
        <v>69.459999999999994</v>
      </c>
      <c r="AA892" s="36">
        <v>523.70000000000005</v>
      </c>
      <c r="AB892" s="36">
        <v>141.4</v>
      </c>
      <c r="AC892" s="37"/>
      <c r="AD892" s="36">
        <v>23.35</v>
      </c>
      <c r="AE892" s="36">
        <v>107.05</v>
      </c>
    </row>
    <row r="893" spans="1:31" x14ac:dyDescent="0.25">
      <c r="A893" s="26" t="s">
        <v>866</v>
      </c>
      <c r="B893" s="27">
        <v>4941.7299999999996</v>
      </c>
      <c r="C893" s="33">
        <v>37.51</v>
      </c>
      <c r="D893" s="33">
        <v>388.2</v>
      </c>
      <c r="E893" s="33">
        <v>18.59</v>
      </c>
      <c r="F893" s="33">
        <v>80.959999999999994</v>
      </c>
      <c r="G893" s="33">
        <v>59.98</v>
      </c>
      <c r="H893" s="33">
        <v>9.01</v>
      </c>
      <c r="I893" s="33">
        <v>70</v>
      </c>
      <c r="J893" s="33">
        <v>32.49</v>
      </c>
      <c r="K893" s="33">
        <v>11.01</v>
      </c>
      <c r="L893" s="34">
        <v>15.31</v>
      </c>
      <c r="M893" s="35">
        <v>404.65</v>
      </c>
      <c r="N893" s="35">
        <v>285.8</v>
      </c>
      <c r="O893" s="36">
        <v>753.4</v>
      </c>
      <c r="P893" s="36">
        <v>66.16</v>
      </c>
      <c r="Q893" s="36">
        <v>96.86</v>
      </c>
      <c r="R893" s="36">
        <v>118.55</v>
      </c>
      <c r="S893" s="36">
        <v>89.74</v>
      </c>
      <c r="T893" s="36">
        <v>34.049999999999997</v>
      </c>
      <c r="U893" s="37">
        <v>112.36</v>
      </c>
      <c r="V893" s="36">
        <v>90.99</v>
      </c>
      <c r="W893" s="38">
        <v>15.31</v>
      </c>
      <c r="X893" s="36">
        <v>10.88</v>
      </c>
      <c r="Y893" s="36">
        <v>30.48</v>
      </c>
      <c r="Z893" s="36">
        <v>68.72</v>
      </c>
      <c r="AA893" s="36">
        <v>506.5</v>
      </c>
      <c r="AB893" s="36">
        <v>140.69999999999999</v>
      </c>
      <c r="AC893" s="37"/>
      <c r="AD893" s="36">
        <v>23.14</v>
      </c>
      <c r="AE893" s="36">
        <v>105.45</v>
      </c>
    </row>
    <row r="894" spans="1:31" x14ac:dyDescent="0.25">
      <c r="A894" s="26" t="s">
        <v>867</v>
      </c>
      <c r="B894" s="27">
        <v>4980.12</v>
      </c>
      <c r="C894" s="33">
        <v>37.74</v>
      </c>
      <c r="D894" s="33">
        <v>395.6</v>
      </c>
      <c r="E894" s="33">
        <v>18.47</v>
      </c>
      <c r="F894" s="33">
        <v>82</v>
      </c>
      <c r="G894" s="33">
        <v>61.44</v>
      </c>
      <c r="H894" s="33">
        <v>8.9499999999999993</v>
      </c>
      <c r="I894" s="33">
        <v>71.92</v>
      </c>
      <c r="J894" s="33">
        <v>32.6</v>
      </c>
      <c r="K894" s="33">
        <v>11.12</v>
      </c>
      <c r="L894" s="34">
        <v>15.4</v>
      </c>
      <c r="M894" s="35">
        <v>408.35</v>
      </c>
      <c r="N894" s="35">
        <v>287.8</v>
      </c>
      <c r="O894" s="36">
        <v>775</v>
      </c>
      <c r="P894" s="36">
        <v>67.849999999999994</v>
      </c>
      <c r="Q894" s="36">
        <v>98.4</v>
      </c>
      <c r="R894" s="36">
        <v>120.8</v>
      </c>
      <c r="S894" s="36">
        <v>92.5</v>
      </c>
      <c r="T894" s="36">
        <v>33.71</v>
      </c>
      <c r="U894" s="37">
        <v>114.05</v>
      </c>
      <c r="V894" s="36">
        <v>90.49</v>
      </c>
      <c r="W894" s="38">
        <v>15.4</v>
      </c>
      <c r="X894" s="36">
        <v>10.67</v>
      </c>
      <c r="Y894" s="36">
        <v>31.59</v>
      </c>
      <c r="Z894" s="36">
        <v>69.92</v>
      </c>
      <c r="AA894" s="36">
        <v>511.9</v>
      </c>
      <c r="AB894" s="36">
        <v>142</v>
      </c>
      <c r="AC894" s="37"/>
      <c r="AD894" s="36">
        <v>23.28</v>
      </c>
      <c r="AE894" s="36">
        <v>106.9</v>
      </c>
    </row>
    <row r="895" spans="1:31" x14ac:dyDescent="0.25">
      <c r="A895" s="26">
        <v>44111</v>
      </c>
      <c r="B895" s="27">
        <v>4882.5</v>
      </c>
      <c r="C895" s="33">
        <v>36.68</v>
      </c>
      <c r="D895" s="33">
        <v>389.4</v>
      </c>
      <c r="E895" s="33">
        <v>18.28</v>
      </c>
      <c r="F895" s="33">
        <v>80.5</v>
      </c>
      <c r="G895" s="33">
        <v>60.64</v>
      </c>
      <c r="H895" s="33">
        <v>8.85</v>
      </c>
      <c r="I895" s="33">
        <v>71.3</v>
      </c>
      <c r="J895" s="33">
        <v>32.06</v>
      </c>
      <c r="K895" s="33">
        <v>10.93</v>
      </c>
      <c r="L895" s="34">
        <v>15.13</v>
      </c>
      <c r="M895" s="35">
        <v>400.7</v>
      </c>
      <c r="N895" s="35">
        <v>288.60000000000002</v>
      </c>
      <c r="O895" s="36">
        <v>770</v>
      </c>
      <c r="P895" s="36">
        <v>65.45</v>
      </c>
      <c r="Q895" s="36">
        <v>96.86</v>
      </c>
      <c r="R895" s="36">
        <v>116.95</v>
      </c>
      <c r="S895" s="36">
        <v>88.92</v>
      </c>
      <c r="T895" s="36">
        <v>33.32</v>
      </c>
      <c r="U895" s="37">
        <v>111.57</v>
      </c>
      <c r="V895" s="36">
        <v>88.44</v>
      </c>
      <c r="W895" s="38">
        <v>15.13</v>
      </c>
      <c r="X895" s="36">
        <v>10.5</v>
      </c>
      <c r="Y895" s="36">
        <v>31.26</v>
      </c>
      <c r="Z895" s="36">
        <v>68.540000000000006</v>
      </c>
      <c r="AA895" s="36">
        <v>499.75</v>
      </c>
      <c r="AB895" s="36">
        <v>141.30000000000001</v>
      </c>
      <c r="AC895" s="37"/>
      <c r="AD895" s="36">
        <v>23.34</v>
      </c>
      <c r="AE895" s="36">
        <v>104.25</v>
      </c>
    </row>
    <row r="896" spans="1:31" x14ac:dyDescent="0.25">
      <c r="A896" s="26">
        <v>44081</v>
      </c>
      <c r="B896" s="27">
        <v>4911.5600000000004</v>
      </c>
      <c r="C896" s="33">
        <v>35.51</v>
      </c>
      <c r="D896" s="33">
        <v>391.2</v>
      </c>
      <c r="E896" s="33">
        <v>17.920000000000002</v>
      </c>
      <c r="F896" s="33">
        <v>79.58</v>
      </c>
      <c r="G896" s="33">
        <v>59.76</v>
      </c>
      <c r="H896" s="33">
        <v>8.56</v>
      </c>
      <c r="I896" s="33">
        <v>70.739999999999995</v>
      </c>
      <c r="J896" s="33">
        <v>31.5</v>
      </c>
      <c r="K896" s="33">
        <v>10.8</v>
      </c>
      <c r="L896" s="34">
        <v>14.63</v>
      </c>
      <c r="M896" s="35">
        <v>400.95</v>
      </c>
      <c r="N896" s="35">
        <v>286.7</v>
      </c>
      <c r="O896" s="36">
        <v>766.4</v>
      </c>
      <c r="P896" s="36">
        <v>63.22</v>
      </c>
      <c r="Q896" s="36">
        <v>95.9</v>
      </c>
      <c r="R896" s="36">
        <v>117.2</v>
      </c>
      <c r="S896" s="36">
        <v>88.28</v>
      </c>
      <c r="T896" s="36">
        <v>33.159999999999997</v>
      </c>
      <c r="U896" s="37">
        <v>109.26</v>
      </c>
      <c r="V896" s="36">
        <v>88.7</v>
      </c>
      <c r="W896" s="38">
        <v>14.63</v>
      </c>
      <c r="X896" s="36">
        <v>10.41</v>
      </c>
      <c r="Y896" s="36">
        <v>31.48</v>
      </c>
      <c r="Z896" s="36">
        <v>68.36</v>
      </c>
      <c r="AA896" s="36">
        <v>498.4</v>
      </c>
      <c r="AB896" s="36">
        <v>140.5</v>
      </c>
      <c r="AC896" s="37"/>
      <c r="AD896" s="36">
        <v>22.8</v>
      </c>
      <c r="AE896" s="36">
        <v>104.25</v>
      </c>
    </row>
    <row r="897" spans="1:31" x14ac:dyDescent="0.25">
      <c r="A897" s="26">
        <v>44050</v>
      </c>
      <c r="B897" s="27">
        <v>4969.83</v>
      </c>
      <c r="C897" s="33">
        <v>36.35</v>
      </c>
      <c r="D897" s="33">
        <v>386.8</v>
      </c>
      <c r="E897" s="33">
        <v>18.23</v>
      </c>
      <c r="F897" s="33">
        <v>81.2</v>
      </c>
      <c r="G897" s="33">
        <v>60.7</v>
      </c>
      <c r="H897" s="33">
        <v>8.76</v>
      </c>
      <c r="I897" s="33">
        <v>73.7</v>
      </c>
      <c r="J897" s="33">
        <v>31.95</v>
      </c>
      <c r="K897" s="33">
        <v>11.28</v>
      </c>
      <c r="L897" s="34">
        <v>15.17</v>
      </c>
      <c r="M897" s="35">
        <v>399.8</v>
      </c>
      <c r="N897" s="35">
        <v>285.39999999999998</v>
      </c>
      <c r="O897" s="36">
        <v>767.6</v>
      </c>
      <c r="P897" s="36">
        <v>65.83</v>
      </c>
      <c r="Q897" s="36">
        <v>97.76</v>
      </c>
      <c r="R897" s="36">
        <v>117.55</v>
      </c>
      <c r="S897" s="36">
        <v>90.04</v>
      </c>
      <c r="T897" s="36">
        <v>34.28</v>
      </c>
      <c r="U897" s="37">
        <v>109.26</v>
      </c>
      <c r="V897" s="36">
        <v>90.07</v>
      </c>
      <c r="W897" s="38">
        <v>15.17</v>
      </c>
      <c r="X897" s="36">
        <v>10.57</v>
      </c>
      <c r="Y897" s="36">
        <v>31.11</v>
      </c>
      <c r="Z897" s="36">
        <v>69.239999999999995</v>
      </c>
      <c r="AA897" s="36">
        <v>491.9</v>
      </c>
      <c r="AB897" s="36">
        <v>141</v>
      </c>
      <c r="AC897" s="37"/>
      <c r="AD897" s="36">
        <v>22.86</v>
      </c>
      <c r="AE897" s="36">
        <v>101.8</v>
      </c>
    </row>
    <row r="898" spans="1:31" x14ac:dyDescent="0.25">
      <c r="A898" s="26">
        <v>44019</v>
      </c>
      <c r="B898" s="27">
        <v>5009.03</v>
      </c>
      <c r="C898" s="33">
        <v>37.24</v>
      </c>
      <c r="D898" s="33">
        <v>388</v>
      </c>
      <c r="E898" s="33">
        <v>18.48</v>
      </c>
      <c r="F898" s="33">
        <v>83.5</v>
      </c>
      <c r="G898" s="33">
        <v>61.26</v>
      </c>
      <c r="H898" s="33">
        <v>8.89</v>
      </c>
      <c r="I898" s="33">
        <v>73.94</v>
      </c>
      <c r="J898" s="33">
        <v>32.950000000000003</v>
      </c>
      <c r="K898" s="33">
        <v>11.31</v>
      </c>
      <c r="L898" s="34">
        <v>15.54</v>
      </c>
      <c r="M898" s="35">
        <v>402.65</v>
      </c>
      <c r="N898" s="35">
        <v>288.3</v>
      </c>
      <c r="O898" s="36">
        <v>766.6</v>
      </c>
      <c r="P898" s="36">
        <v>67.3</v>
      </c>
      <c r="Q898" s="36">
        <v>98.44</v>
      </c>
      <c r="R898" s="36">
        <v>118.75</v>
      </c>
      <c r="S898" s="36">
        <v>91.4</v>
      </c>
      <c r="T898" s="36">
        <v>34.69</v>
      </c>
      <c r="U898" s="37">
        <v>109.13</v>
      </c>
      <c r="V898" s="36">
        <v>91.16</v>
      </c>
      <c r="W898" s="38">
        <v>15.54</v>
      </c>
      <c r="X898" s="36">
        <v>10.73</v>
      </c>
      <c r="Y898" s="36">
        <v>31.05</v>
      </c>
      <c r="Z898" s="36">
        <v>70.599999999999994</v>
      </c>
      <c r="AA898" s="36">
        <v>498.8</v>
      </c>
      <c r="AB898" s="36">
        <v>141.75</v>
      </c>
      <c r="AC898" s="37"/>
      <c r="AD898" s="36">
        <v>23.37</v>
      </c>
      <c r="AE898" s="36">
        <v>103.8</v>
      </c>
    </row>
    <row r="899" spans="1:31" x14ac:dyDescent="0.25">
      <c r="A899" s="26">
        <v>43989</v>
      </c>
      <c r="B899" s="27">
        <v>5059.07</v>
      </c>
      <c r="C899" s="33">
        <v>37.39</v>
      </c>
      <c r="D899" s="33">
        <v>392.2</v>
      </c>
      <c r="E899" s="33">
        <v>19.22</v>
      </c>
      <c r="F899" s="33">
        <v>84.52</v>
      </c>
      <c r="G899" s="33">
        <v>61.56</v>
      </c>
      <c r="H899" s="33">
        <v>8.9600000000000009</v>
      </c>
      <c r="I899" s="33">
        <v>75.38</v>
      </c>
      <c r="J899" s="33">
        <v>33.409999999999997</v>
      </c>
      <c r="K899" s="33">
        <v>11.41</v>
      </c>
      <c r="L899" s="34">
        <v>15.87</v>
      </c>
      <c r="M899" s="35">
        <v>404</v>
      </c>
      <c r="N899" s="35">
        <v>290.3</v>
      </c>
      <c r="O899" s="36">
        <v>770.6</v>
      </c>
      <c r="P899" s="36">
        <v>67.72</v>
      </c>
      <c r="Q899" s="36">
        <v>98.28</v>
      </c>
      <c r="R899" s="36">
        <v>118.8</v>
      </c>
      <c r="S899" s="36">
        <v>92.84</v>
      </c>
      <c r="T899" s="36">
        <v>35.090000000000003</v>
      </c>
      <c r="U899" s="37">
        <v>108.76</v>
      </c>
      <c r="V899" s="36">
        <v>91.99</v>
      </c>
      <c r="W899" s="38">
        <v>15.87</v>
      </c>
      <c r="X899" s="36">
        <v>10.95</v>
      </c>
      <c r="Y899" s="36">
        <v>31.59</v>
      </c>
      <c r="Z899" s="36">
        <v>70.48</v>
      </c>
      <c r="AA899" s="36">
        <v>499.95</v>
      </c>
      <c r="AB899" s="36">
        <v>143.65</v>
      </c>
      <c r="AC899" s="37"/>
      <c r="AD899" s="36">
        <v>23.48</v>
      </c>
      <c r="AE899" s="36">
        <v>104.3</v>
      </c>
    </row>
    <row r="900" spans="1:31" x14ac:dyDescent="0.25">
      <c r="A900" s="26">
        <v>43897</v>
      </c>
      <c r="B900" s="27">
        <v>4982.24</v>
      </c>
      <c r="C900" s="33">
        <v>36.28</v>
      </c>
      <c r="D900" s="33">
        <v>382</v>
      </c>
      <c r="E900" s="33">
        <v>18.899999999999999</v>
      </c>
      <c r="F900" s="33">
        <v>83.96</v>
      </c>
      <c r="G900" s="33">
        <v>61.82</v>
      </c>
      <c r="H900" s="33">
        <v>8.7200000000000006</v>
      </c>
      <c r="I900" s="33">
        <v>73.98</v>
      </c>
      <c r="J900" s="33">
        <v>33.04</v>
      </c>
      <c r="K900" s="33">
        <v>11.39</v>
      </c>
      <c r="L900" s="34">
        <v>15.26</v>
      </c>
      <c r="M900" s="35">
        <v>396.7</v>
      </c>
      <c r="N900" s="35">
        <v>289.60000000000002</v>
      </c>
      <c r="O900" s="36">
        <v>750.6</v>
      </c>
      <c r="P900" s="36">
        <v>65.63</v>
      </c>
      <c r="Q900" s="36">
        <v>97.86</v>
      </c>
      <c r="R900" s="36">
        <v>118.3</v>
      </c>
      <c r="S900" s="36">
        <v>90.7</v>
      </c>
      <c r="T900" s="36">
        <v>34.64</v>
      </c>
      <c r="U900" s="37">
        <v>107.73</v>
      </c>
      <c r="V900" s="36">
        <v>90.51</v>
      </c>
      <c r="W900" s="38">
        <v>15.26</v>
      </c>
      <c r="X900" s="36">
        <v>10.74</v>
      </c>
      <c r="Y900" s="36">
        <v>30.78</v>
      </c>
      <c r="Z900" s="36">
        <v>69.38</v>
      </c>
      <c r="AA900" s="36">
        <v>494.8</v>
      </c>
      <c r="AB900" s="36">
        <v>142.44999999999999</v>
      </c>
      <c r="AC900" s="37"/>
      <c r="AD900" s="36">
        <v>22.89</v>
      </c>
      <c r="AE900" s="36">
        <v>100.85</v>
      </c>
    </row>
    <row r="901" spans="1:31" x14ac:dyDescent="0.25">
      <c r="A901" s="26">
        <v>43868</v>
      </c>
      <c r="B901" s="27">
        <v>4956.66</v>
      </c>
      <c r="C901" s="33">
        <v>36.6</v>
      </c>
      <c r="D901" s="33">
        <v>384.8</v>
      </c>
      <c r="E901" s="33">
        <v>19.09</v>
      </c>
      <c r="F901" s="33">
        <v>84.2</v>
      </c>
      <c r="G901" s="33">
        <v>62.5</v>
      </c>
      <c r="H901" s="33">
        <v>8.75</v>
      </c>
      <c r="I901" s="33">
        <v>73.36</v>
      </c>
      <c r="J901" s="33">
        <v>32.94</v>
      </c>
      <c r="K901" s="33">
        <v>11.37</v>
      </c>
      <c r="L901" s="34">
        <v>15.5</v>
      </c>
      <c r="M901" s="35">
        <v>401.85</v>
      </c>
      <c r="N901" s="35">
        <v>296.7</v>
      </c>
      <c r="O901" s="36">
        <v>763.4</v>
      </c>
      <c r="P901" s="36">
        <v>66.41</v>
      </c>
      <c r="Q901" s="36">
        <v>98.28</v>
      </c>
      <c r="R901" s="36">
        <v>116.95</v>
      </c>
      <c r="S901" s="36">
        <v>91.56</v>
      </c>
      <c r="T901" s="36">
        <v>34.85</v>
      </c>
      <c r="U901" s="37">
        <v>109.63</v>
      </c>
      <c r="V901" s="36">
        <v>91.46</v>
      </c>
      <c r="W901" s="38">
        <v>15.5</v>
      </c>
      <c r="X901" s="36">
        <v>10.83</v>
      </c>
      <c r="Y901" s="36">
        <v>30.88</v>
      </c>
      <c r="Z901" s="36">
        <v>68.900000000000006</v>
      </c>
      <c r="AA901" s="36">
        <v>492.4</v>
      </c>
      <c r="AB901" s="36">
        <v>143.85</v>
      </c>
      <c r="AC901" s="37"/>
      <c r="AD901" s="36">
        <v>23.38</v>
      </c>
      <c r="AE901" s="36">
        <v>101.6</v>
      </c>
    </row>
    <row r="902" spans="1:31" x14ac:dyDescent="0.25">
      <c r="A902" s="26">
        <v>43837</v>
      </c>
      <c r="B902" s="27">
        <v>4851.37</v>
      </c>
      <c r="C902" s="33">
        <v>34.72</v>
      </c>
      <c r="D902" s="33">
        <v>370.6</v>
      </c>
      <c r="E902" s="33">
        <v>18.52</v>
      </c>
      <c r="F902" s="33">
        <v>81.8</v>
      </c>
      <c r="G902" s="33">
        <v>60.88</v>
      </c>
      <c r="H902" s="33">
        <v>8.3800000000000008</v>
      </c>
      <c r="I902" s="33">
        <v>70.62</v>
      </c>
      <c r="J902" s="33">
        <v>32.409999999999997</v>
      </c>
      <c r="K902" s="33">
        <v>10.93</v>
      </c>
      <c r="L902" s="34">
        <v>14.69</v>
      </c>
      <c r="M902" s="35">
        <v>391.6</v>
      </c>
      <c r="N902" s="35">
        <v>286.7</v>
      </c>
      <c r="O902" s="36">
        <v>739.4</v>
      </c>
      <c r="P902" s="36">
        <v>64.19</v>
      </c>
      <c r="Q902" s="36">
        <v>97.12</v>
      </c>
      <c r="R902" s="36">
        <v>115.55</v>
      </c>
      <c r="S902" s="36">
        <v>89.9</v>
      </c>
      <c r="T902" s="36">
        <v>34.159999999999997</v>
      </c>
      <c r="U902" s="37">
        <v>106.16</v>
      </c>
      <c r="V902" s="36">
        <v>90.6</v>
      </c>
      <c r="W902" s="38">
        <v>14.69</v>
      </c>
      <c r="X902" s="36">
        <v>10.6</v>
      </c>
      <c r="Y902" s="36">
        <v>30.69</v>
      </c>
      <c r="Z902" s="36">
        <v>67.760000000000005</v>
      </c>
      <c r="AA902" s="36">
        <v>481</v>
      </c>
      <c r="AB902" s="36">
        <v>140.55000000000001</v>
      </c>
      <c r="AC902" s="37"/>
      <c r="AD902" s="36">
        <v>22.6</v>
      </c>
      <c r="AE902" s="36">
        <v>101.7</v>
      </c>
    </row>
    <row r="903" spans="1:31" x14ac:dyDescent="0.25">
      <c r="A903" s="26" t="s">
        <v>868</v>
      </c>
      <c r="B903" s="27">
        <v>4901.96</v>
      </c>
      <c r="C903" s="33">
        <v>35.369999999999997</v>
      </c>
      <c r="D903" s="33">
        <v>375.6</v>
      </c>
      <c r="E903" s="33">
        <v>18.61</v>
      </c>
      <c r="F903" s="33">
        <v>82</v>
      </c>
      <c r="G903" s="33">
        <v>61.56</v>
      </c>
      <c r="H903" s="33">
        <v>8.43</v>
      </c>
      <c r="I903" s="33">
        <v>71.88</v>
      </c>
      <c r="J903" s="33">
        <v>32.049999999999997</v>
      </c>
      <c r="K903" s="33">
        <v>11</v>
      </c>
      <c r="L903" s="34">
        <v>14.8</v>
      </c>
      <c r="M903" s="35">
        <v>390.5</v>
      </c>
      <c r="N903" s="35">
        <v>285.7</v>
      </c>
      <c r="O903" s="36">
        <v>743.8</v>
      </c>
      <c r="P903" s="36">
        <v>63.52</v>
      </c>
      <c r="Q903" s="36">
        <v>98.88</v>
      </c>
      <c r="R903" s="36">
        <v>114.25</v>
      </c>
      <c r="S903" s="36">
        <v>89.22</v>
      </c>
      <c r="T903" s="36">
        <v>33.979999999999997</v>
      </c>
      <c r="U903" s="37">
        <v>106.12</v>
      </c>
      <c r="V903" s="36">
        <v>90.16</v>
      </c>
      <c r="W903" s="38">
        <v>14.8</v>
      </c>
      <c r="X903" s="36">
        <v>10.65</v>
      </c>
      <c r="Y903" s="36">
        <v>30.72</v>
      </c>
      <c r="Z903" s="36">
        <v>67.62</v>
      </c>
      <c r="AA903" s="36">
        <v>484.25</v>
      </c>
      <c r="AB903" s="36">
        <v>140.05000000000001</v>
      </c>
      <c r="AC903" s="37"/>
      <c r="AD903" s="36">
        <v>23.09</v>
      </c>
      <c r="AE903" s="36">
        <v>101.95</v>
      </c>
    </row>
    <row r="904" spans="1:31" x14ac:dyDescent="0.25">
      <c r="A904" s="26" t="s">
        <v>869</v>
      </c>
      <c r="B904" s="27">
        <v>4867.33</v>
      </c>
      <c r="C904" s="33">
        <v>35.35</v>
      </c>
      <c r="D904" s="33">
        <v>372</v>
      </c>
      <c r="E904" s="33">
        <v>18.62</v>
      </c>
      <c r="F904" s="33">
        <v>82.74</v>
      </c>
      <c r="G904" s="33">
        <v>62.1</v>
      </c>
      <c r="H904" s="33">
        <v>8.39</v>
      </c>
      <c r="I904" s="33">
        <v>71.86</v>
      </c>
      <c r="J904" s="33">
        <v>32.35</v>
      </c>
      <c r="K904" s="33">
        <v>11.19</v>
      </c>
      <c r="L904" s="34">
        <v>14.91</v>
      </c>
      <c r="M904" s="35">
        <v>389.5</v>
      </c>
      <c r="N904" s="35">
        <v>285.3</v>
      </c>
      <c r="O904" s="36">
        <v>741.4</v>
      </c>
      <c r="P904" s="36">
        <v>63.35</v>
      </c>
      <c r="Q904" s="36">
        <v>98.6</v>
      </c>
      <c r="R904" s="36">
        <v>117.45</v>
      </c>
      <c r="S904" s="36">
        <v>89.18</v>
      </c>
      <c r="T904" s="36">
        <v>34.549999999999997</v>
      </c>
      <c r="U904" s="37">
        <v>105.37</v>
      </c>
      <c r="V904" s="36">
        <v>91.04</v>
      </c>
      <c r="W904" s="38">
        <v>14.91</v>
      </c>
      <c r="X904" s="36">
        <v>10.69</v>
      </c>
      <c r="Y904" s="36">
        <v>30.2</v>
      </c>
      <c r="Z904" s="36">
        <v>67.66</v>
      </c>
      <c r="AA904" s="36">
        <v>481.25</v>
      </c>
      <c r="AB904" s="36">
        <v>139.9</v>
      </c>
      <c r="AC904" s="37"/>
      <c r="AD904" s="36">
        <v>23.43</v>
      </c>
      <c r="AE904" s="36">
        <v>100.8</v>
      </c>
    </row>
    <row r="905" spans="1:31" x14ac:dyDescent="0.25">
      <c r="A905" s="26" t="s">
        <v>870</v>
      </c>
      <c r="B905" s="27">
        <v>4908.1499999999996</v>
      </c>
      <c r="C905" s="33">
        <v>34.49</v>
      </c>
      <c r="D905" s="33">
        <v>373.8</v>
      </c>
      <c r="E905" s="33">
        <v>18.53</v>
      </c>
      <c r="F905" s="33">
        <v>81.319999999999993</v>
      </c>
      <c r="G905" s="33">
        <v>63.44</v>
      </c>
      <c r="H905" s="33">
        <v>8.08</v>
      </c>
      <c r="I905" s="33">
        <v>70.5</v>
      </c>
      <c r="J905" s="33">
        <v>31.46</v>
      </c>
      <c r="K905" s="33">
        <v>10.9</v>
      </c>
      <c r="L905" s="34">
        <v>14.48</v>
      </c>
      <c r="M905" s="35">
        <v>387.7</v>
      </c>
      <c r="N905" s="35">
        <v>285.10000000000002</v>
      </c>
      <c r="O905" s="36">
        <v>737.8</v>
      </c>
      <c r="P905" s="36">
        <v>61.88</v>
      </c>
      <c r="Q905" s="36">
        <v>97.3</v>
      </c>
      <c r="R905" s="36">
        <v>115.2</v>
      </c>
      <c r="S905" s="36">
        <v>87.8</v>
      </c>
      <c r="T905" s="36">
        <v>35.15</v>
      </c>
      <c r="U905" s="37">
        <v>104.21</v>
      </c>
      <c r="V905" s="36">
        <v>90.6</v>
      </c>
      <c r="W905" s="38">
        <v>14.48</v>
      </c>
      <c r="X905" s="36">
        <v>10.39</v>
      </c>
      <c r="Y905" s="36">
        <v>30.28</v>
      </c>
      <c r="Z905" s="36">
        <v>67.180000000000007</v>
      </c>
      <c r="AA905" s="36">
        <v>477</v>
      </c>
      <c r="AB905" s="36">
        <v>140.05000000000001</v>
      </c>
      <c r="AC905" s="37"/>
      <c r="AD905" s="36">
        <v>23.07</v>
      </c>
      <c r="AE905" s="36">
        <v>103.35</v>
      </c>
    </row>
    <row r="906" spans="1:31" x14ac:dyDescent="0.25">
      <c r="A906" s="26" t="s">
        <v>871</v>
      </c>
      <c r="B906" s="27">
        <v>4795.05</v>
      </c>
      <c r="C906" s="33">
        <v>35.17</v>
      </c>
      <c r="D906" s="33">
        <v>373.2</v>
      </c>
      <c r="E906" s="33">
        <v>18.57</v>
      </c>
      <c r="F906" s="33">
        <v>82.02</v>
      </c>
      <c r="G906" s="33">
        <v>63.34</v>
      </c>
      <c r="H906" s="33">
        <v>8.2799999999999994</v>
      </c>
      <c r="I906" s="33">
        <v>69.680000000000007</v>
      </c>
      <c r="J906" s="33">
        <v>31.21</v>
      </c>
      <c r="K906" s="33">
        <v>10.96</v>
      </c>
      <c r="L906" s="34">
        <v>14.76</v>
      </c>
      <c r="M906" s="35">
        <v>383.85</v>
      </c>
      <c r="N906" s="35">
        <v>281</v>
      </c>
      <c r="O906" s="36">
        <v>736</v>
      </c>
      <c r="P906" s="36">
        <v>63.92</v>
      </c>
      <c r="Q906" s="36">
        <v>96.56</v>
      </c>
      <c r="R906" s="36">
        <v>115.15</v>
      </c>
      <c r="S906" s="36">
        <v>88.9</v>
      </c>
      <c r="T906" s="36">
        <v>35.21</v>
      </c>
      <c r="U906" s="37">
        <v>104.83</v>
      </c>
      <c r="V906" s="36">
        <v>91.36</v>
      </c>
      <c r="W906" s="38">
        <v>14.76</v>
      </c>
      <c r="X906" s="36">
        <v>10.39</v>
      </c>
      <c r="Y906" s="36">
        <v>30.17</v>
      </c>
      <c r="Z906" s="36">
        <v>66.28</v>
      </c>
      <c r="AA906" s="36">
        <v>474.9</v>
      </c>
      <c r="AB906" s="36">
        <v>140.1</v>
      </c>
      <c r="AC906" s="37"/>
      <c r="AD906" s="36">
        <v>23.02</v>
      </c>
      <c r="AE906" s="36">
        <v>102.05</v>
      </c>
    </row>
    <row r="907" spans="1:31" x14ac:dyDescent="0.25">
      <c r="A907" s="26" t="s">
        <v>872</v>
      </c>
      <c r="B907" s="27">
        <v>4871.3599999999997</v>
      </c>
      <c r="C907" s="33">
        <v>34.51</v>
      </c>
      <c r="D907" s="33">
        <v>366.4</v>
      </c>
      <c r="E907" s="33">
        <v>18.41</v>
      </c>
      <c r="F907" s="33">
        <v>81.099999999999994</v>
      </c>
      <c r="G907" s="33">
        <v>63.38</v>
      </c>
      <c r="H907" s="33">
        <v>8.0399999999999991</v>
      </c>
      <c r="I907" s="33">
        <v>69.599999999999994</v>
      </c>
      <c r="J907" s="33">
        <v>30.66</v>
      </c>
      <c r="K907" s="33">
        <v>10.94</v>
      </c>
      <c r="L907" s="34">
        <v>14.26</v>
      </c>
      <c r="M907" s="35">
        <v>381.35</v>
      </c>
      <c r="N907" s="35">
        <v>279</v>
      </c>
      <c r="O907" s="36">
        <v>726.8</v>
      </c>
      <c r="P907" s="36">
        <v>62.97</v>
      </c>
      <c r="Q907" s="36">
        <v>96</v>
      </c>
      <c r="R907" s="36">
        <v>112.5</v>
      </c>
      <c r="S907" s="36">
        <v>89.76</v>
      </c>
      <c r="T907" s="36">
        <v>34.93</v>
      </c>
      <c r="U907" s="37">
        <v>104.3</v>
      </c>
      <c r="V907" s="36">
        <v>90.57</v>
      </c>
      <c r="W907" s="38">
        <v>14.26</v>
      </c>
      <c r="X907" s="36">
        <v>10.35</v>
      </c>
      <c r="Y907" s="36">
        <v>30.01</v>
      </c>
      <c r="Z907" s="36">
        <v>65.48</v>
      </c>
      <c r="AA907" s="36">
        <v>474.6</v>
      </c>
      <c r="AB907" s="36">
        <v>139.30000000000001</v>
      </c>
      <c r="AC907" s="37"/>
      <c r="AD907" s="36">
        <v>22.48</v>
      </c>
      <c r="AE907" s="36">
        <v>98.8</v>
      </c>
    </row>
    <row r="908" spans="1:31" x14ac:dyDescent="0.25">
      <c r="A908" s="26" t="s">
        <v>873</v>
      </c>
      <c r="B908" s="27">
        <v>4962.6000000000004</v>
      </c>
      <c r="C908" s="33">
        <v>36.31</v>
      </c>
      <c r="D908" s="33">
        <v>380.6</v>
      </c>
      <c r="E908" s="33">
        <v>18.82</v>
      </c>
      <c r="F908" s="33">
        <v>83.1</v>
      </c>
      <c r="G908" s="33">
        <v>64.5</v>
      </c>
      <c r="H908" s="33">
        <v>8.4</v>
      </c>
      <c r="I908" s="33">
        <v>73.28</v>
      </c>
      <c r="J908" s="33">
        <v>31.34</v>
      </c>
      <c r="K908" s="33">
        <v>11.22</v>
      </c>
      <c r="L908" s="34">
        <v>14.94</v>
      </c>
      <c r="M908" s="35">
        <v>390.65</v>
      </c>
      <c r="N908" s="35">
        <v>280.60000000000002</v>
      </c>
      <c r="O908" s="36">
        <v>751</v>
      </c>
      <c r="P908" s="36">
        <v>66.760000000000005</v>
      </c>
      <c r="Q908" s="36">
        <v>97.6</v>
      </c>
      <c r="R908" s="36">
        <v>118</v>
      </c>
      <c r="S908" s="36">
        <v>95.12</v>
      </c>
      <c r="T908" s="36">
        <v>36.19</v>
      </c>
      <c r="U908" s="37">
        <v>106.65</v>
      </c>
      <c r="V908" s="36">
        <v>92.78</v>
      </c>
      <c r="W908" s="38">
        <v>14.94</v>
      </c>
      <c r="X908" s="36">
        <v>10.52</v>
      </c>
      <c r="Y908" s="36">
        <v>30.5</v>
      </c>
      <c r="Z908" s="36">
        <v>66.319999999999993</v>
      </c>
      <c r="AA908" s="36">
        <v>497.6</v>
      </c>
      <c r="AB908" s="36">
        <v>142.75</v>
      </c>
      <c r="AC908" s="37"/>
      <c r="AD908" s="36">
        <v>23.34</v>
      </c>
      <c r="AE908" s="36">
        <v>100.55</v>
      </c>
    </row>
    <row r="909" spans="1:31" x14ac:dyDescent="0.25">
      <c r="A909" s="26" t="s">
        <v>874</v>
      </c>
      <c r="B909" s="27">
        <v>4902.0600000000004</v>
      </c>
      <c r="C909" s="33">
        <v>35.1</v>
      </c>
      <c r="D909" s="33">
        <v>371.4</v>
      </c>
      <c r="E909" s="33">
        <v>18.54</v>
      </c>
      <c r="F909" s="33">
        <v>85.44</v>
      </c>
      <c r="G909" s="33">
        <v>63.62</v>
      </c>
      <c r="H909" s="33">
        <v>8.08</v>
      </c>
      <c r="I909" s="33">
        <v>72.08</v>
      </c>
      <c r="J909" s="33">
        <v>31.32</v>
      </c>
      <c r="K909" s="33">
        <v>11.1</v>
      </c>
      <c r="L909" s="34">
        <v>14.31</v>
      </c>
      <c r="M909" s="35">
        <v>378.9</v>
      </c>
      <c r="N909" s="35">
        <v>276.7</v>
      </c>
      <c r="O909" s="36">
        <v>742.8</v>
      </c>
      <c r="P909" s="36">
        <v>67.260000000000005</v>
      </c>
      <c r="Q909" s="36">
        <v>95.8</v>
      </c>
      <c r="R909" s="36">
        <v>116.45</v>
      </c>
      <c r="S909" s="36">
        <v>93.54</v>
      </c>
      <c r="T909" s="36">
        <v>35.44</v>
      </c>
      <c r="U909" s="37">
        <v>105.25</v>
      </c>
      <c r="V909" s="36">
        <v>92.52</v>
      </c>
      <c r="W909" s="38">
        <v>14.31</v>
      </c>
      <c r="X909" s="36">
        <v>10.49</v>
      </c>
      <c r="Y909" s="36">
        <v>30.43</v>
      </c>
      <c r="Z909" s="36">
        <v>65.099999999999994</v>
      </c>
      <c r="AA909" s="36">
        <v>504</v>
      </c>
      <c r="AB909" s="36">
        <v>141.65</v>
      </c>
      <c r="AC909" s="37"/>
      <c r="AD909" s="36">
        <v>22.64</v>
      </c>
      <c r="AE909" s="36">
        <v>98.72</v>
      </c>
    </row>
    <row r="910" spans="1:31" x14ac:dyDescent="0.25">
      <c r="A910" s="26" t="s">
        <v>875</v>
      </c>
      <c r="B910" s="27">
        <v>4979.45</v>
      </c>
      <c r="C910" s="33">
        <v>35.299999999999997</v>
      </c>
      <c r="D910" s="33">
        <v>374</v>
      </c>
      <c r="E910" s="33">
        <v>18.48</v>
      </c>
      <c r="F910" s="33">
        <v>84.74</v>
      </c>
      <c r="G910" s="33">
        <v>65.680000000000007</v>
      </c>
      <c r="H910" s="33">
        <v>8.07</v>
      </c>
      <c r="I910" s="33">
        <v>73.239999999999995</v>
      </c>
      <c r="J910" s="33">
        <v>31.19</v>
      </c>
      <c r="K910" s="33">
        <v>11.25</v>
      </c>
      <c r="L910" s="34">
        <v>14.37</v>
      </c>
      <c r="M910" s="35">
        <v>380.05</v>
      </c>
      <c r="N910" s="35">
        <v>279.2</v>
      </c>
      <c r="O910" s="36">
        <v>739.2</v>
      </c>
      <c r="P910" s="36">
        <v>68.86</v>
      </c>
      <c r="Q910" s="36">
        <v>95.76</v>
      </c>
      <c r="R910" s="36">
        <v>117.7</v>
      </c>
      <c r="S910" s="36">
        <v>94.38</v>
      </c>
      <c r="T910" s="36">
        <v>35.69</v>
      </c>
      <c r="U910" s="37">
        <v>105.87</v>
      </c>
      <c r="V910" s="36">
        <v>93.61</v>
      </c>
      <c r="W910" s="38">
        <v>14.37</v>
      </c>
      <c r="X910" s="36">
        <v>10.57</v>
      </c>
      <c r="Y910" s="36">
        <v>30.64</v>
      </c>
      <c r="Z910" s="36">
        <v>65.040000000000006</v>
      </c>
      <c r="AA910" s="36">
        <v>509.9</v>
      </c>
      <c r="AB910" s="36">
        <v>142.69999999999999</v>
      </c>
      <c r="AC910" s="37"/>
      <c r="AD910" s="36">
        <v>22.19</v>
      </c>
      <c r="AE910" s="36">
        <v>99.6</v>
      </c>
    </row>
    <row r="911" spans="1:31" x14ac:dyDescent="0.25">
      <c r="A911" s="26" t="s">
        <v>876</v>
      </c>
      <c r="B911" s="27">
        <v>4908.6000000000004</v>
      </c>
      <c r="C911" s="33">
        <v>35.82</v>
      </c>
      <c r="D911" s="33">
        <v>373.4</v>
      </c>
      <c r="E911" s="33">
        <v>18.77</v>
      </c>
      <c r="F911" s="33">
        <v>85.64</v>
      </c>
      <c r="G911" s="33">
        <v>63.52</v>
      </c>
      <c r="H911" s="33">
        <v>8.24</v>
      </c>
      <c r="I911" s="33">
        <v>73.739999999999995</v>
      </c>
      <c r="J911" s="33">
        <v>31.63</v>
      </c>
      <c r="K911" s="33">
        <v>11.2</v>
      </c>
      <c r="L911" s="34">
        <v>14.62</v>
      </c>
      <c r="M911" s="35">
        <v>377.3</v>
      </c>
      <c r="N911" s="35">
        <v>276.60000000000002</v>
      </c>
      <c r="O911" s="36">
        <v>749</v>
      </c>
      <c r="P911" s="36">
        <v>67.819999999999993</v>
      </c>
      <c r="Q911" s="36">
        <v>94.88</v>
      </c>
      <c r="R911" s="36">
        <v>115.6</v>
      </c>
      <c r="S911" s="36">
        <v>95.66</v>
      </c>
      <c r="T911" s="36">
        <v>35.68</v>
      </c>
      <c r="U911" s="37">
        <v>104.59</v>
      </c>
      <c r="V911" s="36">
        <v>91.82</v>
      </c>
      <c r="W911" s="38">
        <v>14.62</v>
      </c>
      <c r="X911" s="36">
        <v>10.39</v>
      </c>
      <c r="Y911" s="36">
        <v>30.09</v>
      </c>
      <c r="Z911" s="36">
        <v>64.260000000000005</v>
      </c>
      <c r="AA911" s="36">
        <v>510</v>
      </c>
      <c r="AB911" s="36">
        <v>143.30000000000001</v>
      </c>
      <c r="AC911" s="37"/>
      <c r="AD911" s="36">
        <v>22.21</v>
      </c>
      <c r="AE911" s="36">
        <v>99.92</v>
      </c>
    </row>
    <row r="912" spans="1:31" x14ac:dyDescent="0.25">
      <c r="A912" s="26" t="s">
        <v>877</v>
      </c>
      <c r="B912" s="27">
        <v>4952.57</v>
      </c>
      <c r="C912" s="33">
        <v>35.96</v>
      </c>
      <c r="D912" s="33">
        <v>375.6</v>
      </c>
      <c r="E912" s="33">
        <v>18.899999999999999</v>
      </c>
      <c r="F912" s="33">
        <v>85.92</v>
      </c>
      <c r="G912" s="33">
        <v>63.34</v>
      </c>
      <c r="H912" s="33">
        <v>8.3000000000000007</v>
      </c>
      <c r="I912" s="33">
        <v>73.66</v>
      </c>
      <c r="J912" s="33">
        <v>31.71</v>
      </c>
      <c r="K912" s="33">
        <v>11.25</v>
      </c>
      <c r="L912" s="34">
        <v>14.7</v>
      </c>
      <c r="M912" s="35">
        <v>379.15</v>
      </c>
      <c r="N912" s="35">
        <v>276.2</v>
      </c>
      <c r="O912" s="36">
        <v>754.4</v>
      </c>
      <c r="P912" s="36">
        <v>69.75</v>
      </c>
      <c r="Q912" s="36">
        <v>95.64</v>
      </c>
      <c r="R912" s="36">
        <v>115.95</v>
      </c>
      <c r="S912" s="36">
        <v>97.5</v>
      </c>
      <c r="T912" s="36">
        <v>35.950000000000003</v>
      </c>
      <c r="U912" s="37">
        <v>105.29</v>
      </c>
      <c r="V912" s="36">
        <v>93.2</v>
      </c>
      <c r="W912" s="38">
        <v>14.7</v>
      </c>
      <c r="X912" s="36">
        <v>10.62</v>
      </c>
      <c r="Y912" s="36">
        <v>30.29</v>
      </c>
      <c r="Z912" s="36">
        <v>64.599999999999994</v>
      </c>
      <c r="AA912" s="36">
        <v>507</v>
      </c>
      <c r="AB912" s="36">
        <v>144.1</v>
      </c>
      <c r="AC912" s="37"/>
      <c r="AD912" s="36">
        <v>22.89</v>
      </c>
      <c r="AE912" s="36">
        <v>100.5</v>
      </c>
    </row>
    <row r="913" spans="1:31" x14ac:dyDescent="0.25">
      <c r="A913" s="26" t="s">
        <v>878</v>
      </c>
      <c r="B913" s="27">
        <v>4887.5600000000004</v>
      </c>
      <c r="C913" s="33">
        <v>36.01</v>
      </c>
      <c r="D913" s="33">
        <v>370.8</v>
      </c>
      <c r="E913" s="33">
        <v>18.82</v>
      </c>
      <c r="F913" s="33">
        <v>85.88</v>
      </c>
      <c r="G913" s="33">
        <v>63.22</v>
      </c>
      <c r="H913" s="33">
        <v>8.34</v>
      </c>
      <c r="I913" s="33">
        <v>74.180000000000007</v>
      </c>
      <c r="J913" s="33">
        <v>31.46</v>
      </c>
      <c r="K913" s="33">
        <v>11.14</v>
      </c>
      <c r="L913" s="34">
        <v>14.89</v>
      </c>
      <c r="M913" s="35">
        <v>376.8</v>
      </c>
      <c r="N913" s="35">
        <v>272.10000000000002</v>
      </c>
      <c r="O913" s="36">
        <v>746.4</v>
      </c>
      <c r="P913" s="36">
        <v>69.83</v>
      </c>
      <c r="Q913" s="36">
        <v>94.72</v>
      </c>
      <c r="R913" s="36">
        <v>114.85</v>
      </c>
      <c r="S913" s="36">
        <v>94.64</v>
      </c>
      <c r="T913" s="36">
        <v>35.83</v>
      </c>
      <c r="U913" s="37">
        <v>104.13</v>
      </c>
      <c r="V913" s="36">
        <v>90.58</v>
      </c>
      <c r="W913" s="38">
        <v>14.89</v>
      </c>
      <c r="X913" s="36">
        <v>10.69</v>
      </c>
      <c r="Y913" s="36">
        <v>29.77</v>
      </c>
      <c r="Z913" s="36">
        <v>63.98</v>
      </c>
      <c r="AA913" s="36">
        <v>495.15</v>
      </c>
      <c r="AB913" s="36">
        <v>144.94999999999999</v>
      </c>
      <c r="AC913" s="37"/>
      <c r="AD913" s="36">
        <v>22.9</v>
      </c>
      <c r="AE913" s="36">
        <v>98.48</v>
      </c>
    </row>
    <row r="914" spans="1:31" x14ac:dyDescent="0.25">
      <c r="A914" s="26" t="s">
        <v>879</v>
      </c>
      <c r="B914" s="27">
        <v>4691.8100000000004</v>
      </c>
      <c r="C914" s="33">
        <v>34.299999999999997</v>
      </c>
      <c r="D914" s="33">
        <v>370</v>
      </c>
      <c r="E914" s="33">
        <v>18.3</v>
      </c>
      <c r="F914" s="33">
        <v>83.5</v>
      </c>
      <c r="G914" s="33">
        <v>60.9</v>
      </c>
      <c r="H914" s="33">
        <v>8.06</v>
      </c>
      <c r="I914" s="33">
        <v>70.08</v>
      </c>
      <c r="J914" s="33">
        <v>30.53</v>
      </c>
      <c r="K914" s="33">
        <v>10.81</v>
      </c>
      <c r="L914" s="34">
        <v>14.41</v>
      </c>
      <c r="M914" s="35">
        <v>371.45</v>
      </c>
      <c r="N914" s="35">
        <v>260.89999999999998</v>
      </c>
      <c r="O914" s="36">
        <v>731.4</v>
      </c>
      <c r="P914" s="36">
        <v>68</v>
      </c>
      <c r="Q914" s="36">
        <v>91.54</v>
      </c>
      <c r="R914" s="36">
        <v>112</v>
      </c>
      <c r="S914" s="36">
        <v>91.9</v>
      </c>
      <c r="T914" s="36">
        <v>34.69</v>
      </c>
      <c r="U914" s="37">
        <v>102.07</v>
      </c>
      <c r="V914" s="36">
        <v>88.71</v>
      </c>
      <c r="W914" s="38">
        <v>14.41</v>
      </c>
      <c r="X914" s="36">
        <v>10.29</v>
      </c>
      <c r="Y914" s="36">
        <v>29.32</v>
      </c>
      <c r="Z914" s="36">
        <v>62.6</v>
      </c>
      <c r="AA914" s="36">
        <v>480.5</v>
      </c>
      <c r="AB914" s="36">
        <v>140.4</v>
      </c>
      <c r="AC914" s="37"/>
      <c r="AD914" s="36">
        <v>22.41</v>
      </c>
      <c r="AE914" s="36">
        <v>95.88</v>
      </c>
    </row>
    <row r="915" spans="1:31" x14ac:dyDescent="0.25">
      <c r="A915" s="26">
        <v>44171</v>
      </c>
      <c r="B915" s="27">
        <v>4759.17</v>
      </c>
      <c r="C915" s="33">
        <v>34.97</v>
      </c>
      <c r="D915" s="33">
        <v>375.8</v>
      </c>
      <c r="E915" s="33">
        <v>18.29</v>
      </c>
      <c r="F915" s="33">
        <v>82.98</v>
      </c>
      <c r="G915" s="33">
        <v>61.24</v>
      </c>
      <c r="H915" s="33">
        <v>8.1300000000000008</v>
      </c>
      <c r="I915" s="33">
        <v>70.58</v>
      </c>
      <c r="J915" s="33">
        <v>29.91</v>
      </c>
      <c r="K915" s="33">
        <v>10.96</v>
      </c>
      <c r="L915" s="34">
        <v>14.77</v>
      </c>
      <c r="M915" s="35">
        <v>379.15</v>
      </c>
      <c r="N915" s="35">
        <v>263.39999999999998</v>
      </c>
      <c r="O915" s="36">
        <v>738.4</v>
      </c>
      <c r="P915" s="36">
        <v>66.95</v>
      </c>
      <c r="Q915" s="36">
        <v>91.12</v>
      </c>
      <c r="R915" s="36">
        <v>113.9</v>
      </c>
      <c r="S915" s="36">
        <v>89.84</v>
      </c>
      <c r="T915" s="36">
        <v>35.1</v>
      </c>
      <c r="U915" s="37">
        <v>101.69</v>
      </c>
      <c r="V915" s="36">
        <v>88.54</v>
      </c>
      <c r="W915" s="38">
        <v>14.77</v>
      </c>
      <c r="X915" s="36">
        <v>10.41</v>
      </c>
      <c r="Y915" s="36">
        <v>29.43</v>
      </c>
      <c r="Z915" s="36">
        <v>62.5</v>
      </c>
      <c r="AA915" s="36">
        <v>487.35</v>
      </c>
      <c r="AB915" s="36">
        <v>143.65</v>
      </c>
      <c r="AC915" s="37"/>
      <c r="AD915" s="36">
        <v>22.49</v>
      </c>
      <c r="AE915" s="36">
        <v>96.16</v>
      </c>
    </row>
    <row r="916" spans="1:31" x14ac:dyDescent="0.25">
      <c r="A916" s="26">
        <v>44141</v>
      </c>
      <c r="B916" s="27">
        <v>4815.6000000000004</v>
      </c>
      <c r="C916" s="33">
        <v>34.75</v>
      </c>
      <c r="D916" s="33">
        <v>376.2</v>
      </c>
      <c r="E916" s="33">
        <v>18.170000000000002</v>
      </c>
      <c r="F916" s="33">
        <v>82.2</v>
      </c>
      <c r="G916" s="33">
        <v>61.86</v>
      </c>
      <c r="H916" s="33">
        <v>8.06</v>
      </c>
      <c r="I916" s="33">
        <v>69.040000000000006</v>
      </c>
      <c r="J916" s="33">
        <v>30.18</v>
      </c>
      <c r="K916" s="33">
        <v>10.78</v>
      </c>
      <c r="L916" s="34">
        <v>14.3</v>
      </c>
      <c r="M916" s="35">
        <v>375.1</v>
      </c>
      <c r="N916" s="35">
        <v>264.7</v>
      </c>
      <c r="O916" s="36">
        <v>744.6</v>
      </c>
      <c r="P916" s="36">
        <v>67.06</v>
      </c>
      <c r="Q916" s="36">
        <v>90.78</v>
      </c>
      <c r="R916" s="36">
        <v>112.85</v>
      </c>
      <c r="S916" s="36">
        <v>88.96</v>
      </c>
      <c r="T916" s="36">
        <v>34.729999999999997</v>
      </c>
      <c r="U916" s="37">
        <v>102.44</v>
      </c>
      <c r="V916" s="36">
        <v>88.74</v>
      </c>
      <c r="W916" s="38">
        <v>14.3</v>
      </c>
      <c r="X916" s="36">
        <v>10.38</v>
      </c>
      <c r="Y916" s="36">
        <v>29.86</v>
      </c>
      <c r="Z916" s="36">
        <v>63.2</v>
      </c>
      <c r="AA916" s="36">
        <v>487</v>
      </c>
      <c r="AB916" s="36">
        <v>142.35</v>
      </c>
      <c r="AC916" s="37"/>
      <c r="AD916" s="36">
        <v>22.14</v>
      </c>
      <c r="AE916" s="36">
        <v>92.2</v>
      </c>
    </row>
    <row r="917" spans="1:31" x14ac:dyDescent="0.25">
      <c r="A917" s="26">
        <v>44110</v>
      </c>
      <c r="B917" s="27">
        <v>5043.57</v>
      </c>
      <c r="C917" s="33">
        <v>37.35</v>
      </c>
      <c r="D917" s="33">
        <v>399.2</v>
      </c>
      <c r="E917" s="33">
        <v>19.170000000000002</v>
      </c>
      <c r="F917" s="33">
        <v>85.8</v>
      </c>
      <c r="G917" s="33">
        <v>63.6</v>
      </c>
      <c r="H917" s="33">
        <v>8.58</v>
      </c>
      <c r="I917" s="33">
        <v>73.94</v>
      </c>
      <c r="J917" s="33">
        <v>31.51</v>
      </c>
      <c r="K917" s="33">
        <v>11.4</v>
      </c>
      <c r="L917" s="34">
        <v>15.78</v>
      </c>
      <c r="M917" s="35">
        <v>398.4</v>
      </c>
      <c r="N917" s="35">
        <v>266.60000000000002</v>
      </c>
      <c r="O917" s="36">
        <v>767</v>
      </c>
      <c r="P917" s="36">
        <v>74.959999999999994</v>
      </c>
      <c r="Q917" s="36">
        <v>94.78</v>
      </c>
      <c r="R917" s="36">
        <v>118.1</v>
      </c>
      <c r="S917" s="36">
        <v>96.5</v>
      </c>
      <c r="T917" s="36">
        <v>37.020000000000003</v>
      </c>
      <c r="U917" s="37">
        <v>104.26</v>
      </c>
      <c r="V917" s="36">
        <v>90.2</v>
      </c>
      <c r="W917" s="38">
        <v>15.78</v>
      </c>
      <c r="X917" s="36">
        <v>10.87</v>
      </c>
      <c r="Y917" s="36">
        <v>30.53</v>
      </c>
      <c r="Z917" s="36">
        <v>64.260000000000005</v>
      </c>
      <c r="AA917" s="36">
        <v>522</v>
      </c>
      <c r="AB917" s="36">
        <v>146.65</v>
      </c>
      <c r="AC917" s="37"/>
      <c r="AD917" s="36">
        <v>23.5</v>
      </c>
      <c r="AE917" s="36">
        <v>97.18</v>
      </c>
    </row>
    <row r="918" spans="1:31" x14ac:dyDescent="0.25">
      <c r="A918" s="26">
        <v>44080</v>
      </c>
      <c r="B918" s="27">
        <v>5053.21</v>
      </c>
      <c r="C918" s="33">
        <v>38.159999999999997</v>
      </c>
      <c r="D918" s="33">
        <v>400.8</v>
      </c>
      <c r="E918" s="33">
        <v>19.41</v>
      </c>
      <c r="F918" s="33">
        <v>87.34</v>
      </c>
      <c r="G918" s="33">
        <v>64.02</v>
      </c>
      <c r="H918" s="33">
        <v>8.69</v>
      </c>
      <c r="I918" s="33">
        <v>76.319999999999993</v>
      </c>
      <c r="J918" s="33">
        <v>31.99</v>
      </c>
      <c r="K918" s="33">
        <v>11.86</v>
      </c>
      <c r="L918" s="34">
        <v>16.47</v>
      </c>
      <c r="M918" s="35">
        <v>395.3</v>
      </c>
      <c r="N918" s="35">
        <v>266</v>
      </c>
      <c r="O918" s="36">
        <v>765</v>
      </c>
      <c r="P918" s="36">
        <v>75.67</v>
      </c>
      <c r="Q918" s="36">
        <v>95.16</v>
      </c>
      <c r="R918" s="36">
        <v>121.35</v>
      </c>
      <c r="S918" s="36">
        <v>97.18</v>
      </c>
      <c r="T918" s="36">
        <v>37.700000000000003</v>
      </c>
      <c r="U918" s="37">
        <v>104.3</v>
      </c>
      <c r="V918" s="36">
        <v>89.97</v>
      </c>
      <c r="W918" s="38">
        <v>16.47</v>
      </c>
      <c r="X918" s="36">
        <v>11.04</v>
      </c>
      <c r="Y918" s="36">
        <v>30.63</v>
      </c>
      <c r="Z918" s="36">
        <v>64.56</v>
      </c>
      <c r="AA918" s="36">
        <v>525</v>
      </c>
      <c r="AB918" s="36">
        <v>146.69999999999999</v>
      </c>
      <c r="AC918" s="37"/>
      <c r="AD918" s="36">
        <v>24.38</v>
      </c>
      <c r="AE918" s="36">
        <v>97.06</v>
      </c>
    </row>
    <row r="919" spans="1:31" x14ac:dyDescent="0.25">
      <c r="A919" s="26">
        <v>44049</v>
      </c>
      <c r="B919" s="27">
        <v>5137.2</v>
      </c>
      <c r="C919" s="33">
        <v>39.450000000000003</v>
      </c>
      <c r="D919" s="33">
        <v>402.4</v>
      </c>
      <c r="E919" s="33">
        <v>20.100000000000001</v>
      </c>
      <c r="F919" s="33">
        <v>89.6</v>
      </c>
      <c r="G919" s="33">
        <v>64.16</v>
      </c>
      <c r="H919" s="33">
        <v>9.2799999999999994</v>
      </c>
      <c r="I919" s="33">
        <v>79.12</v>
      </c>
      <c r="J919" s="33">
        <v>33.19</v>
      </c>
      <c r="K919" s="33">
        <v>11.95</v>
      </c>
      <c r="L919" s="34">
        <v>17.78</v>
      </c>
      <c r="M919" s="35">
        <v>396.1</v>
      </c>
      <c r="N919" s="35">
        <v>264.7</v>
      </c>
      <c r="O919" s="36">
        <v>770</v>
      </c>
      <c r="P919" s="36">
        <v>81.91</v>
      </c>
      <c r="Q919" s="36">
        <v>95.14</v>
      </c>
      <c r="R919" s="36">
        <v>122.3</v>
      </c>
      <c r="S919" s="36">
        <v>102</v>
      </c>
      <c r="T919" s="36">
        <v>38.85</v>
      </c>
      <c r="U919" s="37">
        <v>105.33</v>
      </c>
      <c r="V919" s="36">
        <v>89.19</v>
      </c>
      <c r="W919" s="38">
        <v>17.78</v>
      </c>
      <c r="X919" s="36">
        <v>11.49</v>
      </c>
      <c r="Y919" s="36">
        <v>30.32</v>
      </c>
      <c r="Z919" s="36">
        <v>65.14</v>
      </c>
      <c r="AA919" s="36">
        <v>521.29999999999995</v>
      </c>
      <c r="AB919" s="36">
        <v>147.65</v>
      </c>
      <c r="AC919" s="37"/>
      <c r="AD919" s="36">
        <v>24.62</v>
      </c>
      <c r="AE919" s="36">
        <v>97.48</v>
      </c>
    </row>
    <row r="920" spans="1:31" x14ac:dyDescent="0.25">
      <c r="A920" s="26">
        <v>43957</v>
      </c>
      <c r="B920" s="27">
        <v>5060.92</v>
      </c>
      <c r="C920" s="33">
        <v>39.119999999999997</v>
      </c>
      <c r="D920" s="33">
        <v>408</v>
      </c>
      <c r="E920" s="33">
        <v>20.04</v>
      </c>
      <c r="F920" s="33">
        <v>90.32</v>
      </c>
      <c r="G920" s="33">
        <v>63.5</v>
      </c>
      <c r="H920" s="33">
        <v>9.1</v>
      </c>
      <c r="I920" s="33">
        <v>78.02</v>
      </c>
      <c r="J920" s="33">
        <v>32.64</v>
      </c>
      <c r="K920" s="33">
        <v>11.69</v>
      </c>
      <c r="L920" s="34">
        <v>16.850000000000001</v>
      </c>
      <c r="M920" s="35">
        <v>404.25</v>
      </c>
      <c r="N920" s="35">
        <v>269.7</v>
      </c>
      <c r="O920" s="36">
        <v>786.2</v>
      </c>
      <c r="P920" s="36">
        <v>80.98</v>
      </c>
      <c r="Q920" s="36">
        <v>98.38</v>
      </c>
      <c r="R920" s="36">
        <v>125.3</v>
      </c>
      <c r="S920" s="36">
        <v>101.95</v>
      </c>
      <c r="T920" s="36">
        <v>38.340000000000003</v>
      </c>
      <c r="U920" s="37">
        <v>104.75</v>
      </c>
      <c r="V920" s="36">
        <v>88.68</v>
      </c>
      <c r="W920" s="38">
        <v>16.850000000000001</v>
      </c>
      <c r="X920" s="36">
        <v>11.54</v>
      </c>
      <c r="Y920" s="36">
        <v>30.68</v>
      </c>
      <c r="Z920" s="36">
        <v>66.64</v>
      </c>
      <c r="AA920" s="36">
        <v>536.1</v>
      </c>
      <c r="AB920" s="36">
        <v>146.69999999999999</v>
      </c>
      <c r="AC920" s="37"/>
      <c r="AD920" s="36">
        <v>25.45</v>
      </c>
      <c r="AE920" s="36">
        <v>97.76</v>
      </c>
    </row>
    <row r="921" spans="1:31" x14ac:dyDescent="0.25">
      <c r="A921" s="26">
        <v>43927</v>
      </c>
      <c r="B921" s="27">
        <v>4966.82</v>
      </c>
      <c r="C921" s="33">
        <v>36.020000000000003</v>
      </c>
      <c r="D921" s="33">
        <v>397.6</v>
      </c>
      <c r="E921" s="33">
        <v>19.16</v>
      </c>
      <c r="F921" s="33">
        <v>88.44</v>
      </c>
      <c r="G921" s="33">
        <v>62.66</v>
      </c>
      <c r="H921" s="33">
        <v>8.5500000000000007</v>
      </c>
      <c r="I921" s="33">
        <v>75.42</v>
      </c>
      <c r="J921" s="33">
        <v>31.3</v>
      </c>
      <c r="K921" s="33">
        <v>11.36</v>
      </c>
      <c r="L921" s="34">
        <v>15.27</v>
      </c>
      <c r="M921" s="35">
        <v>390.05</v>
      </c>
      <c r="N921" s="35">
        <v>266.5</v>
      </c>
      <c r="O921" s="36">
        <v>774</v>
      </c>
      <c r="P921" s="36">
        <v>71.98</v>
      </c>
      <c r="Q921" s="36">
        <v>94.34</v>
      </c>
      <c r="R921" s="36">
        <v>120.75</v>
      </c>
      <c r="S921" s="36">
        <v>98.6</v>
      </c>
      <c r="T921" s="36">
        <v>36.119999999999997</v>
      </c>
      <c r="U921" s="37">
        <v>103.6</v>
      </c>
      <c r="V921" s="36">
        <v>88.37</v>
      </c>
      <c r="W921" s="38">
        <v>15.27</v>
      </c>
      <c r="X921" s="36">
        <v>11.32</v>
      </c>
      <c r="Y921" s="36">
        <v>30.45</v>
      </c>
      <c r="Z921" s="36">
        <v>63.42</v>
      </c>
      <c r="AA921" s="36">
        <v>507.4</v>
      </c>
      <c r="AB921" s="36">
        <v>147.05000000000001</v>
      </c>
      <c r="AC921" s="37"/>
      <c r="AD921" s="36">
        <v>24.26</v>
      </c>
      <c r="AE921" s="36">
        <v>93.2</v>
      </c>
    </row>
    <row r="922" spans="1:31" x14ac:dyDescent="0.25">
      <c r="A922" s="26">
        <v>43896</v>
      </c>
      <c r="B922" s="27">
        <v>4909.99</v>
      </c>
      <c r="C922" s="33">
        <v>36.15</v>
      </c>
      <c r="D922" s="33">
        <v>400</v>
      </c>
      <c r="E922" s="33">
        <v>19.05</v>
      </c>
      <c r="F922" s="33">
        <v>90.1</v>
      </c>
      <c r="G922" s="33">
        <v>62.32</v>
      </c>
      <c r="H922" s="33">
        <v>8.48</v>
      </c>
      <c r="I922" s="33">
        <v>75.8</v>
      </c>
      <c r="J922" s="33">
        <v>31.2</v>
      </c>
      <c r="K922" s="33">
        <v>11.61</v>
      </c>
      <c r="L922" s="34">
        <v>14.89</v>
      </c>
      <c r="M922" s="35">
        <v>393.45</v>
      </c>
      <c r="N922" s="35">
        <v>270.39999999999998</v>
      </c>
      <c r="O922" s="36">
        <v>773.2</v>
      </c>
      <c r="P922" s="36">
        <v>68.41</v>
      </c>
      <c r="Q922" s="36">
        <v>95.42</v>
      </c>
      <c r="R922" s="36">
        <v>121.55</v>
      </c>
      <c r="S922" s="36">
        <v>98</v>
      </c>
      <c r="T922" s="36">
        <v>36.42</v>
      </c>
      <c r="U922" s="37">
        <v>104.13</v>
      </c>
      <c r="V922" s="36">
        <v>88.32</v>
      </c>
      <c r="W922" s="38">
        <v>14.89</v>
      </c>
      <c r="X922" s="36">
        <v>11.27</v>
      </c>
      <c r="Y922" s="36">
        <v>30.64</v>
      </c>
      <c r="Z922" s="36">
        <v>63.3</v>
      </c>
      <c r="AA922" s="36">
        <v>504.2</v>
      </c>
      <c r="AB922" s="36">
        <v>145.4</v>
      </c>
      <c r="AC922" s="37"/>
      <c r="AD922" s="36">
        <v>24.9</v>
      </c>
      <c r="AE922" s="36">
        <v>93.8</v>
      </c>
    </row>
    <row r="923" spans="1:31" x14ac:dyDescent="0.25">
      <c r="A923" s="26">
        <v>43867</v>
      </c>
      <c r="B923" s="27">
        <v>4795.28</v>
      </c>
      <c r="C923" s="33">
        <v>34.479999999999997</v>
      </c>
      <c r="D923" s="33">
        <v>389.4</v>
      </c>
      <c r="E923" s="33">
        <v>17.260000000000002</v>
      </c>
      <c r="F923" s="33">
        <v>85.98</v>
      </c>
      <c r="G923" s="33">
        <v>62.12</v>
      </c>
      <c r="H923" s="33">
        <v>8.1999999999999993</v>
      </c>
      <c r="I923" s="33">
        <v>71.239999999999995</v>
      </c>
      <c r="J923" s="33">
        <v>30.69</v>
      </c>
      <c r="K923" s="33">
        <v>10.91</v>
      </c>
      <c r="L923" s="34">
        <v>14.27</v>
      </c>
      <c r="M923" s="35">
        <v>384.95</v>
      </c>
      <c r="N923" s="35">
        <v>261.2</v>
      </c>
      <c r="O923" s="36">
        <v>754.6</v>
      </c>
      <c r="P923" s="36">
        <v>63.7</v>
      </c>
      <c r="Q923" s="36">
        <v>90.9</v>
      </c>
      <c r="R923" s="36">
        <v>119.9</v>
      </c>
      <c r="S923" s="36">
        <v>93.52</v>
      </c>
      <c r="T923" s="36">
        <v>35.549999999999997</v>
      </c>
      <c r="U923" s="37">
        <v>101.9</v>
      </c>
      <c r="V923" s="36">
        <v>88.34</v>
      </c>
      <c r="W923" s="38">
        <v>14.27</v>
      </c>
      <c r="X923" s="36">
        <v>10.98</v>
      </c>
      <c r="Y923" s="36">
        <v>29.92</v>
      </c>
      <c r="Z923" s="36">
        <v>61.3</v>
      </c>
      <c r="AA923" s="36">
        <v>487.75</v>
      </c>
      <c r="AB923" s="36">
        <v>142.55000000000001</v>
      </c>
      <c r="AC923" s="37"/>
      <c r="AD923" s="36">
        <v>23.58</v>
      </c>
      <c r="AE923" s="36">
        <v>93.54</v>
      </c>
    </row>
    <row r="924" spans="1:31" x14ac:dyDescent="0.25">
      <c r="A924" s="26">
        <v>43836</v>
      </c>
      <c r="B924" s="27">
        <v>4721.63</v>
      </c>
      <c r="C924" s="33">
        <v>33.49</v>
      </c>
      <c r="D924" s="33">
        <v>382.8</v>
      </c>
      <c r="E924" s="33">
        <v>16.5</v>
      </c>
      <c r="F924" s="33">
        <v>83.96</v>
      </c>
      <c r="G924" s="33">
        <v>61.9</v>
      </c>
      <c r="H924" s="33">
        <v>8.02</v>
      </c>
      <c r="I924" s="33">
        <v>69.540000000000006</v>
      </c>
      <c r="J924" s="33">
        <v>29.23</v>
      </c>
      <c r="K924" s="33">
        <v>10.65</v>
      </c>
      <c r="L924" s="34">
        <v>13.82</v>
      </c>
      <c r="M924" s="35">
        <v>378.9</v>
      </c>
      <c r="N924" s="35">
        <v>258.8</v>
      </c>
      <c r="O924" s="36">
        <v>746</v>
      </c>
      <c r="P924" s="36">
        <v>59.44</v>
      </c>
      <c r="Q924" s="36">
        <v>89.7</v>
      </c>
      <c r="R924" s="36">
        <v>117.8</v>
      </c>
      <c r="S924" s="36">
        <v>88.3</v>
      </c>
      <c r="T924" s="36">
        <v>34.549999999999997</v>
      </c>
      <c r="U924" s="37">
        <v>101.12</v>
      </c>
      <c r="V924" s="36">
        <v>88.21</v>
      </c>
      <c r="W924" s="38">
        <v>13.82</v>
      </c>
      <c r="X924" s="36">
        <v>11.04</v>
      </c>
      <c r="Y924" s="36">
        <v>30.05</v>
      </c>
      <c r="Z924" s="36">
        <v>60.96</v>
      </c>
      <c r="AA924" s="36">
        <v>476.4</v>
      </c>
      <c r="AB924" s="36">
        <v>141.75</v>
      </c>
      <c r="AC924" s="37"/>
      <c r="AD924" s="36">
        <v>23.25</v>
      </c>
      <c r="AE924" s="36">
        <v>92.58</v>
      </c>
    </row>
    <row r="925" spans="1:31" x14ac:dyDescent="0.25">
      <c r="A925" s="26" t="s">
        <v>880</v>
      </c>
      <c r="B925" s="27">
        <v>4695.3599999999997</v>
      </c>
      <c r="C925" s="33">
        <v>32.26</v>
      </c>
      <c r="D925" s="33">
        <v>378</v>
      </c>
      <c r="E925" s="33">
        <v>16.38</v>
      </c>
      <c r="F925" s="33">
        <v>83.04</v>
      </c>
      <c r="G925" s="33">
        <v>61.56</v>
      </c>
      <c r="H925" s="33">
        <v>7.82</v>
      </c>
      <c r="I925" s="33">
        <v>68.78</v>
      </c>
      <c r="J925" s="33">
        <v>29.07</v>
      </c>
      <c r="K925" s="33">
        <v>10.64</v>
      </c>
      <c r="L925" s="34">
        <v>13.23</v>
      </c>
      <c r="M925" s="35">
        <v>375</v>
      </c>
      <c r="N925" s="35">
        <v>261.89999999999998</v>
      </c>
      <c r="O925" s="36">
        <v>747.8</v>
      </c>
      <c r="P925" s="36">
        <v>56.7</v>
      </c>
      <c r="Q925" s="36">
        <v>89.24</v>
      </c>
      <c r="R925" s="36">
        <v>115.75</v>
      </c>
      <c r="S925" s="36">
        <v>85.86</v>
      </c>
      <c r="T925" s="36">
        <v>33.630000000000003</v>
      </c>
      <c r="U925" s="37">
        <v>100.91</v>
      </c>
      <c r="V925" s="36">
        <v>87.05</v>
      </c>
      <c r="W925" s="38">
        <v>13.23</v>
      </c>
      <c r="X925" s="36">
        <v>10.85</v>
      </c>
      <c r="Y925" s="36">
        <v>30.45</v>
      </c>
      <c r="Z925" s="36">
        <v>61.3</v>
      </c>
      <c r="AA925" s="36">
        <v>469.6</v>
      </c>
      <c r="AB925" s="36">
        <v>140.1</v>
      </c>
      <c r="AC925" s="37"/>
      <c r="AD925" s="36">
        <v>22.72</v>
      </c>
      <c r="AE925" s="36">
        <v>92.1</v>
      </c>
    </row>
    <row r="926" spans="1:31" x14ac:dyDescent="0.25">
      <c r="A926" s="26" t="s">
        <v>881</v>
      </c>
      <c r="B926" s="27">
        <v>4701.5200000000004</v>
      </c>
      <c r="C926" s="33">
        <v>33.700000000000003</v>
      </c>
      <c r="D926" s="33">
        <v>386.4</v>
      </c>
      <c r="E926" s="33">
        <v>16.93</v>
      </c>
      <c r="F926" s="33">
        <v>83.96</v>
      </c>
      <c r="G926" s="33">
        <v>62.2</v>
      </c>
      <c r="H926" s="33">
        <v>8</v>
      </c>
      <c r="I926" s="33">
        <v>71</v>
      </c>
      <c r="J926" s="33">
        <v>28.84</v>
      </c>
      <c r="K926" s="33">
        <v>10.86</v>
      </c>
      <c r="L926" s="34">
        <v>13.92</v>
      </c>
      <c r="M926" s="35">
        <v>386.8</v>
      </c>
      <c r="N926" s="35">
        <v>260.2</v>
      </c>
      <c r="O926" s="36">
        <v>746.6</v>
      </c>
      <c r="P926" s="36">
        <v>60.12</v>
      </c>
      <c r="Q926" s="36">
        <v>88.52</v>
      </c>
      <c r="R926" s="36">
        <v>119.65</v>
      </c>
      <c r="S926" s="36">
        <v>88.88</v>
      </c>
      <c r="T926" s="36">
        <v>34.32</v>
      </c>
      <c r="U926" s="37">
        <v>99.55</v>
      </c>
      <c r="V926" s="36">
        <v>88.03</v>
      </c>
      <c r="W926" s="38">
        <v>13.92</v>
      </c>
      <c r="X926" s="36">
        <v>10.78</v>
      </c>
      <c r="Y926" s="36">
        <v>29.93</v>
      </c>
      <c r="Z926" s="36">
        <v>60.8</v>
      </c>
      <c r="AA926" s="36">
        <v>480.95</v>
      </c>
      <c r="AB926" s="36">
        <v>143.35</v>
      </c>
      <c r="AC926" s="37"/>
      <c r="AD926" s="36">
        <v>23.55</v>
      </c>
      <c r="AE926" s="36">
        <v>92.8</v>
      </c>
    </row>
    <row r="927" spans="1:31" x14ac:dyDescent="0.25">
      <c r="A927" s="26" t="s">
        <v>882</v>
      </c>
      <c r="B927" s="27">
        <v>4614.41</v>
      </c>
      <c r="C927" s="33">
        <v>33.74</v>
      </c>
      <c r="D927" s="33">
        <v>374.2</v>
      </c>
      <c r="E927" s="33">
        <v>16.809999999999999</v>
      </c>
      <c r="F927" s="33">
        <v>84.36</v>
      </c>
      <c r="G927" s="33">
        <v>61.5</v>
      </c>
      <c r="H927" s="33">
        <v>7.99</v>
      </c>
      <c r="I927" s="33">
        <v>68.760000000000005</v>
      </c>
      <c r="J927" s="33">
        <v>28.29</v>
      </c>
      <c r="K927" s="33">
        <v>10.55</v>
      </c>
      <c r="L927" s="34">
        <v>14.3</v>
      </c>
      <c r="M927" s="35">
        <v>373.85</v>
      </c>
      <c r="N927" s="35">
        <v>251.4</v>
      </c>
      <c r="O927" s="36">
        <v>712</v>
      </c>
      <c r="P927" s="36">
        <v>61.13</v>
      </c>
      <c r="Q927" s="36">
        <v>87.66</v>
      </c>
      <c r="R927" s="36">
        <v>116.9</v>
      </c>
      <c r="S927" s="36">
        <v>87.68</v>
      </c>
      <c r="T927" s="36">
        <v>34.04</v>
      </c>
      <c r="U927" s="37">
        <v>95.99</v>
      </c>
      <c r="V927" s="36">
        <v>85.71</v>
      </c>
      <c r="W927" s="38">
        <v>14.3</v>
      </c>
      <c r="X927" s="36">
        <v>10.45</v>
      </c>
      <c r="Y927" s="36">
        <v>29.4</v>
      </c>
      <c r="Z927" s="36">
        <v>60.26</v>
      </c>
      <c r="AA927" s="36">
        <v>467.6</v>
      </c>
      <c r="AB927" s="36">
        <v>140.94999999999999</v>
      </c>
      <c r="AC927" s="37"/>
      <c r="AD927" s="36">
        <v>23.43</v>
      </c>
      <c r="AE927" s="36">
        <v>90.06</v>
      </c>
    </row>
    <row r="928" spans="1:31" x14ac:dyDescent="0.25">
      <c r="A928" s="26" t="s">
        <v>883</v>
      </c>
      <c r="B928" s="27">
        <v>4573.8900000000003</v>
      </c>
      <c r="C928" s="33">
        <v>31</v>
      </c>
      <c r="D928" s="33">
        <v>365.4</v>
      </c>
      <c r="E928" s="33">
        <v>15.83</v>
      </c>
      <c r="F928" s="33">
        <v>82.32</v>
      </c>
      <c r="G928" s="33">
        <v>61.54</v>
      </c>
      <c r="H928" s="33">
        <v>7.59</v>
      </c>
      <c r="I928" s="33">
        <v>67.52</v>
      </c>
      <c r="J928" s="33">
        <v>27.9</v>
      </c>
      <c r="K928" s="33">
        <v>10.25</v>
      </c>
      <c r="L928" s="34">
        <v>13.42</v>
      </c>
      <c r="M928" s="35">
        <v>365.4</v>
      </c>
      <c r="N928" s="35">
        <v>248.5</v>
      </c>
      <c r="O928" s="36">
        <v>710</v>
      </c>
      <c r="P928" s="36">
        <v>62.81</v>
      </c>
      <c r="Q928" s="36">
        <v>85.96</v>
      </c>
      <c r="R928" s="36">
        <v>111.45</v>
      </c>
      <c r="S928" s="36">
        <v>86.6</v>
      </c>
      <c r="T928" s="36">
        <v>33.380000000000003</v>
      </c>
      <c r="U928" s="37">
        <v>96.53</v>
      </c>
      <c r="V928" s="36">
        <v>86.06</v>
      </c>
      <c r="W928" s="38">
        <v>13.42</v>
      </c>
      <c r="X928" s="36">
        <v>10.199999999999999</v>
      </c>
      <c r="Y928" s="36">
        <v>29.59</v>
      </c>
      <c r="Z928" s="36">
        <v>60.38</v>
      </c>
      <c r="AA928" s="36">
        <v>448.6</v>
      </c>
      <c r="AB928" s="36">
        <v>138.69999999999999</v>
      </c>
      <c r="AC928" s="37"/>
      <c r="AD928" s="36">
        <v>22.1</v>
      </c>
      <c r="AE928" s="36">
        <v>92.2</v>
      </c>
    </row>
    <row r="929" spans="1:31" x14ac:dyDescent="0.25">
      <c r="A929" s="26" t="s">
        <v>884</v>
      </c>
      <c r="B929" s="27">
        <v>4451.5600000000004</v>
      </c>
      <c r="C929" s="33">
        <v>28.91</v>
      </c>
      <c r="D929" s="33">
        <v>359.2</v>
      </c>
      <c r="E929" s="33">
        <v>15.19</v>
      </c>
      <c r="F929" s="33">
        <v>81.02</v>
      </c>
      <c r="G929" s="33">
        <v>61.72</v>
      </c>
      <c r="H929" s="33">
        <v>7.03</v>
      </c>
      <c r="I929" s="33">
        <v>66.22</v>
      </c>
      <c r="J929" s="33">
        <v>27.83</v>
      </c>
      <c r="K929" s="33">
        <v>9.9600000000000009</v>
      </c>
      <c r="L929" s="34">
        <v>12.54</v>
      </c>
      <c r="M929" s="35">
        <v>361.95</v>
      </c>
      <c r="N929" s="35">
        <v>251.1</v>
      </c>
      <c r="O929" s="36">
        <v>700.2</v>
      </c>
      <c r="P929" s="36">
        <v>58.64</v>
      </c>
      <c r="Q929" s="36">
        <v>85.36</v>
      </c>
      <c r="R929" s="36">
        <v>112.05</v>
      </c>
      <c r="S929" s="36">
        <v>80.36</v>
      </c>
      <c r="T929" s="36">
        <v>33.270000000000003</v>
      </c>
      <c r="U929" s="37">
        <v>98.39</v>
      </c>
      <c r="V929" s="36">
        <v>87.19</v>
      </c>
      <c r="W929" s="38">
        <v>12.54</v>
      </c>
      <c r="X929" s="36">
        <v>10.4</v>
      </c>
      <c r="Y929" s="36">
        <v>29.09</v>
      </c>
      <c r="Z929" s="36">
        <v>59.96</v>
      </c>
      <c r="AA929" s="36">
        <v>431.95</v>
      </c>
      <c r="AB929" s="36">
        <v>136.6</v>
      </c>
      <c r="AC929" s="37"/>
      <c r="AD929" s="36">
        <v>22.01</v>
      </c>
      <c r="AE929" s="36">
        <v>88.94</v>
      </c>
    </row>
    <row r="930" spans="1:31" x14ac:dyDescent="0.25">
      <c r="A930" s="26" t="s">
        <v>885</v>
      </c>
      <c r="B930" s="27">
        <v>4368.8</v>
      </c>
      <c r="C930" s="33">
        <v>28.38</v>
      </c>
      <c r="D930" s="33">
        <v>355</v>
      </c>
      <c r="E930" s="33">
        <v>15.33</v>
      </c>
      <c r="F930" s="33">
        <v>76.84</v>
      </c>
      <c r="G930" s="33">
        <v>61.18</v>
      </c>
      <c r="H930" s="33">
        <v>6.89</v>
      </c>
      <c r="I930" s="33">
        <v>62</v>
      </c>
      <c r="J930" s="33">
        <v>26.81</v>
      </c>
      <c r="K930" s="33">
        <v>9.82</v>
      </c>
      <c r="L930" s="34">
        <v>12.44</v>
      </c>
      <c r="M930" s="35">
        <v>355.3</v>
      </c>
      <c r="N930" s="35">
        <v>248.1</v>
      </c>
      <c r="O930" s="36">
        <v>697.8</v>
      </c>
      <c r="P930" s="36">
        <v>54.04</v>
      </c>
      <c r="Q930" s="36">
        <v>84.3</v>
      </c>
      <c r="R930" s="36">
        <v>110.4</v>
      </c>
      <c r="S930" s="36">
        <v>75.680000000000007</v>
      </c>
      <c r="T930" s="36">
        <v>32.67</v>
      </c>
      <c r="U930" s="37">
        <v>96.98</v>
      </c>
      <c r="V930" s="36">
        <v>86.39</v>
      </c>
      <c r="W930" s="38">
        <v>12.44</v>
      </c>
      <c r="X930" s="36">
        <v>10.28</v>
      </c>
      <c r="Y930" s="36">
        <v>28.48</v>
      </c>
      <c r="Z930" s="36">
        <v>59.04</v>
      </c>
      <c r="AA930" s="36">
        <v>422.9</v>
      </c>
      <c r="AB930" s="36">
        <v>132.94999999999999</v>
      </c>
      <c r="AC930" s="37"/>
      <c r="AD930" s="36">
        <v>21.7</v>
      </c>
      <c r="AE930" s="36">
        <v>86.4</v>
      </c>
    </row>
    <row r="931" spans="1:31" x14ac:dyDescent="0.25">
      <c r="A931" s="26" t="s">
        <v>886</v>
      </c>
      <c r="B931" s="27">
        <v>4429.2700000000004</v>
      </c>
      <c r="C931" s="33">
        <v>28.29</v>
      </c>
      <c r="D931" s="33">
        <v>356.2</v>
      </c>
      <c r="E931" s="33">
        <v>15.45</v>
      </c>
      <c r="F931" s="33">
        <v>77.680000000000007</v>
      </c>
      <c r="G931" s="33">
        <v>61.26</v>
      </c>
      <c r="H931" s="33">
        <v>6.85</v>
      </c>
      <c r="I931" s="33">
        <v>63.62</v>
      </c>
      <c r="J931" s="33">
        <v>26.07</v>
      </c>
      <c r="K931" s="33">
        <v>9.91</v>
      </c>
      <c r="L931" s="34">
        <v>12.4</v>
      </c>
      <c r="M931" s="35">
        <v>359.85</v>
      </c>
      <c r="N931" s="35">
        <v>248.3</v>
      </c>
      <c r="O931" s="36">
        <v>691</v>
      </c>
      <c r="P931" s="36">
        <v>54.65</v>
      </c>
      <c r="Q931" s="36">
        <v>82.42</v>
      </c>
      <c r="R931" s="36">
        <v>111.45</v>
      </c>
      <c r="S931" s="36">
        <v>77.319999999999993</v>
      </c>
      <c r="T931" s="36">
        <v>32.770000000000003</v>
      </c>
      <c r="U931" s="37">
        <v>95.91</v>
      </c>
      <c r="V931" s="36">
        <v>86.52</v>
      </c>
      <c r="W931" s="38">
        <v>12.4</v>
      </c>
      <c r="X931" s="36">
        <v>10.3</v>
      </c>
      <c r="Y931" s="36">
        <v>27.92</v>
      </c>
      <c r="Z931" s="36">
        <v>57.3</v>
      </c>
      <c r="AA931" s="36">
        <v>433.25</v>
      </c>
      <c r="AB931" s="36">
        <v>134.05000000000001</v>
      </c>
      <c r="AC931" s="37"/>
      <c r="AD931" s="36">
        <v>21.48</v>
      </c>
      <c r="AE931" s="36">
        <v>84.38</v>
      </c>
    </row>
    <row r="932" spans="1:31" x14ac:dyDescent="0.25">
      <c r="A932" s="26" t="s">
        <v>887</v>
      </c>
      <c r="B932" s="27">
        <v>4396.2</v>
      </c>
      <c r="C932" s="33">
        <v>28.82</v>
      </c>
      <c r="D932" s="33">
        <v>363</v>
      </c>
      <c r="E932" s="33">
        <v>15.58</v>
      </c>
      <c r="F932" s="33">
        <v>78.78</v>
      </c>
      <c r="G932" s="33">
        <v>62.12</v>
      </c>
      <c r="H932" s="33">
        <v>7.07</v>
      </c>
      <c r="I932" s="33">
        <v>63.06</v>
      </c>
      <c r="J932" s="33">
        <v>24.86</v>
      </c>
      <c r="K932" s="33">
        <v>9.7799999999999994</v>
      </c>
      <c r="L932" s="34">
        <v>12.73</v>
      </c>
      <c r="M932" s="35">
        <v>361.75</v>
      </c>
      <c r="N932" s="35">
        <v>253.3</v>
      </c>
      <c r="O932" s="36">
        <v>693.6</v>
      </c>
      <c r="P932" s="36">
        <v>55.05</v>
      </c>
      <c r="Q932" s="36">
        <v>84.2</v>
      </c>
      <c r="R932" s="36">
        <v>112.95</v>
      </c>
      <c r="S932" s="36">
        <v>77.98</v>
      </c>
      <c r="T932" s="36">
        <v>33.369999999999997</v>
      </c>
      <c r="U932" s="37">
        <v>96.2</v>
      </c>
      <c r="V932" s="36">
        <v>87.26</v>
      </c>
      <c r="W932" s="38">
        <v>12.73</v>
      </c>
      <c r="X932" s="36">
        <v>10.34</v>
      </c>
      <c r="Y932" s="36">
        <v>28.35</v>
      </c>
      <c r="Z932" s="36">
        <v>58.82</v>
      </c>
      <c r="AA932" s="36">
        <v>436.05</v>
      </c>
      <c r="AB932" s="36">
        <v>134</v>
      </c>
      <c r="AC932" s="37"/>
      <c r="AD932" s="36">
        <v>21.67</v>
      </c>
      <c r="AE932" s="36">
        <v>87.36</v>
      </c>
    </row>
    <row r="933" spans="1:31" x14ac:dyDescent="0.25">
      <c r="A933" s="26" t="s">
        <v>888</v>
      </c>
      <c r="B933" s="27">
        <v>4421.1099999999997</v>
      </c>
      <c r="C933" s="33">
        <v>28.35</v>
      </c>
      <c r="D933" s="33">
        <v>356.2</v>
      </c>
      <c r="E933" s="33">
        <v>15.7</v>
      </c>
      <c r="F933" s="33">
        <v>78.02</v>
      </c>
      <c r="G933" s="33">
        <v>61.82</v>
      </c>
      <c r="H933" s="33">
        <v>7.02</v>
      </c>
      <c r="I933" s="33">
        <v>63.5</v>
      </c>
      <c r="J933" s="33">
        <v>24.82</v>
      </c>
      <c r="K933" s="33">
        <v>9.73</v>
      </c>
      <c r="L933" s="34">
        <v>12.36</v>
      </c>
      <c r="M933" s="35">
        <v>357.5</v>
      </c>
      <c r="N933" s="35">
        <v>248.3</v>
      </c>
      <c r="O933" s="36">
        <v>690</v>
      </c>
      <c r="P933" s="36">
        <v>54.23</v>
      </c>
      <c r="Q933" s="36">
        <v>83.16</v>
      </c>
      <c r="R933" s="36">
        <v>112.5</v>
      </c>
      <c r="S933" s="36">
        <v>78.48</v>
      </c>
      <c r="T933" s="36">
        <v>32.96</v>
      </c>
      <c r="U933" s="37">
        <v>95.7</v>
      </c>
      <c r="V933" s="36">
        <v>86.37</v>
      </c>
      <c r="W933" s="38">
        <v>12.36</v>
      </c>
      <c r="X933" s="36">
        <v>10.16</v>
      </c>
      <c r="Y933" s="36">
        <v>27.66</v>
      </c>
      <c r="Z933" s="36">
        <v>57.3</v>
      </c>
      <c r="AA933" s="36">
        <v>440.05</v>
      </c>
      <c r="AB933" s="36">
        <v>132.55000000000001</v>
      </c>
      <c r="AC933" s="37"/>
      <c r="AD933" s="36">
        <v>22.05</v>
      </c>
      <c r="AE933" s="36">
        <v>86.66</v>
      </c>
    </row>
    <row r="934" spans="1:31" x14ac:dyDescent="0.25">
      <c r="A934" s="26" t="s">
        <v>889</v>
      </c>
      <c r="B934" s="27">
        <v>4354.7299999999996</v>
      </c>
      <c r="C934" s="33">
        <v>28.62</v>
      </c>
      <c r="D934" s="33">
        <v>357.8</v>
      </c>
      <c r="E934" s="33">
        <v>15.52</v>
      </c>
      <c r="F934" s="33">
        <v>79.459999999999994</v>
      </c>
      <c r="G934" s="33">
        <v>63.1</v>
      </c>
      <c r="H934" s="33">
        <v>7.22</v>
      </c>
      <c r="I934" s="33">
        <v>67</v>
      </c>
      <c r="J934" s="33">
        <v>25.29</v>
      </c>
      <c r="K934" s="33">
        <v>9.8699999999999992</v>
      </c>
      <c r="L934" s="34">
        <v>12.97</v>
      </c>
      <c r="M934" s="35">
        <v>350.05</v>
      </c>
      <c r="N934" s="35">
        <v>250.3</v>
      </c>
      <c r="O934" s="36">
        <v>700</v>
      </c>
      <c r="P934" s="36">
        <v>55.34</v>
      </c>
      <c r="Q934" s="36">
        <v>83.12</v>
      </c>
      <c r="R934" s="36">
        <v>112.1</v>
      </c>
      <c r="S934" s="36">
        <v>79.48</v>
      </c>
      <c r="T934" s="36">
        <v>33.15</v>
      </c>
      <c r="U934" s="37">
        <v>96.94</v>
      </c>
      <c r="V934" s="36">
        <v>87.08</v>
      </c>
      <c r="W934" s="38">
        <v>12.97</v>
      </c>
      <c r="X934" s="36">
        <v>10.54</v>
      </c>
      <c r="Y934" s="36">
        <v>28.32</v>
      </c>
      <c r="Z934" s="36">
        <v>60.66</v>
      </c>
      <c r="AA934" s="36">
        <v>429.8</v>
      </c>
      <c r="AB934" s="36">
        <v>131.85</v>
      </c>
      <c r="AC934" s="37"/>
      <c r="AD934" s="36">
        <v>22.15</v>
      </c>
      <c r="AE934" s="36">
        <v>86.12</v>
      </c>
    </row>
    <row r="935" spans="1:31" x14ac:dyDescent="0.25">
      <c r="A935" s="26" t="s">
        <v>890</v>
      </c>
      <c r="B935" s="27">
        <v>4255.1899999999996</v>
      </c>
      <c r="C935" s="33">
        <v>26.54</v>
      </c>
      <c r="D935" s="33">
        <v>336.4</v>
      </c>
      <c r="E935" s="33">
        <v>15.12</v>
      </c>
      <c r="F935" s="33">
        <v>73</v>
      </c>
      <c r="G935" s="33">
        <v>60.66</v>
      </c>
      <c r="H935" s="33">
        <v>6.81</v>
      </c>
      <c r="I935" s="33">
        <v>63.5</v>
      </c>
      <c r="J935" s="33">
        <v>23.12</v>
      </c>
      <c r="K935" s="33">
        <v>9.3800000000000008</v>
      </c>
      <c r="L935" s="34">
        <v>11.77</v>
      </c>
      <c r="M935" s="35">
        <v>330.25</v>
      </c>
      <c r="N935" s="35">
        <v>242.7</v>
      </c>
      <c r="O935" s="36">
        <v>665.2</v>
      </c>
      <c r="P935" s="36">
        <v>49.31</v>
      </c>
      <c r="Q935" s="36">
        <v>78.14</v>
      </c>
      <c r="R935" s="36">
        <v>107.65</v>
      </c>
      <c r="S935" s="36">
        <v>73</v>
      </c>
      <c r="T935" s="36">
        <v>30.86</v>
      </c>
      <c r="U935" s="37">
        <v>92.77</v>
      </c>
      <c r="V935" s="36">
        <v>86.75</v>
      </c>
      <c r="W935" s="38">
        <v>11.77</v>
      </c>
      <c r="X935" s="36">
        <v>10.119999999999999</v>
      </c>
      <c r="Y935" s="36">
        <v>27.46</v>
      </c>
      <c r="Z935" s="36">
        <v>57.78</v>
      </c>
      <c r="AA935" s="36">
        <v>411.35</v>
      </c>
      <c r="AB935" s="36">
        <v>127.15</v>
      </c>
      <c r="AC935" s="37"/>
      <c r="AD935" s="36">
        <v>20.55</v>
      </c>
      <c r="AE935" s="36">
        <v>81.540000000000006</v>
      </c>
    </row>
    <row r="936" spans="1:31" x14ac:dyDescent="0.25">
      <c r="A936" s="26" t="s">
        <v>891</v>
      </c>
      <c r="B936" s="27">
        <v>4194.58</v>
      </c>
      <c r="C936" s="33">
        <v>26.23</v>
      </c>
      <c r="D936" s="33">
        <v>338</v>
      </c>
      <c r="E936" s="33">
        <v>15.17</v>
      </c>
      <c r="F936" s="33">
        <v>72.8</v>
      </c>
      <c r="G936" s="33">
        <v>60.44</v>
      </c>
      <c r="H936" s="33">
        <v>6.7</v>
      </c>
      <c r="I936" s="33">
        <v>61.96</v>
      </c>
      <c r="J936" s="33">
        <v>23.39</v>
      </c>
      <c r="K936" s="33">
        <v>9.25</v>
      </c>
      <c r="L936" s="34">
        <v>11.84</v>
      </c>
      <c r="M936" s="35">
        <v>331</v>
      </c>
      <c r="N936" s="35">
        <v>241.4</v>
      </c>
      <c r="O936" s="36">
        <v>667</v>
      </c>
      <c r="P936" s="36">
        <v>49.88</v>
      </c>
      <c r="Q936" s="36">
        <v>77.459999999999994</v>
      </c>
      <c r="R936" s="36">
        <v>107.5</v>
      </c>
      <c r="S936" s="36">
        <v>73.66</v>
      </c>
      <c r="T936" s="36">
        <v>30.81</v>
      </c>
      <c r="U936" s="37">
        <v>92.64</v>
      </c>
      <c r="V936" s="36">
        <v>87.7</v>
      </c>
      <c r="W936" s="38">
        <v>11.84</v>
      </c>
      <c r="X936" s="36">
        <v>10.23</v>
      </c>
      <c r="Y936" s="36">
        <v>26.78</v>
      </c>
      <c r="Z936" s="36">
        <v>57.1</v>
      </c>
      <c r="AA936" s="36">
        <v>415.35</v>
      </c>
      <c r="AB936" s="36">
        <v>125.7</v>
      </c>
      <c r="AC936" s="37"/>
      <c r="AD936" s="36">
        <v>20.350000000000001</v>
      </c>
      <c r="AE936" s="36">
        <v>81.66</v>
      </c>
    </row>
    <row r="937" spans="1:31" x14ac:dyDescent="0.25">
      <c r="A937" s="26" t="s">
        <v>892</v>
      </c>
      <c r="B937" s="27">
        <v>4336.5600000000004</v>
      </c>
      <c r="C937" s="33">
        <v>26.5</v>
      </c>
      <c r="D937" s="33">
        <v>341.8</v>
      </c>
      <c r="E937" s="33">
        <v>15.53</v>
      </c>
      <c r="F937" s="33">
        <v>73.260000000000005</v>
      </c>
      <c r="G937" s="33">
        <v>62.36</v>
      </c>
      <c r="H937" s="33">
        <v>6.79</v>
      </c>
      <c r="I937" s="33">
        <v>63.66</v>
      </c>
      <c r="J937" s="33">
        <v>23.81</v>
      </c>
      <c r="K937" s="33">
        <v>9.17</v>
      </c>
      <c r="L937" s="34">
        <v>12.09</v>
      </c>
      <c r="M937" s="35">
        <v>335.05</v>
      </c>
      <c r="N937" s="35">
        <v>245.4</v>
      </c>
      <c r="O937" s="36">
        <v>673.6</v>
      </c>
      <c r="P937" s="36">
        <v>49.6</v>
      </c>
      <c r="Q937" s="36">
        <v>80.180000000000007</v>
      </c>
      <c r="R937" s="36">
        <v>108.7</v>
      </c>
      <c r="S937" s="36">
        <v>75.5</v>
      </c>
      <c r="T937" s="36">
        <v>31.09</v>
      </c>
      <c r="U937" s="37">
        <v>94.79</v>
      </c>
      <c r="V937" s="36">
        <v>89</v>
      </c>
      <c r="W937" s="38">
        <v>12.09</v>
      </c>
      <c r="X937" s="36">
        <v>10.4</v>
      </c>
      <c r="Y937" s="36">
        <v>27.42</v>
      </c>
      <c r="Z937" s="36">
        <v>58.3</v>
      </c>
      <c r="AA937" s="36">
        <v>422.3</v>
      </c>
      <c r="AB937" s="36">
        <v>129.6</v>
      </c>
      <c r="AC937" s="37"/>
      <c r="AD937" s="36">
        <v>20.86</v>
      </c>
      <c r="AE937" s="36">
        <v>85</v>
      </c>
    </row>
    <row r="938" spans="1:31" x14ac:dyDescent="0.25">
      <c r="A938" s="26">
        <v>44170</v>
      </c>
      <c r="B938" s="27">
        <v>4453.6499999999996</v>
      </c>
      <c r="C938" s="33">
        <v>27.82</v>
      </c>
      <c r="D938" s="33">
        <v>348</v>
      </c>
      <c r="E938" s="33">
        <v>15.89</v>
      </c>
      <c r="F938" s="33">
        <v>76</v>
      </c>
      <c r="G938" s="33">
        <v>63.02</v>
      </c>
      <c r="H938" s="33">
        <v>6.97</v>
      </c>
      <c r="I938" s="33">
        <v>67.2</v>
      </c>
      <c r="J938" s="33">
        <v>24.42</v>
      </c>
      <c r="K938" s="33">
        <v>9.34</v>
      </c>
      <c r="L938" s="34">
        <v>12.69</v>
      </c>
      <c r="M938" s="35">
        <v>346.85</v>
      </c>
      <c r="N938" s="35">
        <v>253.3</v>
      </c>
      <c r="O938" s="36">
        <v>670.4</v>
      </c>
      <c r="P938" s="36">
        <v>51.22</v>
      </c>
      <c r="Q938" s="36">
        <v>81.36</v>
      </c>
      <c r="R938" s="36">
        <v>113.55</v>
      </c>
      <c r="S938" s="36">
        <v>77.28</v>
      </c>
      <c r="T938" s="36">
        <v>32.32</v>
      </c>
      <c r="U938" s="37">
        <v>96.16</v>
      </c>
      <c r="V938" s="36">
        <v>90.52</v>
      </c>
      <c r="W938" s="38">
        <v>12.69</v>
      </c>
      <c r="X938" s="36">
        <v>10.67</v>
      </c>
      <c r="Y938" s="36">
        <v>27.65</v>
      </c>
      <c r="Z938" s="36">
        <v>59.7</v>
      </c>
      <c r="AA938" s="36">
        <v>435.95</v>
      </c>
      <c r="AB938" s="36">
        <v>133.75</v>
      </c>
      <c r="AC938" s="37"/>
      <c r="AD938" s="36">
        <v>21.74</v>
      </c>
      <c r="AE938" s="36">
        <v>88.48</v>
      </c>
    </row>
    <row r="939" spans="1:31" x14ac:dyDescent="0.25">
      <c r="A939" s="26">
        <v>44140</v>
      </c>
      <c r="B939" s="27">
        <v>4460.24</v>
      </c>
      <c r="C939" s="33">
        <v>28.1</v>
      </c>
      <c r="D939" s="33">
        <v>348.2</v>
      </c>
      <c r="E939" s="33">
        <v>16.11</v>
      </c>
      <c r="F939" s="33">
        <v>75.239999999999995</v>
      </c>
      <c r="G939" s="33">
        <v>64.08</v>
      </c>
      <c r="H939" s="33">
        <v>7.02</v>
      </c>
      <c r="I939" s="33">
        <v>69.5</v>
      </c>
      <c r="J939" s="33">
        <v>25.1</v>
      </c>
      <c r="K939" s="33">
        <v>9.76</v>
      </c>
      <c r="L939" s="34">
        <v>12.91</v>
      </c>
      <c r="M939" s="35">
        <v>348.9</v>
      </c>
      <c r="N939" s="35">
        <v>255.9</v>
      </c>
      <c r="O939" s="36">
        <v>661.4</v>
      </c>
      <c r="P939" s="36">
        <v>54.5</v>
      </c>
      <c r="Q939" s="36">
        <v>80.260000000000005</v>
      </c>
      <c r="R939" s="36">
        <v>113.65</v>
      </c>
      <c r="S939" s="36">
        <v>78.5</v>
      </c>
      <c r="T939" s="36">
        <v>32.39</v>
      </c>
      <c r="U939" s="37">
        <v>96.57</v>
      </c>
      <c r="V939" s="36">
        <v>88.44</v>
      </c>
      <c r="W939" s="38">
        <v>12.91</v>
      </c>
      <c r="X939" s="36">
        <v>10.64</v>
      </c>
      <c r="Y939" s="36">
        <v>27.6</v>
      </c>
      <c r="Z939" s="36">
        <v>58.84</v>
      </c>
      <c r="AA939" s="36">
        <v>439.25</v>
      </c>
      <c r="AB939" s="36">
        <v>135</v>
      </c>
      <c r="AC939" s="37"/>
      <c r="AD939" s="36">
        <v>21.78</v>
      </c>
      <c r="AE939" s="36">
        <v>86.32</v>
      </c>
    </row>
    <row r="940" spans="1:31" x14ac:dyDescent="0.25">
      <c r="A940" s="26">
        <v>44048</v>
      </c>
      <c r="B940" s="27">
        <v>4519.59</v>
      </c>
      <c r="C940" s="33">
        <v>28.82</v>
      </c>
      <c r="D940" s="33">
        <v>348.6</v>
      </c>
      <c r="E940" s="33">
        <v>16.23</v>
      </c>
      <c r="F940" s="33">
        <v>76.8</v>
      </c>
      <c r="G940" s="33">
        <v>64.06</v>
      </c>
      <c r="H940" s="33">
        <v>7.26</v>
      </c>
      <c r="I940" s="33">
        <v>69.92</v>
      </c>
      <c r="J940" s="33">
        <v>25.4</v>
      </c>
      <c r="K940" s="33">
        <v>9.8000000000000007</v>
      </c>
      <c r="L940" s="34">
        <v>13.27</v>
      </c>
      <c r="M940" s="35">
        <v>352.25</v>
      </c>
      <c r="N940" s="35">
        <v>253.5</v>
      </c>
      <c r="O940" s="36">
        <v>679.8</v>
      </c>
      <c r="P940" s="36">
        <v>56.07</v>
      </c>
      <c r="Q940" s="36">
        <v>80.42</v>
      </c>
      <c r="R940" s="36">
        <v>110.7</v>
      </c>
      <c r="S940" s="36">
        <v>81.12</v>
      </c>
      <c r="T940" s="36">
        <v>32.99</v>
      </c>
      <c r="U940" s="37">
        <v>99.09</v>
      </c>
      <c r="V940" s="36">
        <v>89.08</v>
      </c>
      <c r="W940" s="38">
        <v>13.27</v>
      </c>
      <c r="X940" s="36">
        <v>10.73</v>
      </c>
      <c r="Y940" s="36">
        <v>28.07</v>
      </c>
      <c r="Z940" s="36">
        <v>59.9</v>
      </c>
      <c r="AA940" s="36">
        <v>447.5</v>
      </c>
      <c r="AB940" s="36">
        <v>136.69999999999999</v>
      </c>
      <c r="AC940" s="37"/>
      <c r="AD940" s="36">
        <v>22.32</v>
      </c>
      <c r="AE940" s="36">
        <v>88.96</v>
      </c>
    </row>
    <row r="941" spans="1:31" x14ac:dyDescent="0.25">
      <c r="A941" s="26">
        <v>44017</v>
      </c>
      <c r="B941" s="27">
        <v>4440.9799999999996</v>
      </c>
      <c r="C941" s="33">
        <v>28.5</v>
      </c>
      <c r="D941" s="33">
        <v>342.2</v>
      </c>
      <c r="E941" s="33">
        <v>16.29</v>
      </c>
      <c r="F941" s="33">
        <v>73.92</v>
      </c>
      <c r="G941" s="33">
        <v>62.96</v>
      </c>
      <c r="H941" s="33">
        <v>7.18</v>
      </c>
      <c r="I941" s="33">
        <v>70</v>
      </c>
      <c r="J941" s="33">
        <v>24.32</v>
      </c>
      <c r="K941" s="33">
        <v>9.69</v>
      </c>
      <c r="L941" s="34">
        <v>13.07</v>
      </c>
      <c r="M941" s="35">
        <v>345.55</v>
      </c>
      <c r="N941" s="35">
        <v>249</v>
      </c>
      <c r="O941" s="36">
        <v>672.2</v>
      </c>
      <c r="P941" s="36">
        <v>55.75</v>
      </c>
      <c r="Q941" s="36">
        <v>79.319999999999993</v>
      </c>
      <c r="R941" s="36">
        <v>110.7</v>
      </c>
      <c r="S941" s="36">
        <v>81.08</v>
      </c>
      <c r="T941" s="36">
        <v>32.57</v>
      </c>
      <c r="U941" s="37">
        <v>99.13</v>
      </c>
      <c r="V941" s="36">
        <v>90.26</v>
      </c>
      <c r="W941" s="38">
        <v>13.07</v>
      </c>
      <c r="X941" s="36">
        <v>10.69</v>
      </c>
      <c r="Y941" s="36">
        <v>27.88</v>
      </c>
      <c r="Z941" s="36">
        <v>57.66</v>
      </c>
      <c r="AA941" s="36">
        <v>442.65</v>
      </c>
      <c r="AB941" s="36">
        <v>134.85</v>
      </c>
      <c r="AC941" s="37"/>
      <c r="AD941" s="36">
        <v>21.84</v>
      </c>
      <c r="AE941" s="36">
        <v>89.6</v>
      </c>
    </row>
    <row r="942" spans="1:31" x14ac:dyDescent="0.25">
      <c r="A942" s="26">
        <v>43987</v>
      </c>
      <c r="B942" s="27">
        <v>4425.78</v>
      </c>
      <c r="C942" s="33">
        <v>28</v>
      </c>
      <c r="D942" s="33">
        <v>333</v>
      </c>
      <c r="E942" s="33">
        <v>15.95</v>
      </c>
      <c r="F942" s="33">
        <v>72.44</v>
      </c>
      <c r="G942" s="33">
        <v>61.5</v>
      </c>
      <c r="H942" s="33">
        <v>7</v>
      </c>
      <c r="I942" s="33">
        <v>68.14</v>
      </c>
      <c r="J942" s="33">
        <v>23.85</v>
      </c>
      <c r="K942" s="33">
        <v>9.58</v>
      </c>
      <c r="L942" s="34">
        <v>12.8</v>
      </c>
      <c r="M942" s="35">
        <v>336.4</v>
      </c>
      <c r="N942" s="35">
        <v>243</v>
      </c>
      <c r="O942" s="36">
        <v>650</v>
      </c>
      <c r="P942" s="36">
        <v>53.7</v>
      </c>
      <c r="Q942" s="36">
        <v>79.5</v>
      </c>
      <c r="R942" s="36">
        <v>109.1</v>
      </c>
      <c r="S942" s="36">
        <v>78.36</v>
      </c>
      <c r="T942" s="36">
        <v>32.200000000000003</v>
      </c>
      <c r="U942" s="37">
        <v>96.16</v>
      </c>
      <c r="V942" s="36">
        <v>91.92</v>
      </c>
      <c r="W942" s="38">
        <v>12.8</v>
      </c>
      <c r="X942" s="36">
        <v>10.73</v>
      </c>
      <c r="Y942" s="36">
        <v>27.22</v>
      </c>
      <c r="Z942" s="36">
        <v>57.68</v>
      </c>
      <c r="AA942" s="36">
        <v>433.5</v>
      </c>
      <c r="AB942" s="36">
        <v>132.55000000000001</v>
      </c>
      <c r="AC942" s="37"/>
      <c r="AD942" s="36">
        <v>21.62</v>
      </c>
      <c r="AE942" s="36">
        <v>89.36</v>
      </c>
    </row>
    <row r="943" spans="1:31" x14ac:dyDescent="0.25">
      <c r="A943" s="26">
        <v>43956</v>
      </c>
      <c r="B943" s="27">
        <v>4419.95</v>
      </c>
      <c r="C943" s="33">
        <v>28.21</v>
      </c>
      <c r="D943" s="33">
        <v>343</v>
      </c>
      <c r="E943" s="33">
        <v>15.84</v>
      </c>
      <c r="F943" s="33">
        <v>72.540000000000006</v>
      </c>
      <c r="G943" s="33">
        <v>61.48</v>
      </c>
      <c r="H943" s="33">
        <v>7.17</v>
      </c>
      <c r="I943" s="33">
        <v>66.36</v>
      </c>
      <c r="J943" s="33">
        <v>24.26</v>
      </c>
      <c r="K943" s="33">
        <v>9.56</v>
      </c>
      <c r="L943" s="34">
        <v>13.32</v>
      </c>
      <c r="M943" s="35">
        <v>342.5</v>
      </c>
      <c r="N943" s="35">
        <v>248.2</v>
      </c>
      <c r="O943" s="36">
        <v>665.8</v>
      </c>
      <c r="P943" s="36">
        <v>56.44</v>
      </c>
      <c r="Q943" s="36">
        <v>81.36</v>
      </c>
      <c r="R943" s="36">
        <v>110.3</v>
      </c>
      <c r="S943" s="36">
        <v>80</v>
      </c>
      <c r="T943" s="36">
        <v>32.909999999999997</v>
      </c>
      <c r="U943" s="37">
        <v>96.4</v>
      </c>
      <c r="V943" s="36">
        <v>90.21</v>
      </c>
      <c r="W943" s="38">
        <v>13.32</v>
      </c>
      <c r="X943" s="36">
        <v>10.89</v>
      </c>
      <c r="Y943" s="36">
        <v>27.05</v>
      </c>
      <c r="Z943" s="36">
        <v>58.98</v>
      </c>
      <c r="AA943" s="36">
        <v>451.8</v>
      </c>
      <c r="AB943" s="36">
        <v>133.30000000000001</v>
      </c>
      <c r="AC943" s="37"/>
      <c r="AD943" s="36">
        <v>21.44</v>
      </c>
      <c r="AE943" s="36">
        <v>87.14</v>
      </c>
    </row>
    <row r="944" spans="1:31" x14ac:dyDescent="0.25">
      <c r="A944" s="26">
        <v>43926</v>
      </c>
      <c r="B944" s="27">
        <v>4362.13</v>
      </c>
      <c r="C944" s="33">
        <v>27.11</v>
      </c>
      <c r="D944" s="33">
        <v>334.4</v>
      </c>
      <c r="E944" s="33">
        <v>15.42</v>
      </c>
      <c r="F944" s="33">
        <v>70.28</v>
      </c>
      <c r="G944" s="33">
        <v>61.5</v>
      </c>
      <c r="H944" s="33">
        <v>6.9</v>
      </c>
      <c r="I944" s="33">
        <v>64.599999999999994</v>
      </c>
      <c r="J944" s="33">
        <v>23.1</v>
      </c>
      <c r="K944" s="33">
        <v>9.44</v>
      </c>
      <c r="L944" s="34">
        <v>13.15</v>
      </c>
      <c r="M944" s="35">
        <v>338.55</v>
      </c>
      <c r="N944" s="35">
        <v>250.2</v>
      </c>
      <c r="O944" s="36">
        <v>646.20000000000005</v>
      </c>
      <c r="P944" s="36">
        <v>55</v>
      </c>
      <c r="Q944" s="36">
        <v>80.540000000000006</v>
      </c>
      <c r="R944" s="36">
        <v>107</v>
      </c>
      <c r="S944" s="36">
        <v>78</v>
      </c>
      <c r="T944" s="36">
        <v>30.49</v>
      </c>
      <c r="U944" s="37">
        <v>93.31</v>
      </c>
      <c r="V944" s="36">
        <v>87.94</v>
      </c>
      <c r="W944" s="38">
        <v>13.15</v>
      </c>
      <c r="X944" s="36">
        <v>10.78</v>
      </c>
      <c r="Y944" s="36">
        <v>26.38</v>
      </c>
      <c r="Z944" s="36">
        <v>58.1</v>
      </c>
      <c r="AA944" s="36">
        <v>450.95</v>
      </c>
      <c r="AB944" s="36">
        <v>136.19999999999999</v>
      </c>
      <c r="AC944" s="37"/>
      <c r="AD944" s="36">
        <v>20.96</v>
      </c>
      <c r="AE944" s="36">
        <v>82.04</v>
      </c>
    </row>
    <row r="945" spans="1:31" x14ac:dyDescent="0.25">
      <c r="A945" s="26" t="s">
        <v>893</v>
      </c>
      <c r="B945" s="27">
        <v>4554.91</v>
      </c>
      <c r="C945" s="33">
        <v>28.68</v>
      </c>
      <c r="D945" s="33">
        <v>355.4</v>
      </c>
      <c r="E945" s="33">
        <v>16.2</v>
      </c>
      <c r="F945" s="33">
        <v>74.7</v>
      </c>
      <c r="G945" s="33">
        <v>63.26</v>
      </c>
      <c r="H945" s="33">
        <v>7.28</v>
      </c>
      <c r="I945" s="33">
        <v>69.14</v>
      </c>
      <c r="J945" s="33">
        <v>24.21</v>
      </c>
      <c r="K945" s="33">
        <v>9.9</v>
      </c>
      <c r="L945" s="34">
        <v>14.26</v>
      </c>
      <c r="M945" s="35">
        <v>352.45</v>
      </c>
      <c r="N945" s="35">
        <v>265.3</v>
      </c>
      <c r="O945" s="36">
        <v>667.8</v>
      </c>
      <c r="P945" s="36">
        <v>57.88</v>
      </c>
      <c r="Q945" s="36">
        <v>83.46</v>
      </c>
      <c r="R945" s="36">
        <v>112.65</v>
      </c>
      <c r="S945" s="36">
        <v>84.22</v>
      </c>
      <c r="T945" s="36">
        <v>32.85</v>
      </c>
      <c r="U945" s="37">
        <v>95.95</v>
      </c>
      <c r="V945" s="36">
        <v>88.71</v>
      </c>
      <c r="W945" s="38">
        <v>14.26</v>
      </c>
      <c r="X945" s="36">
        <v>11.14</v>
      </c>
      <c r="Y945" s="36">
        <v>26.71</v>
      </c>
      <c r="Z945" s="36">
        <v>61.52</v>
      </c>
      <c r="AA945" s="36">
        <v>460.2</v>
      </c>
      <c r="AB945" s="36">
        <v>139.1</v>
      </c>
      <c r="AC945" s="37"/>
      <c r="AD945" s="36">
        <v>22.28</v>
      </c>
      <c r="AE945" s="36">
        <v>85.74</v>
      </c>
    </row>
    <row r="946" spans="1:31" x14ac:dyDescent="0.25">
      <c r="A946" s="26" t="s">
        <v>894</v>
      </c>
      <c r="B946" s="27">
        <v>4552.8100000000004</v>
      </c>
      <c r="C946" s="33">
        <v>30.7</v>
      </c>
      <c r="D946" s="33">
        <v>365</v>
      </c>
      <c r="E946" s="33">
        <v>16.59</v>
      </c>
      <c r="F946" s="33">
        <v>75.819999999999993</v>
      </c>
      <c r="G946" s="33">
        <v>62.54</v>
      </c>
      <c r="H946" s="33">
        <v>7.75</v>
      </c>
      <c r="I946" s="33">
        <v>72.540000000000006</v>
      </c>
      <c r="J946" s="33">
        <v>25.45</v>
      </c>
      <c r="K946" s="33">
        <v>9.99</v>
      </c>
      <c r="L946" s="34">
        <v>15.61</v>
      </c>
      <c r="M946" s="35">
        <v>359.8</v>
      </c>
      <c r="N946" s="35">
        <v>256.2</v>
      </c>
      <c r="O946" s="36">
        <v>681.2</v>
      </c>
      <c r="P946" s="36">
        <v>58.39</v>
      </c>
      <c r="Q946" s="36">
        <v>86.34</v>
      </c>
      <c r="R946" s="36">
        <v>111.35</v>
      </c>
      <c r="S946" s="36">
        <v>87.3</v>
      </c>
      <c r="T946" s="36">
        <v>33.82</v>
      </c>
      <c r="U946" s="37">
        <v>99.3</v>
      </c>
      <c r="V946" s="36">
        <v>90.21</v>
      </c>
      <c r="W946" s="38">
        <v>15.61</v>
      </c>
      <c r="X946" s="36">
        <v>11.2</v>
      </c>
      <c r="Y946" s="36">
        <v>27.24</v>
      </c>
      <c r="Z946" s="36">
        <v>63.94</v>
      </c>
      <c r="AA946" s="36">
        <v>476.45</v>
      </c>
      <c r="AB946" s="36">
        <v>137.94999999999999</v>
      </c>
      <c r="AC946" s="37"/>
      <c r="AD946" s="36">
        <v>22.53</v>
      </c>
      <c r="AE946" s="36">
        <v>88.12</v>
      </c>
    </row>
    <row r="947" spans="1:31" x14ac:dyDescent="0.25">
      <c r="A947" s="26" t="s">
        <v>895</v>
      </c>
      <c r="B947" s="27">
        <v>4493.51</v>
      </c>
      <c r="C947" s="33">
        <v>29.6</v>
      </c>
      <c r="D947" s="33">
        <v>360.6</v>
      </c>
      <c r="E947" s="33">
        <v>15.98</v>
      </c>
      <c r="F947" s="33">
        <v>75.08</v>
      </c>
      <c r="G947" s="33">
        <v>62.36</v>
      </c>
      <c r="H947" s="33">
        <v>7.26</v>
      </c>
      <c r="I947" s="33">
        <v>70.540000000000006</v>
      </c>
      <c r="J947" s="33">
        <v>23.79</v>
      </c>
      <c r="K947" s="33">
        <v>9.3699999999999992</v>
      </c>
      <c r="L947" s="34">
        <v>14.8</v>
      </c>
      <c r="M947" s="35">
        <v>357</v>
      </c>
      <c r="N947" s="35">
        <v>254.4</v>
      </c>
      <c r="O947" s="36">
        <v>676.8</v>
      </c>
      <c r="P947" s="36">
        <v>52.88</v>
      </c>
      <c r="Q947" s="36">
        <v>85.22</v>
      </c>
      <c r="R947" s="36">
        <v>108.5</v>
      </c>
      <c r="S947" s="36">
        <v>82.3</v>
      </c>
      <c r="T947" s="36">
        <v>32.799999999999997</v>
      </c>
      <c r="U947" s="37">
        <v>98.84</v>
      </c>
      <c r="V947" s="36">
        <v>91.69</v>
      </c>
      <c r="W947" s="38">
        <v>14.8</v>
      </c>
      <c r="X947" s="36">
        <v>11.25</v>
      </c>
      <c r="Y947" s="36">
        <v>27.46</v>
      </c>
      <c r="Z947" s="36">
        <v>61.76</v>
      </c>
      <c r="AA947" s="36">
        <v>466.95</v>
      </c>
      <c r="AB947" s="36">
        <v>135.65</v>
      </c>
      <c r="AC947" s="37"/>
      <c r="AD947" s="36">
        <v>21.88</v>
      </c>
      <c r="AE947" s="36">
        <v>85</v>
      </c>
    </row>
    <row r="948" spans="1:31" x14ac:dyDescent="0.25">
      <c r="A948" s="26" t="s">
        <v>896</v>
      </c>
      <c r="B948" s="27">
        <v>4448.05</v>
      </c>
      <c r="C948" s="33">
        <v>27.79</v>
      </c>
      <c r="D948" s="33">
        <v>354.6</v>
      </c>
      <c r="E948" s="33">
        <v>15.17</v>
      </c>
      <c r="F948" s="33">
        <v>73.739999999999995</v>
      </c>
      <c r="G948" s="33">
        <v>64.08</v>
      </c>
      <c r="H948" s="33">
        <v>6.84</v>
      </c>
      <c r="I948" s="33">
        <v>70</v>
      </c>
      <c r="J948" s="33">
        <v>23.4</v>
      </c>
      <c r="K948" s="33">
        <v>9.31</v>
      </c>
      <c r="L948" s="34">
        <v>14.2</v>
      </c>
      <c r="M948" s="35">
        <v>350.95</v>
      </c>
      <c r="N948" s="35">
        <v>246.2</v>
      </c>
      <c r="O948" s="36">
        <v>685.6</v>
      </c>
      <c r="P948" s="36">
        <v>51.07</v>
      </c>
      <c r="Q948" s="36">
        <v>83</v>
      </c>
      <c r="R948" s="36">
        <v>108.2</v>
      </c>
      <c r="S948" s="36">
        <v>77.319999999999993</v>
      </c>
      <c r="T948" s="36">
        <v>32.25</v>
      </c>
      <c r="U948" s="37">
        <v>97.27</v>
      </c>
      <c r="V948" s="36">
        <v>92.89</v>
      </c>
      <c r="W948" s="38">
        <v>14.2</v>
      </c>
      <c r="X948" s="36">
        <v>11.32</v>
      </c>
      <c r="Y948" s="36">
        <v>28.2</v>
      </c>
      <c r="Z948" s="36">
        <v>59.52</v>
      </c>
      <c r="AA948" s="36">
        <v>464.85</v>
      </c>
      <c r="AB948" s="36">
        <v>137</v>
      </c>
      <c r="AC948" s="37"/>
      <c r="AD948" s="36">
        <v>21.97</v>
      </c>
      <c r="AE948" s="36">
        <v>78.8</v>
      </c>
    </row>
    <row r="949" spans="1:31" x14ac:dyDescent="0.25">
      <c r="A949" s="26" t="s">
        <v>897</v>
      </c>
      <c r="B949" s="27">
        <v>4366.09</v>
      </c>
      <c r="C949" s="33">
        <v>26.3</v>
      </c>
      <c r="D949" s="33">
        <v>345</v>
      </c>
      <c r="E949" s="33">
        <v>14.56</v>
      </c>
      <c r="F949" s="33">
        <v>69.94</v>
      </c>
      <c r="G949" s="33">
        <v>62.5</v>
      </c>
      <c r="H949" s="33">
        <v>6.54</v>
      </c>
      <c r="I949" s="33">
        <v>68.180000000000007</v>
      </c>
      <c r="J949" s="33">
        <v>22.96</v>
      </c>
      <c r="K949" s="33">
        <v>9.25</v>
      </c>
      <c r="L949" s="34">
        <v>13.52</v>
      </c>
      <c r="M949" s="35">
        <v>340.85</v>
      </c>
      <c r="N949" s="35">
        <v>243.3</v>
      </c>
      <c r="O949" s="36">
        <v>674.4</v>
      </c>
      <c r="P949" s="36">
        <v>52.34</v>
      </c>
      <c r="Q949" s="36">
        <v>80.180000000000007</v>
      </c>
      <c r="R949" s="36">
        <v>105</v>
      </c>
      <c r="S949" s="36">
        <v>76.180000000000007</v>
      </c>
      <c r="T949" s="36">
        <v>31.86</v>
      </c>
      <c r="U949" s="37">
        <v>95.29</v>
      </c>
      <c r="V949" s="36">
        <v>90.45</v>
      </c>
      <c r="W949" s="38">
        <v>13.52</v>
      </c>
      <c r="X949" s="36">
        <v>11.19</v>
      </c>
      <c r="Y949" s="36">
        <v>27.17</v>
      </c>
      <c r="Z949" s="36">
        <v>58.4</v>
      </c>
      <c r="AA949" s="36">
        <v>451.35</v>
      </c>
      <c r="AB949" s="36">
        <v>135</v>
      </c>
      <c r="AC949" s="37"/>
      <c r="AD949" s="36">
        <v>20.6</v>
      </c>
      <c r="AE949" s="36">
        <v>78</v>
      </c>
    </row>
    <row r="950" spans="1:31" x14ac:dyDescent="0.25">
      <c r="A950" s="26" t="s">
        <v>898</v>
      </c>
      <c r="B950" s="27">
        <v>4395.75</v>
      </c>
      <c r="C950" s="33">
        <v>27.13</v>
      </c>
      <c r="D950" s="33">
        <v>349.2</v>
      </c>
      <c r="E950" s="33">
        <v>14.76</v>
      </c>
      <c r="F950" s="33">
        <v>70.180000000000007</v>
      </c>
      <c r="G950" s="33">
        <v>61.94</v>
      </c>
      <c r="H950" s="33">
        <v>6.76</v>
      </c>
      <c r="I950" s="33">
        <v>69.14</v>
      </c>
      <c r="J950" s="33">
        <v>24.13</v>
      </c>
      <c r="K950" s="33">
        <v>9.1999999999999993</v>
      </c>
      <c r="L950" s="34">
        <v>14.21</v>
      </c>
      <c r="M950" s="35">
        <v>348.65</v>
      </c>
      <c r="N950" s="35">
        <v>245.8</v>
      </c>
      <c r="O950" s="36">
        <v>701</v>
      </c>
      <c r="P950" s="36">
        <v>54.25</v>
      </c>
      <c r="Q950" s="36">
        <v>83.18</v>
      </c>
      <c r="R950" s="36">
        <v>106.1</v>
      </c>
      <c r="S950" s="36">
        <v>77.599999999999994</v>
      </c>
      <c r="T950" s="36">
        <v>32.42</v>
      </c>
      <c r="U950" s="37">
        <v>97.19</v>
      </c>
      <c r="V950" s="36">
        <v>88.41</v>
      </c>
      <c r="W950" s="38">
        <v>14.21</v>
      </c>
      <c r="X950" s="36">
        <v>11.31</v>
      </c>
      <c r="Y950" s="36">
        <v>27.35</v>
      </c>
      <c r="Z950" s="36">
        <v>60.18</v>
      </c>
      <c r="AA950" s="36">
        <v>457.05</v>
      </c>
      <c r="AB950" s="36">
        <v>137.75</v>
      </c>
      <c r="AC950" s="37"/>
      <c r="AD950" s="36">
        <v>20.56</v>
      </c>
      <c r="AE950" s="36">
        <v>80.459999999999994</v>
      </c>
    </row>
    <row r="951" spans="1:31" x14ac:dyDescent="0.25">
      <c r="A951" s="26" t="s">
        <v>899</v>
      </c>
      <c r="B951" s="27">
        <v>4361.4399999999996</v>
      </c>
      <c r="C951" s="33">
        <v>25.54</v>
      </c>
      <c r="D951" s="33">
        <v>347.2</v>
      </c>
      <c r="E951" s="33">
        <v>14.73</v>
      </c>
      <c r="F951" s="33">
        <v>71.88</v>
      </c>
      <c r="G951" s="33">
        <v>62.4</v>
      </c>
      <c r="H951" s="33">
        <v>6.48</v>
      </c>
      <c r="I951" s="33">
        <v>70</v>
      </c>
      <c r="J951" s="33">
        <v>24.15</v>
      </c>
      <c r="K951" s="33">
        <v>9.14</v>
      </c>
      <c r="L951" s="34">
        <v>13.51</v>
      </c>
      <c r="M951" s="35">
        <v>353.45</v>
      </c>
      <c r="N951" s="35">
        <v>248.1</v>
      </c>
      <c r="O951" s="36">
        <v>672.6</v>
      </c>
      <c r="P951" s="36">
        <v>53.53</v>
      </c>
      <c r="Q951" s="36">
        <v>82.56</v>
      </c>
      <c r="R951" s="36">
        <v>104.7</v>
      </c>
      <c r="S951" s="36">
        <v>75</v>
      </c>
      <c r="T951" s="36">
        <v>31.12</v>
      </c>
      <c r="U951" s="37">
        <v>97.07</v>
      </c>
      <c r="V951" s="36">
        <v>87.68</v>
      </c>
      <c r="W951" s="38">
        <v>13.51</v>
      </c>
      <c r="X951" s="36">
        <v>11.31</v>
      </c>
      <c r="Y951" s="36">
        <v>27.55</v>
      </c>
      <c r="Z951" s="36">
        <v>58.2</v>
      </c>
      <c r="AA951" s="36">
        <v>464.95</v>
      </c>
      <c r="AB951" s="36">
        <v>136.5</v>
      </c>
      <c r="AC951" s="37"/>
      <c r="AD951" s="36">
        <v>20.95</v>
      </c>
      <c r="AE951" s="36">
        <v>80.3</v>
      </c>
    </row>
    <row r="952" spans="1:31" x14ac:dyDescent="0.25">
      <c r="A952" s="26" t="s">
        <v>900</v>
      </c>
      <c r="B952" s="27">
        <v>4357.46</v>
      </c>
      <c r="C952" s="33">
        <v>24.67</v>
      </c>
      <c r="D952" s="33">
        <v>339.6</v>
      </c>
      <c r="E952" s="33">
        <v>14.68</v>
      </c>
      <c r="F952" s="33">
        <v>70</v>
      </c>
      <c r="G952" s="33">
        <v>62.84</v>
      </c>
      <c r="H952" s="33">
        <v>6.26</v>
      </c>
      <c r="I952" s="33">
        <v>71.22</v>
      </c>
      <c r="J952" s="33">
        <v>23.68</v>
      </c>
      <c r="K952" s="33">
        <v>9.2200000000000006</v>
      </c>
      <c r="L952" s="34">
        <v>13.16</v>
      </c>
      <c r="M952" s="35">
        <v>350</v>
      </c>
      <c r="N952" s="35">
        <v>245.8</v>
      </c>
      <c r="O952" s="36">
        <v>669.2</v>
      </c>
      <c r="P952" s="36">
        <v>51.96</v>
      </c>
      <c r="Q952" s="36">
        <v>81.260000000000005</v>
      </c>
      <c r="R952" s="36">
        <v>105.85</v>
      </c>
      <c r="S952" s="36">
        <v>73.92</v>
      </c>
      <c r="T952" s="36">
        <v>29.7</v>
      </c>
      <c r="U952" s="37">
        <v>95.66</v>
      </c>
      <c r="V952" s="36">
        <v>87.61</v>
      </c>
      <c r="W952" s="38">
        <v>13.16</v>
      </c>
      <c r="X952" s="36">
        <v>11.01</v>
      </c>
      <c r="Y952" s="36">
        <v>26.32</v>
      </c>
      <c r="Z952" s="36">
        <v>55.98</v>
      </c>
      <c r="AA952" s="36">
        <v>489</v>
      </c>
      <c r="AB952" s="36">
        <v>138.19999999999999</v>
      </c>
      <c r="AC952" s="37"/>
      <c r="AD952" s="36">
        <v>21.17</v>
      </c>
      <c r="AE952" s="36">
        <v>78.92</v>
      </c>
    </row>
    <row r="953" spans="1:31" x14ac:dyDescent="0.25">
      <c r="A953" s="26" t="s">
        <v>901</v>
      </c>
      <c r="B953" s="27">
        <v>4426.24</v>
      </c>
      <c r="C953" s="33">
        <v>25.7</v>
      </c>
      <c r="D953" s="33">
        <v>355</v>
      </c>
      <c r="E953" s="33">
        <v>14.91</v>
      </c>
      <c r="F953" s="33">
        <v>75.8</v>
      </c>
      <c r="G953" s="33">
        <v>64.599999999999994</v>
      </c>
      <c r="H953" s="33">
        <v>6.52</v>
      </c>
      <c r="I953" s="33">
        <v>71.900000000000006</v>
      </c>
      <c r="J953" s="33">
        <v>24.69</v>
      </c>
      <c r="K953" s="33">
        <v>9.5</v>
      </c>
      <c r="L953" s="34">
        <v>13.94</v>
      </c>
      <c r="M953" s="35">
        <v>360.45</v>
      </c>
      <c r="N953" s="35">
        <v>255.7</v>
      </c>
      <c r="O953" s="36">
        <v>694.8</v>
      </c>
      <c r="P953" s="36">
        <v>55.62</v>
      </c>
      <c r="Q953" s="36">
        <v>85.66</v>
      </c>
      <c r="R953" s="36">
        <v>110.25</v>
      </c>
      <c r="S953" s="36">
        <v>80.900000000000006</v>
      </c>
      <c r="T953" s="36">
        <v>30.87</v>
      </c>
      <c r="U953" s="37">
        <v>100.45</v>
      </c>
      <c r="V953" s="36">
        <v>87.92</v>
      </c>
      <c r="W953" s="38">
        <v>13.94</v>
      </c>
      <c r="X953" s="36">
        <v>11.51</v>
      </c>
      <c r="Y953" s="36">
        <v>27.48</v>
      </c>
      <c r="Z953" s="36">
        <v>58.98</v>
      </c>
      <c r="AA953" s="36">
        <v>508.9</v>
      </c>
      <c r="AB953" s="36">
        <v>140.44999999999999</v>
      </c>
      <c r="AC953" s="37"/>
      <c r="AD953" s="36">
        <v>21.74</v>
      </c>
      <c r="AE953" s="36">
        <v>81.239999999999995</v>
      </c>
    </row>
    <row r="954" spans="1:31" x14ac:dyDescent="0.25">
      <c r="A954" s="26" t="s">
        <v>902</v>
      </c>
      <c r="B954" s="27">
        <v>4464.09</v>
      </c>
      <c r="C954" s="33">
        <v>25.47</v>
      </c>
      <c r="D954" s="33">
        <v>348.2</v>
      </c>
      <c r="E954" s="33">
        <v>14.92</v>
      </c>
      <c r="F954" s="33">
        <v>76.459999999999994</v>
      </c>
      <c r="G954" s="33">
        <v>63.62</v>
      </c>
      <c r="H954" s="33">
        <v>6.53</v>
      </c>
      <c r="I954" s="33">
        <v>72.2</v>
      </c>
      <c r="J954" s="33">
        <v>24.81</v>
      </c>
      <c r="K954" s="33">
        <v>9.49</v>
      </c>
      <c r="L954" s="34">
        <v>13.94</v>
      </c>
      <c r="M954" s="35">
        <v>358</v>
      </c>
      <c r="N954" s="35">
        <v>247.6</v>
      </c>
      <c r="O954" s="36">
        <v>684.8</v>
      </c>
      <c r="P954" s="36">
        <v>56.8</v>
      </c>
      <c r="Q954" s="36">
        <v>82.88</v>
      </c>
      <c r="R954" s="36">
        <v>111.1</v>
      </c>
      <c r="S954" s="36">
        <v>80.5</v>
      </c>
      <c r="T954" s="36">
        <v>31.02</v>
      </c>
      <c r="U954" s="37">
        <v>99.83</v>
      </c>
      <c r="V954" s="36">
        <v>86.1</v>
      </c>
      <c r="W954" s="38">
        <v>13.94</v>
      </c>
      <c r="X954" s="36">
        <v>11.37</v>
      </c>
      <c r="Y954" s="36">
        <v>27.49</v>
      </c>
      <c r="Z954" s="36">
        <v>59.36</v>
      </c>
      <c r="AA954" s="36">
        <v>503.4</v>
      </c>
      <c r="AB954" s="36">
        <v>139.94999999999999</v>
      </c>
      <c r="AC954" s="37"/>
      <c r="AD954" s="36">
        <v>22.17</v>
      </c>
      <c r="AE954" s="36">
        <v>80.3</v>
      </c>
    </row>
    <row r="955" spans="1:31" x14ac:dyDescent="0.25">
      <c r="A955" s="26" t="s">
        <v>903</v>
      </c>
      <c r="B955" s="27">
        <v>4318.8999999999996</v>
      </c>
      <c r="C955" s="33">
        <v>24.9</v>
      </c>
      <c r="D955" s="33">
        <v>327.2</v>
      </c>
      <c r="E955" s="33">
        <v>14.71</v>
      </c>
      <c r="F955" s="33">
        <v>71.08</v>
      </c>
      <c r="G955" s="33">
        <v>62.04</v>
      </c>
      <c r="H955" s="33">
        <v>6.2</v>
      </c>
      <c r="I955" s="33">
        <v>68.680000000000007</v>
      </c>
      <c r="J955" s="33">
        <v>24.19</v>
      </c>
      <c r="K955" s="33">
        <v>9.35</v>
      </c>
      <c r="L955" s="34">
        <v>13.43</v>
      </c>
      <c r="M955" s="35">
        <v>342.8</v>
      </c>
      <c r="N955" s="35">
        <v>244.5</v>
      </c>
      <c r="O955" s="36">
        <v>668.6</v>
      </c>
      <c r="P955" s="36">
        <v>53.2</v>
      </c>
      <c r="Q955" s="36">
        <v>79.5</v>
      </c>
      <c r="R955" s="36">
        <v>106.55</v>
      </c>
      <c r="S955" s="36">
        <v>75.040000000000006</v>
      </c>
      <c r="T955" s="36">
        <v>30.02</v>
      </c>
      <c r="U955" s="37">
        <v>99.05</v>
      </c>
      <c r="V955" s="36">
        <v>84.37</v>
      </c>
      <c r="W955" s="38">
        <v>13.43</v>
      </c>
      <c r="X955" s="36">
        <v>11.16</v>
      </c>
      <c r="Y955" s="36">
        <v>27.79</v>
      </c>
      <c r="Z955" s="36">
        <v>57.36</v>
      </c>
      <c r="AA955" s="36">
        <v>477.25</v>
      </c>
      <c r="AB955" s="36">
        <v>137</v>
      </c>
      <c r="AC955" s="37"/>
      <c r="AD955" s="36">
        <v>21.07</v>
      </c>
      <c r="AE955" s="36">
        <v>79.28</v>
      </c>
    </row>
    <row r="956" spans="1:31" x14ac:dyDescent="0.25">
      <c r="A956" s="26" t="s">
        <v>904</v>
      </c>
      <c r="B956" s="27">
        <v>4335.59</v>
      </c>
      <c r="C956" s="33">
        <v>25.82</v>
      </c>
      <c r="D956" s="33">
        <v>326.39999999999998</v>
      </c>
      <c r="E956" s="33">
        <v>14.92</v>
      </c>
      <c r="F956" s="33">
        <v>70.56</v>
      </c>
      <c r="G956" s="33">
        <v>62</v>
      </c>
      <c r="H956" s="33">
        <v>6.23</v>
      </c>
      <c r="I956" s="33">
        <v>68.180000000000007</v>
      </c>
      <c r="J956" s="33">
        <v>23.91</v>
      </c>
      <c r="K956" s="33">
        <v>9.33</v>
      </c>
      <c r="L956" s="34">
        <v>13.47</v>
      </c>
      <c r="M956" s="35">
        <v>342</v>
      </c>
      <c r="N956" s="35">
        <v>245.9</v>
      </c>
      <c r="O956" s="36">
        <v>675.6</v>
      </c>
      <c r="P956" s="36">
        <v>54.8</v>
      </c>
      <c r="Q956" s="36">
        <v>79.22</v>
      </c>
      <c r="R956" s="36">
        <v>105.1</v>
      </c>
      <c r="S956" s="36">
        <v>74</v>
      </c>
      <c r="T956" s="36">
        <v>30.69</v>
      </c>
      <c r="U956" s="37">
        <v>99.59</v>
      </c>
      <c r="V956" s="36">
        <v>82.36</v>
      </c>
      <c r="W956" s="38">
        <v>13.47</v>
      </c>
      <c r="X956" s="36">
        <v>11.32</v>
      </c>
      <c r="Y956" s="36">
        <v>26.26</v>
      </c>
      <c r="Z956" s="36">
        <v>56.7</v>
      </c>
      <c r="AA956" s="36">
        <v>475</v>
      </c>
      <c r="AB956" s="36">
        <v>135.15</v>
      </c>
      <c r="AC956" s="37"/>
      <c r="AD956" s="36">
        <v>20.55</v>
      </c>
      <c r="AE956" s="36">
        <v>77.02</v>
      </c>
    </row>
    <row r="957" spans="1:31" x14ac:dyDescent="0.25">
      <c r="A957" s="26" t="s">
        <v>905</v>
      </c>
      <c r="B957" s="27">
        <v>4497.5600000000004</v>
      </c>
      <c r="C957" s="33">
        <v>27.81</v>
      </c>
      <c r="D957" s="33">
        <v>336</v>
      </c>
      <c r="E957" s="33">
        <v>15.49</v>
      </c>
      <c r="F957" s="33">
        <v>77.040000000000006</v>
      </c>
      <c r="G957" s="33">
        <v>61.26</v>
      </c>
      <c r="H957" s="33">
        <v>6.79</v>
      </c>
      <c r="I957" s="33">
        <v>72.5</v>
      </c>
      <c r="J957" s="33">
        <v>25.11</v>
      </c>
      <c r="K957" s="33">
        <v>9.7200000000000006</v>
      </c>
      <c r="L957" s="34">
        <v>14.68</v>
      </c>
      <c r="M957" s="35">
        <v>352</v>
      </c>
      <c r="N957" s="35">
        <v>250.5</v>
      </c>
      <c r="O957" s="36">
        <v>672.8</v>
      </c>
      <c r="P957" s="36">
        <v>60</v>
      </c>
      <c r="Q957" s="36">
        <v>82.3</v>
      </c>
      <c r="R957" s="36">
        <v>107.8</v>
      </c>
      <c r="S957" s="36">
        <v>79.760000000000005</v>
      </c>
      <c r="T957" s="36">
        <v>32.659999999999997</v>
      </c>
      <c r="U957" s="37">
        <v>103.06</v>
      </c>
      <c r="V957" s="36">
        <v>82.2</v>
      </c>
      <c r="W957" s="38">
        <v>14.68</v>
      </c>
      <c r="X957" s="36">
        <v>11.65</v>
      </c>
      <c r="Y957" s="36">
        <v>26.09</v>
      </c>
      <c r="Z957" s="36">
        <v>60.2</v>
      </c>
      <c r="AA957" s="36">
        <v>483.75</v>
      </c>
      <c r="AB957" s="36">
        <v>137.05000000000001</v>
      </c>
      <c r="AC957" s="37"/>
      <c r="AD957" s="36">
        <v>21.26</v>
      </c>
      <c r="AE957" s="36">
        <v>82</v>
      </c>
    </row>
    <row r="958" spans="1:31" x14ac:dyDescent="0.25">
      <c r="A958" s="26">
        <v>44078</v>
      </c>
      <c r="B958" s="27">
        <v>4409.04</v>
      </c>
      <c r="C958" s="33">
        <v>28.41</v>
      </c>
      <c r="D958" s="33">
        <v>330</v>
      </c>
      <c r="E958" s="33">
        <v>15.53</v>
      </c>
      <c r="F958" s="33">
        <v>76.5</v>
      </c>
      <c r="G958" s="33">
        <v>58.6</v>
      </c>
      <c r="H958" s="33">
        <v>6.97</v>
      </c>
      <c r="I958" s="33">
        <v>74.459999999999994</v>
      </c>
      <c r="J958" s="33">
        <v>25.98</v>
      </c>
      <c r="K958" s="33">
        <v>9.89</v>
      </c>
      <c r="L958" s="34">
        <v>15.02</v>
      </c>
      <c r="M958" s="35">
        <v>347.4</v>
      </c>
      <c r="N958" s="35">
        <v>244.8</v>
      </c>
      <c r="O958" s="36">
        <v>641.79999999999995</v>
      </c>
      <c r="P958" s="36">
        <v>61</v>
      </c>
      <c r="Q958" s="36">
        <v>80.260000000000005</v>
      </c>
      <c r="R958" s="36">
        <v>106.7</v>
      </c>
      <c r="S958" s="36">
        <v>79.599999999999994</v>
      </c>
      <c r="T958" s="36">
        <v>33.630000000000003</v>
      </c>
      <c r="U958" s="37">
        <v>97.89</v>
      </c>
      <c r="V958" s="36">
        <v>81.680000000000007</v>
      </c>
      <c r="W958" s="38">
        <v>15.02</v>
      </c>
      <c r="X958" s="36">
        <v>11.37</v>
      </c>
      <c r="Y958" s="36">
        <v>26.16</v>
      </c>
      <c r="Z958" s="36">
        <v>59.16</v>
      </c>
      <c r="AA958" s="36">
        <v>473.7</v>
      </c>
      <c r="AB958" s="36">
        <v>139.5</v>
      </c>
      <c r="AC958" s="37"/>
      <c r="AD958" s="36">
        <v>21.76</v>
      </c>
      <c r="AE958" s="36">
        <v>81</v>
      </c>
    </row>
    <row r="959" spans="1:31" x14ac:dyDescent="0.25">
      <c r="A959" s="26">
        <v>44047</v>
      </c>
      <c r="B959" s="27">
        <v>4333.09</v>
      </c>
      <c r="C959" s="33">
        <v>26.96</v>
      </c>
      <c r="D959" s="33">
        <v>325</v>
      </c>
      <c r="E959" s="33">
        <v>15.31</v>
      </c>
      <c r="F959" s="33">
        <v>74.16</v>
      </c>
      <c r="G959" s="33">
        <v>57</v>
      </c>
      <c r="H959" s="33">
        <v>6.72</v>
      </c>
      <c r="I959" s="33">
        <v>72.680000000000007</v>
      </c>
      <c r="J959" s="33">
        <v>24.81</v>
      </c>
      <c r="K959" s="33">
        <v>9.42</v>
      </c>
      <c r="L959" s="34">
        <v>14.59</v>
      </c>
      <c r="M959" s="35">
        <v>343.2</v>
      </c>
      <c r="N959" s="35">
        <v>242.4</v>
      </c>
      <c r="O959" s="36">
        <v>636</v>
      </c>
      <c r="P959" s="36">
        <v>59.81</v>
      </c>
      <c r="Q959" s="36">
        <v>82.22</v>
      </c>
      <c r="R959" s="36">
        <v>106</v>
      </c>
      <c r="S959" s="36">
        <v>74.98</v>
      </c>
      <c r="T959" s="36">
        <v>33.880000000000003</v>
      </c>
      <c r="U959" s="37">
        <v>97.64</v>
      </c>
      <c r="V959" s="36">
        <v>81.55</v>
      </c>
      <c r="W959" s="38">
        <v>14.59</v>
      </c>
      <c r="X959" s="36">
        <v>11.47</v>
      </c>
      <c r="Y959" s="36">
        <v>25.64</v>
      </c>
      <c r="Z959" s="36">
        <v>59.14</v>
      </c>
      <c r="AA959" s="36">
        <v>475.35</v>
      </c>
      <c r="AB959" s="36">
        <v>134.1</v>
      </c>
      <c r="AC959" s="37"/>
      <c r="AD959" s="36">
        <v>21.98</v>
      </c>
      <c r="AE959" s="36">
        <v>77.16</v>
      </c>
    </row>
    <row r="960" spans="1:31" x14ac:dyDescent="0.25">
      <c r="A960" s="26">
        <v>44016</v>
      </c>
      <c r="B960" s="27">
        <v>4379.2700000000004</v>
      </c>
      <c r="C960" s="33">
        <v>26.75</v>
      </c>
      <c r="D960" s="33">
        <v>328.4</v>
      </c>
      <c r="E960" s="33">
        <v>15.37</v>
      </c>
      <c r="F960" s="33">
        <v>71.92</v>
      </c>
      <c r="G960" s="33">
        <v>58.4</v>
      </c>
      <c r="H960" s="33">
        <v>6.7</v>
      </c>
      <c r="I960" s="33">
        <v>74.22</v>
      </c>
      <c r="J960" s="33">
        <v>25.24</v>
      </c>
      <c r="K960" s="33">
        <v>9.36</v>
      </c>
      <c r="L960" s="34">
        <v>14.6</v>
      </c>
      <c r="M960" s="35">
        <v>344.5</v>
      </c>
      <c r="N960" s="35">
        <v>240</v>
      </c>
      <c r="O960" s="36">
        <v>617.20000000000005</v>
      </c>
      <c r="P960" s="36">
        <v>57.04</v>
      </c>
      <c r="Q960" s="36">
        <v>81.98</v>
      </c>
      <c r="R960" s="36">
        <v>108.15</v>
      </c>
      <c r="S960" s="36">
        <v>72</v>
      </c>
      <c r="T960" s="36">
        <v>34.270000000000003</v>
      </c>
      <c r="U960" s="37">
        <v>99.21</v>
      </c>
      <c r="V960" s="36">
        <v>83.54</v>
      </c>
      <c r="W960" s="38">
        <v>14.6</v>
      </c>
      <c r="X960" s="36">
        <v>11.33</v>
      </c>
      <c r="Y960" s="36">
        <v>24.33</v>
      </c>
      <c r="Z960" s="36">
        <v>59.16</v>
      </c>
      <c r="AA960" s="36">
        <v>477</v>
      </c>
      <c r="AB960" s="36">
        <v>135.30000000000001</v>
      </c>
      <c r="AC960" s="37"/>
      <c r="AD960" s="36">
        <v>21.52</v>
      </c>
      <c r="AE960" s="36">
        <v>75.38</v>
      </c>
    </row>
    <row r="961" spans="1:31" x14ac:dyDescent="0.25">
      <c r="A961" s="26">
        <v>43986</v>
      </c>
      <c r="B961" s="27">
        <v>4268.5200000000004</v>
      </c>
      <c r="C961" s="33">
        <v>25.65</v>
      </c>
      <c r="D961" s="33">
        <v>318.60000000000002</v>
      </c>
      <c r="E961" s="33">
        <v>14.77</v>
      </c>
      <c r="F961" s="33">
        <v>70.34</v>
      </c>
      <c r="G961" s="33">
        <v>58.54</v>
      </c>
      <c r="H961" s="33">
        <v>6.24</v>
      </c>
      <c r="I961" s="33">
        <v>74.64</v>
      </c>
      <c r="J961" s="33">
        <v>24.12</v>
      </c>
      <c r="K961" s="33">
        <v>9.2799999999999994</v>
      </c>
      <c r="L961" s="34">
        <v>13.97</v>
      </c>
      <c r="M961" s="35">
        <v>339.75</v>
      </c>
      <c r="N961" s="35">
        <v>235.4</v>
      </c>
      <c r="O961" s="36">
        <v>604.79999999999995</v>
      </c>
      <c r="P961" s="36">
        <v>53.53</v>
      </c>
      <c r="Q961" s="36">
        <v>81.260000000000005</v>
      </c>
      <c r="R961" s="36">
        <v>105.25</v>
      </c>
      <c r="S961" s="36">
        <v>67.36</v>
      </c>
      <c r="T961" s="36">
        <v>33.82</v>
      </c>
      <c r="U961" s="37">
        <v>96.28</v>
      </c>
      <c r="V961" s="36">
        <v>84.37</v>
      </c>
      <c r="W961" s="38">
        <v>13.97</v>
      </c>
      <c r="X961" s="36">
        <v>11.38</v>
      </c>
      <c r="Y961" s="36">
        <v>24.49</v>
      </c>
      <c r="Z961" s="36">
        <v>59.98</v>
      </c>
      <c r="AA961" s="36">
        <v>468.4</v>
      </c>
      <c r="AB961" s="36">
        <v>134.30000000000001</v>
      </c>
      <c r="AC961" s="37"/>
      <c r="AD961" s="36">
        <v>20.78</v>
      </c>
      <c r="AE961" s="36">
        <v>69.66</v>
      </c>
    </row>
    <row r="962" spans="1:31" x14ac:dyDescent="0.25">
      <c r="A962" s="26">
        <v>43894</v>
      </c>
      <c r="B962" s="27">
        <v>4142.28</v>
      </c>
      <c r="C962" s="33">
        <v>24.74</v>
      </c>
      <c r="D962" s="33">
        <v>298.39999999999998</v>
      </c>
      <c r="E962" s="33">
        <v>13.96</v>
      </c>
      <c r="F962" s="33">
        <v>63.84</v>
      </c>
      <c r="G962" s="33">
        <v>56.52</v>
      </c>
      <c r="H962" s="33">
        <v>6.02</v>
      </c>
      <c r="I962" s="33">
        <v>72.34</v>
      </c>
      <c r="J962" s="33">
        <v>21.69</v>
      </c>
      <c r="K962" s="33">
        <v>8.6999999999999993</v>
      </c>
      <c r="L962" s="34">
        <v>12.8</v>
      </c>
      <c r="M962" s="35">
        <v>325.05</v>
      </c>
      <c r="N962" s="35">
        <v>236.3</v>
      </c>
      <c r="O962" s="36">
        <v>604.79999999999995</v>
      </c>
      <c r="P962" s="36">
        <v>49.51</v>
      </c>
      <c r="Q962" s="36">
        <v>74.5</v>
      </c>
      <c r="R962" s="36">
        <v>97.76</v>
      </c>
      <c r="S962" s="36">
        <v>63</v>
      </c>
      <c r="T962" s="36">
        <v>33.53</v>
      </c>
      <c r="U962" s="37">
        <v>95.21</v>
      </c>
      <c r="V962" s="36">
        <v>80.92</v>
      </c>
      <c r="W962" s="38">
        <v>12.8</v>
      </c>
      <c r="X962" s="36">
        <v>10.99</v>
      </c>
      <c r="Y962" s="36">
        <v>23.75</v>
      </c>
      <c r="Z962" s="36">
        <v>56.9</v>
      </c>
      <c r="AA962" s="36">
        <v>452.7</v>
      </c>
      <c r="AB962" s="36">
        <v>126.8</v>
      </c>
      <c r="AC962" s="37"/>
      <c r="AD962" s="36">
        <v>19.47</v>
      </c>
      <c r="AE962" s="36">
        <v>67.52</v>
      </c>
    </row>
    <row r="963" spans="1:31" x14ac:dyDescent="0.25">
      <c r="A963" s="26">
        <v>43865</v>
      </c>
      <c r="B963" s="27">
        <v>4143.16</v>
      </c>
      <c r="C963" s="33">
        <v>26.05</v>
      </c>
      <c r="D963" s="33">
        <v>305.8</v>
      </c>
      <c r="E963" s="33">
        <v>14.63</v>
      </c>
      <c r="F963" s="33">
        <v>65.099999999999994</v>
      </c>
      <c r="G963" s="33">
        <v>56.8</v>
      </c>
      <c r="H963" s="33">
        <v>6.26</v>
      </c>
      <c r="I963" s="33">
        <v>74.06</v>
      </c>
      <c r="J963" s="33">
        <v>21.8</v>
      </c>
      <c r="K963" s="33">
        <v>8.89</v>
      </c>
      <c r="L963" s="34">
        <v>13.94</v>
      </c>
      <c r="M963" s="35">
        <v>325.35000000000002</v>
      </c>
      <c r="N963" s="35">
        <v>238</v>
      </c>
      <c r="O963" s="36">
        <v>598.6</v>
      </c>
      <c r="P963" s="36">
        <v>50.27</v>
      </c>
      <c r="Q963" s="36">
        <v>73.599999999999994</v>
      </c>
      <c r="R963" s="36">
        <v>96.34</v>
      </c>
      <c r="S963" s="36">
        <v>68.599999999999994</v>
      </c>
      <c r="T963" s="36">
        <v>36.28</v>
      </c>
      <c r="U963" s="37">
        <v>93.64</v>
      </c>
      <c r="V963" s="36">
        <v>79.05</v>
      </c>
      <c r="W963" s="38">
        <v>13.94</v>
      </c>
      <c r="X963" s="36">
        <v>11.05</v>
      </c>
      <c r="Y963" s="36">
        <v>25.14</v>
      </c>
      <c r="Z963" s="36">
        <v>56.88</v>
      </c>
      <c r="AA963" s="36">
        <v>455.6</v>
      </c>
      <c r="AB963" s="36">
        <v>127.9</v>
      </c>
      <c r="AC963" s="37"/>
      <c r="AD963" s="36">
        <v>19.77</v>
      </c>
      <c r="AE963" s="36">
        <v>70.3</v>
      </c>
    </row>
    <row r="964" spans="1:31" x14ac:dyDescent="0.25">
      <c r="A964" s="26">
        <v>43834</v>
      </c>
      <c r="B964" s="27">
        <v>4186.45</v>
      </c>
      <c r="C964" s="33">
        <v>25.87</v>
      </c>
      <c r="D964" s="33">
        <v>314.8</v>
      </c>
      <c r="E964" s="33">
        <v>14.73</v>
      </c>
      <c r="F964" s="33">
        <v>67.06</v>
      </c>
      <c r="G964" s="33">
        <v>56.56</v>
      </c>
      <c r="H964" s="33">
        <v>6.34</v>
      </c>
      <c r="I964" s="33">
        <v>73.400000000000006</v>
      </c>
      <c r="J964" s="33">
        <v>21.58</v>
      </c>
      <c r="K964" s="33">
        <v>8.98</v>
      </c>
      <c r="L964" s="34">
        <v>13.89</v>
      </c>
      <c r="M964" s="35">
        <v>324.64999999999998</v>
      </c>
      <c r="N964" s="35">
        <v>233.3</v>
      </c>
      <c r="O964" s="36">
        <v>592</v>
      </c>
      <c r="P964" s="36">
        <v>52.2</v>
      </c>
      <c r="Q964" s="36">
        <v>73.540000000000006</v>
      </c>
      <c r="R964" s="36">
        <v>93.78</v>
      </c>
      <c r="S964" s="36">
        <v>66.959999999999994</v>
      </c>
      <c r="T964" s="36">
        <v>35.200000000000003</v>
      </c>
      <c r="U964" s="37">
        <v>94.21</v>
      </c>
      <c r="V964" s="36">
        <v>78.510000000000005</v>
      </c>
      <c r="W964" s="38">
        <v>13.89</v>
      </c>
      <c r="X964" s="36">
        <v>10.88</v>
      </c>
      <c r="Y964" s="36">
        <v>26.49</v>
      </c>
      <c r="Z964" s="36">
        <v>56.76</v>
      </c>
      <c r="AA964" s="36">
        <v>455</v>
      </c>
      <c r="AB964" s="36">
        <v>128.6</v>
      </c>
      <c r="AC964" s="37"/>
      <c r="AD964" s="36">
        <v>19.96</v>
      </c>
      <c r="AE964" s="36">
        <v>73.62</v>
      </c>
    </row>
    <row r="965" spans="1:31" x14ac:dyDescent="0.25">
      <c r="A965" s="26" t="s">
        <v>906</v>
      </c>
      <c r="B965" s="27">
        <v>4309.72</v>
      </c>
      <c r="C965" s="33">
        <v>27.51</v>
      </c>
      <c r="D965" s="33">
        <v>326.39999999999998</v>
      </c>
      <c r="E965" s="33">
        <v>15.79</v>
      </c>
      <c r="F965" s="33">
        <v>75.400000000000006</v>
      </c>
      <c r="G965" s="33">
        <v>58.64</v>
      </c>
      <c r="H965" s="33">
        <v>6.69</v>
      </c>
      <c r="I965" s="33">
        <v>76.38</v>
      </c>
      <c r="J965" s="33">
        <v>22.17</v>
      </c>
      <c r="K965" s="33">
        <v>9.41</v>
      </c>
      <c r="L965" s="34">
        <v>15.35</v>
      </c>
      <c r="M965" s="35">
        <v>338.45</v>
      </c>
      <c r="N965" s="35">
        <v>238.9</v>
      </c>
      <c r="O965" s="36">
        <v>628.79999999999995</v>
      </c>
      <c r="P965" s="36">
        <v>59.34</v>
      </c>
      <c r="Q965" s="36">
        <v>78.58</v>
      </c>
      <c r="R965" s="36">
        <v>98.28</v>
      </c>
      <c r="S965" s="36">
        <v>80.14</v>
      </c>
      <c r="T965" s="36">
        <v>35.39</v>
      </c>
      <c r="U965" s="37">
        <v>96.4</v>
      </c>
      <c r="V965" s="36">
        <v>79.7</v>
      </c>
      <c r="W965" s="38">
        <v>15.35</v>
      </c>
      <c r="X965" s="36">
        <v>11.14</v>
      </c>
      <c r="Y965" s="36">
        <v>27</v>
      </c>
      <c r="Z965" s="36">
        <v>58.48</v>
      </c>
      <c r="AA965" s="36">
        <v>475.9</v>
      </c>
      <c r="AB965" s="36">
        <v>129.44999999999999</v>
      </c>
      <c r="AC965" s="37"/>
      <c r="AD965" s="36">
        <v>20.27</v>
      </c>
      <c r="AE965" s="36">
        <v>77</v>
      </c>
    </row>
    <row r="966" spans="1:31" x14ac:dyDescent="0.25">
      <c r="A966" s="26" t="s">
        <v>907</v>
      </c>
      <c r="B966" s="27">
        <v>4216.41</v>
      </c>
      <c r="C966" s="33">
        <v>28.25</v>
      </c>
      <c r="D966" s="33">
        <v>311</v>
      </c>
      <c r="E966" s="33">
        <v>15.35</v>
      </c>
      <c r="F966" s="33">
        <v>73</v>
      </c>
      <c r="G966" s="33">
        <v>57.12</v>
      </c>
      <c r="H966" s="33">
        <v>6.7</v>
      </c>
      <c r="I966" s="33">
        <v>73</v>
      </c>
      <c r="J966" s="33">
        <v>21.45</v>
      </c>
      <c r="K966" s="33">
        <v>9.4499999999999993</v>
      </c>
      <c r="L966" s="34">
        <v>15.44</v>
      </c>
      <c r="M966" s="35">
        <v>350</v>
      </c>
      <c r="N966" s="35">
        <v>246.3</v>
      </c>
      <c r="O966" s="36">
        <v>639.79999999999995</v>
      </c>
      <c r="P966" s="36">
        <v>60.93</v>
      </c>
      <c r="Q966" s="36">
        <v>79.22</v>
      </c>
      <c r="R966" s="36">
        <v>99.42</v>
      </c>
      <c r="S966" s="36">
        <v>84.9</v>
      </c>
      <c r="T966" s="36">
        <v>33.57</v>
      </c>
      <c r="U966" s="37">
        <v>93.06</v>
      </c>
      <c r="V966" s="36">
        <v>80.069999999999993</v>
      </c>
      <c r="W966" s="38">
        <v>15.44</v>
      </c>
      <c r="X966" s="36">
        <v>11.21</v>
      </c>
      <c r="Y966" s="36">
        <v>26.58</v>
      </c>
      <c r="Z966" s="36">
        <v>57.58</v>
      </c>
      <c r="AA966" s="36">
        <v>481.5</v>
      </c>
      <c r="AB966" s="36">
        <v>130.75</v>
      </c>
      <c r="AC966" s="37"/>
      <c r="AD966" s="36">
        <v>19.12</v>
      </c>
      <c r="AE966" s="36">
        <v>78</v>
      </c>
    </row>
    <row r="967" spans="1:31" x14ac:dyDescent="0.25">
      <c r="A967" s="26" t="s">
        <v>908</v>
      </c>
      <c r="B967" s="27">
        <v>4288.66</v>
      </c>
      <c r="C967" s="33">
        <v>29.88</v>
      </c>
      <c r="D967" s="33">
        <v>319.2</v>
      </c>
      <c r="E967" s="33">
        <v>15.49</v>
      </c>
      <c r="F967" s="33">
        <v>71.64</v>
      </c>
      <c r="G967" s="33">
        <v>55.72</v>
      </c>
      <c r="H967" s="33">
        <v>7.01</v>
      </c>
      <c r="I967" s="33">
        <v>72.5</v>
      </c>
      <c r="J967" s="33">
        <v>21.72</v>
      </c>
      <c r="K967" s="33">
        <v>9.85</v>
      </c>
      <c r="L967" s="34">
        <v>16.260000000000002</v>
      </c>
      <c r="M967" s="35">
        <v>341.65</v>
      </c>
      <c r="N967" s="35">
        <v>240</v>
      </c>
      <c r="O967" s="36">
        <v>645</v>
      </c>
      <c r="P967" s="36">
        <v>68.17</v>
      </c>
      <c r="Q967" s="36">
        <v>79.48</v>
      </c>
      <c r="R967" s="36">
        <v>102.55</v>
      </c>
      <c r="S967" s="36">
        <v>87</v>
      </c>
      <c r="T967" s="36">
        <v>32.25</v>
      </c>
      <c r="U967" s="37">
        <v>88.35</v>
      </c>
      <c r="V967" s="36">
        <v>76.58</v>
      </c>
      <c r="W967" s="38">
        <v>16.260000000000002</v>
      </c>
      <c r="X967" s="36">
        <v>10.94</v>
      </c>
      <c r="Y967" s="36">
        <v>26.02</v>
      </c>
      <c r="Z967" s="36">
        <v>57.12</v>
      </c>
      <c r="AA967" s="36">
        <v>479.5</v>
      </c>
      <c r="AB967" s="36">
        <v>129.94999999999999</v>
      </c>
      <c r="AC967" s="37"/>
      <c r="AD967" s="36">
        <v>18.989999999999998</v>
      </c>
      <c r="AE967" s="36">
        <v>78</v>
      </c>
    </row>
    <row r="968" spans="1:31" x14ac:dyDescent="0.25">
      <c r="A968" s="26" t="s">
        <v>909</v>
      </c>
      <c r="B968" s="27">
        <v>4296.0600000000004</v>
      </c>
      <c r="C968" s="33">
        <v>30.98</v>
      </c>
      <c r="D968" s="33">
        <v>345.8</v>
      </c>
      <c r="E968" s="33">
        <v>16.36</v>
      </c>
      <c r="F968" s="33">
        <v>75.86</v>
      </c>
      <c r="G968" s="33">
        <v>58.56</v>
      </c>
      <c r="H968" s="33">
        <v>7.46</v>
      </c>
      <c r="I968" s="33">
        <v>73.98</v>
      </c>
      <c r="J968" s="33">
        <v>22.38</v>
      </c>
      <c r="K968" s="33">
        <v>10.6</v>
      </c>
      <c r="L968" s="34">
        <v>17.68</v>
      </c>
      <c r="M968" s="35">
        <v>363.7</v>
      </c>
      <c r="N968" s="35">
        <v>254.6</v>
      </c>
      <c r="O968" s="36">
        <v>671.4</v>
      </c>
      <c r="P968" s="36">
        <v>72.290000000000006</v>
      </c>
      <c r="Q968" s="36">
        <v>81.78</v>
      </c>
      <c r="R968" s="36">
        <v>109.65</v>
      </c>
      <c r="S968" s="36">
        <v>91.92</v>
      </c>
      <c r="T968" s="36">
        <v>33</v>
      </c>
      <c r="U968" s="37">
        <v>90.83</v>
      </c>
      <c r="V968" s="36">
        <v>77.28</v>
      </c>
      <c r="W968" s="38">
        <v>17.68</v>
      </c>
      <c r="X968" s="36">
        <v>11.47</v>
      </c>
      <c r="Y968" s="36">
        <v>25.65</v>
      </c>
      <c r="Z968" s="36">
        <v>61.04</v>
      </c>
      <c r="AA968" s="36">
        <v>492.35</v>
      </c>
      <c r="AB968" s="36">
        <v>135.25</v>
      </c>
      <c r="AC968" s="37"/>
      <c r="AD968" s="36">
        <v>19.97</v>
      </c>
      <c r="AE968" s="36">
        <v>79.2</v>
      </c>
    </row>
    <row r="969" spans="1:31" x14ac:dyDescent="0.25">
      <c r="A969" s="26" t="s">
        <v>910</v>
      </c>
      <c r="B969" s="27">
        <v>4221.32</v>
      </c>
      <c r="C969" s="33">
        <v>30</v>
      </c>
      <c r="D969" s="33">
        <v>337.6</v>
      </c>
      <c r="E969" s="33">
        <v>16.45</v>
      </c>
      <c r="F969" s="33">
        <v>74.66</v>
      </c>
      <c r="G969" s="33">
        <v>56.12</v>
      </c>
      <c r="H969" s="33">
        <v>7.44</v>
      </c>
      <c r="I969" s="33">
        <v>68.52</v>
      </c>
      <c r="J969" s="33">
        <v>21.71</v>
      </c>
      <c r="K969" s="33">
        <v>10.59</v>
      </c>
      <c r="L969" s="34">
        <v>17.3</v>
      </c>
      <c r="M969" s="35">
        <v>363.5</v>
      </c>
      <c r="N969" s="35">
        <v>253.8</v>
      </c>
      <c r="O969" s="36">
        <v>656.2</v>
      </c>
      <c r="P969" s="36">
        <v>60.01</v>
      </c>
      <c r="Q969" s="36">
        <v>78.7</v>
      </c>
      <c r="R969" s="36">
        <v>112.05</v>
      </c>
      <c r="S969" s="36">
        <v>81.98</v>
      </c>
      <c r="T969" s="36">
        <v>32.85</v>
      </c>
      <c r="U969" s="37">
        <v>89.5</v>
      </c>
      <c r="V969" s="36">
        <v>76.38</v>
      </c>
      <c r="W969" s="38">
        <v>17.3</v>
      </c>
      <c r="X969" s="36">
        <v>11.43</v>
      </c>
      <c r="Y969" s="36">
        <v>26</v>
      </c>
      <c r="Z969" s="36">
        <v>57.66</v>
      </c>
      <c r="AA969" s="36">
        <v>472.1</v>
      </c>
      <c r="AB969" s="36">
        <v>132.85</v>
      </c>
      <c r="AC969" s="37"/>
      <c r="AD969" s="36">
        <v>20.09</v>
      </c>
      <c r="AE969" s="36">
        <v>72.540000000000006</v>
      </c>
    </row>
    <row r="970" spans="1:31" x14ac:dyDescent="0.25">
      <c r="A970" s="26" t="s">
        <v>911</v>
      </c>
      <c r="B970" s="27">
        <v>4038.06</v>
      </c>
      <c r="C970" s="33">
        <v>27.78</v>
      </c>
      <c r="D970" s="33">
        <v>310.2</v>
      </c>
      <c r="E970" s="33">
        <v>15.81</v>
      </c>
      <c r="F970" s="33">
        <v>69.099999999999994</v>
      </c>
      <c r="G970" s="33">
        <v>54.92</v>
      </c>
      <c r="H970" s="33">
        <v>7.05</v>
      </c>
      <c r="I970" s="33">
        <v>66.78</v>
      </c>
      <c r="J970" s="33">
        <v>20.079999999999998</v>
      </c>
      <c r="K970" s="33">
        <v>10.39</v>
      </c>
      <c r="L970" s="34">
        <v>15.53</v>
      </c>
      <c r="M970" s="35">
        <v>339.15</v>
      </c>
      <c r="N970" s="35">
        <v>238.3</v>
      </c>
      <c r="O970" s="36">
        <v>641.20000000000005</v>
      </c>
      <c r="P970" s="36">
        <v>55.98</v>
      </c>
      <c r="Q970" s="36">
        <v>75.900000000000006</v>
      </c>
      <c r="R970" s="36">
        <v>109.05</v>
      </c>
      <c r="S970" s="36">
        <v>68.98</v>
      </c>
      <c r="T970" s="36">
        <v>30.48</v>
      </c>
      <c r="U970" s="37">
        <v>89.92</v>
      </c>
      <c r="V970" s="36">
        <v>74.33</v>
      </c>
      <c r="W970" s="38">
        <v>15.53</v>
      </c>
      <c r="X970" s="36">
        <v>11.65</v>
      </c>
      <c r="Y970" s="36">
        <v>26.63</v>
      </c>
      <c r="Z970" s="36">
        <v>58.52</v>
      </c>
      <c r="AA970" s="36">
        <v>448.35</v>
      </c>
      <c r="AB970" s="36">
        <v>127.65</v>
      </c>
      <c r="AC970" s="37"/>
      <c r="AD970" s="36">
        <v>19.09</v>
      </c>
      <c r="AE970" s="36">
        <v>71.959999999999994</v>
      </c>
    </row>
    <row r="971" spans="1:31" x14ac:dyDescent="0.25">
      <c r="A971" s="26" t="s">
        <v>912</v>
      </c>
      <c r="B971" s="27">
        <v>3851.17</v>
      </c>
      <c r="C971" s="33">
        <v>25.43</v>
      </c>
      <c r="D971" s="33">
        <v>257.39999999999998</v>
      </c>
      <c r="E971" s="33">
        <v>13.45</v>
      </c>
      <c r="F971" s="33">
        <v>65.260000000000005</v>
      </c>
      <c r="G971" s="33">
        <v>55.84</v>
      </c>
      <c r="H971" s="33">
        <v>6.55</v>
      </c>
      <c r="I971" s="33">
        <v>63.5</v>
      </c>
      <c r="J971" s="33">
        <v>17.940000000000001</v>
      </c>
      <c r="K971" s="33">
        <v>9.77</v>
      </c>
      <c r="L971" s="34">
        <v>13.78</v>
      </c>
      <c r="M971" s="35">
        <v>311.39999999999998</v>
      </c>
      <c r="N971" s="35">
        <v>220.6</v>
      </c>
      <c r="O971" s="36">
        <v>603.4</v>
      </c>
      <c r="P971" s="36">
        <v>55</v>
      </c>
      <c r="Q971" s="36">
        <v>67.760000000000005</v>
      </c>
      <c r="R971" s="36">
        <v>98.84</v>
      </c>
      <c r="S971" s="36">
        <v>57.04</v>
      </c>
      <c r="T971" s="36">
        <v>26.5</v>
      </c>
      <c r="U971" s="37">
        <v>86.36</v>
      </c>
      <c r="V971" s="36">
        <v>71.66</v>
      </c>
      <c r="W971" s="38">
        <v>13.78</v>
      </c>
      <c r="X971" s="36">
        <v>11.19</v>
      </c>
      <c r="Y971" s="36">
        <v>23.4</v>
      </c>
      <c r="Z971" s="36">
        <v>50.16</v>
      </c>
      <c r="AA971" s="36">
        <v>405.95</v>
      </c>
      <c r="AB971" s="36">
        <v>123.2</v>
      </c>
      <c r="AC971" s="37"/>
      <c r="AD971" s="36">
        <v>17.809999999999999</v>
      </c>
      <c r="AE971" s="36">
        <v>64.38</v>
      </c>
    </row>
    <row r="972" spans="1:31" x14ac:dyDescent="0.25">
      <c r="A972" s="26" t="s">
        <v>913</v>
      </c>
      <c r="B972" s="27">
        <v>3984.3</v>
      </c>
      <c r="C972" s="33">
        <v>27.44</v>
      </c>
      <c r="D972" s="33">
        <v>265.60000000000002</v>
      </c>
      <c r="E972" s="33">
        <v>13.72</v>
      </c>
      <c r="F972" s="33">
        <v>69.78</v>
      </c>
      <c r="G972" s="33">
        <v>58.74</v>
      </c>
      <c r="H972" s="33">
        <v>6.83</v>
      </c>
      <c r="I972" s="33">
        <v>64.66</v>
      </c>
      <c r="J972" s="33">
        <v>18.72</v>
      </c>
      <c r="K972" s="33">
        <v>10.41</v>
      </c>
      <c r="L972" s="34">
        <v>14.67</v>
      </c>
      <c r="M972" s="35">
        <v>311</v>
      </c>
      <c r="N972" s="35">
        <v>227</v>
      </c>
      <c r="O972" s="36">
        <v>606.20000000000005</v>
      </c>
      <c r="P972" s="36">
        <v>63.78</v>
      </c>
      <c r="Q972" s="36">
        <v>69.72</v>
      </c>
      <c r="R972" s="36">
        <v>110.3</v>
      </c>
      <c r="S972" s="36">
        <v>66.2</v>
      </c>
      <c r="T972" s="36">
        <v>25</v>
      </c>
      <c r="U972" s="37">
        <v>86.86</v>
      </c>
      <c r="V972" s="36">
        <v>73.45</v>
      </c>
      <c r="W972" s="38">
        <v>14.67</v>
      </c>
      <c r="X972" s="36">
        <v>11.14</v>
      </c>
      <c r="Y972" s="36">
        <v>25.36</v>
      </c>
      <c r="Z972" s="36">
        <v>51.22</v>
      </c>
      <c r="AA972" s="36">
        <v>419.7</v>
      </c>
      <c r="AB972" s="36">
        <v>127.1</v>
      </c>
      <c r="AC972" s="37"/>
      <c r="AD972" s="36">
        <v>18.79</v>
      </c>
      <c r="AE972" s="36">
        <v>66.099999999999994</v>
      </c>
    </row>
    <row r="973" spans="1:31" x14ac:dyDescent="0.25">
      <c r="A973" s="26" t="s">
        <v>914</v>
      </c>
      <c r="B973" s="27">
        <v>3691.08</v>
      </c>
      <c r="C973" s="33">
        <v>27.19</v>
      </c>
      <c r="D973" s="33">
        <v>257.2</v>
      </c>
      <c r="E973" s="33">
        <v>12.49</v>
      </c>
      <c r="F973" s="33">
        <v>62.64</v>
      </c>
      <c r="G973" s="33">
        <v>61.08</v>
      </c>
      <c r="H973" s="33">
        <v>6.22</v>
      </c>
      <c r="I973" s="33">
        <v>58.22</v>
      </c>
      <c r="J973" s="33">
        <v>18.13</v>
      </c>
      <c r="K973" s="33">
        <v>10.29</v>
      </c>
      <c r="L973" s="34">
        <v>13.8</v>
      </c>
      <c r="M973" s="35">
        <v>294.95</v>
      </c>
      <c r="N973" s="35">
        <v>227.6</v>
      </c>
      <c r="O973" s="36">
        <v>560</v>
      </c>
      <c r="P973" s="36">
        <v>53.73</v>
      </c>
      <c r="Q973" s="36">
        <v>67.28</v>
      </c>
      <c r="R973" s="36">
        <v>104.5</v>
      </c>
      <c r="S973" s="36">
        <v>55.5</v>
      </c>
      <c r="T973" s="36">
        <v>22.5</v>
      </c>
      <c r="U973" s="37">
        <v>86.78</v>
      </c>
      <c r="V973" s="36">
        <v>75.47</v>
      </c>
      <c r="W973" s="38">
        <v>13.8</v>
      </c>
      <c r="X973" s="36">
        <v>10.94</v>
      </c>
      <c r="Y973" s="36">
        <v>22.5</v>
      </c>
      <c r="Z973" s="36">
        <v>51.34</v>
      </c>
      <c r="AA973" s="36">
        <v>380.3</v>
      </c>
      <c r="AB973" s="36">
        <v>122.6</v>
      </c>
      <c r="AC973" s="37"/>
      <c r="AD973" s="36">
        <v>18.22</v>
      </c>
      <c r="AE973" s="36">
        <v>59.18</v>
      </c>
    </row>
    <row r="974" spans="1:31" x14ac:dyDescent="0.25">
      <c r="A974" s="26" t="s">
        <v>915</v>
      </c>
      <c r="B974" s="27">
        <v>3726.45</v>
      </c>
      <c r="C974" s="33">
        <v>26.4</v>
      </c>
      <c r="D974" s="33">
        <v>253.2</v>
      </c>
      <c r="E974" s="33">
        <v>12.7</v>
      </c>
      <c r="F974" s="33">
        <v>57</v>
      </c>
      <c r="G974" s="33">
        <v>59.8</v>
      </c>
      <c r="H974" s="33">
        <v>6.24</v>
      </c>
      <c r="I974" s="33">
        <v>55.16</v>
      </c>
      <c r="J974" s="33">
        <v>18</v>
      </c>
      <c r="K974" s="33">
        <v>10.3</v>
      </c>
      <c r="L974" s="34">
        <v>14.16</v>
      </c>
      <c r="M974" s="35">
        <v>287.95</v>
      </c>
      <c r="N974" s="35">
        <v>224.4</v>
      </c>
      <c r="O974" s="36">
        <v>525</v>
      </c>
      <c r="P974" s="36">
        <v>49.07</v>
      </c>
      <c r="Q974" s="36">
        <v>68.14</v>
      </c>
      <c r="R974" s="36">
        <v>100.1</v>
      </c>
      <c r="S974" s="36">
        <v>53.14</v>
      </c>
      <c r="T974" s="36">
        <v>21.8</v>
      </c>
      <c r="U974" s="37">
        <v>82.48</v>
      </c>
      <c r="V974" s="36">
        <v>75.69</v>
      </c>
      <c r="W974" s="38">
        <v>14.16</v>
      </c>
      <c r="X974" s="36">
        <v>10.49</v>
      </c>
      <c r="Y974" s="36">
        <v>23.26</v>
      </c>
      <c r="Z974" s="36">
        <v>51.78</v>
      </c>
      <c r="AA974" s="36">
        <v>357.6</v>
      </c>
      <c r="AB974" s="36">
        <v>122.35</v>
      </c>
      <c r="AC974" s="37"/>
      <c r="AD974" s="36">
        <v>17.88</v>
      </c>
      <c r="AE974" s="36">
        <v>57.42</v>
      </c>
    </row>
    <row r="975" spans="1:31" x14ac:dyDescent="0.25">
      <c r="A975" s="26" t="s">
        <v>916</v>
      </c>
      <c r="B975" s="27">
        <v>3759</v>
      </c>
      <c r="C975" s="33">
        <v>29.2</v>
      </c>
      <c r="D975" s="33">
        <v>276.39999999999998</v>
      </c>
      <c r="E975" s="33">
        <v>13.64</v>
      </c>
      <c r="F975" s="33">
        <v>64.08</v>
      </c>
      <c r="G975" s="33">
        <v>58.12</v>
      </c>
      <c r="H975" s="33">
        <v>6.52</v>
      </c>
      <c r="I975" s="33">
        <v>62.16</v>
      </c>
      <c r="J975" s="33">
        <v>19.73</v>
      </c>
      <c r="K975" s="33">
        <v>10.31</v>
      </c>
      <c r="L975" s="34">
        <v>15.66</v>
      </c>
      <c r="M975" s="35">
        <v>311.25</v>
      </c>
      <c r="N975" s="35">
        <v>222.6</v>
      </c>
      <c r="O975" s="36">
        <v>558.6</v>
      </c>
      <c r="P975" s="36">
        <v>63.04</v>
      </c>
      <c r="Q975" s="36">
        <v>73.400000000000006</v>
      </c>
      <c r="R975" s="36">
        <v>96.9</v>
      </c>
      <c r="S975" s="36">
        <v>68.900000000000006</v>
      </c>
      <c r="T975" s="36">
        <v>25.15</v>
      </c>
      <c r="U975" s="37">
        <v>87.4</v>
      </c>
      <c r="V975" s="36">
        <v>78.02</v>
      </c>
      <c r="W975" s="38">
        <v>15.66</v>
      </c>
      <c r="X975" s="36">
        <v>10.46</v>
      </c>
      <c r="Y975" s="36">
        <v>22.05</v>
      </c>
      <c r="Z975" s="36">
        <v>53.58</v>
      </c>
      <c r="AA975" s="36">
        <v>391.05</v>
      </c>
      <c r="AB975" s="36">
        <v>120.75</v>
      </c>
      <c r="AC975" s="37"/>
      <c r="AD975" s="36">
        <v>18.3</v>
      </c>
      <c r="AE975" s="36">
        <v>58.28</v>
      </c>
    </row>
    <row r="976" spans="1:31" x14ac:dyDescent="0.25">
      <c r="A976" s="26" t="s">
        <v>917</v>
      </c>
      <c r="B976" s="27">
        <v>3632.06</v>
      </c>
      <c r="C976" s="33">
        <v>27.44</v>
      </c>
      <c r="D976" s="33">
        <v>276.39999999999998</v>
      </c>
      <c r="E976" s="33">
        <v>13.44</v>
      </c>
      <c r="F976" s="33">
        <v>59.04</v>
      </c>
      <c r="G976" s="33">
        <v>53.96</v>
      </c>
      <c r="H976" s="33">
        <v>6.08</v>
      </c>
      <c r="I976" s="33">
        <v>65.819999999999993</v>
      </c>
      <c r="J976" s="33">
        <v>19.36</v>
      </c>
      <c r="K976" s="33">
        <v>9.98</v>
      </c>
      <c r="L976" s="34">
        <v>14.52</v>
      </c>
      <c r="M976" s="35">
        <v>297.60000000000002</v>
      </c>
      <c r="N976" s="35">
        <v>207.6</v>
      </c>
      <c r="O976" s="36">
        <v>548.20000000000005</v>
      </c>
      <c r="P976" s="36">
        <v>69</v>
      </c>
      <c r="Q976" s="36">
        <v>70.42</v>
      </c>
      <c r="R976" s="36">
        <v>95.9</v>
      </c>
      <c r="S976" s="36">
        <v>74.540000000000006</v>
      </c>
      <c r="T976" s="36">
        <v>24.34</v>
      </c>
      <c r="U976" s="37">
        <v>82</v>
      </c>
      <c r="V976" s="36">
        <v>76.180000000000007</v>
      </c>
      <c r="W976" s="38">
        <v>14.52</v>
      </c>
      <c r="X976" s="36">
        <v>9.4</v>
      </c>
      <c r="Y976" s="36">
        <v>21.65</v>
      </c>
      <c r="Z976" s="36">
        <v>50.82</v>
      </c>
      <c r="AA976" s="36">
        <v>377.6</v>
      </c>
      <c r="AB976" s="36">
        <v>122.05</v>
      </c>
      <c r="AC976" s="37"/>
      <c r="AD976" s="36">
        <v>17.75</v>
      </c>
      <c r="AE976" s="36">
        <v>62.66</v>
      </c>
    </row>
    <row r="977" spans="1:31" x14ac:dyDescent="0.25">
      <c r="A977" s="26" t="s">
        <v>918</v>
      </c>
      <c r="B977" s="27">
        <v>4055.19</v>
      </c>
      <c r="C977" s="33">
        <v>31.73</v>
      </c>
      <c r="D977" s="33">
        <v>298</v>
      </c>
      <c r="E977" s="33">
        <v>15.33</v>
      </c>
      <c r="F977" s="33">
        <v>67.38</v>
      </c>
      <c r="G977" s="33">
        <v>53.76</v>
      </c>
      <c r="H977" s="33">
        <v>6.86</v>
      </c>
      <c r="I977" s="33">
        <v>72.959999999999994</v>
      </c>
      <c r="J977" s="33">
        <v>23.36</v>
      </c>
      <c r="K977" s="33">
        <v>10.49</v>
      </c>
      <c r="L977" s="34">
        <v>17.149999999999999</v>
      </c>
      <c r="M977" s="35">
        <v>314.89999999999998</v>
      </c>
      <c r="N977" s="35">
        <v>216</v>
      </c>
      <c r="O977" s="36">
        <v>572.79999999999995</v>
      </c>
      <c r="P977" s="36">
        <v>74.33</v>
      </c>
      <c r="Q977" s="36">
        <v>71.959999999999994</v>
      </c>
      <c r="R977" s="36">
        <v>100.1</v>
      </c>
      <c r="S977" s="36">
        <v>84.28</v>
      </c>
      <c r="T977" s="36">
        <v>26.03</v>
      </c>
      <c r="U977" s="37">
        <v>87.07</v>
      </c>
      <c r="V977" s="36">
        <v>73.010000000000005</v>
      </c>
      <c r="W977" s="38">
        <v>17.149999999999999</v>
      </c>
      <c r="X977" s="36">
        <v>9.61</v>
      </c>
      <c r="Y977" s="36">
        <v>24.2</v>
      </c>
      <c r="Z977" s="36">
        <v>51.34</v>
      </c>
      <c r="AA977" s="36">
        <v>405</v>
      </c>
      <c r="AB977" s="36">
        <v>122.1</v>
      </c>
      <c r="AC977" s="37"/>
      <c r="AD977" s="36">
        <v>18.809999999999999</v>
      </c>
      <c r="AE977" s="36">
        <v>69.8</v>
      </c>
    </row>
    <row r="978" spans="1:31" x14ac:dyDescent="0.25">
      <c r="A978" s="26">
        <v>44168</v>
      </c>
      <c r="B978" s="27">
        <v>4025.89</v>
      </c>
      <c r="C978" s="33">
        <v>31</v>
      </c>
      <c r="D978" s="33">
        <v>292.8</v>
      </c>
      <c r="E978" s="33">
        <v>14.99</v>
      </c>
      <c r="F978" s="33">
        <v>63.72</v>
      </c>
      <c r="G978" s="33">
        <v>52.9</v>
      </c>
      <c r="H978" s="33">
        <v>6.59</v>
      </c>
      <c r="I978" s="33">
        <v>74.06</v>
      </c>
      <c r="J978" s="33">
        <v>23.75</v>
      </c>
      <c r="K978" s="33">
        <v>10.54</v>
      </c>
      <c r="L978" s="34">
        <v>15.55</v>
      </c>
      <c r="M978" s="35">
        <v>301.5</v>
      </c>
      <c r="N978" s="35">
        <v>213</v>
      </c>
      <c r="O978" s="36">
        <v>560</v>
      </c>
      <c r="P978" s="36">
        <v>71.36</v>
      </c>
      <c r="Q978" s="36">
        <v>70.66</v>
      </c>
      <c r="R978" s="36">
        <v>101</v>
      </c>
      <c r="S978" s="36">
        <v>85.56</v>
      </c>
      <c r="T978" s="36">
        <v>26.38</v>
      </c>
      <c r="U978" s="37">
        <v>82.89</v>
      </c>
      <c r="V978" s="36">
        <v>73.040000000000006</v>
      </c>
      <c r="W978" s="38">
        <v>15.55</v>
      </c>
      <c r="X978" s="36">
        <v>9.61</v>
      </c>
      <c r="Y978" s="36">
        <v>23.56</v>
      </c>
      <c r="Z978" s="36">
        <v>52.16</v>
      </c>
      <c r="AA978" s="36">
        <v>384.5</v>
      </c>
      <c r="AB978" s="36">
        <v>123.8</v>
      </c>
      <c r="AC978" s="37"/>
      <c r="AD978" s="36">
        <v>18.399999999999999</v>
      </c>
      <c r="AE978" s="36">
        <v>72.22</v>
      </c>
    </row>
    <row r="979" spans="1:31" x14ac:dyDescent="0.25">
      <c r="A979" s="26">
        <v>44138</v>
      </c>
      <c r="B979" s="27">
        <v>4603.05</v>
      </c>
      <c r="C979" s="33">
        <v>35.659999999999997</v>
      </c>
      <c r="D979" s="33">
        <v>332.8</v>
      </c>
      <c r="E979" s="33">
        <v>17.68</v>
      </c>
      <c r="F979" s="33">
        <v>76.84</v>
      </c>
      <c r="G979" s="33">
        <v>57.82</v>
      </c>
      <c r="H979" s="33">
        <v>7.9</v>
      </c>
      <c r="I979" s="33">
        <v>80.3</v>
      </c>
      <c r="J979" s="33">
        <v>28.24</v>
      </c>
      <c r="K979" s="33">
        <v>12.73</v>
      </c>
      <c r="L979" s="34">
        <v>18.760000000000002</v>
      </c>
      <c r="M979" s="35">
        <v>330.15</v>
      </c>
      <c r="N979" s="35">
        <v>229.7</v>
      </c>
      <c r="O979" s="36">
        <v>594.6</v>
      </c>
      <c r="P979" s="36">
        <v>85.7</v>
      </c>
      <c r="Q979" s="36">
        <v>82.18</v>
      </c>
      <c r="R979" s="36">
        <v>108.8</v>
      </c>
      <c r="S979" s="36">
        <v>102.9</v>
      </c>
      <c r="T979" s="36">
        <v>30.97</v>
      </c>
      <c r="U979" s="37">
        <v>93.31</v>
      </c>
      <c r="V979" s="36">
        <v>79.2</v>
      </c>
      <c r="W979" s="38">
        <v>18.760000000000002</v>
      </c>
      <c r="X979" s="36">
        <v>10.72</v>
      </c>
      <c r="Y979" s="36">
        <v>25.63</v>
      </c>
      <c r="Z979" s="36">
        <v>61.02</v>
      </c>
      <c r="AA979" s="36">
        <v>438.5</v>
      </c>
      <c r="AB979" s="36">
        <v>137.30000000000001</v>
      </c>
      <c r="AC979" s="37"/>
      <c r="AD979" s="36">
        <v>21.52</v>
      </c>
      <c r="AE979" s="36">
        <v>81.7</v>
      </c>
    </row>
    <row r="980" spans="1:31" x14ac:dyDescent="0.25">
      <c r="A980" s="26">
        <v>44107</v>
      </c>
      <c r="B980" s="27">
        <v>4615.16</v>
      </c>
      <c r="C980" s="33">
        <v>34.630000000000003</v>
      </c>
      <c r="D980" s="33">
        <v>334.2</v>
      </c>
      <c r="E980" s="33">
        <v>17.73</v>
      </c>
      <c r="F980" s="33">
        <v>75.760000000000005</v>
      </c>
      <c r="G980" s="33">
        <v>57.3</v>
      </c>
      <c r="H980" s="33">
        <v>7.71</v>
      </c>
      <c r="I980" s="33">
        <v>82.26</v>
      </c>
      <c r="J980" s="33">
        <v>28.28</v>
      </c>
      <c r="K980" s="33">
        <v>13.01</v>
      </c>
      <c r="L980" s="34">
        <v>18.149999999999999</v>
      </c>
      <c r="M980" s="35">
        <v>334.8</v>
      </c>
      <c r="N980" s="35">
        <v>234.4</v>
      </c>
      <c r="O980" s="36">
        <v>595.79999999999995</v>
      </c>
      <c r="P980" s="36">
        <v>89.62</v>
      </c>
      <c r="Q980" s="36">
        <v>80.900000000000006</v>
      </c>
      <c r="R980" s="36">
        <v>107.2</v>
      </c>
      <c r="S980" s="36">
        <v>105.65</v>
      </c>
      <c r="T980" s="36">
        <v>31.52</v>
      </c>
      <c r="U980" s="37">
        <v>92.64</v>
      </c>
      <c r="V980" s="36">
        <v>77.94</v>
      </c>
      <c r="W980" s="38">
        <v>18.149999999999999</v>
      </c>
      <c r="X980" s="36">
        <v>10.85</v>
      </c>
      <c r="Y980" s="36">
        <v>26.19</v>
      </c>
      <c r="Z980" s="36">
        <v>62.26</v>
      </c>
      <c r="AA980" s="36">
        <v>449.95</v>
      </c>
      <c r="AB980" s="36">
        <v>140</v>
      </c>
      <c r="AC980" s="37"/>
      <c r="AD980" s="36">
        <v>21.37</v>
      </c>
      <c r="AE980" s="36">
        <v>82.94</v>
      </c>
    </row>
    <row r="981" spans="1:31" x14ac:dyDescent="0.25">
      <c r="A981" s="26">
        <v>44077</v>
      </c>
      <c r="B981" s="27">
        <v>4691.2</v>
      </c>
      <c r="C981" s="33">
        <v>33.78</v>
      </c>
      <c r="D981" s="33">
        <v>341.4</v>
      </c>
      <c r="E981" s="33">
        <v>18</v>
      </c>
      <c r="F981" s="33">
        <v>80.72</v>
      </c>
      <c r="G981" s="33">
        <v>58.12</v>
      </c>
      <c r="H981" s="33">
        <v>7.73</v>
      </c>
      <c r="I981" s="33">
        <v>83.74</v>
      </c>
      <c r="J981" s="33">
        <v>28.7</v>
      </c>
      <c r="K981" s="33">
        <v>13.68</v>
      </c>
      <c r="L981" s="34">
        <v>17.62</v>
      </c>
      <c r="M981" s="35">
        <v>338</v>
      </c>
      <c r="N981" s="35">
        <v>236.8</v>
      </c>
      <c r="O981" s="36">
        <v>605.6</v>
      </c>
      <c r="P981" s="36">
        <v>89.99</v>
      </c>
      <c r="Q981" s="36">
        <v>82.14</v>
      </c>
      <c r="R981" s="36">
        <v>113.75</v>
      </c>
      <c r="S981" s="36">
        <v>107.5</v>
      </c>
      <c r="T981" s="36">
        <v>30.98</v>
      </c>
      <c r="U981" s="37">
        <v>94.17</v>
      </c>
      <c r="V981" s="36">
        <v>79.5</v>
      </c>
      <c r="W981" s="38">
        <v>17.62</v>
      </c>
      <c r="X981" s="36">
        <v>11.3</v>
      </c>
      <c r="Y981" s="36">
        <v>26.34</v>
      </c>
      <c r="Z981" s="36">
        <v>62.76</v>
      </c>
      <c r="AA981" s="36">
        <v>457.05</v>
      </c>
      <c r="AB981" s="36">
        <v>144.4</v>
      </c>
      <c r="AC981" s="37"/>
      <c r="AD981" s="36">
        <v>21.8</v>
      </c>
      <c r="AE981" s="36">
        <v>85.04</v>
      </c>
    </row>
    <row r="982" spans="1:31" x14ac:dyDescent="0.25">
      <c r="A982" s="26">
        <v>43985</v>
      </c>
      <c r="B982" s="27">
        <v>5117.57</v>
      </c>
      <c r="C982" s="33">
        <v>38.520000000000003</v>
      </c>
      <c r="D982" s="33">
        <v>364.2</v>
      </c>
      <c r="E982" s="33">
        <v>20</v>
      </c>
      <c r="F982" s="33">
        <v>87.52</v>
      </c>
      <c r="G982" s="33">
        <v>60.96</v>
      </c>
      <c r="H982" s="33">
        <v>9.3000000000000007</v>
      </c>
      <c r="I982" s="33">
        <v>88.88</v>
      </c>
      <c r="J982" s="33">
        <v>31.51</v>
      </c>
      <c r="K982" s="33">
        <v>14.95</v>
      </c>
      <c r="L982" s="34">
        <v>21.4</v>
      </c>
      <c r="M982" s="35">
        <v>360.35</v>
      </c>
      <c r="N982" s="35">
        <v>253.7</v>
      </c>
      <c r="O982" s="36">
        <v>634</v>
      </c>
      <c r="P982" s="36">
        <v>99.5</v>
      </c>
      <c r="Q982" s="36">
        <v>90.28</v>
      </c>
      <c r="R982" s="36">
        <v>120.1</v>
      </c>
      <c r="S982" s="36">
        <v>115.15</v>
      </c>
      <c r="T982" s="36">
        <v>37.15</v>
      </c>
      <c r="U982" s="37">
        <v>101.9</v>
      </c>
      <c r="V982" s="36">
        <v>84.6</v>
      </c>
      <c r="W982" s="38">
        <v>21.4</v>
      </c>
      <c r="X982" s="36">
        <v>12.1</v>
      </c>
      <c r="Y982" s="36">
        <v>27.89</v>
      </c>
      <c r="Z982" s="36">
        <v>65.36</v>
      </c>
      <c r="AA982" s="36">
        <v>483.5</v>
      </c>
      <c r="AB982" s="36">
        <v>150.25</v>
      </c>
      <c r="AC982" s="37"/>
      <c r="AD982" s="36">
        <v>23.3</v>
      </c>
      <c r="AE982" s="36">
        <v>91.08</v>
      </c>
    </row>
    <row r="983" spans="1:31" x14ac:dyDescent="0.25">
      <c r="A983" s="26">
        <v>43954</v>
      </c>
      <c r="B983" s="27">
        <v>5329.24</v>
      </c>
      <c r="C983" s="33">
        <v>40.520000000000003</v>
      </c>
      <c r="D983" s="33">
        <v>376.8</v>
      </c>
      <c r="E983" s="33">
        <v>20.66</v>
      </c>
      <c r="F983" s="33">
        <v>93.1</v>
      </c>
      <c r="G983" s="33">
        <v>62.76</v>
      </c>
      <c r="H983" s="33">
        <v>9.66</v>
      </c>
      <c r="I983" s="33">
        <v>92.26</v>
      </c>
      <c r="J983" s="33">
        <v>32.64</v>
      </c>
      <c r="K983" s="33">
        <v>15.73</v>
      </c>
      <c r="L983" s="34">
        <v>22.79</v>
      </c>
      <c r="M983" s="35">
        <v>374.55</v>
      </c>
      <c r="N983" s="35">
        <v>257.5</v>
      </c>
      <c r="O983" s="36">
        <v>646.6</v>
      </c>
      <c r="P983" s="36">
        <v>107.72</v>
      </c>
      <c r="Q983" s="36">
        <v>96.4</v>
      </c>
      <c r="R983" s="36">
        <v>124.95</v>
      </c>
      <c r="S983" s="36">
        <v>122</v>
      </c>
      <c r="T983" s="36">
        <v>39.049999999999997</v>
      </c>
      <c r="U983" s="37">
        <v>105.37</v>
      </c>
      <c r="V983" s="36">
        <v>88.98</v>
      </c>
      <c r="W983" s="38">
        <v>22.79</v>
      </c>
      <c r="X983" s="36">
        <v>12.34</v>
      </c>
      <c r="Y983" s="36">
        <v>28.74</v>
      </c>
      <c r="Z983" s="36">
        <v>67.2</v>
      </c>
      <c r="AA983" s="36">
        <v>501.5</v>
      </c>
      <c r="AB983" s="36">
        <v>152.30000000000001</v>
      </c>
      <c r="AC983" s="37"/>
      <c r="AD983" s="36">
        <v>23.38</v>
      </c>
      <c r="AE983" s="36">
        <v>93.72</v>
      </c>
    </row>
    <row r="984" spans="1:31" x14ac:dyDescent="0.25">
      <c r="A984" s="26">
        <v>43924</v>
      </c>
      <c r="B984" s="27">
        <v>5357.35</v>
      </c>
      <c r="C984" s="33">
        <v>42.25</v>
      </c>
      <c r="D984" s="33">
        <v>389.8</v>
      </c>
      <c r="E984" s="33">
        <v>21.16</v>
      </c>
      <c r="F984" s="33">
        <v>95.22</v>
      </c>
      <c r="G984" s="33">
        <v>62.94</v>
      </c>
      <c r="H984" s="33">
        <v>10.130000000000001</v>
      </c>
      <c r="I984" s="33">
        <v>92.14</v>
      </c>
      <c r="J984" s="33">
        <v>33.14</v>
      </c>
      <c r="K984" s="33">
        <v>15.93</v>
      </c>
      <c r="L984" s="34">
        <v>24.18</v>
      </c>
      <c r="M984" s="35">
        <v>385.2</v>
      </c>
      <c r="N984" s="35">
        <v>259.5</v>
      </c>
      <c r="O984" s="36">
        <v>653</v>
      </c>
      <c r="P984" s="36">
        <v>110.96</v>
      </c>
      <c r="Q984" s="36">
        <v>96.1</v>
      </c>
      <c r="R984" s="36">
        <v>128.6</v>
      </c>
      <c r="S984" s="36">
        <v>126.95</v>
      </c>
      <c r="T984" s="36">
        <v>39.950000000000003</v>
      </c>
      <c r="U984" s="37">
        <v>106.45</v>
      </c>
      <c r="V984" s="36">
        <v>89.09</v>
      </c>
      <c r="W984" s="38">
        <v>24.18</v>
      </c>
      <c r="X984" s="36">
        <v>12.54</v>
      </c>
      <c r="Y984" s="36">
        <v>28.74</v>
      </c>
      <c r="Z984" s="36">
        <v>69.02</v>
      </c>
      <c r="AA984" s="36">
        <v>513.6</v>
      </c>
      <c r="AB984" s="36">
        <v>149.85</v>
      </c>
      <c r="AC984" s="37"/>
      <c r="AD984" s="36">
        <v>24.3</v>
      </c>
      <c r="AE984" s="36">
        <v>95.66</v>
      </c>
    </row>
    <row r="985" spans="1:31" x14ac:dyDescent="0.25">
      <c r="A985" s="26">
        <v>43893</v>
      </c>
      <c r="B985" s="27">
        <v>5371.66</v>
      </c>
      <c r="C985" s="33">
        <v>42.81</v>
      </c>
      <c r="D985" s="33">
        <v>383</v>
      </c>
      <c r="E985" s="33">
        <v>21.01</v>
      </c>
      <c r="F985" s="33">
        <v>93.32</v>
      </c>
      <c r="G985" s="33">
        <v>62.8</v>
      </c>
      <c r="H985" s="33">
        <v>10.23</v>
      </c>
      <c r="I985" s="33">
        <v>91.52</v>
      </c>
      <c r="J985" s="33">
        <v>32.799999999999997</v>
      </c>
      <c r="K985" s="33">
        <v>15.24</v>
      </c>
      <c r="L985" s="34">
        <v>24.23</v>
      </c>
      <c r="M985" s="35">
        <v>377.35</v>
      </c>
      <c r="N985" s="35">
        <v>251.4</v>
      </c>
      <c r="O985" s="36">
        <v>642.79999999999995</v>
      </c>
      <c r="P985" s="36">
        <v>112.12</v>
      </c>
      <c r="Q985" s="36">
        <v>94.64</v>
      </c>
      <c r="R985" s="36">
        <v>127.65</v>
      </c>
      <c r="S985" s="36">
        <v>127.15</v>
      </c>
      <c r="T985" s="36">
        <v>39.32</v>
      </c>
      <c r="U985" s="37">
        <v>104.83</v>
      </c>
      <c r="V985" s="36">
        <v>85.62</v>
      </c>
      <c r="W985" s="38">
        <v>24.23</v>
      </c>
      <c r="X985" s="36">
        <v>12.12</v>
      </c>
      <c r="Y985" s="36">
        <v>28.63</v>
      </c>
      <c r="Z985" s="36">
        <v>69.28</v>
      </c>
      <c r="AA985" s="36">
        <v>512</v>
      </c>
      <c r="AB985" s="36">
        <v>149.30000000000001</v>
      </c>
      <c r="AC985" s="37"/>
      <c r="AD985" s="36">
        <v>23.98</v>
      </c>
      <c r="AE985" s="36">
        <v>95.46</v>
      </c>
    </row>
    <row r="986" spans="1:31" x14ac:dyDescent="0.25">
      <c r="A986" s="26">
        <v>43864</v>
      </c>
      <c r="B986" s="27">
        <v>5197.57</v>
      </c>
      <c r="C986" s="33">
        <v>43.46</v>
      </c>
      <c r="D986" s="33">
        <v>386.8</v>
      </c>
      <c r="E986" s="33">
        <v>20.73</v>
      </c>
      <c r="F986" s="33">
        <v>90.82</v>
      </c>
      <c r="G986" s="33">
        <v>63.1</v>
      </c>
      <c r="H986" s="33">
        <v>10.47</v>
      </c>
      <c r="I986" s="33">
        <v>92.52</v>
      </c>
      <c r="J986" s="33">
        <v>31.92</v>
      </c>
      <c r="K986" s="33">
        <v>15.14</v>
      </c>
      <c r="L986" s="34">
        <v>25.02</v>
      </c>
      <c r="M986" s="35">
        <v>376.1</v>
      </c>
      <c r="N986" s="35">
        <v>247.5</v>
      </c>
      <c r="O986" s="36">
        <v>634.79999999999995</v>
      </c>
      <c r="P986" s="36">
        <v>107.62</v>
      </c>
      <c r="Q986" s="36">
        <v>92.24</v>
      </c>
      <c r="R986" s="36">
        <v>121.7</v>
      </c>
      <c r="S986" s="36">
        <v>123.3</v>
      </c>
      <c r="T986" s="36">
        <v>39.1</v>
      </c>
      <c r="U986" s="37">
        <v>103.35</v>
      </c>
      <c r="V986" s="36">
        <v>85.12</v>
      </c>
      <c r="W986" s="38">
        <v>25.02</v>
      </c>
      <c r="X986" s="36">
        <v>12.18</v>
      </c>
      <c r="Y986" s="36">
        <v>28.2</v>
      </c>
      <c r="Z986" s="36">
        <v>68.66</v>
      </c>
      <c r="AA986" s="36">
        <v>504.6</v>
      </c>
      <c r="AB986" s="36">
        <v>149.25</v>
      </c>
      <c r="AC986" s="37"/>
      <c r="AD986" s="36">
        <v>23.92</v>
      </c>
      <c r="AE986" s="36">
        <v>95.52</v>
      </c>
    </row>
    <row r="987" spans="1:31" x14ac:dyDescent="0.25">
      <c r="A987" s="26" t="s">
        <v>919</v>
      </c>
      <c r="B987" s="27">
        <v>5229.5600000000004</v>
      </c>
      <c r="C987" s="33">
        <v>43.79</v>
      </c>
      <c r="D987" s="33">
        <v>381</v>
      </c>
      <c r="E987" s="33">
        <v>20.96</v>
      </c>
      <c r="F987" s="33">
        <v>90.98</v>
      </c>
      <c r="G987" s="33">
        <v>63.72</v>
      </c>
      <c r="H987" s="33">
        <v>10.81</v>
      </c>
      <c r="I987" s="33">
        <v>90.8</v>
      </c>
      <c r="J987" s="33">
        <v>31.6</v>
      </c>
      <c r="K987" s="33">
        <v>15.03</v>
      </c>
      <c r="L987" s="34">
        <v>25.59</v>
      </c>
      <c r="M987" s="35">
        <v>370.85</v>
      </c>
      <c r="N987" s="35">
        <v>241</v>
      </c>
      <c r="O987" s="36">
        <v>630</v>
      </c>
      <c r="P987" s="36">
        <v>108.1</v>
      </c>
      <c r="Q987" s="36">
        <v>90.5</v>
      </c>
      <c r="R987" s="36">
        <v>123.1</v>
      </c>
      <c r="S987" s="36">
        <v>124.1</v>
      </c>
      <c r="T987" s="36">
        <v>38.380000000000003</v>
      </c>
      <c r="U987" s="37">
        <v>101.57</v>
      </c>
      <c r="V987" s="36">
        <v>83.47</v>
      </c>
      <c r="W987" s="38">
        <v>25.59</v>
      </c>
      <c r="X987" s="36">
        <v>12.19</v>
      </c>
      <c r="Y987" s="36">
        <v>28.4</v>
      </c>
      <c r="Z987" s="36">
        <v>69.02</v>
      </c>
      <c r="AA987" s="36">
        <v>505.8</v>
      </c>
      <c r="AB987" s="36">
        <v>146.4</v>
      </c>
      <c r="AC987" s="37"/>
      <c r="AD987" s="36">
        <v>24.06</v>
      </c>
      <c r="AE987" s="36">
        <v>99.22</v>
      </c>
    </row>
    <row r="988" spans="1:31" x14ac:dyDescent="0.25">
      <c r="A988" s="26" t="s">
        <v>920</v>
      </c>
      <c r="B988" s="27">
        <v>5421.31</v>
      </c>
      <c r="C988" s="33">
        <v>45.39</v>
      </c>
      <c r="D988" s="33">
        <v>387.4</v>
      </c>
      <c r="E988" s="33">
        <v>21.86</v>
      </c>
      <c r="F988" s="33">
        <v>95.54</v>
      </c>
      <c r="G988" s="33">
        <v>65.400000000000006</v>
      </c>
      <c r="H988" s="33">
        <v>11.36</v>
      </c>
      <c r="I988" s="33">
        <v>94.28</v>
      </c>
      <c r="J988" s="33">
        <v>33.04</v>
      </c>
      <c r="K988" s="33">
        <v>16.010000000000002</v>
      </c>
      <c r="L988" s="34">
        <v>26.72</v>
      </c>
      <c r="M988" s="35">
        <v>369.85</v>
      </c>
      <c r="N988" s="35">
        <v>246.6</v>
      </c>
      <c r="O988" s="36">
        <v>641</v>
      </c>
      <c r="P988" s="36">
        <v>115</v>
      </c>
      <c r="Q988" s="36">
        <v>93.74</v>
      </c>
      <c r="R988" s="36">
        <v>126.15</v>
      </c>
      <c r="S988" s="36">
        <v>129.65</v>
      </c>
      <c r="T988" s="36">
        <v>39.68</v>
      </c>
      <c r="U988" s="37">
        <v>105.62</v>
      </c>
      <c r="V988" s="36">
        <v>87.96</v>
      </c>
      <c r="W988" s="38">
        <v>26.72</v>
      </c>
      <c r="X988" s="36">
        <v>12.73</v>
      </c>
      <c r="Y988" s="36">
        <v>28.93</v>
      </c>
      <c r="Z988" s="36">
        <v>71.8</v>
      </c>
      <c r="AA988" s="36">
        <v>511.7</v>
      </c>
      <c r="AB988" s="36">
        <v>151.9</v>
      </c>
      <c r="AC988" s="37"/>
      <c r="AD988" s="36">
        <v>25</v>
      </c>
      <c r="AE988" s="36">
        <v>102.45</v>
      </c>
    </row>
    <row r="989" spans="1:31" x14ac:dyDescent="0.25">
      <c r="A989" s="26" t="s">
        <v>921</v>
      </c>
      <c r="B989" s="27">
        <v>5526.14</v>
      </c>
      <c r="C989" s="33">
        <v>48.22</v>
      </c>
      <c r="D989" s="33">
        <v>402.8</v>
      </c>
      <c r="E989" s="33">
        <v>22.56</v>
      </c>
      <c r="F989" s="33">
        <v>97.62</v>
      </c>
      <c r="G989" s="33">
        <v>67.94</v>
      </c>
      <c r="H989" s="33">
        <v>12.1</v>
      </c>
      <c r="I989" s="33">
        <v>96.68</v>
      </c>
      <c r="J989" s="33">
        <v>34.44</v>
      </c>
      <c r="K989" s="33">
        <v>15.64</v>
      </c>
      <c r="L989" s="34">
        <v>28.56</v>
      </c>
      <c r="M989" s="35">
        <v>385.25</v>
      </c>
      <c r="N989" s="35">
        <v>254</v>
      </c>
      <c r="O989" s="36">
        <v>666</v>
      </c>
      <c r="P989" s="36">
        <v>120.56</v>
      </c>
      <c r="Q989" s="36">
        <v>97.1</v>
      </c>
      <c r="R989" s="36">
        <v>130.25</v>
      </c>
      <c r="S989" s="36">
        <v>132.30000000000001</v>
      </c>
      <c r="T989" s="36">
        <v>41.05</v>
      </c>
      <c r="U989" s="37">
        <v>108.8</v>
      </c>
      <c r="V989" s="36">
        <v>90.41</v>
      </c>
      <c r="W989" s="38">
        <v>28.56</v>
      </c>
      <c r="X989" s="36">
        <v>12.91</v>
      </c>
      <c r="Y989" s="36">
        <v>29.54</v>
      </c>
      <c r="Z989" s="36">
        <v>74.52</v>
      </c>
      <c r="AA989" s="36">
        <v>530</v>
      </c>
      <c r="AB989" s="36">
        <v>155.94999999999999</v>
      </c>
      <c r="AC989" s="37"/>
      <c r="AD989" s="36">
        <v>25.45</v>
      </c>
      <c r="AE989" s="36">
        <v>107</v>
      </c>
    </row>
    <row r="990" spans="1:31" x14ac:dyDescent="0.25">
      <c r="A990" s="26" t="s">
        <v>922</v>
      </c>
      <c r="B990" s="27">
        <v>5670.71</v>
      </c>
      <c r="C990" s="33">
        <v>48.7</v>
      </c>
      <c r="D990" s="33">
        <v>399.6</v>
      </c>
      <c r="E990" s="33">
        <v>22.81</v>
      </c>
      <c r="F990" s="33">
        <v>98.26</v>
      </c>
      <c r="G990" s="33">
        <v>67.58</v>
      </c>
      <c r="H990" s="33">
        <v>12.24</v>
      </c>
      <c r="I990" s="33">
        <v>91.14</v>
      </c>
      <c r="J990" s="33">
        <v>34.270000000000003</v>
      </c>
      <c r="K990" s="33">
        <v>15.55</v>
      </c>
      <c r="L990" s="34">
        <v>28.85</v>
      </c>
      <c r="M990" s="35">
        <v>380.05</v>
      </c>
      <c r="N990" s="35">
        <v>252.7</v>
      </c>
      <c r="O990" s="36">
        <v>664.2</v>
      </c>
      <c r="P990" s="36">
        <v>123.54</v>
      </c>
      <c r="Q990" s="36">
        <v>96.58</v>
      </c>
      <c r="R990" s="36">
        <v>131.1</v>
      </c>
      <c r="S990" s="36">
        <v>132.80000000000001</v>
      </c>
      <c r="T990" s="36">
        <v>41.14</v>
      </c>
      <c r="U990" s="37">
        <v>108.39</v>
      </c>
      <c r="V990" s="36">
        <v>89.95</v>
      </c>
      <c r="W990" s="38">
        <v>28.85</v>
      </c>
      <c r="X990" s="36">
        <v>12.96</v>
      </c>
      <c r="Y990" s="36">
        <v>29.43</v>
      </c>
      <c r="Z990" s="36">
        <v>74.400000000000006</v>
      </c>
      <c r="AA990" s="36">
        <v>524.5</v>
      </c>
      <c r="AB990" s="36">
        <v>156.55000000000001</v>
      </c>
      <c r="AC990" s="37"/>
      <c r="AD990" s="36">
        <v>25.36</v>
      </c>
      <c r="AE990" s="36">
        <v>107.95</v>
      </c>
    </row>
    <row r="991" spans="1:31" x14ac:dyDescent="0.25">
      <c r="A991" s="26" t="s">
        <v>923</v>
      </c>
      <c r="B991" s="27">
        <v>5765.17</v>
      </c>
      <c r="C991" s="33">
        <v>51.2</v>
      </c>
      <c r="D991" s="33">
        <v>407.2</v>
      </c>
      <c r="E991" s="33">
        <v>23.35</v>
      </c>
      <c r="F991" s="33">
        <v>100.6</v>
      </c>
      <c r="G991" s="33">
        <v>67.540000000000006</v>
      </c>
      <c r="H991" s="33">
        <v>12.7</v>
      </c>
      <c r="I991" s="33">
        <v>93.1</v>
      </c>
      <c r="J991" s="33">
        <v>34.65</v>
      </c>
      <c r="K991" s="33">
        <v>16.100000000000001</v>
      </c>
      <c r="L991" s="34">
        <v>29.94</v>
      </c>
      <c r="M991" s="35">
        <v>385.65</v>
      </c>
      <c r="N991" s="35">
        <v>256</v>
      </c>
      <c r="O991" s="36">
        <v>670.4</v>
      </c>
      <c r="P991" s="36">
        <v>124.38</v>
      </c>
      <c r="Q991" s="36">
        <v>98.58</v>
      </c>
      <c r="R991" s="36">
        <v>133.69999999999999</v>
      </c>
      <c r="S991" s="36">
        <v>137</v>
      </c>
      <c r="T991" s="36">
        <v>42.17</v>
      </c>
      <c r="U991" s="37">
        <v>110.54</v>
      </c>
      <c r="V991" s="36">
        <v>91.07</v>
      </c>
      <c r="W991" s="38">
        <v>29.94</v>
      </c>
      <c r="X991" s="36">
        <v>13.23</v>
      </c>
      <c r="Y991" s="36">
        <v>30.12</v>
      </c>
      <c r="Z991" s="36">
        <v>75.400000000000006</v>
      </c>
      <c r="AA991" s="36">
        <v>535.1</v>
      </c>
      <c r="AB991" s="36">
        <v>159.35</v>
      </c>
      <c r="AC991" s="37"/>
      <c r="AD991" s="36">
        <v>26.1</v>
      </c>
      <c r="AE991" s="36">
        <v>110.45</v>
      </c>
    </row>
    <row r="992" spans="1:31" x14ac:dyDescent="0.25">
      <c r="A992" s="26" t="s">
        <v>924</v>
      </c>
      <c r="B992" s="27">
        <v>5995.14</v>
      </c>
      <c r="C992" s="33">
        <v>53.22</v>
      </c>
      <c r="D992" s="33">
        <v>429</v>
      </c>
      <c r="E992" s="33">
        <v>24.13</v>
      </c>
      <c r="F992" s="33">
        <v>105.45</v>
      </c>
      <c r="G992" s="33">
        <v>71</v>
      </c>
      <c r="H992" s="33">
        <v>13.14</v>
      </c>
      <c r="I992" s="33">
        <v>96.44</v>
      </c>
      <c r="J992" s="33">
        <v>35.82</v>
      </c>
      <c r="K992" s="33">
        <v>16.600000000000001</v>
      </c>
      <c r="L992" s="34">
        <v>31.07</v>
      </c>
      <c r="M992" s="35">
        <v>404.5</v>
      </c>
      <c r="N992" s="35">
        <v>266</v>
      </c>
      <c r="O992" s="36">
        <v>694.6</v>
      </c>
      <c r="P992" s="36">
        <v>130.84</v>
      </c>
      <c r="Q992" s="36">
        <v>101.65</v>
      </c>
      <c r="R992" s="36">
        <v>142.05000000000001</v>
      </c>
      <c r="S992" s="36">
        <v>143.80000000000001</v>
      </c>
      <c r="T992" s="36">
        <v>44.3</v>
      </c>
      <c r="U992" s="37">
        <v>115.08</v>
      </c>
      <c r="V992" s="36">
        <v>92.82</v>
      </c>
      <c r="W992" s="38">
        <v>31.07</v>
      </c>
      <c r="X992" s="36">
        <v>13.44</v>
      </c>
      <c r="Y992" s="36">
        <v>30.93</v>
      </c>
      <c r="Z992" s="36">
        <v>77.260000000000005</v>
      </c>
      <c r="AA992" s="36">
        <v>561.6</v>
      </c>
      <c r="AB992" s="36">
        <v>165.45</v>
      </c>
      <c r="AC992" s="37"/>
      <c r="AD992" s="36">
        <v>27.39</v>
      </c>
      <c r="AE992" s="36">
        <v>113.35</v>
      </c>
    </row>
    <row r="993" spans="1:31" x14ac:dyDescent="0.25">
      <c r="A993" s="26" t="s">
        <v>925</v>
      </c>
      <c r="B993" s="27">
        <v>6062.3</v>
      </c>
      <c r="C993" s="33">
        <v>53.26</v>
      </c>
      <c r="D993" s="33">
        <v>434.8</v>
      </c>
      <c r="E993" s="33">
        <v>24.49</v>
      </c>
      <c r="F993" s="33">
        <v>105.2</v>
      </c>
      <c r="G993" s="33">
        <v>71.459999999999994</v>
      </c>
      <c r="H993" s="33">
        <v>13.16</v>
      </c>
      <c r="I993" s="33">
        <v>96.98</v>
      </c>
      <c r="J993" s="33">
        <v>35.78</v>
      </c>
      <c r="K993" s="33">
        <v>16.48</v>
      </c>
      <c r="L993" s="34">
        <v>31.22</v>
      </c>
      <c r="M993" s="35">
        <v>409.8</v>
      </c>
      <c r="N993" s="35">
        <v>265.7</v>
      </c>
      <c r="O993" s="36">
        <v>699.8</v>
      </c>
      <c r="P993" s="36">
        <v>131.78</v>
      </c>
      <c r="Q993" s="36">
        <v>102.9</v>
      </c>
      <c r="R993" s="36">
        <v>141.4</v>
      </c>
      <c r="S993" s="36">
        <v>145.55000000000001</v>
      </c>
      <c r="T993" s="36">
        <v>44.75</v>
      </c>
      <c r="U993" s="37">
        <v>114.46</v>
      </c>
      <c r="V993" s="36">
        <v>92.99</v>
      </c>
      <c r="W993" s="38">
        <v>31.22</v>
      </c>
      <c r="X993" s="36">
        <v>13.44</v>
      </c>
      <c r="Y993" s="36">
        <v>31.15</v>
      </c>
      <c r="Z993" s="36">
        <v>77.239999999999995</v>
      </c>
      <c r="AA993" s="36">
        <v>566.5</v>
      </c>
      <c r="AB993" s="36">
        <v>165.35</v>
      </c>
      <c r="AC993" s="37"/>
      <c r="AD993" s="36">
        <v>27.59</v>
      </c>
      <c r="AE993" s="36">
        <v>113.35</v>
      </c>
    </row>
    <row r="994" spans="1:31" x14ac:dyDescent="0.25">
      <c r="A994" s="26" t="s">
        <v>926</v>
      </c>
      <c r="B994" s="27">
        <v>6072.66</v>
      </c>
      <c r="C994" s="33">
        <v>53.75</v>
      </c>
      <c r="D994" s="33">
        <v>445.6</v>
      </c>
      <c r="E994" s="33">
        <v>25.37</v>
      </c>
      <c r="F994" s="33">
        <v>106.75</v>
      </c>
      <c r="G994" s="33">
        <v>71.599999999999994</v>
      </c>
      <c r="H994" s="33">
        <v>13.34</v>
      </c>
      <c r="I994" s="33">
        <v>95.62</v>
      </c>
      <c r="J994" s="33">
        <v>35.619999999999997</v>
      </c>
      <c r="K994" s="33">
        <v>16.649999999999999</v>
      </c>
      <c r="L994" s="34">
        <v>31.8</v>
      </c>
      <c r="M994" s="35">
        <v>419.05</v>
      </c>
      <c r="N994" s="35">
        <v>272.3</v>
      </c>
      <c r="O994" s="36">
        <v>712.8</v>
      </c>
      <c r="P994" s="36">
        <v>131.80000000000001</v>
      </c>
      <c r="Q994" s="36">
        <v>97.4</v>
      </c>
      <c r="R994" s="36">
        <v>142.6</v>
      </c>
      <c r="S994" s="36">
        <v>145.94999999999999</v>
      </c>
      <c r="T994" s="36">
        <v>45.05</v>
      </c>
      <c r="U994" s="37">
        <v>115.95</v>
      </c>
      <c r="V994" s="36">
        <v>93.49</v>
      </c>
      <c r="W994" s="38">
        <v>31.8</v>
      </c>
      <c r="X994" s="36">
        <v>13.46</v>
      </c>
      <c r="Y994" s="36">
        <v>31.5</v>
      </c>
      <c r="Z994" s="36">
        <v>77</v>
      </c>
      <c r="AA994" s="36">
        <v>587</v>
      </c>
      <c r="AB994" s="36">
        <v>169.05</v>
      </c>
      <c r="AC994" s="37"/>
      <c r="AD994" s="36">
        <v>27.49</v>
      </c>
      <c r="AE994" s="36">
        <v>115.3</v>
      </c>
    </row>
    <row r="995" spans="1:31" x14ac:dyDescent="0.25">
      <c r="A995" s="26" t="s">
        <v>927</v>
      </c>
      <c r="B995" s="27">
        <v>6039.94</v>
      </c>
      <c r="C995" s="33">
        <v>53.67</v>
      </c>
      <c r="D995" s="33">
        <v>434.4</v>
      </c>
      <c r="E995" s="33">
        <v>25.44</v>
      </c>
      <c r="F995" s="33">
        <v>106.15</v>
      </c>
      <c r="G995" s="33">
        <v>71.959999999999994</v>
      </c>
      <c r="H995" s="33">
        <v>13.35</v>
      </c>
      <c r="I995" s="33">
        <v>95.04</v>
      </c>
      <c r="J995" s="33">
        <v>35.58</v>
      </c>
      <c r="K995" s="33">
        <v>16.55</v>
      </c>
      <c r="L995" s="34">
        <v>31.78</v>
      </c>
      <c r="M995" s="35">
        <v>408.85</v>
      </c>
      <c r="N995" s="35">
        <v>268.3</v>
      </c>
      <c r="O995" s="36">
        <v>700</v>
      </c>
      <c r="P995" s="36">
        <v>130.26</v>
      </c>
      <c r="Q995" s="36">
        <v>97</v>
      </c>
      <c r="R995" s="36">
        <v>140.05000000000001</v>
      </c>
      <c r="S995" s="36">
        <v>143.35</v>
      </c>
      <c r="T995" s="36">
        <v>44.7</v>
      </c>
      <c r="U995" s="37">
        <v>115.5</v>
      </c>
      <c r="V995" s="36">
        <v>93.2</v>
      </c>
      <c r="W995" s="38">
        <v>31.78</v>
      </c>
      <c r="X995" s="36">
        <v>13.43</v>
      </c>
      <c r="Y995" s="36">
        <v>31.27</v>
      </c>
      <c r="Z995" s="36">
        <v>76.3</v>
      </c>
      <c r="AA995" s="36">
        <v>569.70000000000005</v>
      </c>
      <c r="AB995" s="36">
        <v>166.5</v>
      </c>
      <c r="AC995" s="37"/>
      <c r="AD995" s="36">
        <v>27.68</v>
      </c>
      <c r="AE995" s="36">
        <v>113.95</v>
      </c>
    </row>
    <row r="996" spans="1:31" x14ac:dyDescent="0.25">
      <c r="A996" s="26" t="s">
        <v>928</v>
      </c>
      <c r="B996" s="27">
        <v>6064.92</v>
      </c>
      <c r="C996" s="33">
        <v>54.18</v>
      </c>
      <c r="D996" s="33">
        <v>442</v>
      </c>
      <c r="E996" s="33">
        <v>25.5</v>
      </c>
      <c r="F996" s="33">
        <v>105.75</v>
      </c>
      <c r="G996" s="33">
        <v>72.260000000000005</v>
      </c>
      <c r="H996" s="33">
        <v>13.64</v>
      </c>
      <c r="I996" s="33">
        <v>95.2</v>
      </c>
      <c r="J996" s="33">
        <v>36.4</v>
      </c>
      <c r="K996" s="33">
        <v>16.329999999999998</v>
      </c>
      <c r="L996" s="34">
        <v>31.94</v>
      </c>
      <c r="M996" s="35">
        <v>414.4</v>
      </c>
      <c r="N996" s="35">
        <v>267.5</v>
      </c>
      <c r="O996" s="36">
        <v>709.4</v>
      </c>
      <c r="P996" s="36">
        <v>130.97999999999999</v>
      </c>
      <c r="Q996" s="36">
        <v>98.18</v>
      </c>
      <c r="R996" s="36">
        <v>140.35</v>
      </c>
      <c r="S996" s="36">
        <v>144.85</v>
      </c>
      <c r="T996" s="36">
        <v>45.21</v>
      </c>
      <c r="U996" s="37">
        <v>115.54</v>
      </c>
      <c r="V996" s="36">
        <v>91.81</v>
      </c>
      <c r="W996" s="38">
        <v>31.94</v>
      </c>
      <c r="X996" s="36">
        <v>13.39</v>
      </c>
      <c r="Y996" s="36">
        <v>31.05</v>
      </c>
      <c r="Z996" s="36">
        <v>77.44</v>
      </c>
      <c r="AA996" s="36">
        <v>580</v>
      </c>
      <c r="AB996" s="36">
        <v>166.4</v>
      </c>
      <c r="AC996" s="37"/>
      <c r="AD996" s="36">
        <v>28.06</v>
      </c>
      <c r="AE996" s="36">
        <v>115.15</v>
      </c>
    </row>
    <row r="997" spans="1:31" x14ac:dyDescent="0.25">
      <c r="A997" s="26" t="s">
        <v>929</v>
      </c>
      <c r="B997" s="27">
        <v>6067.14</v>
      </c>
      <c r="C997" s="33">
        <v>53.68</v>
      </c>
      <c r="D997" s="33">
        <v>440.6</v>
      </c>
      <c r="E997" s="33">
        <v>25.46</v>
      </c>
      <c r="F997" s="33">
        <v>105.8</v>
      </c>
      <c r="G997" s="33">
        <v>72.52</v>
      </c>
      <c r="H997" s="33">
        <v>13.49</v>
      </c>
      <c r="I997" s="33">
        <v>96</v>
      </c>
      <c r="J997" s="33">
        <v>35.89</v>
      </c>
      <c r="K997" s="33">
        <v>16.14</v>
      </c>
      <c r="L997" s="34">
        <v>31.73</v>
      </c>
      <c r="M997" s="35">
        <v>414.95</v>
      </c>
      <c r="N997" s="35">
        <v>268.2</v>
      </c>
      <c r="O997" s="36">
        <v>705</v>
      </c>
      <c r="P997" s="36">
        <v>129.86000000000001</v>
      </c>
      <c r="Q997" s="36">
        <v>97</v>
      </c>
      <c r="R997" s="36">
        <v>139.35</v>
      </c>
      <c r="S997" s="36">
        <v>145</v>
      </c>
      <c r="T997" s="36">
        <v>45.25</v>
      </c>
      <c r="U997" s="37">
        <v>114.71</v>
      </c>
      <c r="V997" s="36">
        <v>91.74</v>
      </c>
      <c r="W997" s="38">
        <v>31.73</v>
      </c>
      <c r="X997" s="36">
        <v>13.36</v>
      </c>
      <c r="Y997" s="36">
        <v>31.06</v>
      </c>
      <c r="Z997" s="36">
        <v>76.099999999999994</v>
      </c>
      <c r="AA997" s="36">
        <v>579.4</v>
      </c>
      <c r="AB997" s="36">
        <v>166</v>
      </c>
      <c r="AC997" s="37"/>
      <c r="AD997" s="36">
        <v>27.2</v>
      </c>
      <c r="AE997" s="36">
        <v>114.95</v>
      </c>
    </row>
    <row r="998" spans="1:31" x14ac:dyDescent="0.25">
      <c r="A998" s="26" t="s">
        <v>930</v>
      </c>
      <c r="B998" s="27">
        <v>6028.28</v>
      </c>
      <c r="C998" s="33">
        <v>53.57</v>
      </c>
      <c r="D998" s="33">
        <v>446.2</v>
      </c>
      <c r="E998" s="33">
        <v>25.27</v>
      </c>
      <c r="F998" s="33">
        <v>105</v>
      </c>
      <c r="G998" s="33">
        <v>71.92</v>
      </c>
      <c r="H998" s="33">
        <v>13.65</v>
      </c>
      <c r="I998" s="33">
        <v>96.1</v>
      </c>
      <c r="J998" s="33">
        <v>36.07</v>
      </c>
      <c r="K998" s="33">
        <v>15.91</v>
      </c>
      <c r="L998" s="34">
        <v>31.67</v>
      </c>
      <c r="M998" s="35">
        <v>421.55</v>
      </c>
      <c r="N998" s="35">
        <v>271.5</v>
      </c>
      <c r="O998" s="36">
        <v>711</v>
      </c>
      <c r="P998" s="36">
        <v>132.80000000000001</v>
      </c>
      <c r="Q998" s="36">
        <v>97.38</v>
      </c>
      <c r="R998" s="36">
        <v>139.5</v>
      </c>
      <c r="S998" s="36">
        <v>145.19999999999999</v>
      </c>
      <c r="T998" s="36">
        <v>45.4</v>
      </c>
      <c r="U998" s="37">
        <v>115.7</v>
      </c>
      <c r="V998" s="36">
        <v>91.88</v>
      </c>
      <c r="W998" s="38">
        <v>31.67</v>
      </c>
      <c r="X998" s="36">
        <v>13.27</v>
      </c>
      <c r="Y998" s="36">
        <v>30.95</v>
      </c>
      <c r="Z998" s="36">
        <v>76.599999999999994</v>
      </c>
      <c r="AA998" s="36">
        <v>596.4</v>
      </c>
      <c r="AB998" s="36">
        <v>166.75</v>
      </c>
      <c r="AC998" s="37"/>
      <c r="AD998" s="36">
        <v>27.21</v>
      </c>
      <c r="AE998" s="36">
        <v>113.4</v>
      </c>
    </row>
    <row r="999" spans="1:31" x14ac:dyDescent="0.25">
      <c r="A999" s="26">
        <v>44167</v>
      </c>
      <c r="B999" s="27">
        <v>6062.97</v>
      </c>
      <c r="C999" s="33">
        <v>53.58</v>
      </c>
      <c r="D999" s="33">
        <v>450</v>
      </c>
      <c r="E999" s="33">
        <v>25.27</v>
      </c>
      <c r="F999" s="33">
        <v>105.65</v>
      </c>
      <c r="G999" s="33">
        <v>73.42</v>
      </c>
      <c r="H999" s="33">
        <v>13.54</v>
      </c>
      <c r="I999" s="33">
        <v>95.96</v>
      </c>
      <c r="J999" s="33">
        <v>36.049999999999997</v>
      </c>
      <c r="K999" s="33">
        <v>15.94</v>
      </c>
      <c r="L999" s="34">
        <v>31.55</v>
      </c>
      <c r="M999" s="35">
        <v>424.7</v>
      </c>
      <c r="N999" s="35">
        <v>271.10000000000002</v>
      </c>
      <c r="O999" s="36">
        <v>709.4</v>
      </c>
      <c r="P999" s="36">
        <v>136.6</v>
      </c>
      <c r="Q999" s="36">
        <v>96.62</v>
      </c>
      <c r="R999" s="36">
        <v>138.94999999999999</v>
      </c>
      <c r="S999" s="36">
        <v>147.35</v>
      </c>
      <c r="T999" s="36">
        <v>45.49</v>
      </c>
      <c r="U999" s="37">
        <v>114.71</v>
      </c>
      <c r="V999" s="36">
        <v>92.43</v>
      </c>
      <c r="W999" s="38">
        <v>31.55</v>
      </c>
      <c r="X999" s="36">
        <v>12.85</v>
      </c>
      <c r="Y999" s="36">
        <v>31</v>
      </c>
      <c r="Z999" s="36">
        <v>73.3</v>
      </c>
      <c r="AA999" s="36">
        <v>598</v>
      </c>
      <c r="AB999" s="36">
        <v>160.65</v>
      </c>
      <c r="AC999" s="37"/>
      <c r="AD999" s="36">
        <v>27.49</v>
      </c>
      <c r="AE999" s="36">
        <v>117.35</v>
      </c>
    </row>
    <row r="1000" spans="1:31" x14ac:dyDescent="0.25">
      <c r="A1000" s="26">
        <v>44137</v>
      </c>
      <c r="B1000" s="27">
        <v>6032.79</v>
      </c>
      <c r="C1000" s="33">
        <v>52.73</v>
      </c>
      <c r="D1000" s="33">
        <v>440</v>
      </c>
      <c r="E1000" s="33">
        <v>25.16</v>
      </c>
      <c r="F1000" s="33">
        <v>105</v>
      </c>
      <c r="G1000" s="33">
        <v>73.62</v>
      </c>
      <c r="H1000" s="33">
        <v>13.49</v>
      </c>
      <c r="I1000" s="33">
        <v>95.26</v>
      </c>
      <c r="J1000" s="33">
        <v>35.47</v>
      </c>
      <c r="K1000" s="33">
        <v>15.92</v>
      </c>
      <c r="L1000" s="34">
        <v>30.4</v>
      </c>
      <c r="M1000" s="35">
        <v>412.35</v>
      </c>
      <c r="N1000" s="35">
        <v>273</v>
      </c>
      <c r="O1000" s="36">
        <v>696.4</v>
      </c>
      <c r="P1000" s="36">
        <v>138</v>
      </c>
      <c r="Q1000" s="36">
        <v>96.06</v>
      </c>
      <c r="R1000" s="36">
        <v>138.35</v>
      </c>
      <c r="S1000" s="36">
        <v>149.55000000000001</v>
      </c>
      <c r="T1000" s="36">
        <v>44.99</v>
      </c>
      <c r="U1000" s="37">
        <v>113.97</v>
      </c>
      <c r="V1000" s="36">
        <v>93.42</v>
      </c>
      <c r="W1000" s="38">
        <v>30.4</v>
      </c>
      <c r="X1000" s="36">
        <v>12.7</v>
      </c>
      <c r="Y1000" s="36">
        <v>31.16</v>
      </c>
      <c r="Z1000" s="36">
        <v>73.7</v>
      </c>
      <c r="AA1000" s="36">
        <v>562.70000000000005</v>
      </c>
      <c r="AB1000" s="36">
        <v>160</v>
      </c>
      <c r="AC1000" s="37"/>
      <c r="AD1000" s="36">
        <v>25.88</v>
      </c>
      <c r="AE1000" s="36">
        <v>115.65</v>
      </c>
    </row>
    <row r="1001" spans="1:31" x14ac:dyDescent="0.25">
      <c r="A1001" s="26">
        <v>44106</v>
      </c>
      <c r="B1001" s="27">
        <v>5993.91</v>
      </c>
      <c r="C1001" s="33">
        <v>51.64</v>
      </c>
      <c r="D1001" s="33">
        <v>440.4</v>
      </c>
      <c r="E1001" s="33">
        <v>24.91</v>
      </c>
      <c r="F1001" s="33">
        <v>104.4</v>
      </c>
      <c r="G1001" s="33">
        <v>73.42</v>
      </c>
      <c r="H1001" s="33">
        <v>13.4</v>
      </c>
      <c r="I1001" s="33">
        <v>96.32</v>
      </c>
      <c r="J1001" s="33">
        <v>35.15</v>
      </c>
      <c r="K1001" s="33">
        <v>15.63</v>
      </c>
      <c r="L1001" s="34">
        <v>30.15</v>
      </c>
      <c r="M1001" s="35">
        <v>413.55</v>
      </c>
      <c r="N1001" s="35">
        <v>270.8</v>
      </c>
      <c r="O1001" s="36">
        <v>696</v>
      </c>
      <c r="P1001" s="36">
        <v>136.62</v>
      </c>
      <c r="Q1001" s="36">
        <v>95.4</v>
      </c>
      <c r="R1001" s="36">
        <v>137.6</v>
      </c>
      <c r="S1001" s="36">
        <v>148.6</v>
      </c>
      <c r="T1001" s="36">
        <v>44.58</v>
      </c>
      <c r="U1001" s="37">
        <v>111.28</v>
      </c>
      <c r="V1001" s="36">
        <v>92.96</v>
      </c>
      <c r="W1001" s="38">
        <v>30.15</v>
      </c>
      <c r="X1001" s="36">
        <v>12.78</v>
      </c>
      <c r="Y1001" s="36">
        <v>31.11</v>
      </c>
      <c r="Z1001" s="36">
        <v>73.42</v>
      </c>
      <c r="AA1001" s="36">
        <v>562.5</v>
      </c>
      <c r="AB1001" s="36">
        <v>160.80000000000001</v>
      </c>
      <c r="AC1001" s="37"/>
      <c r="AD1001" s="36">
        <v>26.69</v>
      </c>
      <c r="AE1001" s="36">
        <v>115.9</v>
      </c>
    </row>
    <row r="1002" spans="1:31" x14ac:dyDescent="0.25">
      <c r="A1002" s="26">
        <v>44014</v>
      </c>
      <c r="B1002" s="27">
        <v>5999.95</v>
      </c>
      <c r="C1002" s="33">
        <v>51.83</v>
      </c>
      <c r="D1002" s="33">
        <v>440.4</v>
      </c>
      <c r="E1002" s="33">
        <v>24.81</v>
      </c>
      <c r="F1002" s="33">
        <v>103.65</v>
      </c>
      <c r="G1002" s="33">
        <v>73.44</v>
      </c>
      <c r="H1002" s="33">
        <v>13.44</v>
      </c>
      <c r="I1002" s="33">
        <v>97.42</v>
      </c>
      <c r="J1002" s="33">
        <v>35.19</v>
      </c>
      <c r="K1002" s="33">
        <v>15.64</v>
      </c>
      <c r="L1002" s="34">
        <v>30.55</v>
      </c>
      <c r="M1002" s="35">
        <v>413.95</v>
      </c>
      <c r="N1002" s="35">
        <v>270.7</v>
      </c>
      <c r="O1002" s="36">
        <v>695.4</v>
      </c>
      <c r="P1002" s="36">
        <v>136.78</v>
      </c>
      <c r="Q1002" s="36">
        <v>95.62</v>
      </c>
      <c r="R1002" s="36">
        <v>137</v>
      </c>
      <c r="S1002" s="36">
        <v>150.25</v>
      </c>
      <c r="T1002" s="36">
        <v>45.26</v>
      </c>
      <c r="U1002" s="37">
        <v>111.49</v>
      </c>
      <c r="V1002" s="36">
        <v>93.07</v>
      </c>
      <c r="W1002" s="38">
        <v>30.55</v>
      </c>
      <c r="X1002" s="36">
        <v>12.79</v>
      </c>
      <c r="Y1002" s="36">
        <v>30.97</v>
      </c>
      <c r="Z1002" s="36">
        <v>73.239999999999995</v>
      </c>
      <c r="AA1002" s="36">
        <v>565.70000000000005</v>
      </c>
      <c r="AB1002" s="36">
        <v>161.30000000000001</v>
      </c>
      <c r="AC1002" s="37"/>
      <c r="AD1002" s="36">
        <v>26.71</v>
      </c>
      <c r="AE1002" s="36">
        <v>116.2</v>
      </c>
    </row>
    <row r="1003" spans="1:31" x14ac:dyDescent="0.25">
      <c r="A1003" s="26">
        <v>43984</v>
      </c>
      <c r="B1003" s="27">
        <v>6008.55</v>
      </c>
      <c r="C1003" s="33">
        <v>50.41</v>
      </c>
      <c r="D1003" s="33">
        <v>443.2</v>
      </c>
      <c r="E1003" s="33">
        <v>24.75</v>
      </c>
      <c r="F1003" s="33">
        <v>103.5</v>
      </c>
      <c r="G1003" s="33">
        <v>73.760000000000005</v>
      </c>
      <c r="H1003" s="33">
        <v>13.32</v>
      </c>
      <c r="I1003" s="33">
        <v>97</v>
      </c>
      <c r="J1003" s="33">
        <v>35.14</v>
      </c>
      <c r="K1003" s="33">
        <v>15.71</v>
      </c>
      <c r="L1003" s="34">
        <v>30.6</v>
      </c>
      <c r="M1003" s="35">
        <v>418.05</v>
      </c>
      <c r="N1003" s="35">
        <v>267.8</v>
      </c>
      <c r="O1003" s="36">
        <v>693</v>
      </c>
      <c r="P1003" s="36">
        <v>137</v>
      </c>
      <c r="Q1003" s="36">
        <v>95.98</v>
      </c>
      <c r="R1003" s="36">
        <v>137.25</v>
      </c>
      <c r="S1003" s="36">
        <v>147.6</v>
      </c>
      <c r="T1003" s="36">
        <v>45.9</v>
      </c>
      <c r="U1003" s="37">
        <v>111.78</v>
      </c>
      <c r="V1003" s="36">
        <v>93.14</v>
      </c>
      <c r="W1003" s="38">
        <v>30.6</v>
      </c>
      <c r="X1003" s="36">
        <v>12.76</v>
      </c>
      <c r="Y1003" s="36">
        <v>31.89</v>
      </c>
      <c r="Z1003" s="36">
        <v>73.16</v>
      </c>
      <c r="AA1003" s="36">
        <v>572</v>
      </c>
      <c r="AB1003" s="36">
        <v>161.4</v>
      </c>
      <c r="AC1003" s="37"/>
      <c r="AD1003" s="36">
        <v>26.61</v>
      </c>
      <c r="AE1003" s="36">
        <v>117.95</v>
      </c>
    </row>
    <row r="1004" spans="1:31" x14ac:dyDescent="0.25">
      <c r="A1004" s="26">
        <v>43953</v>
      </c>
      <c r="B1004" s="27">
        <v>5912.49</v>
      </c>
      <c r="C1004" s="33">
        <v>49.61</v>
      </c>
      <c r="D1004" s="33">
        <v>442.6</v>
      </c>
      <c r="E1004" s="33">
        <v>24.71</v>
      </c>
      <c r="F1004" s="33">
        <v>104.05</v>
      </c>
      <c r="G1004" s="33">
        <v>73.16</v>
      </c>
      <c r="H1004" s="33">
        <v>13.05</v>
      </c>
      <c r="I1004" s="33">
        <v>97.92</v>
      </c>
      <c r="J1004" s="33">
        <v>35.07</v>
      </c>
      <c r="K1004" s="33">
        <v>15.54</v>
      </c>
      <c r="L1004" s="34">
        <v>30.29</v>
      </c>
      <c r="M1004" s="35">
        <v>415</v>
      </c>
      <c r="N1004" s="35">
        <v>263.10000000000002</v>
      </c>
      <c r="O1004" s="36">
        <v>700.2</v>
      </c>
      <c r="P1004" s="36">
        <v>136.88</v>
      </c>
      <c r="Q1004" s="36">
        <v>95.58</v>
      </c>
      <c r="R1004" s="36">
        <v>137.85</v>
      </c>
      <c r="S1004" s="36">
        <v>147.5</v>
      </c>
      <c r="T1004" s="36">
        <v>45.44</v>
      </c>
      <c r="U1004" s="37">
        <v>111.53</v>
      </c>
      <c r="V1004" s="36">
        <v>89.44</v>
      </c>
      <c r="W1004" s="38">
        <v>30.29</v>
      </c>
      <c r="X1004" s="36">
        <v>12.61</v>
      </c>
      <c r="Y1004" s="36">
        <v>31.95</v>
      </c>
      <c r="Z1004" s="36">
        <v>73.959999999999994</v>
      </c>
      <c r="AA1004" s="36">
        <v>573.6</v>
      </c>
      <c r="AB1004" s="36">
        <v>158.30000000000001</v>
      </c>
      <c r="AC1004" s="37"/>
      <c r="AD1004" s="36">
        <v>26.85</v>
      </c>
      <c r="AE1004" s="36">
        <v>116.15</v>
      </c>
    </row>
    <row r="1005" spans="1:31" x14ac:dyDescent="0.25">
      <c r="A1005" s="26">
        <v>43923</v>
      </c>
      <c r="B1005" s="27">
        <v>5862.82</v>
      </c>
      <c r="C1005" s="33">
        <v>49.29</v>
      </c>
      <c r="D1005" s="33">
        <v>438.2</v>
      </c>
      <c r="E1005" s="33">
        <v>24.4</v>
      </c>
      <c r="F1005" s="33">
        <v>102.2</v>
      </c>
      <c r="G1005" s="33">
        <v>73.38</v>
      </c>
      <c r="H1005" s="33">
        <v>12.57</v>
      </c>
      <c r="I1005" s="33">
        <v>98.18</v>
      </c>
      <c r="J1005" s="33">
        <v>34.72</v>
      </c>
      <c r="K1005" s="33">
        <v>15.65</v>
      </c>
      <c r="L1005" s="34">
        <v>29.64</v>
      </c>
      <c r="M1005" s="35">
        <v>410.6</v>
      </c>
      <c r="N1005" s="35">
        <v>261.5</v>
      </c>
      <c r="O1005" s="36">
        <v>692</v>
      </c>
      <c r="P1005" s="36">
        <v>138</v>
      </c>
      <c r="Q1005" s="36">
        <v>94.04</v>
      </c>
      <c r="R1005" s="36">
        <v>136.25</v>
      </c>
      <c r="S1005" s="36">
        <v>148.30000000000001</v>
      </c>
      <c r="T1005" s="36">
        <v>44.8</v>
      </c>
      <c r="U1005" s="37">
        <v>109.92</v>
      </c>
      <c r="V1005" s="36">
        <v>88.08</v>
      </c>
      <c r="W1005" s="38">
        <v>29.64</v>
      </c>
      <c r="X1005" s="36">
        <v>12.63</v>
      </c>
      <c r="Y1005" s="36">
        <v>31.57</v>
      </c>
      <c r="Z1005" s="36">
        <v>73.98</v>
      </c>
      <c r="AA1005" s="36">
        <v>569</v>
      </c>
      <c r="AB1005" s="36">
        <v>159.30000000000001</v>
      </c>
      <c r="AC1005" s="37"/>
      <c r="AD1005" s="36">
        <v>26.58</v>
      </c>
      <c r="AE1005" s="36">
        <v>116.05</v>
      </c>
    </row>
    <row r="1006" spans="1:31" x14ac:dyDescent="0.25">
      <c r="A1006" s="26">
        <v>43892</v>
      </c>
      <c r="B1006" s="27">
        <v>5804.14</v>
      </c>
      <c r="C1006" s="33">
        <v>48.34</v>
      </c>
      <c r="D1006" s="33">
        <v>427.2</v>
      </c>
      <c r="E1006" s="33">
        <v>24.07</v>
      </c>
      <c r="F1006" s="33">
        <v>100.5</v>
      </c>
      <c r="G1006" s="33">
        <v>72.760000000000005</v>
      </c>
      <c r="H1006" s="33">
        <v>12.34</v>
      </c>
      <c r="I1006" s="33">
        <v>99.3</v>
      </c>
      <c r="J1006" s="33">
        <v>34.19</v>
      </c>
      <c r="K1006" s="33">
        <v>15.63</v>
      </c>
      <c r="L1006" s="34">
        <v>29.29</v>
      </c>
      <c r="M1006" s="35">
        <v>396.75</v>
      </c>
      <c r="N1006" s="35">
        <v>255</v>
      </c>
      <c r="O1006" s="36">
        <v>678.8</v>
      </c>
      <c r="P1006" s="36">
        <v>133.68</v>
      </c>
      <c r="Q1006" s="36">
        <v>91.8</v>
      </c>
      <c r="R1006" s="36">
        <v>135.80000000000001</v>
      </c>
      <c r="S1006" s="36">
        <v>146.9</v>
      </c>
      <c r="T1006" s="36">
        <v>43.76</v>
      </c>
      <c r="U1006" s="37">
        <v>109.01</v>
      </c>
      <c r="V1006" s="36">
        <v>87.12</v>
      </c>
      <c r="W1006" s="38">
        <v>29.29</v>
      </c>
      <c r="X1006" s="36">
        <v>12.8</v>
      </c>
      <c r="Y1006" s="36">
        <v>31.67</v>
      </c>
      <c r="Z1006" s="36">
        <v>73.239999999999995</v>
      </c>
      <c r="AA1006" s="36">
        <v>554.1</v>
      </c>
      <c r="AB1006" s="36">
        <v>157</v>
      </c>
      <c r="AC1006" s="37"/>
      <c r="AD1006" s="36">
        <v>26.3</v>
      </c>
      <c r="AE1006" s="36">
        <v>114</v>
      </c>
    </row>
    <row r="1007" spans="1:31" x14ac:dyDescent="0.25">
      <c r="A1007" s="26" t="s">
        <v>931</v>
      </c>
      <c r="B1007" s="27">
        <v>5799.04</v>
      </c>
      <c r="C1007" s="33">
        <v>48.05</v>
      </c>
      <c r="D1007" s="33">
        <v>424</v>
      </c>
      <c r="E1007" s="33">
        <v>24.08</v>
      </c>
      <c r="F1007" s="33">
        <v>100.2</v>
      </c>
      <c r="G1007" s="33">
        <v>72.400000000000006</v>
      </c>
      <c r="H1007" s="33">
        <v>12.23</v>
      </c>
      <c r="I1007" s="33">
        <v>99.22</v>
      </c>
      <c r="J1007" s="33">
        <v>34.24</v>
      </c>
      <c r="K1007" s="33">
        <v>15.56</v>
      </c>
      <c r="L1007" s="34">
        <v>29.23</v>
      </c>
      <c r="M1007" s="35">
        <v>395.3</v>
      </c>
      <c r="N1007" s="35">
        <v>251.9</v>
      </c>
      <c r="O1007" s="36">
        <v>676.6</v>
      </c>
      <c r="P1007" s="36">
        <v>133.24</v>
      </c>
      <c r="Q1007" s="36">
        <v>90.52</v>
      </c>
      <c r="R1007" s="36">
        <v>134.25</v>
      </c>
      <c r="S1007" s="36">
        <v>145.94999999999999</v>
      </c>
      <c r="T1007" s="36">
        <v>44.15</v>
      </c>
      <c r="U1007" s="37">
        <v>108.06</v>
      </c>
      <c r="V1007" s="36">
        <v>86.48</v>
      </c>
      <c r="W1007" s="38">
        <v>29.23</v>
      </c>
      <c r="X1007" s="36">
        <v>12.81</v>
      </c>
      <c r="Y1007" s="36">
        <v>31.34</v>
      </c>
      <c r="Z1007" s="36">
        <v>72.400000000000006</v>
      </c>
      <c r="AA1007" s="36">
        <v>555</v>
      </c>
      <c r="AB1007" s="36">
        <v>156.5</v>
      </c>
      <c r="AC1007" s="37"/>
      <c r="AD1007" s="36">
        <v>26.25</v>
      </c>
      <c r="AE1007" s="36">
        <v>112.35</v>
      </c>
    </row>
    <row r="1008" spans="1:31" x14ac:dyDescent="0.25">
      <c r="A1008" s="26" t="s">
        <v>932</v>
      </c>
      <c r="B1008" s="27">
        <v>5846.45</v>
      </c>
      <c r="C1008" s="33">
        <v>48.89</v>
      </c>
      <c r="D1008" s="33">
        <v>429.4</v>
      </c>
      <c r="E1008" s="33">
        <v>24.24</v>
      </c>
      <c r="F1008" s="33">
        <v>101.15</v>
      </c>
      <c r="G1008" s="33">
        <v>72.5</v>
      </c>
      <c r="H1008" s="33">
        <v>12.28</v>
      </c>
      <c r="I1008" s="33">
        <v>98.92</v>
      </c>
      <c r="J1008" s="33">
        <v>34.74</v>
      </c>
      <c r="K1008" s="33">
        <v>15.63</v>
      </c>
      <c r="L1008" s="34">
        <v>29.51</v>
      </c>
      <c r="M1008" s="35">
        <v>398.9</v>
      </c>
      <c r="N1008" s="35">
        <v>259.60000000000002</v>
      </c>
      <c r="O1008" s="36">
        <v>677.4</v>
      </c>
      <c r="P1008" s="36">
        <v>134.5</v>
      </c>
      <c r="Q1008" s="36">
        <v>91.86</v>
      </c>
      <c r="R1008" s="36">
        <v>136.85</v>
      </c>
      <c r="S1008" s="36">
        <v>147.6</v>
      </c>
      <c r="T1008" s="36">
        <v>44.92</v>
      </c>
      <c r="U1008" s="37">
        <v>108.18</v>
      </c>
      <c r="V1008" s="36">
        <v>87.38</v>
      </c>
      <c r="W1008" s="38">
        <v>29.51</v>
      </c>
      <c r="X1008" s="36">
        <v>12.88</v>
      </c>
      <c r="Y1008" s="36">
        <v>31.57</v>
      </c>
      <c r="Z1008" s="36">
        <v>73.58</v>
      </c>
      <c r="AA1008" s="36">
        <v>561.20000000000005</v>
      </c>
      <c r="AB1008" s="36">
        <v>156.55000000000001</v>
      </c>
      <c r="AC1008" s="37"/>
      <c r="AD1008" s="36">
        <v>26.64</v>
      </c>
      <c r="AE1008" s="36">
        <v>113.65</v>
      </c>
    </row>
    <row r="1009" spans="1:31" x14ac:dyDescent="0.25">
      <c r="A1009" s="26" t="s">
        <v>933</v>
      </c>
      <c r="B1009" s="27">
        <v>5916.23</v>
      </c>
      <c r="C1009" s="33">
        <v>49.51</v>
      </c>
      <c r="D1009" s="33">
        <v>438</v>
      </c>
      <c r="E1009" s="33">
        <v>24.23</v>
      </c>
      <c r="F1009" s="33">
        <v>102.05</v>
      </c>
      <c r="G1009" s="33">
        <v>72.84</v>
      </c>
      <c r="H1009" s="33">
        <v>12.44</v>
      </c>
      <c r="I1009" s="33">
        <v>99.2</v>
      </c>
      <c r="J1009" s="33">
        <v>35.39</v>
      </c>
      <c r="K1009" s="33">
        <v>15.88</v>
      </c>
      <c r="L1009" s="34">
        <v>29.83</v>
      </c>
      <c r="M1009" s="35">
        <v>407.6</v>
      </c>
      <c r="N1009" s="35">
        <v>262.3</v>
      </c>
      <c r="O1009" s="36">
        <v>690</v>
      </c>
      <c r="P1009" s="36">
        <v>136.56</v>
      </c>
      <c r="Q1009" s="36">
        <v>93.7</v>
      </c>
      <c r="R1009" s="36">
        <v>138.65</v>
      </c>
      <c r="S1009" s="36">
        <v>150.05000000000001</v>
      </c>
      <c r="T1009" s="36">
        <v>46.18</v>
      </c>
      <c r="U1009" s="37">
        <v>108.31</v>
      </c>
      <c r="V1009" s="36">
        <v>88.19</v>
      </c>
      <c r="W1009" s="38">
        <v>29.83</v>
      </c>
      <c r="X1009" s="36">
        <v>12.96</v>
      </c>
      <c r="Y1009" s="36">
        <v>32.32</v>
      </c>
      <c r="Z1009" s="36">
        <v>74.400000000000006</v>
      </c>
      <c r="AA1009" s="36">
        <v>568</v>
      </c>
      <c r="AB1009" s="36">
        <v>158.44999999999999</v>
      </c>
      <c r="AC1009" s="37"/>
      <c r="AD1009" s="36">
        <v>27</v>
      </c>
      <c r="AE1009" s="36">
        <v>115.35</v>
      </c>
    </row>
    <row r="1010" spans="1:31" x14ac:dyDescent="0.25">
      <c r="A1010" s="26" t="s">
        <v>934</v>
      </c>
      <c r="B1010" s="27">
        <v>5857.23</v>
      </c>
      <c r="C1010" s="33">
        <v>49.42</v>
      </c>
      <c r="D1010" s="33">
        <v>442.4</v>
      </c>
      <c r="E1010" s="33">
        <v>24.17</v>
      </c>
      <c r="F1010" s="33">
        <v>101.15</v>
      </c>
      <c r="G1010" s="33">
        <v>73.180000000000007</v>
      </c>
      <c r="H1010" s="33">
        <v>12.46</v>
      </c>
      <c r="I1010" s="33">
        <v>98.2</v>
      </c>
      <c r="J1010" s="33">
        <v>35.01</v>
      </c>
      <c r="K1010" s="33">
        <v>15.73</v>
      </c>
      <c r="L1010" s="34">
        <v>29.82</v>
      </c>
      <c r="M1010" s="35">
        <v>412</v>
      </c>
      <c r="N1010" s="35">
        <v>261.60000000000002</v>
      </c>
      <c r="O1010" s="36">
        <v>686.6</v>
      </c>
      <c r="P1010" s="36">
        <v>134.24</v>
      </c>
      <c r="Q1010" s="36">
        <v>92.16</v>
      </c>
      <c r="R1010" s="36">
        <v>138</v>
      </c>
      <c r="S1010" s="36">
        <v>144.5</v>
      </c>
      <c r="T1010" s="36">
        <v>46.48</v>
      </c>
      <c r="U1010" s="37">
        <v>106.94</v>
      </c>
      <c r="V1010" s="36">
        <v>87.19</v>
      </c>
      <c r="W1010" s="38">
        <v>29.82</v>
      </c>
      <c r="X1010" s="36">
        <v>13.1</v>
      </c>
      <c r="Y1010" s="36">
        <v>31.98</v>
      </c>
      <c r="Z1010" s="36">
        <v>72.62</v>
      </c>
      <c r="AA1010" s="36">
        <v>561.79999999999995</v>
      </c>
      <c r="AB1010" s="36">
        <v>158</v>
      </c>
      <c r="AC1010" s="37"/>
      <c r="AD1010" s="36">
        <v>26.54</v>
      </c>
      <c r="AE1010" s="36">
        <v>116.9</v>
      </c>
    </row>
    <row r="1011" spans="1:31" x14ac:dyDescent="0.25">
      <c r="A1011" s="26" t="s">
        <v>935</v>
      </c>
      <c r="B1011" s="27">
        <v>5851</v>
      </c>
      <c r="C1011" s="33">
        <v>48.87</v>
      </c>
      <c r="D1011" s="33">
        <v>433</v>
      </c>
      <c r="E1011" s="33">
        <v>23.87</v>
      </c>
      <c r="F1011" s="33">
        <v>99.66</v>
      </c>
      <c r="G1011" s="33">
        <v>72.900000000000006</v>
      </c>
      <c r="H1011" s="33">
        <v>12.33</v>
      </c>
      <c r="I1011" s="33">
        <v>98.1</v>
      </c>
      <c r="J1011" s="33">
        <v>34.99</v>
      </c>
      <c r="K1011" s="33">
        <v>15.7</v>
      </c>
      <c r="L1011" s="34">
        <v>29.78</v>
      </c>
      <c r="M1011" s="35">
        <v>401</v>
      </c>
      <c r="N1011" s="35">
        <v>258</v>
      </c>
      <c r="O1011" s="36">
        <v>680.4</v>
      </c>
      <c r="P1011" s="36">
        <v>132.9</v>
      </c>
      <c r="Q1011" s="36">
        <v>91.62</v>
      </c>
      <c r="R1011" s="36">
        <v>135.9</v>
      </c>
      <c r="S1011" s="36">
        <v>143.55000000000001</v>
      </c>
      <c r="T1011" s="36">
        <v>46.11</v>
      </c>
      <c r="U1011" s="37">
        <v>105.45</v>
      </c>
      <c r="V1011" s="36">
        <v>86.23</v>
      </c>
      <c r="W1011" s="38">
        <v>29.78</v>
      </c>
      <c r="X1011" s="36">
        <v>12.95</v>
      </c>
      <c r="Y1011" s="36">
        <v>32.130000000000003</v>
      </c>
      <c r="Z1011" s="36">
        <v>72.28</v>
      </c>
      <c r="AA1011" s="36">
        <v>552.6</v>
      </c>
      <c r="AB1011" s="36">
        <v>158.6</v>
      </c>
      <c r="AC1011" s="37"/>
      <c r="AD1011" s="36">
        <v>26.04</v>
      </c>
      <c r="AE1011" s="36">
        <v>117.95</v>
      </c>
    </row>
    <row r="1012" spans="1:31" x14ac:dyDescent="0.25">
      <c r="A1012" s="26" t="s">
        <v>936</v>
      </c>
      <c r="B1012" s="27">
        <v>6016.77</v>
      </c>
      <c r="C1012" s="33">
        <v>49.91</v>
      </c>
      <c r="D1012" s="33">
        <v>449.6</v>
      </c>
      <c r="E1012" s="33">
        <v>24.31</v>
      </c>
      <c r="F1012" s="33">
        <v>102.4</v>
      </c>
      <c r="G1012" s="33">
        <v>74.099999999999994</v>
      </c>
      <c r="H1012" s="33">
        <v>12.58</v>
      </c>
      <c r="I1012" s="33">
        <v>98.7</v>
      </c>
      <c r="J1012" s="33">
        <v>35.21</v>
      </c>
      <c r="K1012" s="33">
        <v>15.71</v>
      </c>
      <c r="L1012" s="34">
        <v>30.19</v>
      </c>
      <c r="M1012" s="35">
        <v>416.3</v>
      </c>
      <c r="N1012" s="35">
        <v>270.5</v>
      </c>
      <c r="O1012" s="36">
        <v>711</v>
      </c>
      <c r="P1012" s="36">
        <v>139</v>
      </c>
      <c r="Q1012" s="36">
        <v>94.22</v>
      </c>
      <c r="R1012" s="36">
        <v>139</v>
      </c>
      <c r="S1012" s="36">
        <v>147</v>
      </c>
      <c r="T1012" s="36">
        <v>47.39</v>
      </c>
      <c r="U1012" s="37">
        <v>107.93</v>
      </c>
      <c r="V1012" s="36">
        <v>88.63</v>
      </c>
      <c r="W1012" s="38">
        <v>30.19</v>
      </c>
      <c r="X1012" s="36">
        <v>13.09</v>
      </c>
      <c r="Y1012" s="36">
        <v>32.79</v>
      </c>
      <c r="Z1012" s="36">
        <v>73.400000000000006</v>
      </c>
      <c r="AA1012" s="36">
        <v>573.29999999999995</v>
      </c>
      <c r="AB1012" s="36">
        <v>164.2</v>
      </c>
      <c r="AC1012" s="37"/>
      <c r="AD1012" s="36">
        <v>26.68</v>
      </c>
      <c r="AE1012" s="36">
        <v>119.05</v>
      </c>
    </row>
    <row r="1013" spans="1:31" x14ac:dyDescent="0.25">
      <c r="A1013" s="26" t="s">
        <v>937</v>
      </c>
      <c r="B1013" s="27">
        <v>5961.87</v>
      </c>
      <c r="C1013" s="33">
        <v>49.96</v>
      </c>
      <c r="D1013" s="33">
        <v>448.6</v>
      </c>
      <c r="E1013" s="33">
        <v>24.15</v>
      </c>
      <c r="F1013" s="33">
        <v>101.35</v>
      </c>
      <c r="G1013" s="33">
        <v>73.319999999999993</v>
      </c>
      <c r="H1013" s="33">
        <v>12.49</v>
      </c>
      <c r="I1013" s="33">
        <v>97.7</v>
      </c>
      <c r="J1013" s="33">
        <v>34.659999999999997</v>
      </c>
      <c r="K1013" s="33">
        <v>15.5</v>
      </c>
      <c r="L1013" s="34">
        <v>30.18</v>
      </c>
      <c r="M1013" s="35">
        <v>411.95</v>
      </c>
      <c r="N1013" s="35">
        <v>267</v>
      </c>
      <c r="O1013" s="36">
        <v>704.2</v>
      </c>
      <c r="P1013" s="36">
        <v>135.80000000000001</v>
      </c>
      <c r="Q1013" s="36">
        <v>92.52</v>
      </c>
      <c r="R1013" s="36">
        <v>139.19999999999999</v>
      </c>
      <c r="S1013" s="36">
        <v>142.1</v>
      </c>
      <c r="T1013" s="36">
        <v>47.32</v>
      </c>
      <c r="U1013" s="37">
        <v>106.24</v>
      </c>
      <c r="V1013" s="36">
        <v>88.73</v>
      </c>
      <c r="W1013" s="38">
        <v>30.18</v>
      </c>
      <c r="X1013" s="36">
        <v>13.06</v>
      </c>
      <c r="Y1013" s="36">
        <v>32.119999999999997</v>
      </c>
      <c r="Z1013" s="36">
        <v>71.94</v>
      </c>
      <c r="AA1013" s="36">
        <v>573.4</v>
      </c>
      <c r="AB1013" s="36">
        <v>165.8</v>
      </c>
      <c r="AC1013" s="37"/>
      <c r="AD1013" s="36">
        <v>26.79</v>
      </c>
      <c r="AE1013" s="36">
        <v>118.45</v>
      </c>
    </row>
    <row r="1014" spans="1:31" x14ac:dyDescent="0.25">
      <c r="A1014" s="26" t="s">
        <v>938</v>
      </c>
      <c r="B1014" s="27">
        <v>6005.77</v>
      </c>
      <c r="C1014" s="33">
        <v>50.08</v>
      </c>
      <c r="D1014" s="33">
        <v>460</v>
      </c>
      <c r="E1014" s="33">
        <v>24.39</v>
      </c>
      <c r="F1014" s="33">
        <v>100.9</v>
      </c>
      <c r="G1014" s="33">
        <v>72.900000000000006</v>
      </c>
      <c r="H1014" s="33">
        <v>12.63</v>
      </c>
      <c r="I1014" s="33">
        <v>98.32</v>
      </c>
      <c r="J1014" s="33">
        <v>35</v>
      </c>
      <c r="K1014" s="33">
        <v>15.3</v>
      </c>
      <c r="L1014" s="34">
        <v>30.32</v>
      </c>
      <c r="M1014" s="35">
        <v>423.45</v>
      </c>
      <c r="N1014" s="35">
        <v>269</v>
      </c>
      <c r="O1014" s="36">
        <v>711.2</v>
      </c>
      <c r="P1014" s="36">
        <v>137.97999999999999</v>
      </c>
      <c r="Q1014" s="36">
        <v>92.98</v>
      </c>
      <c r="R1014" s="36">
        <v>140.25</v>
      </c>
      <c r="S1014" s="36">
        <v>140.25</v>
      </c>
      <c r="T1014" s="36">
        <v>47.8</v>
      </c>
      <c r="U1014" s="37">
        <v>107.07</v>
      </c>
      <c r="V1014" s="36">
        <v>88.39</v>
      </c>
      <c r="W1014" s="38">
        <v>30.32</v>
      </c>
      <c r="X1014" s="36">
        <v>13.13</v>
      </c>
      <c r="Y1014" s="36">
        <v>32.1</v>
      </c>
      <c r="Z1014" s="36">
        <v>71.88</v>
      </c>
      <c r="AA1014" s="36">
        <v>592.20000000000005</v>
      </c>
      <c r="AB1014" s="36">
        <v>167.4</v>
      </c>
      <c r="AC1014" s="37"/>
      <c r="AD1014" s="36">
        <v>27.36</v>
      </c>
      <c r="AE1014" s="36">
        <v>117.7</v>
      </c>
    </row>
    <row r="1015" spans="1:31" x14ac:dyDescent="0.25">
      <c r="A1015" s="26" t="s">
        <v>939</v>
      </c>
      <c r="B1015" s="27">
        <v>5994.17</v>
      </c>
      <c r="C1015" s="33">
        <v>50.21</v>
      </c>
      <c r="D1015" s="33">
        <v>461.8</v>
      </c>
      <c r="E1015" s="33">
        <v>24.55</v>
      </c>
      <c r="F1015" s="33">
        <v>102.2</v>
      </c>
      <c r="G1015" s="33">
        <v>73.3</v>
      </c>
      <c r="H1015" s="33">
        <v>12.77</v>
      </c>
      <c r="I1015" s="33">
        <v>99.02</v>
      </c>
      <c r="J1015" s="33">
        <v>35.1</v>
      </c>
      <c r="K1015" s="33">
        <v>15.29</v>
      </c>
      <c r="L1015" s="34">
        <v>30.43</v>
      </c>
      <c r="M1015" s="35">
        <v>424.95</v>
      </c>
      <c r="N1015" s="35">
        <v>270.7</v>
      </c>
      <c r="O1015" s="36">
        <v>709.2</v>
      </c>
      <c r="P1015" s="36">
        <v>136.4</v>
      </c>
      <c r="Q1015" s="36">
        <v>93.6</v>
      </c>
      <c r="R1015" s="36">
        <v>142.85</v>
      </c>
      <c r="S1015" s="36">
        <v>142</v>
      </c>
      <c r="T1015" s="36">
        <v>48.12</v>
      </c>
      <c r="U1015" s="37">
        <v>107.19</v>
      </c>
      <c r="V1015" s="36">
        <v>90.86</v>
      </c>
      <c r="W1015" s="38">
        <v>30.43</v>
      </c>
      <c r="X1015" s="36">
        <v>13.1</v>
      </c>
      <c r="Y1015" s="36">
        <v>31.68</v>
      </c>
      <c r="Z1015" s="36">
        <v>72.180000000000007</v>
      </c>
      <c r="AA1015" s="36">
        <v>586.6</v>
      </c>
      <c r="AB1015" s="36">
        <v>168.6</v>
      </c>
      <c r="AC1015" s="37"/>
      <c r="AD1015" s="36">
        <v>27.81</v>
      </c>
      <c r="AE1015" s="36">
        <v>117.55</v>
      </c>
    </row>
    <row r="1016" spans="1:31" x14ac:dyDescent="0.25">
      <c r="A1016" s="26" t="s">
        <v>940</v>
      </c>
      <c r="B1016" s="27">
        <v>6071.17</v>
      </c>
      <c r="C1016" s="33">
        <v>50.49</v>
      </c>
      <c r="D1016" s="33">
        <v>472.6</v>
      </c>
      <c r="E1016" s="33">
        <v>24.48</v>
      </c>
      <c r="F1016" s="33">
        <v>102.1</v>
      </c>
      <c r="G1016" s="33">
        <v>73.22</v>
      </c>
      <c r="H1016" s="33">
        <v>12.81</v>
      </c>
      <c r="I1016" s="33">
        <v>99.9</v>
      </c>
      <c r="J1016" s="33">
        <v>35.130000000000003</v>
      </c>
      <c r="K1016" s="33">
        <v>15.3</v>
      </c>
      <c r="L1016" s="34">
        <v>30.59</v>
      </c>
      <c r="M1016" s="35">
        <v>429.75</v>
      </c>
      <c r="N1016" s="35">
        <v>274.3</v>
      </c>
      <c r="O1016" s="36">
        <v>717</v>
      </c>
      <c r="P1016" s="36">
        <v>137.9</v>
      </c>
      <c r="Q1016" s="36">
        <v>93.98</v>
      </c>
      <c r="R1016" s="36">
        <v>142.9</v>
      </c>
      <c r="S1016" s="36">
        <v>142.15</v>
      </c>
      <c r="T1016" s="36">
        <v>48.57</v>
      </c>
      <c r="U1016" s="37">
        <v>106.49</v>
      </c>
      <c r="V1016" s="36">
        <v>91.4</v>
      </c>
      <c r="W1016" s="38">
        <v>30.59</v>
      </c>
      <c r="X1016" s="36">
        <v>13.06</v>
      </c>
      <c r="Y1016" s="36">
        <v>31.57</v>
      </c>
      <c r="Z1016" s="36">
        <v>73.260000000000005</v>
      </c>
      <c r="AA1016" s="36">
        <v>599</v>
      </c>
      <c r="AB1016" s="36">
        <v>169.15</v>
      </c>
      <c r="AC1016" s="37"/>
      <c r="AD1016" s="36">
        <v>27.89</v>
      </c>
      <c r="AE1016" s="36">
        <v>117</v>
      </c>
    </row>
    <row r="1017" spans="1:31" x14ac:dyDescent="0.25">
      <c r="A1017" s="26" t="s">
        <v>941</v>
      </c>
      <c r="B1017" s="27">
        <v>6066.29</v>
      </c>
      <c r="C1017" s="33">
        <v>50.75</v>
      </c>
      <c r="D1017" s="33">
        <v>479.2</v>
      </c>
      <c r="E1017" s="33">
        <v>24.38</v>
      </c>
      <c r="F1017" s="33">
        <v>102.4</v>
      </c>
      <c r="G1017" s="33">
        <v>73.7</v>
      </c>
      <c r="H1017" s="33">
        <v>12.87</v>
      </c>
      <c r="I1017" s="33">
        <v>98.78</v>
      </c>
      <c r="J1017" s="33">
        <v>35.369999999999997</v>
      </c>
      <c r="K1017" s="33">
        <v>15.2</v>
      </c>
      <c r="L1017" s="34">
        <v>30.65</v>
      </c>
      <c r="M1017" s="35">
        <v>439.05</v>
      </c>
      <c r="N1017" s="35">
        <v>275.3</v>
      </c>
      <c r="O1017" s="36">
        <v>725.6</v>
      </c>
      <c r="P1017" s="36">
        <v>136.78</v>
      </c>
      <c r="Q1017" s="36">
        <v>94.22</v>
      </c>
      <c r="R1017" s="36">
        <v>144.69999999999999</v>
      </c>
      <c r="S1017" s="36">
        <v>142.55000000000001</v>
      </c>
      <c r="T1017" s="36">
        <v>48.51</v>
      </c>
      <c r="U1017" s="37">
        <v>106.94</v>
      </c>
      <c r="V1017" s="36">
        <v>91.69</v>
      </c>
      <c r="W1017" s="38">
        <v>30.65</v>
      </c>
      <c r="X1017" s="36">
        <v>13.03</v>
      </c>
      <c r="Y1017" s="36">
        <v>31.51</v>
      </c>
      <c r="Z1017" s="36">
        <v>73.8</v>
      </c>
      <c r="AA1017" s="36">
        <v>610.20000000000005</v>
      </c>
      <c r="AB1017" s="36">
        <v>170.6</v>
      </c>
      <c r="AC1017" s="37"/>
      <c r="AD1017" s="36">
        <v>27.5</v>
      </c>
      <c r="AE1017" s="36">
        <v>116.4</v>
      </c>
    </row>
    <row r="1018" spans="1:31" x14ac:dyDescent="0.25">
      <c r="A1018" s="26" t="s">
        <v>942</v>
      </c>
      <c r="B1018" s="27">
        <v>6021.03</v>
      </c>
      <c r="C1018" s="33">
        <v>50.59</v>
      </c>
      <c r="D1018" s="33">
        <v>473.6</v>
      </c>
      <c r="E1018" s="33">
        <v>24.2</v>
      </c>
      <c r="F1018" s="33">
        <v>100.45</v>
      </c>
      <c r="G1018" s="33">
        <v>73.5</v>
      </c>
      <c r="H1018" s="33">
        <v>12.78</v>
      </c>
      <c r="I1018" s="33">
        <v>97.3</v>
      </c>
      <c r="J1018" s="33">
        <v>35.07</v>
      </c>
      <c r="K1018" s="33">
        <v>14.98</v>
      </c>
      <c r="L1018" s="34">
        <v>30.61</v>
      </c>
      <c r="M1018" s="35">
        <v>431.9</v>
      </c>
      <c r="N1018" s="35">
        <v>269.8</v>
      </c>
      <c r="O1018" s="36">
        <v>712</v>
      </c>
      <c r="P1018" s="36">
        <v>133.4</v>
      </c>
      <c r="Q1018" s="36">
        <v>92.62</v>
      </c>
      <c r="R1018" s="36">
        <v>142.1</v>
      </c>
      <c r="S1018" s="36">
        <v>141</v>
      </c>
      <c r="T1018" s="36">
        <v>48.79</v>
      </c>
      <c r="U1018" s="37">
        <v>105.25</v>
      </c>
      <c r="V1018" s="36">
        <v>91.11</v>
      </c>
      <c r="W1018" s="38">
        <v>30.61</v>
      </c>
      <c r="X1018" s="36">
        <v>12.86</v>
      </c>
      <c r="Y1018" s="36">
        <v>31.04</v>
      </c>
      <c r="Z1018" s="36">
        <v>72.38</v>
      </c>
      <c r="AA1018" s="36">
        <v>605.1</v>
      </c>
      <c r="AB1018" s="36">
        <v>167.5</v>
      </c>
      <c r="AC1018" s="37"/>
      <c r="AD1018" s="36">
        <v>26.96</v>
      </c>
      <c r="AE1018" s="36">
        <v>114.8</v>
      </c>
    </row>
    <row r="1019" spans="1:31" x14ac:dyDescent="0.25">
      <c r="A1019" s="26" t="s">
        <v>943</v>
      </c>
      <c r="B1019" s="27">
        <v>6011.28</v>
      </c>
      <c r="C1019" s="33">
        <v>50.96</v>
      </c>
      <c r="D1019" s="33">
        <v>473.4</v>
      </c>
      <c r="E1019" s="33">
        <v>24.18</v>
      </c>
      <c r="F1019" s="33">
        <v>100.55</v>
      </c>
      <c r="G1019" s="33">
        <v>72.44</v>
      </c>
      <c r="H1019" s="33">
        <v>12.77</v>
      </c>
      <c r="I1019" s="33">
        <v>96.32</v>
      </c>
      <c r="J1019" s="33">
        <v>35.42</v>
      </c>
      <c r="K1019" s="33">
        <v>14.9</v>
      </c>
      <c r="L1019" s="34">
        <v>30.95</v>
      </c>
      <c r="M1019" s="35">
        <v>431.45</v>
      </c>
      <c r="N1019" s="35">
        <v>269.39999999999998</v>
      </c>
      <c r="O1019" s="36">
        <v>708.6</v>
      </c>
      <c r="P1019" s="36">
        <v>134.26</v>
      </c>
      <c r="Q1019" s="36">
        <v>92.34</v>
      </c>
      <c r="R1019" s="36">
        <v>142.1</v>
      </c>
      <c r="S1019" s="36">
        <v>139.25</v>
      </c>
      <c r="T1019" s="36">
        <v>48.58</v>
      </c>
      <c r="U1019" s="37">
        <v>104.79</v>
      </c>
      <c r="V1019" s="36">
        <v>91.22</v>
      </c>
      <c r="W1019" s="38">
        <v>30.95</v>
      </c>
      <c r="X1019" s="36">
        <v>13.03</v>
      </c>
      <c r="Y1019" s="36">
        <v>31.21</v>
      </c>
      <c r="Z1019" s="36">
        <v>72.56</v>
      </c>
      <c r="AA1019" s="36">
        <v>594.6</v>
      </c>
      <c r="AB1019" s="36">
        <v>167.25</v>
      </c>
      <c r="AC1019" s="37"/>
      <c r="AD1019" s="36">
        <v>27.08</v>
      </c>
      <c r="AE1019" s="36">
        <v>114.9</v>
      </c>
    </row>
    <row r="1020" spans="1:31" x14ac:dyDescent="0.25">
      <c r="A1020" s="26" t="s">
        <v>944</v>
      </c>
      <c r="B1020" s="27">
        <v>5980.05</v>
      </c>
      <c r="C1020" s="33">
        <v>52.17</v>
      </c>
      <c r="D1020" s="33">
        <v>472</v>
      </c>
      <c r="E1020" s="33">
        <v>24.69</v>
      </c>
      <c r="F1020" s="33">
        <v>100.4</v>
      </c>
      <c r="G1020" s="33">
        <v>71.400000000000006</v>
      </c>
      <c r="H1020" s="33">
        <v>12.92</v>
      </c>
      <c r="I1020" s="33">
        <v>96.46</v>
      </c>
      <c r="J1020" s="33">
        <v>35.950000000000003</v>
      </c>
      <c r="K1020" s="33">
        <v>14.81</v>
      </c>
      <c r="L1020" s="34">
        <v>31.44</v>
      </c>
      <c r="M1020" s="35">
        <v>431</v>
      </c>
      <c r="N1020" s="35">
        <v>263.8</v>
      </c>
      <c r="O1020" s="36">
        <v>699.6</v>
      </c>
      <c r="P1020" s="36">
        <v>135.1</v>
      </c>
      <c r="Q1020" s="36">
        <v>92.62</v>
      </c>
      <c r="R1020" s="36">
        <v>139.85</v>
      </c>
      <c r="S1020" s="36">
        <v>137.6</v>
      </c>
      <c r="T1020" s="36">
        <v>49.16</v>
      </c>
      <c r="U1020" s="37">
        <v>104.96</v>
      </c>
      <c r="V1020" s="36">
        <v>90.77</v>
      </c>
      <c r="W1020" s="38">
        <v>31.44</v>
      </c>
      <c r="X1020" s="36">
        <v>13.04</v>
      </c>
      <c r="Y1020" s="36">
        <v>30.8</v>
      </c>
      <c r="Z1020" s="36">
        <v>72.819999999999993</v>
      </c>
      <c r="AA1020" s="36">
        <v>592.1</v>
      </c>
      <c r="AB1020" s="36">
        <v>165.7</v>
      </c>
      <c r="AC1020" s="37"/>
      <c r="AD1020" s="36">
        <v>27.73</v>
      </c>
      <c r="AE1020" s="36">
        <v>114.25</v>
      </c>
    </row>
    <row r="1021" spans="1:31" x14ac:dyDescent="0.25">
      <c r="A1021" s="26" t="s">
        <v>945</v>
      </c>
      <c r="B1021" s="27">
        <v>6018.33</v>
      </c>
      <c r="C1021" s="33">
        <v>51.93</v>
      </c>
      <c r="D1021" s="33">
        <v>467.6</v>
      </c>
      <c r="E1021" s="33">
        <v>25.34</v>
      </c>
      <c r="F1021" s="33">
        <v>99.74</v>
      </c>
      <c r="G1021" s="33">
        <v>72.260000000000005</v>
      </c>
      <c r="H1021" s="33">
        <v>12.86</v>
      </c>
      <c r="I1021" s="33">
        <v>96.78</v>
      </c>
      <c r="J1021" s="33">
        <v>35.67</v>
      </c>
      <c r="K1021" s="33">
        <v>14.8</v>
      </c>
      <c r="L1021" s="34">
        <v>31.44</v>
      </c>
      <c r="M1021" s="35">
        <v>426.75</v>
      </c>
      <c r="N1021" s="35">
        <v>262.5</v>
      </c>
      <c r="O1021" s="36">
        <v>689.6</v>
      </c>
      <c r="P1021" s="36">
        <v>135.12</v>
      </c>
      <c r="Q1021" s="36">
        <v>91.86</v>
      </c>
      <c r="R1021" s="36">
        <v>138.80000000000001</v>
      </c>
      <c r="S1021" s="36">
        <v>137.44999999999999</v>
      </c>
      <c r="T1021" s="36">
        <v>49.56</v>
      </c>
      <c r="U1021" s="37">
        <v>104.34</v>
      </c>
      <c r="V1021" s="36">
        <v>91.57</v>
      </c>
      <c r="W1021" s="38">
        <v>31.44</v>
      </c>
      <c r="X1021" s="36">
        <v>13.06</v>
      </c>
      <c r="Y1021" s="36">
        <v>30.9</v>
      </c>
      <c r="Z1021" s="36">
        <v>72.040000000000006</v>
      </c>
      <c r="AA1021" s="36">
        <v>593.79999999999995</v>
      </c>
      <c r="AB1021" s="36">
        <v>162.80000000000001</v>
      </c>
      <c r="AC1021" s="37"/>
      <c r="AD1021" s="36">
        <v>27.7</v>
      </c>
      <c r="AE1021" s="36">
        <v>111.9</v>
      </c>
    </row>
    <row r="1022" spans="1:31" x14ac:dyDescent="0.25">
      <c r="A1022" s="64">
        <v>44105</v>
      </c>
      <c r="B1022" s="27">
        <v>6028.29</v>
      </c>
      <c r="C1022" s="33">
        <v>52.16</v>
      </c>
      <c r="D1022" s="33">
        <v>465.6</v>
      </c>
      <c r="E1022" s="33">
        <v>25.36</v>
      </c>
      <c r="F1022" s="33">
        <v>99.42</v>
      </c>
      <c r="G1022" s="33">
        <v>72.599999999999994</v>
      </c>
      <c r="H1022" s="33">
        <v>12.88</v>
      </c>
      <c r="I1022" s="33">
        <v>95.92</v>
      </c>
      <c r="J1022" s="33">
        <v>35.22</v>
      </c>
      <c r="K1022" s="33">
        <v>14.76</v>
      </c>
      <c r="L1022" s="34">
        <v>31.44</v>
      </c>
      <c r="M1022" s="35">
        <v>423.65</v>
      </c>
      <c r="N1022" s="35">
        <v>263.89999999999998</v>
      </c>
      <c r="O1022" s="36">
        <v>689</v>
      </c>
      <c r="P1022" s="36">
        <v>134.41999999999999</v>
      </c>
      <c r="Q1022" s="36">
        <v>92.14</v>
      </c>
      <c r="R1022" s="36">
        <v>141</v>
      </c>
      <c r="S1022" s="36">
        <v>138.5</v>
      </c>
      <c r="T1022" s="36">
        <v>49.79</v>
      </c>
      <c r="U1022" s="37">
        <v>103.97</v>
      </c>
      <c r="V1022" s="36">
        <v>92.22</v>
      </c>
      <c r="W1022" s="38">
        <v>31.44</v>
      </c>
      <c r="X1022" s="36">
        <v>13.12</v>
      </c>
      <c r="Y1022" s="36">
        <v>30.8</v>
      </c>
      <c r="Z1022" s="36">
        <v>72.42</v>
      </c>
      <c r="AA1022" s="36">
        <v>592.1</v>
      </c>
      <c r="AB1022" s="36">
        <v>158.9</v>
      </c>
      <c r="AC1022" s="37"/>
      <c r="AD1022" s="36">
        <v>27.74</v>
      </c>
      <c r="AE1022" s="36">
        <v>110.25</v>
      </c>
    </row>
    <row r="1023" spans="1:31" x14ac:dyDescent="0.25">
      <c r="A1023" s="64">
        <v>44075</v>
      </c>
      <c r="B1023" s="27">
        <v>6034.15</v>
      </c>
      <c r="C1023" s="33">
        <v>52.4</v>
      </c>
      <c r="D1023" s="33">
        <v>465</v>
      </c>
      <c r="E1023" s="33">
        <v>25.25</v>
      </c>
      <c r="F1023" s="33">
        <v>98.92</v>
      </c>
      <c r="G1023" s="33">
        <v>72.7</v>
      </c>
      <c r="H1023" s="33">
        <v>13.02</v>
      </c>
      <c r="I1023" s="33">
        <v>96.5</v>
      </c>
      <c r="J1023" s="33">
        <v>35.69</v>
      </c>
      <c r="K1023" s="33">
        <v>14.81</v>
      </c>
      <c r="L1023" s="34">
        <v>31.79</v>
      </c>
      <c r="M1023" s="35">
        <v>424.5</v>
      </c>
      <c r="N1023" s="35">
        <v>262.8</v>
      </c>
      <c r="O1023" s="36">
        <v>687</v>
      </c>
      <c r="P1023" s="36">
        <v>134.91999999999999</v>
      </c>
      <c r="Q1023" s="36">
        <v>91.8</v>
      </c>
      <c r="R1023" s="36">
        <v>141.15</v>
      </c>
      <c r="S1023" s="36">
        <v>139.44999999999999</v>
      </c>
      <c r="T1023" s="36">
        <v>49.96</v>
      </c>
      <c r="U1023" s="37">
        <v>103.72</v>
      </c>
      <c r="V1023" s="36">
        <v>91.5</v>
      </c>
      <c r="W1023" s="38">
        <v>31.79</v>
      </c>
      <c r="X1023" s="36">
        <v>13.15</v>
      </c>
      <c r="Y1023" s="36">
        <v>30.49</v>
      </c>
      <c r="Z1023" s="36">
        <v>72.819999999999993</v>
      </c>
      <c r="AA1023" s="36">
        <v>595.9</v>
      </c>
      <c r="AB1023" s="36">
        <v>159.69999999999999</v>
      </c>
      <c r="AC1023" s="37"/>
      <c r="AD1023" s="36">
        <v>27.69</v>
      </c>
      <c r="AE1023" s="36">
        <v>109.05</v>
      </c>
    </row>
    <row r="1024" spans="1:31" x14ac:dyDescent="0.25">
      <c r="A1024" s="64">
        <v>44044</v>
      </c>
      <c r="B1024" s="27">
        <v>5972.77</v>
      </c>
      <c r="C1024" s="33">
        <v>52.78</v>
      </c>
      <c r="D1024" s="33">
        <v>463.2</v>
      </c>
      <c r="E1024" s="33">
        <v>25.28</v>
      </c>
      <c r="F1024" s="33">
        <v>99.92</v>
      </c>
      <c r="G1024" s="33">
        <v>72.56</v>
      </c>
      <c r="H1024" s="33">
        <v>13.01</v>
      </c>
      <c r="I1024" s="33">
        <v>96.18</v>
      </c>
      <c r="J1024" s="33">
        <v>35.9</v>
      </c>
      <c r="K1024" s="33">
        <v>14.87</v>
      </c>
      <c r="L1024" s="34">
        <v>31.77</v>
      </c>
      <c r="M1024" s="35">
        <v>418.8</v>
      </c>
      <c r="N1024" s="35">
        <v>261.2</v>
      </c>
      <c r="O1024" s="36">
        <v>684.2</v>
      </c>
      <c r="P1024" s="36">
        <v>134.38</v>
      </c>
      <c r="Q1024" s="36">
        <v>92.56</v>
      </c>
      <c r="R1024" s="36">
        <v>138.9</v>
      </c>
      <c r="S1024" s="36">
        <v>137.5</v>
      </c>
      <c r="T1024" s="36">
        <v>50.24</v>
      </c>
      <c r="U1024" s="37">
        <v>103.31</v>
      </c>
      <c r="V1024" s="36">
        <v>90.84</v>
      </c>
      <c r="W1024" s="38">
        <v>31.77</v>
      </c>
      <c r="X1024" s="36">
        <v>13.11</v>
      </c>
      <c r="Y1024" s="36">
        <v>30.1</v>
      </c>
      <c r="Z1024" s="36">
        <v>72.84</v>
      </c>
      <c r="AA1024" s="36">
        <v>597.29999999999995</v>
      </c>
      <c r="AB1024" s="36">
        <v>159.44999999999999</v>
      </c>
      <c r="AC1024" s="37"/>
      <c r="AD1024" s="36">
        <v>27.56</v>
      </c>
      <c r="AE1024" s="36">
        <v>109.05</v>
      </c>
    </row>
    <row r="1025" spans="1:31" x14ac:dyDescent="0.25">
      <c r="A1025" s="64">
        <v>44013</v>
      </c>
      <c r="B1025" s="27">
        <v>6000</v>
      </c>
      <c r="C1025" s="33">
        <v>52.66</v>
      </c>
      <c r="D1025" s="33">
        <v>461.2</v>
      </c>
      <c r="E1025" s="33">
        <v>25.29</v>
      </c>
      <c r="F1025" s="33">
        <v>98.04</v>
      </c>
      <c r="G1025" s="33">
        <v>74.06</v>
      </c>
      <c r="H1025" s="33">
        <v>12.95</v>
      </c>
      <c r="I1025" s="33">
        <v>94.8</v>
      </c>
      <c r="J1025" s="33">
        <v>35.85</v>
      </c>
      <c r="K1025" s="33">
        <v>14.89</v>
      </c>
      <c r="L1025" s="34">
        <v>31.46</v>
      </c>
      <c r="M1025" s="35">
        <v>416</v>
      </c>
      <c r="N1025" s="35">
        <v>259.60000000000002</v>
      </c>
      <c r="O1025" s="36">
        <v>678.2</v>
      </c>
      <c r="P1025" s="36">
        <v>132</v>
      </c>
      <c r="Q1025" s="36">
        <v>92.32</v>
      </c>
      <c r="R1025" s="36">
        <v>137.05000000000001</v>
      </c>
      <c r="S1025" s="36">
        <v>137.69999999999999</v>
      </c>
      <c r="T1025" s="36">
        <v>50.11</v>
      </c>
      <c r="U1025" s="37">
        <v>103.22</v>
      </c>
      <c r="V1025" s="36">
        <v>90.54</v>
      </c>
      <c r="W1025" s="38">
        <v>31.46</v>
      </c>
      <c r="X1025" s="36">
        <v>13.2</v>
      </c>
      <c r="Y1025" s="36">
        <v>29.74</v>
      </c>
      <c r="Z1025" s="36">
        <v>72.959999999999994</v>
      </c>
      <c r="AA1025" s="36">
        <v>596.29999999999995</v>
      </c>
      <c r="AB1025" s="36">
        <v>160.55000000000001</v>
      </c>
      <c r="AC1025" s="37"/>
      <c r="AD1025" s="36">
        <v>27.01</v>
      </c>
      <c r="AE1025" s="36">
        <v>109.35</v>
      </c>
    </row>
    <row r="1026" spans="1:31" x14ac:dyDescent="0.25">
      <c r="A1026" s="64">
        <v>43983</v>
      </c>
      <c r="B1026" s="27">
        <v>5955.25</v>
      </c>
      <c r="C1026" s="33">
        <v>52.68</v>
      </c>
      <c r="D1026" s="33">
        <v>461.2</v>
      </c>
      <c r="E1026" s="33">
        <v>25.14</v>
      </c>
      <c r="F1026" s="33">
        <v>98.72</v>
      </c>
      <c r="G1026" s="33">
        <v>74.760000000000005</v>
      </c>
      <c r="H1026" s="33">
        <v>12.98</v>
      </c>
      <c r="I1026" s="33">
        <v>95.04</v>
      </c>
      <c r="J1026" s="33">
        <v>36</v>
      </c>
      <c r="K1026" s="33">
        <v>14.71</v>
      </c>
      <c r="L1026" s="34">
        <v>31.08</v>
      </c>
      <c r="M1026" s="35">
        <v>415.15</v>
      </c>
      <c r="N1026" s="35">
        <v>263</v>
      </c>
      <c r="O1026" s="36">
        <v>669.8</v>
      </c>
      <c r="P1026" s="36">
        <v>133.46</v>
      </c>
      <c r="Q1026" s="36">
        <v>92.7</v>
      </c>
      <c r="R1026" s="36">
        <v>136.1</v>
      </c>
      <c r="S1026" s="36">
        <v>136.44999999999999</v>
      </c>
      <c r="T1026" s="36">
        <v>50.44</v>
      </c>
      <c r="U1026" s="37">
        <v>103.68</v>
      </c>
      <c r="V1026" s="36">
        <v>90.85</v>
      </c>
      <c r="W1026" s="38">
        <v>31.08</v>
      </c>
      <c r="X1026" s="36">
        <v>13.19</v>
      </c>
      <c r="Y1026" s="36">
        <v>29.5</v>
      </c>
      <c r="Z1026" s="36">
        <v>73.34</v>
      </c>
      <c r="AA1026" s="36">
        <v>590.79999999999995</v>
      </c>
      <c r="AB1026" s="36">
        <v>161.19999999999999</v>
      </c>
      <c r="AC1026" s="37"/>
      <c r="AD1026" s="36">
        <v>26.94</v>
      </c>
      <c r="AE1026" s="36">
        <v>109.3</v>
      </c>
    </row>
    <row r="1027" spans="1:31" x14ac:dyDescent="0.25">
      <c r="A1027" s="64">
        <v>43891</v>
      </c>
      <c r="B1027" s="27">
        <v>5994.59</v>
      </c>
      <c r="C1027" s="33">
        <v>52.94</v>
      </c>
      <c r="D1027" s="33">
        <v>462.8</v>
      </c>
      <c r="E1027" s="33">
        <v>25.47</v>
      </c>
      <c r="F1027" s="33">
        <v>99.22</v>
      </c>
      <c r="G1027" s="33">
        <v>74.62</v>
      </c>
      <c r="H1027" s="33">
        <v>13.11</v>
      </c>
      <c r="I1027" s="33">
        <v>94.12</v>
      </c>
      <c r="J1027" s="33">
        <v>36.340000000000003</v>
      </c>
      <c r="K1027" s="33">
        <v>14.69</v>
      </c>
      <c r="L1027" s="34">
        <v>31.34</v>
      </c>
      <c r="M1027" s="35">
        <v>419.1</v>
      </c>
      <c r="N1027" s="35">
        <v>263.89999999999998</v>
      </c>
      <c r="O1027" s="36">
        <v>675.4</v>
      </c>
      <c r="P1027" s="36">
        <v>134.04</v>
      </c>
      <c r="Q1027" s="36">
        <v>92.82</v>
      </c>
      <c r="R1027" s="36">
        <v>136.25</v>
      </c>
      <c r="S1027" s="36">
        <v>138</v>
      </c>
      <c r="T1027" s="36">
        <v>50.38</v>
      </c>
      <c r="U1027" s="37">
        <v>104.38</v>
      </c>
      <c r="V1027" s="36">
        <v>90.29</v>
      </c>
      <c r="W1027" s="38">
        <v>31.34</v>
      </c>
      <c r="X1027" s="36">
        <v>13.26</v>
      </c>
      <c r="Y1027" s="36">
        <v>29.69</v>
      </c>
      <c r="Z1027" s="36">
        <v>73.400000000000006</v>
      </c>
      <c r="AA1027" s="36">
        <v>600.9</v>
      </c>
      <c r="AB1027" s="36">
        <v>161.19999999999999</v>
      </c>
      <c r="AC1027" s="37"/>
      <c r="AD1027" s="36">
        <v>26.95</v>
      </c>
      <c r="AE1027" s="36">
        <v>111.15</v>
      </c>
    </row>
    <row r="1028" spans="1:31" x14ac:dyDescent="0.25">
      <c r="A1028" s="64">
        <v>43862</v>
      </c>
      <c r="B1028" s="27">
        <v>6011.21</v>
      </c>
      <c r="C1028" s="33">
        <v>53.58</v>
      </c>
      <c r="D1028" s="33">
        <v>461.8</v>
      </c>
      <c r="E1028" s="33">
        <v>25.46</v>
      </c>
      <c r="F1028" s="33">
        <v>99.84</v>
      </c>
      <c r="G1028" s="33">
        <v>73.98</v>
      </c>
      <c r="H1028" s="33">
        <v>13.19</v>
      </c>
      <c r="I1028" s="33">
        <v>92.94</v>
      </c>
      <c r="J1028" s="33">
        <v>36.99</v>
      </c>
      <c r="K1028" s="33">
        <v>14.7</v>
      </c>
      <c r="L1028" s="34">
        <v>31.66</v>
      </c>
      <c r="M1028" s="35">
        <v>419.15</v>
      </c>
      <c r="N1028" s="35">
        <v>264.2</v>
      </c>
      <c r="O1028" s="36">
        <v>671</v>
      </c>
      <c r="P1028" s="36">
        <v>133.52000000000001</v>
      </c>
      <c r="Q1028" s="36">
        <v>93.06</v>
      </c>
      <c r="R1028" s="36">
        <v>136.69999999999999</v>
      </c>
      <c r="S1028" s="36">
        <v>137.6</v>
      </c>
      <c r="T1028" s="36">
        <v>49.82</v>
      </c>
      <c r="U1028" s="37">
        <v>104.71</v>
      </c>
      <c r="V1028" s="36">
        <v>89.73</v>
      </c>
      <c r="W1028" s="38">
        <v>31.66</v>
      </c>
      <c r="X1028" s="36">
        <v>13.18</v>
      </c>
      <c r="Y1028" s="36">
        <v>29.46</v>
      </c>
      <c r="Z1028" s="36">
        <v>73.540000000000006</v>
      </c>
      <c r="AA1028" s="36">
        <v>598</v>
      </c>
      <c r="AB1028" s="36">
        <v>160.35</v>
      </c>
      <c r="AC1028" s="37"/>
      <c r="AD1028" s="36">
        <v>27.11</v>
      </c>
      <c r="AE1028" s="36">
        <v>111.05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805A616A875B459C5B7C8F952F1CBC" ma:contentTypeVersion="4" ma:contentTypeDescription="Crée un document." ma:contentTypeScope="" ma:versionID="86cc568ebde3dfb4296669849095f580">
  <xsd:schema xmlns:xsd="http://www.w3.org/2001/XMLSchema" xmlns:xs="http://www.w3.org/2001/XMLSchema" xmlns:p="http://schemas.microsoft.com/office/2006/metadata/properties" xmlns:ns3="a8477bd7-415f-4851-99c5-f675cdad2b18" targetNamespace="http://schemas.microsoft.com/office/2006/metadata/properties" ma:root="true" ma:fieldsID="182e8960d2e9e9b4a371beb9b87a3eaf" ns3:_="">
    <xsd:import namespace="a8477bd7-415f-4851-99c5-f675cdad2b1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77bd7-415f-4851-99c5-f675cdad2b1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851609-BB2E-4258-ACFB-A5E4EDFBB8AA}">
  <ds:schemaRefs>
    <ds:schemaRef ds:uri="http://schemas.microsoft.com/office/2006/metadata/properties"/>
    <ds:schemaRef ds:uri="http://schemas.openxmlformats.org/package/2006/metadata/core-properties"/>
    <ds:schemaRef ds:uri="http://purl.org/dc/terms/"/>
    <ds:schemaRef ds:uri="http://www.w3.org/XML/1998/namespace"/>
    <ds:schemaRef ds:uri="http://purl.org/dc/elements/1.1/"/>
    <ds:schemaRef ds:uri="http://schemas.microsoft.com/office/2006/documentManagement/types"/>
    <ds:schemaRef ds:uri="a8477bd7-415f-4851-99c5-f675cdad2b18"/>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7FC6A509-AC89-473F-A903-B5EF4734F210}">
  <ds:schemaRefs>
    <ds:schemaRef ds:uri="http://schemas.microsoft.com/sharepoint/v3/contenttype/forms"/>
  </ds:schemaRefs>
</ds:datastoreItem>
</file>

<file path=customXml/itemProps3.xml><?xml version="1.0" encoding="utf-8"?>
<ds:datastoreItem xmlns:ds="http://schemas.openxmlformats.org/officeDocument/2006/customXml" ds:itemID="{01916CD5-277D-4FE4-B1A0-2D3AE3AD1C62}">
  <ds:schemaRefs>
    <ds:schemaRef ds:uri="http://schemas.microsoft.com/office/2006/metadata/contentType"/>
    <ds:schemaRef ds:uri="http://schemas.microsoft.com/office/2006/metadata/properties/metaAttributes"/>
    <ds:schemaRef ds:uri="http://www.w3.org/2000/xmlns/"/>
    <ds:schemaRef ds:uri="http://www.w3.org/2001/XMLSchema"/>
    <ds:schemaRef ds:uri="a8477bd7-415f-4851-99c5-f675cdad2b18"/>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FACTSHEET</vt:lpstr>
      <vt:lpstr>CALCULATION on ptf's return</vt:lpstr>
      <vt:lpstr>CALCULATION of avg returns</vt:lpstr>
      <vt:lpstr>Liste et Treshold</vt:lpstr>
      <vt:lpstr>sector breakdown graph</vt:lpstr>
      <vt:lpstr>market cap-color per treshhold</vt:lpstr>
      <vt:lpstr>Valo cloture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ANGLADE Antonin</dc:creator>
  <cp:keywords/>
  <dc:description/>
  <cp:lastModifiedBy>ANGLADE Antonin</cp:lastModifiedBy>
  <cp:revision/>
  <cp:lastPrinted>2026-02-14T09:33:54Z</cp:lastPrinted>
  <dcterms:created xsi:type="dcterms:W3CDTF">2025-09-29T11:45:11Z</dcterms:created>
  <dcterms:modified xsi:type="dcterms:W3CDTF">2026-02-14T09:34:27Z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0x01010057805A616A875B459C5B7C8F952F1CBC</vt:lpwstr>
  </property>
</Properties>
</file>